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0" yWindow="-165" windowWidth="13530" windowHeight="10110" activeTab="2"/>
  </bookViews>
  <sheets>
    <sheet name="LECHE - 40 DIAS" sheetId="10" r:id="rId1"/>
    <sheet name="CONSOLIDADO LÁCTEOS" sheetId="14" r:id="rId2"/>
    <sheet name="MENÚ 40 DÍAS" sheetId="9" r:id="rId3"/>
  </sheets>
  <definedNames>
    <definedName name="_xlnm._FilterDatabase" localSheetId="1" hidden="1">'CONSOLIDADO LÁCTEOS'!$A$6:$C$39</definedName>
    <definedName name="_xlnm._FilterDatabase" localSheetId="0" hidden="1">'LECHE - 40 DIAS'!$A$6:$C$39</definedName>
    <definedName name="_xlnm.Print_Area" localSheetId="1">'CONSOLIDADO LÁCTEOS'!$A$2:$C$39</definedName>
    <definedName name="_xlnm.Print_Area" localSheetId="0">'LECHE - 40 DIAS'!$A$2:$C$39</definedName>
  </definedNames>
  <calcPr calcId="144525"/>
</workbook>
</file>

<file path=xl/calcChain.xml><?xml version="1.0" encoding="utf-8"?>
<calcChain xmlns="http://schemas.openxmlformats.org/spreadsheetml/2006/main">
  <c r="AI8" i="14" l="1"/>
  <c r="AI9" i="14"/>
  <c r="AI10" i="14"/>
  <c r="AI11" i="14"/>
  <c r="AI12" i="14"/>
  <c r="AI13" i="14"/>
  <c r="AI14" i="14"/>
  <c r="AI15" i="14"/>
  <c r="AI16" i="14"/>
  <c r="AI17" i="14"/>
  <c r="AI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7" i="14"/>
  <c r="E42" i="10"/>
  <c r="D42" i="10"/>
  <c r="AH8" i="10"/>
  <c r="AH9" i="10"/>
  <c r="AH10" i="10"/>
  <c r="AH11" i="10"/>
  <c r="AH12" i="10"/>
  <c r="AH13" i="10"/>
  <c r="AH14" i="10"/>
  <c r="AH15" i="10"/>
  <c r="AH16" i="10"/>
  <c r="AH17" i="10"/>
  <c r="AH18" i="10"/>
  <c r="AH19" i="10"/>
  <c r="AH20" i="10"/>
  <c r="AH21" i="10"/>
  <c r="AH22" i="10"/>
  <c r="AH23" i="10"/>
  <c r="AH24" i="10"/>
  <c r="AH25" i="10"/>
  <c r="AH26" i="10"/>
  <c r="AH27" i="10"/>
  <c r="AH28" i="10"/>
  <c r="AH29" i="10"/>
  <c r="AH30" i="10"/>
  <c r="AH31" i="10"/>
  <c r="AH32" i="10"/>
  <c r="AH33" i="10"/>
  <c r="AH34" i="10"/>
  <c r="AH35" i="10"/>
  <c r="AH36" i="10"/>
  <c r="AH37" i="10"/>
  <c r="AH38" i="10"/>
  <c r="AH7" i="10"/>
  <c r="D39" i="14" l="1"/>
  <c r="C39" i="14"/>
  <c r="Q38" i="14"/>
  <c r="P38" i="14"/>
  <c r="Z38" i="14" s="1"/>
  <c r="O38" i="14"/>
  <c r="Y38" i="14" s="1"/>
  <c r="N38" i="14"/>
  <c r="I38" i="14"/>
  <c r="AB38" i="14" s="1"/>
  <c r="H38" i="14"/>
  <c r="X38" i="14" s="1"/>
  <c r="G38" i="14"/>
  <c r="W38" i="14" s="1"/>
  <c r="F38" i="14"/>
  <c r="V38" i="14" s="1"/>
  <c r="E38" i="14"/>
  <c r="Q37" i="14"/>
  <c r="P37" i="14"/>
  <c r="Z37" i="14" s="1"/>
  <c r="O37" i="14"/>
  <c r="Y37" i="14" s="1"/>
  <c r="N37" i="14"/>
  <c r="I37" i="14"/>
  <c r="AB37" i="14" s="1"/>
  <c r="H37" i="14"/>
  <c r="X37" i="14" s="1"/>
  <c r="G37" i="14"/>
  <c r="W37" i="14" s="1"/>
  <c r="F37" i="14"/>
  <c r="V37" i="14" s="1"/>
  <c r="E37" i="14"/>
  <c r="Q36" i="14"/>
  <c r="P36" i="14"/>
  <c r="Z36" i="14" s="1"/>
  <c r="O36" i="14"/>
  <c r="Y36" i="14" s="1"/>
  <c r="N36" i="14"/>
  <c r="I36" i="14"/>
  <c r="AB36" i="14" s="1"/>
  <c r="H36" i="14"/>
  <c r="X36" i="14" s="1"/>
  <c r="G36" i="14"/>
  <c r="W36" i="14" s="1"/>
  <c r="F36" i="14"/>
  <c r="V36" i="14" s="1"/>
  <c r="E36" i="14"/>
  <c r="Q35" i="14"/>
  <c r="P35" i="14"/>
  <c r="Z35" i="14" s="1"/>
  <c r="O35" i="14"/>
  <c r="Y35" i="14" s="1"/>
  <c r="N35" i="14"/>
  <c r="I35" i="14"/>
  <c r="AB35" i="14" s="1"/>
  <c r="H35" i="14"/>
  <c r="X35" i="14" s="1"/>
  <c r="G35" i="14"/>
  <c r="W35" i="14" s="1"/>
  <c r="F35" i="14"/>
  <c r="V35" i="14" s="1"/>
  <c r="E35" i="14"/>
  <c r="Q34" i="14"/>
  <c r="P34" i="14"/>
  <c r="Z34" i="14" s="1"/>
  <c r="O34" i="14"/>
  <c r="Y34" i="14" s="1"/>
  <c r="N34" i="14"/>
  <c r="I34" i="14"/>
  <c r="AB34" i="14" s="1"/>
  <c r="H34" i="14"/>
  <c r="X34" i="14" s="1"/>
  <c r="G34" i="14"/>
  <c r="W34" i="14" s="1"/>
  <c r="F34" i="14"/>
  <c r="V34" i="14" s="1"/>
  <c r="E34" i="14"/>
  <c r="Q33" i="14"/>
  <c r="P33" i="14"/>
  <c r="Z33" i="14" s="1"/>
  <c r="O33" i="14"/>
  <c r="Y33" i="14" s="1"/>
  <c r="N33" i="14"/>
  <c r="I33" i="14"/>
  <c r="AB33" i="14" s="1"/>
  <c r="H33" i="14"/>
  <c r="X33" i="14" s="1"/>
  <c r="G33" i="14"/>
  <c r="W33" i="14" s="1"/>
  <c r="F33" i="14"/>
  <c r="V33" i="14" s="1"/>
  <c r="E33" i="14"/>
  <c r="Q32" i="14"/>
  <c r="P32" i="14"/>
  <c r="Z32" i="14" s="1"/>
  <c r="O32" i="14"/>
  <c r="Y32" i="14" s="1"/>
  <c r="N32" i="14"/>
  <c r="I32" i="14"/>
  <c r="AB32" i="14" s="1"/>
  <c r="H32" i="14"/>
  <c r="X32" i="14" s="1"/>
  <c r="G32" i="14"/>
  <c r="W32" i="14" s="1"/>
  <c r="F32" i="14"/>
  <c r="V32" i="14" s="1"/>
  <c r="E32" i="14"/>
  <c r="Q31" i="14"/>
  <c r="P31" i="14"/>
  <c r="Z31" i="14" s="1"/>
  <c r="O31" i="14"/>
  <c r="Y31" i="14" s="1"/>
  <c r="N31" i="14"/>
  <c r="I31" i="14"/>
  <c r="AB31" i="14" s="1"/>
  <c r="H31" i="14"/>
  <c r="X31" i="14" s="1"/>
  <c r="G31" i="14"/>
  <c r="W31" i="14" s="1"/>
  <c r="F31" i="14"/>
  <c r="V31" i="14" s="1"/>
  <c r="E31" i="14"/>
  <c r="Q30" i="14"/>
  <c r="P30" i="14"/>
  <c r="Z30" i="14" s="1"/>
  <c r="O30" i="14"/>
  <c r="Y30" i="14" s="1"/>
  <c r="N30" i="14"/>
  <c r="I30" i="14"/>
  <c r="AB30" i="14" s="1"/>
  <c r="H30" i="14"/>
  <c r="X30" i="14" s="1"/>
  <c r="G30" i="14"/>
  <c r="W30" i="14" s="1"/>
  <c r="F30" i="14"/>
  <c r="V30" i="14" s="1"/>
  <c r="E30" i="14"/>
  <c r="Q29" i="14"/>
  <c r="P29" i="14"/>
  <c r="Z29" i="14" s="1"/>
  <c r="O29" i="14"/>
  <c r="Y29" i="14" s="1"/>
  <c r="N29" i="14"/>
  <c r="I29" i="14"/>
  <c r="AB29" i="14" s="1"/>
  <c r="H29" i="14"/>
  <c r="X29" i="14" s="1"/>
  <c r="G29" i="14"/>
  <c r="W29" i="14" s="1"/>
  <c r="F29" i="14"/>
  <c r="V29" i="14" s="1"/>
  <c r="E29" i="14"/>
  <c r="Q28" i="14"/>
  <c r="P28" i="14"/>
  <c r="Z28" i="14" s="1"/>
  <c r="O28" i="14"/>
  <c r="Y28" i="14" s="1"/>
  <c r="N28" i="14"/>
  <c r="I28" i="14"/>
  <c r="AB28" i="14" s="1"/>
  <c r="H28" i="14"/>
  <c r="X28" i="14" s="1"/>
  <c r="G28" i="14"/>
  <c r="W28" i="14" s="1"/>
  <c r="F28" i="14"/>
  <c r="V28" i="14" s="1"/>
  <c r="E28" i="14"/>
  <c r="Q27" i="14"/>
  <c r="P27" i="14"/>
  <c r="Z27" i="14" s="1"/>
  <c r="O27" i="14"/>
  <c r="Y27" i="14" s="1"/>
  <c r="N27" i="14"/>
  <c r="I27" i="14"/>
  <c r="AB27" i="14" s="1"/>
  <c r="H27" i="14"/>
  <c r="X27" i="14" s="1"/>
  <c r="G27" i="14"/>
  <c r="W27" i="14" s="1"/>
  <c r="F27" i="14"/>
  <c r="V27" i="14" s="1"/>
  <c r="E27" i="14"/>
  <c r="Q26" i="14"/>
  <c r="P26" i="14"/>
  <c r="Z26" i="14" s="1"/>
  <c r="O26" i="14"/>
  <c r="Y26" i="14" s="1"/>
  <c r="N26" i="14"/>
  <c r="I26" i="14"/>
  <c r="AB26" i="14" s="1"/>
  <c r="H26" i="14"/>
  <c r="X26" i="14" s="1"/>
  <c r="G26" i="14"/>
  <c r="W26" i="14" s="1"/>
  <c r="F26" i="14"/>
  <c r="V26" i="14" s="1"/>
  <c r="E26" i="14"/>
  <c r="Q25" i="14"/>
  <c r="P25" i="14"/>
  <c r="Z25" i="14" s="1"/>
  <c r="O25" i="14"/>
  <c r="Y25" i="14" s="1"/>
  <c r="N25" i="14"/>
  <c r="I25" i="14"/>
  <c r="AB25" i="14" s="1"/>
  <c r="H25" i="14"/>
  <c r="X25" i="14" s="1"/>
  <c r="G25" i="14"/>
  <c r="W25" i="14" s="1"/>
  <c r="F25" i="14"/>
  <c r="V25" i="14" s="1"/>
  <c r="E25" i="14"/>
  <c r="Q24" i="14"/>
  <c r="P24" i="14"/>
  <c r="Z24" i="14" s="1"/>
  <c r="O24" i="14"/>
  <c r="Y24" i="14" s="1"/>
  <c r="N24" i="14"/>
  <c r="I24" i="14"/>
  <c r="AB24" i="14" s="1"/>
  <c r="H24" i="14"/>
  <c r="X24" i="14" s="1"/>
  <c r="G24" i="14"/>
  <c r="W24" i="14" s="1"/>
  <c r="F24" i="14"/>
  <c r="V24" i="14" s="1"/>
  <c r="E24" i="14"/>
  <c r="Q23" i="14"/>
  <c r="P23" i="14"/>
  <c r="Z23" i="14" s="1"/>
  <c r="O23" i="14"/>
  <c r="Y23" i="14" s="1"/>
  <c r="N23" i="14"/>
  <c r="I23" i="14"/>
  <c r="AB23" i="14" s="1"/>
  <c r="H23" i="14"/>
  <c r="X23" i="14" s="1"/>
  <c r="G23" i="14"/>
  <c r="W23" i="14" s="1"/>
  <c r="F23" i="14"/>
  <c r="V23" i="14" s="1"/>
  <c r="E23" i="14"/>
  <c r="Q22" i="14"/>
  <c r="P22" i="14"/>
  <c r="Z22" i="14" s="1"/>
  <c r="O22" i="14"/>
  <c r="Y22" i="14" s="1"/>
  <c r="N22" i="14"/>
  <c r="I22" i="14"/>
  <c r="AB22" i="14" s="1"/>
  <c r="H22" i="14"/>
  <c r="X22" i="14" s="1"/>
  <c r="G22" i="14"/>
  <c r="W22" i="14" s="1"/>
  <c r="F22" i="14"/>
  <c r="V22" i="14" s="1"/>
  <c r="E22" i="14"/>
  <c r="Q21" i="14"/>
  <c r="P21" i="14"/>
  <c r="Z21" i="14" s="1"/>
  <c r="O21" i="14"/>
  <c r="Y21" i="14" s="1"/>
  <c r="N21" i="14"/>
  <c r="I21" i="14"/>
  <c r="AB21" i="14" s="1"/>
  <c r="H21" i="14"/>
  <c r="X21" i="14" s="1"/>
  <c r="G21" i="14"/>
  <c r="W21" i="14" s="1"/>
  <c r="F21" i="14"/>
  <c r="V21" i="14" s="1"/>
  <c r="E21" i="14"/>
  <c r="Q20" i="14"/>
  <c r="P20" i="14"/>
  <c r="Z20" i="14" s="1"/>
  <c r="O20" i="14"/>
  <c r="Y20" i="14" s="1"/>
  <c r="N20" i="14"/>
  <c r="I20" i="14"/>
  <c r="AB20" i="14" s="1"/>
  <c r="H20" i="14"/>
  <c r="X20" i="14" s="1"/>
  <c r="G20" i="14"/>
  <c r="W20" i="14" s="1"/>
  <c r="F20" i="14"/>
  <c r="V20" i="14" s="1"/>
  <c r="E20" i="14"/>
  <c r="Q19" i="14"/>
  <c r="P19" i="14"/>
  <c r="Z19" i="14" s="1"/>
  <c r="O19" i="14"/>
  <c r="Y19" i="14" s="1"/>
  <c r="N19" i="14"/>
  <c r="I19" i="14"/>
  <c r="AB19" i="14" s="1"/>
  <c r="H19" i="14"/>
  <c r="X19" i="14" s="1"/>
  <c r="G19" i="14"/>
  <c r="W19" i="14" s="1"/>
  <c r="F19" i="14"/>
  <c r="V19" i="14" s="1"/>
  <c r="E19" i="14"/>
  <c r="Q18" i="14"/>
  <c r="P18" i="14"/>
  <c r="Z18" i="14" s="1"/>
  <c r="O18" i="14"/>
  <c r="Y18" i="14" s="1"/>
  <c r="N18" i="14"/>
  <c r="I18" i="14"/>
  <c r="AB18" i="14" s="1"/>
  <c r="H18" i="14"/>
  <c r="X18" i="14" s="1"/>
  <c r="G18" i="14"/>
  <c r="W18" i="14" s="1"/>
  <c r="F18" i="14"/>
  <c r="V18" i="14" s="1"/>
  <c r="E18" i="14"/>
  <c r="Q17" i="14"/>
  <c r="P17" i="14"/>
  <c r="Z17" i="14" s="1"/>
  <c r="O17" i="14"/>
  <c r="Y17" i="14" s="1"/>
  <c r="N17" i="14"/>
  <c r="I17" i="14"/>
  <c r="AB17" i="14" s="1"/>
  <c r="H17" i="14"/>
  <c r="X17" i="14" s="1"/>
  <c r="G17" i="14"/>
  <c r="W17" i="14" s="1"/>
  <c r="F17" i="14"/>
  <c r="V17" i="14" s="1"/>
  <c r="E17" i="14"/>
  <c r="Q16" i="14"/>
  <c r="P16" i="14"/>
  <c r="Z16" i="14" s="1"/>
  <c r="O16" i="14"/>
  <c r="Y16" i="14" s="1"/>
  <c r="N16" i="14"/>
  <c r="I16" i="14"/>
  <c r="AB16" i="14" s="1"/>
  <c r="H16" i="14"/>
  <c r="X16" i="14" s="1"/>
  <c r="G16" i="14"/>
  <c r="W16" i="14" s="1"/>
  <c r="F16" i="14"/>
  <c r="V16" i="14" s="1"/>
  <c r="E16" i="14"/>
  <c r="Q15" i="14"/>
  <c r="P15" i="14"/>
  <c r="Z15" i="14" s="1"/>
  <c r="O15" i="14"/>
  <c r="Y15" i="14" s="1"/>
  <c r="N15" i="14"/>
  <c r="I15" i="14"/>
  <c r="AB15" i="14" s="1"/>
  <c r="H15" i="14"/>
  <c r="X15" i="14" s="1"/>
  <c r="G15" i="14"/>
  <c r="W15" i="14" s="1"/>
  <c r="F15" i="14"/>
  <c r="V15" i="14" s="1"/>
  <c r="E15" i="14"/>
  <c r="Q14" i="14"/>
  <c r="P14" i="14"/>
  <c r="Z14" i="14" s="1"/>
  <c r="O14" i="14"/>
  <c r="Y14" i="14" s="1"/>
  <c r="N14" i="14"/>
  <c r="I14" i="14"/>
  <c r="AB14" i="14" s="1"/>
  <c r="H14" i="14"/>
  <c r="X14" i="14" s="1"/>
  <c r="G14" i="14"/>
  <c r="W14" i="14" s="1"/>
  <c r="F14" i="14"/>
  <c r="V14" i="14" s="1"/>
  <c r="E14" i="14"/>
  <c r="Q13" i="14"/>
  <c r="P13" i="14"/>
  <c r="Z13" i="14" s="1"/>
  <c r="O13" i="14"/>
  <c r="Y13" i="14" s="1"/>
  <c r="N13" i="14"/>
  <c r="I13" i="14"/>
  <c r="AB13" i="14" s="1"/>
  <c r="H13" i="14"/>
  <c r="X13" i="14" s="1"/>
  <c r="G13" i="14"/>
  <c r="F13" i="14"/>
  <c r="V13" i="14" s="1"/>
  <c r="E13" i="14"/>
  <c r="Q12" i="14"/>
  <c r="P12" i="14"/>
  <c r="Z12" i="14" s="1"/>
  <c r="O12" i="14"/>
  <c r="Y12" i="14" s="1"/>
  <c r="N12" i="14"/>
  <c r="I12" i="14"/>
  <c r="AB12" i="14" s="1"/>
  <c r="H12" i="14"/>
  <c r="X12" i="14" s="1"/>
  <c r="G12" i="14"/>
  <c r="W12" i="14" s="1"/>
  <c r="F12" i="14"/>
  <c r="V12" i="14" s="1"/>
  <c r="E12" i="14"/>
  <c r="Q11" i="14"/>
  <c r="P11" i="14"/>
  <c r="Z11" i="14" s="1"/>
  <c r="O11" i="14"/>
  <c r="Y11" i="14" s="1"/>
  <c r="N11" i="14"/>
  <c r="I11" i="14"/>
  <c r="AB11" i="14" s="1"/>
  <c r="H11" i="14"/>
  <c r="X11" i="14" s="1"/>
  <c r="G11" i="14"/>
  <c r="F11" i="14"/>
  <c r="V11" i="14" s="1"/>
  <c r="E11" i="14"/>
  <c r="Q10" i="14"/>
  <c r="P10" i="14"/>
  <c r="Z10" i="14" s="1"/>
  <c r="O10" i="14"/>
  <c r="Y10" i="14" s="1"/>
  <c r="N10" i="14"/>
  <c r="I10" i="14"/>
  <c r="AB10" i="14" s="1"/>
  <c r="H10" i="14"/>
  <c r="X10" i="14" s="1"/>
  <c r="G10" i="14"/>
  <c r="W10" i="14" s="1"/>
  <c r="F10" i="14"/>
  <c r="V10" i="14" s="1"/>
  <c r="E10" i="14"/>
  <c r="Q9" i="14"/>
  <c r="P9" i="14"/>
  <c r="Z9" i="14" s="1"/>
  <c r="O9" i="14"/>
  <c r="Y9" i="14" s="1"/>
  <c r="N9" i="14"/>
  <c r="I9" i="14"/>
  <c r="AB9" i="14" s="1"/>
  <c r="H9" i="14"/>
  <c r="X9" i="14" s="1"/>
  <c r="G9" i="14"/>
  <c r="W9" i="14" s="1"/>
  <c r="F9" i="14"/>
  <c r="V9" i="14" s="1"/>
  <c r="E9" i="14"/>
  <c r="Q8" i="14"/>
  <c r="P8" i="14"/>
  <c r="Z8" i="14" s="1"/>
  <c r="O8" i="14"/>
  <c r="Y8" i="14" s="1"/>
  <c r="N8" i="14"/>
  <c r="I8" i="14"/>
  <c r="AB8" i="14" s="1"/>
  <c r="H8" i="14"/>
  <c r="X8" i="14" s="1"/>
  <c r="G8" i="14"/>
  <c r="W8" i="14" s="1"/>
  <c r="F8" i="14"/>
  <c r="V8" i="14" s="1"/>
  <c r="E8" i="14"/>
  <c r="Q7" i="14"/>
  <c r="P7" i="14"/>
  <c r="O7" i="14"/>
  <c r="N7" i="14"/>
  <c r="I7" i="14"/>
  <c r="AB7" i="14" s="1"/>
  <c r="H7" i="14"/>
  <c r="G7" i="14"/>
  <c r="W7" i="14" s="1"/>
  <c r="F7" i="14"/>
  <c r="V7" i="14" s="1"/>
  <c r="E7" i="14"/>
  <c r="E39" i="14" s="1"/>
  <c r="W11" i="14" l="1"/>
  <c r="AA11" i="14" s="1"/>
  <c r="W13" i="14"/>
  <c r="AA13" i="14" s="1"/>
  <c r="F39" i="14"/>
  <c r="H39" i="14"/>
  <c r="N39" i="14"/>
  <c r="P39" i="14"/>
  <c r="J8" i="14"/>
  <c r="AC8" i="14" s="1"/>
  <c r="R8" i="14"/>
  <c r="J10" i="14"/>
  <c r="AC10" i="14" s="1"/>
  <c r="R10" i="14"/>
  <c r="L12" i="14"/>
  <c r="AE12" i="14" s="1"/>
  <c r="AA24" i="14"/>
  <c r="AA26" i="14"/>
  <c r="AA30" i="14"/>
  <c r="AA32" i="14"/>
  <c r="AA34" i="14"/>
  <c r="AA36" i="14"/>
  <c r="AA38" i="14"/>
  <c r="L8" i="14"/>
  <c r="AE8" i="14" s="1"/>
  <c r="T8" i="14"/>
  <c r="AG8" i="14" s="1"/>
  <c r="L10" i="14"/>
  <c r="AE10" i="14" s="1"/>
  <c r="AA10" i="14"/>
  <c r="J12" i="14"/>
  <c r="AA12" i="14"/>
  <c r="J14" i="14"/>
  <c r="AA21" i="14"/>
  <c r="AA23" i="14"/>
  <c r="AA25" i="14"/>
  <c r="AA27" i="14"/>
  <c r="AA29" i="14"/>
  <c r="AA31" i="14"/>
  <c r="AA33" i="14"/>
  <c r="AA35" i="14"/>
  <c r="AA37" i="14"/>
  <c r="G39" i="14"/>
  <c r="I39" i="14"/>
  <c r="O39" i="14"/>
  <c r="Q39" i="14"/>
  <c r="AA8" i="14"/>
  <c r="AA9" i="14"/>
  <c r="AA14" i="14"/>
  <c r="AA15" i="14"/>
  <c r="AA16" i="14"/>
  <c r="AA17" i="14"/>
  <c r="AA18" i="14"/>
  <c r="AA19" i="14"/>
  <c r="AA20" i="14"/>
  <c r="AA22" i="14"/>
  <c r="Y7" i="14"/>
  <c r="Y39" i="14" s="1"/>
  <c r="K9" i="14"/>
  <c r="AD9" i="14" s="1"/>
  <c r="M9" i="14"/>
  <c r="S9" i="14"/>
  <c r="AF9" i="14" s="1"/>
  <c r="U9" i="14"/>
  <c r="T10" i="14"/>
  <c r="AG10" i="14" s="1"/>
  <c r="K11" i="14"/>
  <c r="AD11" i="14" s="1"/>
  <c r="M11" i="14"/>
  <c r="S11" i="14"/>
  <c r="AF11" i="14" s="1"/>
  <c r="U11" i="14"/>
  <c r="R12" i="14"/>
  <c r="T12" i="14"/>
  <c r="AG12" i="14" s="1"/>
  <c r="K13" i="14"/>
  <c r="AD13" i="14" s="1"/>
  <c r="M13" i="14"/>
  <c r="S13" i="14"/>
  <c r="AF13" i="14" s="1"/>
  <c r="U13" i="14"/>
  <c r="L14" i="14"/>
  <c r="AE14" i="14" s="1"/>
  <c r="R14" i="14"/>
  <c r="T14" i="14"/>
  <c r="AG14" i="14" s="1"/>
  <c r="K15" i="14"/>
  <c r="AD15" i="14" s="1"/>
  <c r="M15" i="14"/>
  <c r="S15" i="14"/>
  <c r="AF15" i="14" s="1"/>
  <c r="U15" i="14"/>
  <c r="J16" i="14"/>
  <c r="L16" i="14"/>
  <c r="AE16" i="14" s="1"/>
  <c r="R16" i="14"/>
  <c r="T16" i="14"/>
  <c r="AG16" i="14" s="1"/>
  <c r="K7" i="14"/>
  <c r="AD7" i="14" s="1"/>
  <c r="M7" i="14"/>
  <c r="S7" i="14"/>
  <c r="U7" i="14"/>
  <c r="J7" i="14"/>
  <c r="L7" i="14"/>
  <c r="R7" i="14"/>
  <c r="T7" i="14"/>
  <c r="X7" i="14"/>
  <c r="X39" i="14" s="1"/>
  <c r="Z7" i="14"/>
  <c r="Z39" i="14" s="1"/>
  <c r="K8" i="14"/>
  <c r="AD8" i="14" s="1"/>
  <c r="M8" i="14"/>
  <c r="S8" i="14"/>
  <c r="AF8" i="14" s="1"/>
  <c r="U8" i="14"/>
  <c r="J9" i="14"/>
  <c r="L9" i="14"/>
  <c r="AE9" i="14" s="1"/>
  <c r="R9" i="14"/>
  <c r="T9" i="14"/>
  <c r="AG9" i="14" s="1"/>
  <c r="K10" i="14"/>
  <c r="AD10" i="14" s="1"/>
  <c r="M10" i="14"/>
  <c r="S10" i="14"/>
  <c r="AF10" i="14" s="1"/>
  <c r="U10" i="14"/>
  <c r="J11" i="14"/>
  <c r="L11" i="14"/>
  <c r="AE11" i="14" s="1"/>
  <c r="R11" i="14"/>
  <c r="T11" i="14"/>
  <c r="AG11" i="14" s="1"/>
  <c r="K12" i="14"/>
  <c r="AD12" i="14" s="1"/>
  <c r="M12" i="14"/>
  <c r="S12" i="14"/>
  <c r="AF12" i="14" s="1"/>
  <c r="U12" i="14"/>
  <c r="J13" i="14"/>
  <c r="L13" i="14"/>
  <c r="AE13" i="14" s="1"/>
  <c r="R13" i="14"/>
  <c r="T13" i="14"/>
  <c r="AG13" i="14" s="1"/>
  <c r="K14" i="14"/>
  <c r="AD14" i="14" s="1"/>
  <c r="M14" i="14"/>
  <c r="S14" i="14"/>
  <c r="AF14" i="14" s="1"/>
  <c r="U14" i="14"/>
  <c r="J15" i="14"/>
  <c r="L15" i="14"/>
  <c r="AE15" i="14" s="1"/>
  <c r="R15" i="14"/>
  <c r="T15" i="14"/>
  <c r="AG15" i="14" s="1"/>
  <c r="K16" i="14"/>
  <c r="AD16" i="14" s="1"/>
  <c r="M16" i="14"/>
  <c r="S16" i="14"/>
  <c r="AF16" i="14" s="1"/>
  <c r="U16" i="14"/>
  <c r="K17" i="14"/>
  <c r="AD17" i="14" s="1"/>
  <c r="M17" i="14"/>
  <c r="S17" i="14"/>
  <c r="AF17" i="14" s="1"/>
  <c r="U17" i="14"/>
  <c r="J18" i="14"/>
  <c r="L18" i="14"/>
  <c r="AE18" i="14" s="1"/>
  <c r="R18" i="14"/>
  <c r="T18" i="14"/>
  <c r="AG18" i="14" s="1"/>
  <c r="K19" i="14"/>
  <c r="AD19" i="14" s="1"/>
  <c r="M19" i="14"/>
  <c r="S19" i="14"/>
  <c r="AF19" i="14" s="1"/>
  <c r="U19" i="14"/>
  <c r="J20" i="14"/>
  <c r="L20" i="14"/>
  <c r="AE20" i="14" s="1"/>
  <c r="R20" i="14"/>
  <c r="T20" i="14"/>
  <c r="AG20" i="14" s="1"/>
  <c r="K21" i="14"/>
  <c r="AD21" i="14" s="1"/>
  <c r="M21" i="14"/>
  <c r="S21" i="14"/>
  <c r="AF21" i="14" s="1"/>
  <c r="U21" i="14"/>
  <c r="J22" i="14"/>
  <c r="L22" i="14"/>
  <c r="AE22" i="14" s="1"/>
  <c r="R22" i="14"/>
  <c r="T22" i="14"/>
  <c r="AG22" i="14" s="1"/>
  <c r="K23" i="14"/>
  <c r="AD23" i="14" s="1"/>
  <c r="M23" i="14"/>
  <c r="S23" i="14"/>
  <c r="AF23" i="14" s="1"/>
  <c r="U23" i="14"/>
  <c r="J24" i="14"/>
  <c r="L24" i="14"/>
  <c r="AE24" i="14" s="1"/>
  <c r="R24" i="14"/>
  <c r="T24" i="14"/>
  <c r="AG24" i="14" s="1"/>
  <c r="K25" i="14"/>
  <c r="AD25" i="14" s="1"/>
  <c r="M25" i="14"/>
  <c r="S25" i="14"/>
  <c r="AF25" i="14" s="1"/>
  <c r="U25" i="14"/>
  <c r="J26" i="14"/>
  <c r="L26" i="14"/>
  <c r="AE26" i="14" s="1"/>
  <c r="R26" i="14"/>
  <c r="T26" i="14"/>
  <c r="AG26" i="14" s="1"/>
  <c r="K27" i="14"/>
  <c r="AD27" i="14" s="1"/>
  <c r="M27" i="14"/>
  <c r="S27" i="14"/>
  <c r="AF27" i="14" s="1"/>
  <c r="U27" i="14"/>
  <c r="J28" i="14"/>
  <c r="L28" i="14"/>
  <c r="AE28" i="14" s="1"/>
  <c r="R28" i="14"/>
  <c r="T28" i="14"/>
  <c r="AG28" i="14" s="1"/>
  <c r="AA28" i="14"/>
  <c r="J17" i="14"/>
  <c r="L17" i="14"/>
  <c r="AE17" i="14" s="1"/>
  <c r="R17" i="14"/>
  <c r="T17" i="14"/>
  <c r="AG17" i="14" s="1"/>
  <c r="K18" i="14"/>
  <c r="AD18" i="14" s="1"/>
  <c r="M18" i="14"/>
  <c r="S18" i="14"/>
  <c r="AF18" i="14" s="1"/>
  <c r="U18" i="14"/>
  <c r="J19" i="14"/>
  <c r="L19" i="14"/>
  <c r="AE19" i="14" s="1"/>
  <c r="R19" i="14"/>
  <c r="T19" i="14"/>
  <c r="AG19" i="14" s="1"/>
  <c r="K20" i="14"/>
  <c r="AD20" i="14" s="1"/>
  <c r="M20" i="14"/>
  <c r="S20" i="14"/>
  <c r="AF20" i="14" s="1"/>
  <c r="U20" i="14"/>
  <c r="J21" i="14"/>
  <c r="L21" i="14"/>
  <c r="AE21" i="14" s="1"/>
  <c r="R21" i="14"/>
  <c r="T21" i="14"/>
  <c r="AG21" i="14" s="1"/>
  <c r="K22" i="14"/>
  <c r="AD22" i="14" s="1"/>
  <c r="M22" i="14"/>
  <c r="S22" i="14"/>
  <c r="AF22" i="14" s="1"/>
  <c r="U22" i="14"/>
  <c r="J23" i="14"/>
  <c r="L23" i="14"/>
  <c r="AE23" i="14" s="1"/>
  <c r="R23" i="14"/>
  <c r="T23" i="14"/>
  <c r="AG23" i="14" s="1"/>
  <c r="K24" i="14"/>
  <c r="AD24" i="14" s="1"/>
  <c r="M24" i="14"/>
  <c r="S24" i="14"/>
  <c r="AF24" i="14" s="1"/>
  <c r="U24" i="14"/>
  <c r="J25" i="14"/>
  <c r="L25" i="14"/>
  <c r="AE25" i="14" s="1"/>
  <c r="R25" i="14"/>
  <c r="T25" i="14"/>
  <c r="AG25" i="14" s="1"/>
  <c r="K26" i="14"/>
  <c r="AD26" i="14" s="1"/>
  <c r="M26" i="14"/>
  <c r="S26" i="14"/>
  <c r="AF26" i="14" s="1"/>
  <c r="U26" i="14"/>
  <c r="J27" i="14"/>
  <c r="L27" i="14"/>
  <c r="AE27" i="14" s="1"/>
  <c r="R27" i="14"/>
  <c r="T27" i="14"/>
  <c r="AG27" i="14" s="1"/>
  <c r="K28" i="14"/>
  <c r="AD28" i="14" s="1"/>
  <c r="M28" i="14"/>
  <c r="S28" i="14"/>
  <c r="AF28" i="14" s="1"/>
  <c r="U28" i="14"/>
  <c r="K29" i="14"/>
  <c r="AD29" i="14" s="1"/>
  <c r="M29" i="14"/>
  <c r="S29" i="14"/>
  <c r="AF29" i="14" s="1"/>
  <c r="U29" i="14"/>
  <c r="J30" i="14"/>
  <c r="L30" i="14"/>
  <c r="AE30" i="14" s="1"/>
  <c r="R30" i="14"/>
  <c r="T30" i="14"/>
  <c r="AG30" i="14" s="1"/>
  <c r="K31" i="14"/>
  <c r="AD31" i="14" s="1"/>
  <c r="M31" i="14"/>
  <c r="S31" i="14"/>
  <c r="AF31" i="14" s="1"/>
  <c r="U31" i="14"/>
  <c r="J32" i="14"/>
  <c r="L32" i="14"/>
  <c r="AE32" i="14" s="1"/>
  <c r="R32" i="14"/>
  <c r="T32" i="14"/>
  <c r="AG32" i="14" s="1"/>
  <c r="K33" i="14"/>
  <c r="AD33" i="14" s="1"/>
  <c r="M33" i="14"/>
  <c r="S33" i="14"/>
  <c r="AF33" i="14" s="1"/>
  <c r="U33" i="14"/>
  <c r="J34" i="14"/>
  <c r="L34" i="14"/>
  <c r="AE34" i="14" s="1"/>
  <c r="R34" i="14"/>
  <c r="T34" i="14"/>
  <c r="AG34" i="14" s="1"/>
  <c r="J29" i="14"/>
  <c r="L29" i="14"/>
  <c r="AE29" i="14" s="1"/>
  <c r="R29" i="14"/>
  <c r="T29" i="14"/>
  <c r="AG29" i="14" s="1"/>
  <c r="K30" i="14"/>
  <c r="AD30" i="14" s="1"/>
  <c r="M30" i="14"/>
  <c r="S30" i="14"/>
  <c r="AF30" i="14" s="1"/>
  <c r="U30" i="14"/>
  <c r="J31" i="14"/>
  <c r="L31" i="14"/>
  <c r="AE31" i="14" s="1"/>
  <c r="R31" i="14"/>
  <c r="T31" i="14"/>
  <c r="AG31" i="14" s="1"/>
  <c r="K32" i="14"/>
  <c r="AD32" i="14" s="1"/>
  <c r="M32" i="14"/>
  <c r="S32" i="14"/>
  <c r="AF32" i="14" s="1"/>
  <c r="U32" i="14"/>
  <c r="J33" i="14"/>
  <c r="L33" i="14"/>
  <c r="AE33" i="14" s="1"/>
  <c r="R33" i="14"/>
  <c r="T33" i="14"/>
  <c r="AG33" i="14" s="1"/>
  <c r="K34" i="14"/>
  <c r="AD34" i="14" s="1"/>
  <c r="M34" i="14"/>
  <c r="S34" i="14"/>
  <c r="AF34" i="14" s="1"/>
  <c r="U34" i="14"/>
  <c r="J35" i="14"/>
  <c r="L35" i="14"/>
  <c r="AE35" i="14" s="1"/>
  <c r="R35" i="14"/>
  <c r="T35" i="14"/>
  <c r="AG35" i="14" s="1"/>
  <c r="K36" i="14"/>
  <c r="AD36" i="14" s="1"/>
  <c r="M36" i="14"/>
  <c r="S36" i="14"/>
  <c r="AF36" i="14" s="1"/>
  <c r="U36" i="14"/>
  <c r="J37" i="14"/>
  <c r="L37" i="14"/>
  <c r="AE37" i="14" s="1"/>
  <c r="R37" i="14"/>
  <c r="T37" i="14"/>
  <c r="AG37" i="14" s="1"/>
  <c r="K38" i="14"/>
  <c r="AD38" i="14" s="1"/>
  <c r="M38" i="14"/>
  <c r="S38" i="14"/>
  <c r="AF38" i="14" s="1"/>
  <c r="U38" i="14"/>
  <c r="K35" i="14"/>
  <c r="AD35" i="14" s="1"/>
  <c r="M35" i="14"/>
  <c r="S35" i="14"/>
  <c r="AF35" i="14" s="1"/>
  <c r="U35" i="14"/>
  <c r="J36" i="14"/>
  <c r="L36" i="14"/>
  <c r="AE36" i="14" s="1"/>
  <c r="R36" i="14"/>
  <c r="T36" i="14"/>
  <c r="AG36" i="14" s="1"/>
  <c r="K37" i="14"/>
  <c r="AD37" i="14" s="1"/>
  <c r="M37" i="14"/>
  <c r="S37" i="14"/>
  <c r="AF37" i="14" s="1"/>
  <c r="U37" i="14"/>
  <c r="J38" i="14"/>
  <c r="L38" i="14"/>
  <c r="AE38" i="14" s="1"/>
  <c r="R38" i="14"/>
  <c r="T38" i="14"/>
  <c r="AG38" i="14" s="1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F13" i="10"/>
  <c r="F14" i="10"/>
  <c r="F15" i="10"/>
  <c r="F16" i="10"/>
  <c r="F17" i="10"/>
  <c r="F18" i="10"/>
  <c r="F19" i="10"/>
  <c r="F20" i="10"/>
  <c r="F8" i="10"/>
  <c r="F9" i="10"/>
  <c r="F10" i="10"/>
  <c r="F11" i="10"/>
  <c r="F12" i="10"/>
  <c r="G10" i="10"/>
  <c r="W10" i="10" s="1"/>
  <c r="AC37" i="14" l="1"/>
  <c r="AC32" i="14"/>
  <c r="AC27" i="14"/>
  <c r="AC25" i="14"/>
  <c r="AC23" i="14"/>
  <c r="AC21" i="14"/>
  <c r="AC19" i="14"/>
  <c r="AC17" i="14"/>
  <c r="AC26" i="14"/>
  <c r="AC22" i="14"/>
  <c r="AC18" i="14"/>
  <c r="AC14" i="14"/>
  <c r="AC12" i="14"/>
  <c r="AC38" i="14"/>
  <c r="AC36" i="14"/>
  <c r="AC35" i="14"/>
  <c r="AC33" i="14"/>
  <c r="AC31" i="14"/>
  <c r="AC29" i="14"/>
  <c r="AC34" i="14"/>
  <c r="AC30" i="14"/>
  <c r="AC28" i="14"/>
  <c r="AC24" i="14"/>
  <c r="AC20" i="14"/>
  <c r="AC15" i="14"/>
  <c r="AC13" i="14"/>
  <c r="AC11" i="14"/>
  <c r="AC9" i="14"/>
  <c r="AC7" i="14"/>
  <c r="AC16" i="14"/>
  <c r="AA7" i="14"/>
  <c r="AH37" i="14"/>
  <c r="AH35" i="14"/>
  <c r="AH33" i="14"/>
  <c r="AH31" i="14"/>
  <c r="AH29" i="14"/>
  <c r="AH16" i="14"/>
  <c r="AH14" i="14"/>
  <c r="AH12" i="14"/>
  <c r="AH10" i="14"/>
  <c r="AH8" i="14"/>
  <c r="AH13" i="14"/>
  <c r="AH11" i="14"/>
  <c r="AH38" i="14"/>
  <c r="AH36" i="14"/>
  <c r="AH34" i="14"/>
  <c r="AH32" i="14"/>
  <c r="AH30" i="14"/>
  <c r="AH28" i="14"/>
  <c r="AH27" i="14"/>
  <c r="AH25" i="14"/>
  <c r="AH23" i="14"/>
  <c r="AH21" i="14"/>
  <c r="AH19" i="14"/>
  <c r="AH17" i="14"/>
  <c r="AH15" i="14"/>
  <c r="AH9" i="14"/>
  <c r="AH26" i="14"/>
  <c r="AH24" i="14"/>
  <c r="AH22" i="14"/>
  <c r="AH20" i="14"/>
  <c r="AH18" i="14"/>
  <c r="AB39" i="14"/>
  <c r="V39" i="14"/>
  <c r="R39" i="14"/>
  <c r="J39" i="14"/>
  <c r="AI39" i="14"/>
  <c r="U39" i="14"/>
  <c r="M39" i="14"/>
  <c r="T39" i="14"/>
  <c r="AG7" i="14"/>
  <c r="AG39" i="14" s="1"/>
  <c r="L39" i="14"/>
  <c r="AE7" i="14"/>
  <c r="AE39" i="14" s="1"/>
  <c r="W39" i="14"/>
  <c r="AA39" i="14" s="1"/>
  <c r="S39" i="14"/>
  <c r="AF7" i="14"/>
  <c r="AF39" i="14" s="1"/>
  <c r="K39" i="14"/>
  <c r="AH7" i="14"/>
  <c r="AD39" i="14" l="1"/>
  <c r="AH39" i="14" s="1"/>
  <c r="AC39" i="14"/>
  <c r="D39" i="10"/>
  <c r="D41" i="10" s="1"/>
  <c r="C39" i="10"/>
  <c r="Q38" i="10"/>
  <c r="P38" i="10"/>
  <c r="Z38" i="10" s="1"/>
  <c r="O38" i="10"/>
  <c r="Y38" i="10" s="1"/>
  <c r="N38" i="10"/>
  <c r="I38" i="10"/>
  <c r="AA38" i="10" s="1"/>
  <c r="H38" i="10"/>
  <c r="X38" i="10" s="1"/>
  <c r="G38" i="10"/>
  <c r="W38" i="10" s="1"/>
  <c r="F38" i="10"/>
  <c r="Q37" i="10"/>
  <c r="P37" i="10"/>
  <c r="Z37" i="10" s="1"/>
  <c r="O37" i="10"/>
  <c r="Y37" i="10" s="1"/>
  <c r="N37" i="10"/>
  <c r="I37" i="10"/>
  <c r="AA37" i="10" s="1"/>
  <c r="H37" i="10"/>
  <c r="X37" i="10" s="1"/>
  <c r="G37" i="10"/>
  <c r="W37" i="10" s="1"/>
  <c r="F37" i="10"/>
  <c r="V37" i="10" s="1"/>
  <c r="R36" i="10"/>
  <c r="Q36" i="10"/>
  <c r="P36" i="10"/>
  <c r="Z36" i="10" s="1"/>
  <c r="O36" i="10"/>
  <c r="Y36" i="10" s="1"/>
  <c r="N36" i="10"/>
  <c r="J36" i="10"/>
  <c r="AC36" i="10" s="1"/>
  <c r="I36" i="10"/>
  <c r="H36" i="10"/>
  <c r="X36" i="10" s="1"/>
  <c r="G36" i="10"/>
  <c r="W36" i="10" s="1"/>
  <c r="F36" i="10"/>
  <c r="S35" i="10"/>
  <c r="AF35" i="10" s="1"/>
  <c r="Q35" i="10"/>
  <c r="P35" i="10"/>
  <c r="Z35" i="10" s="1"/>
  <c r="O35" i="10"/>
  <c r="Y35" i="10" s="1"/>
  <c r="N35" i="10"/>
  <c r="J35" i="10"/>
  <c r="I35" i="10"/>
  <c r="H35" i="10"/>
  <c r="X35" i="10" s="1"/>
  <c r="G35" i="10"/>
  <c r="W35" i="10" s="1"/>
  <c r="F35" i="10"/>
  <c r="V35" i="10" s="1"/>
  <c r="Q34" i="10"/>
  <c r="P34" i="10"/>
  <c r="Z34" i="10" s="1"/>
  <c r="O34" i="10"/>
  <c r="Y34" i="10" s="1"/>
  <c r="N34" i="10"/>
  <c r="I34" i="10"/>
  <c r="AA34" i="10" s="1"/>
  <c r="H34" i="10"/>
  <c r="X34" i="10" s="1"/>
  <c r="G34" i="10"/>
  <c r="W34" i="10" s="1"/>
  <c r="F34" i="10"/>
  <c r="V34" i="10" s="1"/>
  <c r="Q33" i="10"/>
  <c r="P33" i="10"/>
  <c r="Z33" i="10" s="1"/>
  <c r="O33" i="10"/>
  <c r="Y33" i="10" s="1"/>
  <c r="N33" i="10"/>
  <c r="I33" i="10"/>
  <c r="AA33" i="10" s="1"/>
  <c r="H33" i="10"/>
  <c r="X33" i="10" s="1"/>
  <c r="G33" i="10"/>
  <c r="W33" i="10" s="1"/>
  <c r="F33" i="10"/>
  <c r="V33" i="10" s="1"/>
  <c r="Q32" i="10"/>
  <c r="P32" i="10"/>
  <c r="Z32" i="10" s="1"/>
  <c r="O32" i="10"/>
  <c r="Y32" i="10" s="1"/>
  <c r="N32" i="10"/>
  <c r="I32" i="10"/>
  <c r="AA32" i="10" s="1"/>
  <c r="H32" i="10"/>
  <c r="X32" i="10" s="1"/>
  <c r="G32" i="10"/>
  <c r="W32" i="10" s="1"/>
  <c r="F32" i="10"/>
  <c r="V32" i="10" s="1"/>
  <c r="Q31" i="10"/>
  <c r="P31" i="10"/>
  <c r="Z31" i="10" s="1"/>
  <c r="O31" i="10"/>
  <c r="Y31" i="10" s="1"/>
  <c r="N31" i="10"/>
  <c r="I31" i="10"/>
  <c r="AA31" i="10" s="1"/>
  <c r="H31" i="10"/>
  <c r="X31" i="10" s="1"/>
  <c r="G31" i="10"/>
  <c r="W31" i="10" s="1"/>
  <c r="F31" i="10"/>
  <c r="V31" i="10" s="1"/>
  <c r="Q30" i="10"/>
  <c r="P30" i="10"/>
  <c r="Z30" i="10" s="1"/>
  <c r="O30" i="10"/>
  <c r="Y30" i="10" s="1"/>
  <c r="N30" i="10"/>
  <c r="I30" i="10"/>
  <c r="AA30" i="10" s="1"/>
  <c r="H30" i="10"/>
  <c r="X30" i="10" s="1"/>
  <c r="G30" i="10"/>
  <c r="W30" i="10" s="1"/>
  <c r="F30" i="10"/>
  <c r="V30" i="10" s="1"/>
  <c r="Q29" i="10"/>
  <c r="P29" i="10"/>
  <c r="Z29" i="10" s="1"/>
  <c r="O29" i="10"/>
  <c r="Y29" i="10" s="1"/>
  <c r="N29" i="10"/>
  <c r="M29" i="10"/>
  <c r="I29" i="10"/>
  <c r="AA29" i="10" s="1"/>
  <c r="H29" i="10"/>
  <c r="X29" i="10" s="1"/>
  <c r="G29" i="10"/>
  <c r="W29" i="10" s="1"/>
  <c r="F29" i="10"/>
  <c r="Q28" i="10"/>
  <c r="P28" i="10"/>
  <c r="Z28" i="10" s="1"/>
  <c r="O28" i="10"/>
  <c r="Y28" i="10" s="1"/>
  <c r="N28" i="10"/>
  <c r="I28" i="10"/>
  <c r="AA28" i="10" s="1"/>
  <c r="H28" i="10"/>
  <c r="X28" i="10" s="1"/>
  <c r="G28" i="10"/>
  <c r="W28" i="10" s="1"/>
  <c r="F28" i="10"/>
  <c r="V28" i="10" s="1"/>
  <c r="U28" i="10"/>
  <c r="Q27" i="10"/>
  <c r="P27" i="10"/>
  <c r="Z27" i="10" s="1"/>
  <c r="O27" i="10"/>
  <c r="Y27" i="10" s="1"/>
  <c r="N27" i="10"/>
  <c r="I27" i="10"/>
  <c r="AA27" i="10" s="1"/>
  <c r="H27" i="10"/>
  <c r="X27" i="10" s="1"/>
  <c r="G27" i="10"/>
  <c r="W27" i="10" s="1"/>
  <c r="F27" i="10"/>
  <c r="V27" i="10" s="1"/>
  <c r="Q26" i="10"/>
  <c r="P26" i="10"/>
  <c r="Z26" i="10" s="1"/>
  <c r="O26" i="10"/>
  <c r="Y26" i="10" s="1"/>
  <c r="N26" i="10"/>
  <c r="I26" i="10"/>
  <c r="AA26" i="10" s="1"/>
  <c r="H26" i="10"/>
  <c r="X26" i="10" s="1"/>
  <c r="G26" i="10"/>
  <c r="W26" i="10" s="1"/>
  <c r="F26" i="10"/>
  <c r="V26" i="10" s="1"/>
  <c r="Q25" i="10"/>
  <c r="P25" i="10"/>
  <c r="Z25" i="10" s="1"/>
  <c r="O25" i="10"/>
  <c r="Y25" i="10" s="1"/>
  <c r="N25" i="10"/>
  <c r="I25" i="10"/>
  <c r="AA25" i="10" s="1"/>
  <c r="H25" i="10"/>
  <c r="X25" i="10" s="1"/>
  <c r="G25" i="10"/>
  <c r="W25" i="10" s="1"/>
  <c r="F25" i="10"/>
  <c r="V25" i="10" s="1"/>
  <c r="Q24" i="10"/>
  <c r="P24" i="10"/>
  <c r="Z24" i="10" s="1"/>
  <c r="O24" i="10"/>
  <c r="Y24" i="10" s="1"/>
  <c r="N24" i="10"/>
  <c r="I24" i="10"/>
  <c r="AA24" i="10" s="1"/>
  <c r="H24" i="10"/>
  <c r="X24" i="10" s="1"/>
  <c r="G24" i="10"/>
  <c r="W24" i="10" s="1"/>
  <c r="F24" i="10"/>
  <c r="V24" i="10" s="1"/>
  <c r="T24" i="10"/>
  <c r="AG24" i="10" s="1"/>
  <c r="Q23" i="10"/>
  <c r="P23" i="10"/>
  <c r="Z23" i="10" s="1"/>
  <c r="O23" i="10"/>
  <c r="Y23" i="10" s="1"/>
  <c r="N23" i="10"/>
  <c r="I23" i="10"/>
  <c r="AA23" i="10" s="1"/>
  <c r="H23" i="10"/>
  <c r="X23" i="10" s="1"/>
  <c r="G23" i="10"/>
  <c r="W23" i="10" s="1"/>
  <c r="F23" i="10"/>
  <c r="V23" i="10" s="1"/>
  <c r="R23" i="10"/>
  <c r="R22" i="10"/>
  <c r="Q22" i="10"/>
  <c r="P22" i="10"/>
  <c r="Z22" i="10" s="1"/>
  <c r="O22" i="10"/>
  <c r="Y22" i="10" s="1"/>
  <c r="N22" i="10"/>
  <c r="I22" i="10"/>
  <c r="AA22" i="10" s="1"/>
  <c r="H22" i="10"/>
  <c r="X22" i="10" s="1"/>
  <c r="G22" i="10"/>
  <c r="W22" i="10" s="1"/>
  <c r="F22" i="10"/>
  <c r="V22" i="10" s="1"/>
  <c r="Q21" i="10"/>
  <c r="P21" i="10"/>
  <c r="Z21" i="10" s="1"/>
  <c r="O21" i="10"/>
  <c r="Y21" i="10" s="1"/>
  <c r="N21" i="10"/>
  <c r="I21" i="10"/>
  <c r="AA21" i="10" s="1"/>
  <c r="H21" i="10"/>
  <c r="X21" i="10" s="1"/>
  <c r="G21" i="10"/>
  <c r="W21" i="10" s="1"/>
  <c r="F21" i="10"/>
  <c r="V21" i="10" s="1"/>
  <c r="Q20" i="10"/>
  <c r="P20" i="10"/>
  <c r="Z20" i="10" s="1"/>
  <c r="O20" i="10"/>
  <c r="Y20" i="10" s="1"/>
  <c r="N20" i="10"/>
  <c r="V20" i="10" s="1"/>
  <c r="I20" i="10"/>
  <c r="AA20" i="10" s="1"/>
  <c r="H20" i="10"/>
  <c r="X20" i="10" s="1"/>
  <c r="G20" i="10"/>
  <c r="W20" i="10" s="1"/>
  <c r="Q19" i="10"/>
  <c r="P19" i="10"/>
  <c r="Z19" i="10" s="1"/>
  <c r="O19" i="10"/>
  <c r="Y19" i="10" s="1"/>
  <c r="N19" i="10"/>
  <c r="V19" i="10" s="1"/>
  <c r="I19" i="10"/>
  <c r="AA19" i="10" s="1"/>
  <c r="H19" i="10"/>
  <c r="X19" i="10" s="1"/>
  <c r="G19" i="10"/>
  <c r="W19" i="10" s="1"/>
  <c r="Q18" i="10"/>
  <c r="P18" i="10"/>
  <c r="Z18" i="10" s="1"/>
  <c r="O18" i="10"/>
  <c r="Y18" i="10" s="1"/>
  <c r="N18" i="10"/>
  <c r="V18" i="10" s="1"/>
  <c r="I18" i="10"/>
  <c r="AA18" i="10" s="1"/>
  <c r="H18" i="10"/>
  <c r="X18" i="10" s="1"/>
  <c r="G18" i="10"/>
  <c r="W18" i="10" s="1"/>
  <c r="Q17" i="10"/>
  <c r="P17" i="10"/>
  <c r="Z17" i="10" s="1"/>
  <c r="O17" i="10"/>
  <c r="Y17" i="10" s="1"/>
  <c r="N17" i="10"/>
  <c r="V17" i="10" s="1"/>
  <c r="I17" i="10"/>
  <c r="AA17" i="10" s="1"/>
  <c r="H17" i="10"/>
  <c r="X17" i="10" s="1"/>
  <c r="G17" i="10"/>
  <c r="W17" i="10" s="1"/>
  <c r="Q16" i="10"/>
  <c r="P16" i="10"/>
  <c r="Z16" i="10" s="1"/>
  <c r="O16" i="10"/>
  <c r="Y16" i="10" s="1"/>
  <c r="N16" i="10"/>
  <c r="V16" i="10" s="1"/>
  <c r="L16" i="10"/>
  <c r="AE16" i="10" s="1"/>
  <c r="I16" i="10"/>
  <c r="H16" i="10"/>
  <c r="X16" i="10" s="1"/>
  <c r="G16" i="10"/>
  <c r="W16" i="10" s="1"/>
  <c r="Q15" i="10"/>
  <c r="P15" i="10"/>
  <c r="Z15" i="10" s="1"/>
  <c r="O15" i="10"/>
  <c r="Y15" i="10" s="1"/>
  <c r="N15" i="10"/>
  <c r="V15" i="10" s="1"/>
  <c r="J15" i="10"/>
  <c r="I15" i="10"/>
  <c r="H15" i="10"/>
  <c r="X15" i="10" s="1"/>
  <c r="G15" i="10"/>
  <c r="W15" i="10" s="1"/>
  <c r="S14" i="10"/>
  <c r="AF14" i="10" s="1"/>
  <c r="Q14" i="10"/>
  <c r="P14" i="10"/>
  <c r="Z14" i="10" s="1"/>
  <c r="O14" i="10"/>
  <c r="Y14" i="10" s="1"/>
  <c r="N14" i="10"/>
  <c r="V14" i="10" s="1"/>
  <c r="J14" i="10"/>
  <c r="I14" i="10"/>
  <c r="AA14" i="10" s="1"/>
  <c r="H14" i="10"/>
  <c r="X14" i="10" s="1"/>
  <c r="G14" i="10"/>
  <c r="W14" i="10" s="1"/>
  <c r="Q13" i="10"/>
  <c r="P13" i="10"/>
  <c r="Z13" i="10" s="1"/>
  <c r="O13" i="10"/>
  <c r="Y13" i="10" s="1"/>
  <c r="N13" i="10"/>
  <c r="V13" i="10" s="1"/>
  <c r="I13" i="10"/>
  <c r="AA13" i="10" s="1"/>
  <c r="H13" i="10"/>
  <c r="X13" i="10" s="1"/>
  <c r="G13" i="10"/>
  <c r="W13" i="10" s="1"/>
  <c r="Q12" i="10"/>
  <c r="P12" i="10"/>
  <c r="Z12" i="10" s="1"/>
  <c r="O12" i="10"/>
  <c r="Y12" i="10" s="1"/>
  <c r="N12" i="10"/>
  <c r="V12" i="10" s="1"/>
  <c r="I12" i="10"/>
  <c r="AA12" i="10" s="1"/>
  <c r="H12" i="10"/>
  <c r="X12" i="10" s="1"/>
  <c r="G12" i="10"/>
  <c r="W12" i="10" s="1"/>
  <c r="M12" i="10"/>
  <c r="Q11" i="10"/>
  <c r="P11" i="10"/>
  <c r="Z11" i="10" s="1"/>
  <c r="O11" i="10"/>
  <c r="Y11" i="10" s="1"/>
  <c r="N11" i="10"/>
  <c r="V11" i="10" s="1"/>
  <c r="I11" i="10"/>
  <c r="AA11" i="10" s="1"/>
  <c r="H11" i="10"/>
  <c r="X11" i="10" s="1"/>
  <c r="G11" i="10"/>
  <c r="W11" i="10" s="1"/>
  <c r="S10" i="10"/>
  <c r="AF10" i="10" s="1"/>
  <c r="Q10" i="10"/>
  <c r="P10" i="10"/>
  <c r="Z10" i="10" s="1"/>
  <c r="O10" i="10"/>
  <c r="Y10" i="10" s="1"/>
  <c r="N10" i="10"/>
  <c r="V10" i="10" s="1"/>
  <c r="L10" i="10"/>
  <c r="AE10" i="10" s="1"/>
  <c r="J10" i="10"/>
  <c r="I10" i="10"/>
  <c r="AA10" i="10" s="1"/>
  <c r="H10" i="10"/>
  <c r="X10" i="10" s="1"/>
  <c r="Q9" i="10"/>
  <c r="P9" i="10"/>
  <c r="Z9" i="10" s="1"/>
  <c r="O9" i="10"/>
  <c r="Y9" i="10" s="1"/>
  <c r="N9" i="10"/>
  <c r="V9" i="10" s="1"/>
  <c r="I9" i="10"/>
  <c r="AA9" i="10" s="1"/>
  <c r="H9" i="10"/>
  <c r="X9" i="10" s="1"/>
  <c r="G9" i="10"/>
  <c r="W9" i="10" s="1"/>
  <c r="E9" i="10"/>
  <c r="Q8" i="10"/>
  <c r="P8" i="10"/>
  <c r="Z8" i="10" s="1"/>
  <c r="O8" i="10"/>
  <c r="Y8" i="10" s="1"/>
  <c r="N8" i="10"/>
  <c r="V8" i="10" s="1"/>
  <c r="I8" i="10"/>
  <c r="AA8" i="10" s="1"/>
  <c r="H8" i="10"/>
  <c r="X8" i="10" s="1"/>
  <c r="G8" i="10"/>
  <c r="W8" i="10" s="1"/>
  <c r="E8" i="10"/>
  <c r="Q7" i="10"/>
  <c r="P7" i="10"/>
  <c r="O7" i="10"/>
  <c r="N7" i="10"/>
  <c r="I7" i="10"/>
  <c r="AA7" i="10" s="1"/>
  <c r="H7" i="10"/>
  <c r="G7" i="10"/>
  <c r="W7" i="10" s="1"/>
  <c r="F7" i="10"/>
  <c r="V7" i="10" s="1"/>
  <c r="E7" i="10"/>
  <c r="AA15" i="10" l="1"/>
  <c r="AA16" i="10"/>
  <c r="V29" i="10"/>
  <c r="AA35" i="10"/>
  <c r="AA36" i="10"/>
  <c r="V36" i="10"/>
  <c r="V38" i="10"/>
  <c r="AB38" i="10" s="1"/>
  <c r="J8" i="10"/>
  <c r="L8" i="10"/>
  <c r="AE8" i="10" s="1"/>
  <c r="T8" i="10"/>
  <c r="AG8" i="10" s="1"/>
  <c r="K8" i="10"/>
  <c r="AD8" i="10" s="1"/>
  <c r="S8" i="10"/>
  <c r="AF8" i="10" s="1"/>
  <c r="T31" i="10"/>
  <c r="AG31" i="10" s="1"/>
  <c r="K30" i="10"/>
  <c r="AD30" i="10" s="1"/>
  <c r="M16" i="10"/>
  <c r="S15" i="10"/>
  <c r="AF15" i="10" s="1"/>
  <c r="K7" i="10"/>
  <c r="AD7" i="10" s="1"/>
  <c r="L29" i="10"/>
  <c r="AE29" i="10" s="1"/>
  <c r="K34" i="10"/>
  <c r="AD34" i="10" s="1"/>
  <c r="S32" i="10"/>
  <c r="AF32" i="10" s="1"/>
  <c r="K31" i="10"/>
  <c r="AD31" i="10" s="1"/>
  <c r="R31" i="10"/>
  <c r="J26" i="10"/>
  <c r="S26" i="10"/>
  <c r="AF26" i="10" s="1"/>
  <c r="T17" i="10"/>
  <c r="AG17" i="10" s="1"/>
  <c r="K13" i="10"/>
  <c r="AD13" i="10" s="1"/>
  <c r="J9" i="10"/>
  <c r="K21" i="10"/>
  <c r="AD21" i="10" s="1"/>
  <c r="L21" i="10"/>
  <c r="AE21" i="10" s="1"/>
  <c r="T21" i="10"/>
  <c r="AG21" i="10" s="1"/>
  <c r="U21" i="10"/>
  <c r="S11" i="10"/>
  <c r="AF11" i="10" s="1"/>
  <c r="L7" i="10"/>
  <c r="AE7" i="10" s="1"/>
  <c r="S7" i="10"/>
  <c r="AF7" i="10" s="1"/>
  <c r="T7" i="10"/>
  <c r="AG7" i="10" s="1"/>
  <c r="M20" i="10"/>
  <c r="G39" i="10"/>
  <c r="AB20" i="10"/>
  <c r="K10" i="10"/>
  <c r="AD10" i="10" s="1"/>
  <c r="T10" i="10"/>
  <c r="AG10" i="10" s="1"/>
  <c r="R10" i="10"/>
  <c r="AC10" i="10" s="1"/>
  <c r="P39" i="10"/>
  <c r="R14" i="10"/>
  <c r="AC14" i="10" s="1"/>
  <c r="L18" i="10"/>
  <c r="AE18" i="10" s="1"/>
  <c r="K19" i="10"/>
  <c r="AD19" i="10" s="1"/>
  <c r="AB22" i="10"/>
  <c r="L25" i="10"/>
  <c r="AE25" i="10" s="1"/>
  <c r="R35" i="10"/>
  <c r="AC35" i="10" s="1"/>
  <c r="H39" i="10"/>
  <c r="T14" i="10"/>
  <c r="AG14" i="10" s="1"/>
  <c r="AB24" i="10"/>
  <c r="K35" i="10"/>
  <c r="AD35" i="10" s="1"/>
  <c r="T35" i="10"/>
  <c r="AG35" i="10" s="1"/>
  <c r="K14" i="10"/>
  <c r="AD14" i="10" s="1"/>
  <c r="L14" i="10"/>
  <c r="AE14" i="10" s="1"/>
  <c r="AB14" i="10"/>
  <c r="AB25" i="10"/>
  <c r="R26" i="10"/>
  <c r="R27" i="10"/>
  <c r="J31" i="10"/>
  <c r="AC31" i="10" s="1"/>
  <c r="S31" i="10"/>
  <c r="AF31" i="10" s="1"/>
  <c r="L35" i="10"/>
  <c r="AE35" i="10" s="1"/>
  <c r="AB35" i="10"/>
  <c r="AB11" i="10"/>
  <c r="AB32" i="10"/>
  <c r="AB8" i="10"/>
  <c r="J11" i="10"/>
  <c r="AB12" i="10"/>
  <c r="T13" i="10"/>
  <c r="AG13" i="10" s="1"/>
  <c r="K17" i="10"/>
  <c r="AD17" i="10" s="1"/>
  <c r="R18" i="10"/>
  <c r="S19" i="10"/>
  <c r="AF19" i="10" s="1"/>
  <c r="J22" i="10"/>
  <c r="AC22" i="10" s="1"/>
  <c r="S22" i="10"/>
  <c r="AF22" i="10" s="1"/>
  <c r="S25" i="10"/>
  <c r="AF25" i="10" s="1"/>
  <c r="K26" i="10"/>
  <c r="AD26" i="10" s="1"/>
  <c r="T26" i="10"/>
  <c r="AG26" i="10" s="1"/>
  <c r="L31" i="10"/>
  <c r="AE31" i="10" s="1"/>
  <c r="AB31" i="10"/>
  <c r="J32" i="10"/>
  <c r="AB33" i="10"/>
  <c r="T34" i="10"/>
  <c r="AG34" i="10" s="1"/>
  <c r="U12" i="10"/>
  <c r="AB17" i="10"/>
  <c r="R9" i="10"/>
  <c r="L12" i="10"/>
  <c r="AE12" i="10" s="1"/>
  <c r="J18" i="10"/>
  <c r="AC18" i="10" s="1"/>
  <c r="S18" i="10"/>
  <c r="AF18" i="10" s="1"/>
  <c r="U19" i="10"/>
  <c r="AB21" i="10"/>
  <c r="K22" i="10"/>
  <c r="AD22" i="10" s="1"/>
  <c r="T22" i="10"/>
  <c r="AG22" i="10" s="1"/>
  <c r="AB23" i="10"/>
  <c r="L24" i="10"/>
  <c r="AE24" i="10" s="1"/>
  <c r="T25" i="10"/>
  <c r="AG25" i="10" s="1"/>
  <c r="L26" i="10"/>
  <c r="AE26" i="10" s="1"/>
  <c r="J27" i="10"/>
  <c r="AC27" i="10" s="1"/>
  <c r="U29" i="10"/>
  <c r="AB30" i="10"/>
  <c r="L33" i="10"/>
  <c r="AE33" i="10" s="1"/>
  <c r="AB37" i="10"/>
  <c r="U33" i="10"/>
  <c r="O39" i="10"/>
  <c r="R8" i="10"/>
  <c r="AB15" i="10"/>
  <c r="K18" i="10"/>
  <c r="AD18" i="10" s="1"/>
  <c r="T18" i="10"/>
  <c r="AG18" i="10" s="1"/>
  <c r="J19" i="10"/>
  <c r="L22" i="10"/>
  <c r="AE22" i="10" s="1"/>
  <c r="M24" i="10"/>
  <c r="K25" i="10"/>
  <c r="AD25" i="10" s="1"/>
  <c r="AB26" i="10"/>
  <c r="AB29" i="10"/>
  <c r="T30" i="10"/>
  <c r="AG30" i="10" s="1"/>
  <c r="M33" i="10"/>
  <c r="X7" i="10"/>
  <c r="X39" i="10" s="1"/>
  <c r="E39" i="10"/>
  <c r="I39" i="10"/>
  <c r="M7" i="10"/>
  <c r="K9" i="10"/>
  <c r="AD9" i="10" s="1"/>
  <c r="U11" i="10"/>
  <c r="S12" i="10"/>
  <c r="AF12" i="10" s="1"/>
  <c r="K12" i="10"/>
  <c r="AD12" i="10" s="1"/>
  <c r="K15" i="10"/>
  <c r="AD15" i="10" s="1"/>
  <c r="S16" i="10"/>
  <c r="AF16" i="10" s="1"/>
  <c r="K16" i="10"/>
  <c r="AD16" i="10" s="1"/>
  <c r="R16" i="10"/>
  <c r="R20" i="10"/>
  <c r="F39" i="10"/>
  <c r="J7" i="10"/>
  <c r="N39" i="10"/>
  <c r="R7" i="10"/>
  <c r="Z7" i="10"/>
  <c r="Z39" i="10" s="1"/>
  <c r="M8" i="10"/>
  <c r="U8" i="10"/>
  <c r="L9" i="10"/>
  <c r="AE9" i="10" s="1"/>
  <c r="T9" i="10"/>
  <c r="AG9" i="10" s="1"/>
  <c r="M11" i="10"/>
  <c r="J12" i="10"/>
  <c r="T12" i="10"/>
  <c r="AG12" i="10" s="1"/>
  <c r="M13" i="10"/>
  <c r="M15" i="10"/>
  <c r="J16" i="10"/>
  <c r="AC16" i="10" s="1"/>
  <c r="T16" i="10"/>
  <c r="AG16" i="10" s="1"/>
  <c r="M17" i="10"/>
  <c r="M19" i="10"/>
  <c r="J20" i="10"/>
  <c r="T20" i="10"/>
  <c r="AG20" i="10" s="1"/>
  <c r="M21" i="10"/>
  <c r="M23" i="10"/>
  <c r="M28" i="10"/>
  <c r="M9" i="10"/>
  <c r="U9" i="10"/>
  <c r="T11" i="10"/>
  <c r="AG11" i="10" s="1"/>
  <c r="L11" i="10"/>
  <c r="AE11" i="10" s="1"/>
  <c r="R11" i="10"/>
  <c r="R13" i="10"/>
  <c r="J13" i="10"/>
  <c r="AC13" i="10" s="1"/>
  <c r="S13" i="10"/>
  <c r="AF13" i="10" s="1"/>
  <c r="T15" i="10"/>
  <c r="AG15" i="10" s="1"/>
  <c r="L15" i="10"/>
  <c r="AE15" i="10" s="1"/>
  <c r="R15" i="10"/>
  <c r="AC15" i="10" s="1"/>
  <c r="U16" i="10"/>
  <c r="R17" i="10"/>
  <c r="J17" i="10"/>
  <c r="S17" i="10"/>
  <c r="AF17" i="10" s="1"/>
  <c r="T19" i="10"/>
  <c r="AG19" i="10" s="1"/>
  <c r="L19" i="10"/>
  <c r="AE19" i="10" s="1"/>
  <c r="R19" i="10"/>
  <c r="L20" i="10"/>
  <c r="AE20" i="10" s="1"/>
  <c r="U20" i="10"/>
  <c r="R21" i="10"/>
  <c r="J21" i="10"/>
  <c r="S21" i="10"/>
  <c r="AF21" i="10" s="1"/>
  <c r="R24" i="10"/>
  <c r="J24" i="10"/>
  <c r="AC24" i="10" s="1"/>
  <c r="S24" i="10"/>
  <c r="AF24" i="10" s="1"/>
  <c r="K24" i="10"/>
  <c r="AD24" i="10" s="1"/>
  <c r="U24" i="10"/>
  <c r="S23" i="10"/>
  <c r="AF23" i="10" s="1"/>
  <c r="K23" i="10"/>
  <c r="AD23" i="10" s="1"/>
  <c r="T23" i="10"/>
  <c r="AG23" i="10" s="1"/>
  <c r="L23" i="10"/>
  <c r="AE23" i="10" s="1"/>
  <c r="U23" i="10"/>
  <c r="Q39" i="10"/>
  <c r="U7" i="10"/>
  <c r="Y7" i="10"/>
  <c r="Y39" i="10" s="1"/>
  <c r="S9" i="10"/>
  <c r="AF9" i="10" s="1"/>
  <c r="K11" i="10"/>
  <c r="AD11" i="10" s="1"/>
  <c r="R12" i="10"/>
  <c r="L13" i="10"/>
  <c r="AE13" i="10" s="1"/>
  <c r="U13" i="10"/>
  <c r="U15" i="10"/>
  <c r="L17" i="10"/>
  <c r="AE17" i="10" s="1"/>
  <c r="U17" i="10"/>
  <c r="S20" i="10"/>
  <c r="AF20" i="10" s="1"/>
  <c r="K20" i="10"/>
  <c r="AD20" i="10" s="1"/>
  <c r="J23" i="10"/>
  <c r="AC23" i="10" s="1"/>
  <c r="R28" i="10"/>
  <c r="J28" i="10"/>
  <c r="T28" i="10"/>
  <c r="AG28" i="10" s="1"/>
  <c r="L28" i="10"/>
  <c r="AE28" i="10" s="1"/>
  <c r="S28" i="10"/>
  <c r="AF28" i="10" s="1"/>
  <c r="K28" i="10"/>
  <c r="AD28" i="10" s="1"/>
  <c r="M10" i="10"/>
  <c r="U10" i="10"/>
  <c r="M14" i="10"/>
  <c r="U14" i="10"/>
  <c r="M18" i="10"/>
  <c r="U18" i="10"/>
  <c r="M22" i="10"/>
  <c r="U22" i="10"/>
  <c r="J25" i="10"/>
  <c r="AC25" i="10" s="1"/>
  <c r="R25" i="10"/>
  <c r="M26" i="10"/>
  <c r="U26" i="10"/>
  <c r="L27" i="10"/>
  <c r="AE27" i="10" s="1"/>
  <c r="T27" i="10"/>
  <c r="AG27" i="10" s="1"/>
  <c r="J29" i="10"/>
  <c r="AC29" i="10" s="1"/>
  <c r="T29" i="10"/>
  <c r="AG29" i="10" s="1"/>
  <c r="M30" i="10"/>
  <c r="M32" i="10"/>
  <c r="J33" i="10"/>
  <c r="T33" i="10"/>
  <c r="AG33" i="10" s="1"/>
  <c r="M34" i="10"/>
  <c r="AB36" i="10"/>
  <c r="M27" i="10"/>
  <c r="U27" i="10"/>
  <c r="R30" i="10"/>
  <c r="J30" i="10"/>
  <c r="S30" i="10"/>
  <c r="AF30" i="10" s="1"/>
  <c r="T32" i="10"/>
  <c r="AG32" i="10" s="1"/>
  <c r="L32" i="10"/>
  <c r="AE32" i="10" s="1"/>
  <c r="R32" i="10"/>
  <c r="R34" i="10"/>
  <c r="J34" i="10"/>
  <c r="S34" i="10"/>
  <c r="AF34" i="10" s="1"/>
  <c r="M25" i="10"/>
  <c r="U25" i="10"/>
  <c r="K27" i="10"/>
  <c r="AD27" i="10" s="1"/>
  <c r="S27" i="10"/>
  <c r="AF27" i="10" s="1"/>
  <c r="S29" i="10"/>
  <c r="AF29" i="10" s="1"/>
  <c r="K29" i="10"/>
  <c r="AD29" i="10" s="1"/>
  <c r="R29" i="10"/>
  <c r="L30" i="10"/>
  <c r="AE30" i="10" s="1"/>
  <c r="U30" i="10"/>
  <c r="K32" i="10"/>
  <c r="AD32" i="10" s="1"/>
  <c r="U32" i="10"/>
  <c r="S33" i="10"/>
  <c r="AF33" i="10" s="1"/>
  <c r="K33" i="10"/>
  <c r="AD33" i="10" s="1"/>
  <c r="R33" i="10"/>
  <c r="L34" i="10"/>
  <c r="AE34" i="10" s="1"/>
  <c r="U34" i="10"/>
  <c r="M31" i="10"/>
  <c r="U31" i="10"/>
  <c r="M35" i="10"/>
  <c r="U35" i="10"/>
  <c r="L36" i="10"/>
  <c r="AE36" i="10" s="1"/>
  <c r="T36" i="10"/>
  <c r="AG36" i="10" s="1"/>
  <c r="K37" i="10"/>
  <c r="AD37" i="10" s="1"/>
  <c r="S37" i="10"/>
  <c r="AF37" i="10" s="1"/>
  <c r="J38" i="10"/>
  <c r="R38" i="10"/>
  <c r="M36" i="10"/>
  <c r="U36" i="10"/>
  <c r="L37" i="10"/>
  <c r="AE37" i="10" s="1"/>
  <c r="T37" i="10"/>
  <c r="AG37" i="10" s="1"/>
  <c r="K38" i="10"/>
  <c r="AD38" i="10" s="1"/>
  <c r="S38" i="10"/>
  <c r="AF38" i="10" s="1"/>
  <c r="M37" i="10"/>
  <c r="U37" i="10"/>
  <c r="L38" i="10"/>
  <c r="AE38" i="10" s="1"/>
  <c r="T38" i="10"/>
  <c r="AG38" i="10" s="1"/>
  <c r="K36" i="10"/>
  <c r="AD36" i="10" s="1"/>
  <c r="S36" i="10"/>
  <c r="AF36" i="10" s="1"/>
  <c r="J37" i="10"/>
  <c r="AC37" i="10" s="1"/>
  <c r="R37" i="10"/>
  <c r="M38" i="10"/>
  <c r="U38" i="10"/>
  <c r="AC38" i="10" l="1"/>
  <c r="AC34" i="10"/>
  <c r="AC30" i="10"/>
  <c r="AC28" i="10"/>
  <c r="AC21" i="10"/>
  <c r="AC17" i="10"/>
  <c r="AC20" i="10"/>
  <c r="AC12" i="10"/>
  <c r="AC11" i="10"/>
  <c r="AC9" i="10"/>
  <c r="AC26" i="10"/>
  <c r="AC33" i="10"/>
  <c r="AC7" i="10"/>
  <c r="AC19" i="10"/>
  <c r="AC32" i="10"/>
  <c r="AC8" i="10"/>
  <c r="AB34" i="10"/>
  <c r="AB28" i="10"/>
  <c r="AB27" i="10"/>
  <c r="AB19" i="10"/>
  <c r="AB18" i="10"/>
  <c r="AB16" i="10"/>
  <c r="AB13" i="10"/>
  <c r="AB10" i="10"/>
  <c r="AB9" i="10"/>
  <c r="AB7" i="10"/>
  <c r="E41" i="10"/>
  <c r="E44" i="10" s="1"/>
  <c r="D40" i="10"/>
  <c r="AI35" i="10"/>
  <c r="AI10" i="10"/>
  <c r="AI27" i="10"/>
  <c r="AI33" i="10"/>
  <c r="AI26" i="10"/>
  <c r="AI21" i="10"/>
  <c r="AA39" i="10"/>
  <c r="AG39" i="10"/>
  <c r="AI30" i="10"/>
  <c r="AE39" i="10"/>
  <c r="W39" i="10"/>
  <c r="AI8" i="10"/>
  <c r="AI36" i="10"/>
  <c r="AI34" i="10"/>
  <c r="S39" i="10"/>
  <c r="AI24" i="10"/>
  <c r="AI15" i="10"/>
  <c r="AF39" i="10"/>
  <c r="K39" i="10"/>
  <c r="R39" i="10"/>
  <c r="M39" i="10"/>
  <c r="AI37" i="10"/>
  <c r="T39" i="10"/>
  <c r="V39" i="10"/>
  <c r="AI38" i="10"/>
  <c r="U39" i="10"/>
  <c r="L39" i="10"/>
  <c r="J39" i="10"/>
  <c r="AI7" i="10"/>
  <c r="AI25" i="10" l="1"/>
  <c r="AI22" i="10"/>
  <c r="AI19" i="10"/>
  <c r="AI14" i="10"/>
  <c r="AI11" i="10"/>
  <c r="AI9" i="10"/>
  <c r="AI29" i="10"/>
  <c r="AI13" i="10"/>
  <c r="AI32" i="10"/>
  <c r="AI16" i="10"/>
  <c r="AI20" i="10"/>
  <c r="AI28" i="10"/>
  <c r="AI17" i="10"/>
  <c r="AI12" i="10"/>
  <c r="AI31" i="10"/>
  <c r="AI23" i="10"/>
  <c r="AI18" i="10"/>
  <c r="AB39" i="10"/>
  <c r="AD39" i="10"/>
  <c r="AC39" i="10"/>
  <c r="AH39" i="10"/>
  <c r="AI39" i="10" l="1"/>
  <c r="B17" i="9" l="1"/>
  <c r="B9" i="9"/>
</calcChain>
</file>

<file path=xl/sharedStrings.xml><?xml version="1.0" encoding="utf-8"?>
<sst xmlns="http://schemas.openxmlformats.org/spreadsheetml/2006/main" count="182" uniqueCount="62">
  <si>
    <t>MACRO</t>
  </si>
  <si>
    <t>REGIONALES</t>
  </si>
  <si>
    <t>PRODUCTOS LÁCTEOS</t>
  </si>
  <si>
    <t>RIGIDO</t>
  </si>
  <si>
    <t>FLEXIBLE</t>
  </si>
  <si>
    <t>Leche Entera Natural Larga Vida UAT - UHT</t>
  </si>
  <si>
    <t>Leche Entera Saborizada Vainilla Larga Vida UAT - UHT</t>
  </si>
  <si>
    <t>Leche Entera Saborizada Fresa Larga Vida UAT - UHT</t>
  </si>
  <si>
    <t>Leche Entera Saborizada Banano Larga Vida UAT - UHT</t>
  </si>
  <si>
    <t>Leche Entera Saborizada Arequipe Larga Vida UAT - UHT</t>
  </si>
  <si>
    <t>Bebida Láctea con Avena Larga Vida UAT - UHT</t>
  </si>
  <si>
    <t>Magdalena</t>
  </si>
  <si>
    <t>Sucre</t>
  </si>
  <si>
    <t>Caldas</t>
  </si>
  <si>
    <t>Huila</t>
  </si>
  <si>
    <t>Risaralda</t>
  </si>
  <si>
    <t>Tolima</t>
  </si>
  <si>
    <t>Cauca</t>
  </si>
  <si>
    <t>Nariño</t>
  </si>
  <si>
    <t>Putumayo</t>
  </si>
  <si>
    <t>Valle del Cauca</t>
  </si>
  <si>
    <t>Arauca</t>
  </si>
  <si>
    <t>Norte de Santander</t>
  </si>
  <si>
    <t>Santander</t>
  </si>
  <si>
    <t>Casanare</t>
  </si>
  <si>
    <t>Cundinamarca</t>
  </si>
  <si>
    <t>Guaviare</t>
  </si>
  <si>
    <t>Total Sede Nacional</t>
  </si>
  <si>
    <t>Amazonas</t>
  </si>
  <si>
    <t>Vichada</t>
  </si>
  <si>
    <t>PRODUCTO LÁCTEO (Macro de la 1 a la 8)</t>
  </si>
  <si>
    <t xml:space="preserve">FRECUENCIA 20 DÍAS </t>
  </si>
  <si>
    <t>TOTAL DE PRODUCTOS LÁCTEOS POR CICLO</t>
  </si>
  <si>
    <t>UNIDADES POR CICLO</t>
  </si>
  <si>
    <t>ciclo</t>
  </si>
  <si>
    <t>CONSOLIDADO DE PRODUCTO</t>
  </si>
  <si>
    <t>VIGENCIA 2014</t>
  </si>
  <si>
    <t>CICLO 1 - 2014</t>
  </si>
  <si>
    <t>CICLO 2 - 2014</t>
  </si>
  <si>
    <r>
      <t>TOTAL BENEFICIARIOS</t>
    </r>
    <r>
      <rPr>
        <b/>
        <sz val="8"/>
        <color indexed="8"/>
        <rFont val="Arial"/>
        <family val="2"/>
      </rPr>
      <t xml:space="preserve"> TIPO 2 </t>
    </r>
  </si>
  <si>
    <r>
      <t>FLEXIBLE BENEFICIARIOS</t>
    </r>
    <r>
      <rPr>
        <b/>
        <sz val="8"/>
        <color indexed="8"/>
        <rFont val="Arial"/>
        <family val="2"/>
      </rPr>
      <t xml:space="preserve"> TIPO 2 </t>
    </r>
  </si>
  <si>
    <r>
      <t>RIGIDO BENEFICIARIOS</t>
    </r>
    <r>
      <rPr>
        <b/>
        <sz val="8"/>
        <color indexed="8"/>
        <rFont val="Arial"/>
        <family val="2"/>
      </rPr>
      <t xml:space="preserve"> TIPO 2 </t>
    </r>
  </si>
  <si>
    <t>CICLO 1- 20 DÍAS</t>
  </si>
  <si>
    <t>CICLO 2 - 20 DÍAS</t>
  </si>
  <si>
    <t>La Guajira</t>
  </si>
  <si>
    <t>TOTALES 60</t>
  </si>
  <si>
    <t>Atlántico</t>
  </si>
  <si>
    <t xml:space="preserve">Bolívar </t>
  </si>
  <si>
    <t>San Andrés</t>
  </si>
  <si>
    <t>Córdoba</t>
  </si>
  <si>
    <t>Caquetá</t>
  </si>
  <si>
    <t>Chocó</t>
  </si>
  <si>
    <t>Quindío</t>
  </si>
  <si>
    <t>Bogotá</t>
  </si>
  <si>
    <t>Boyacá</t>
  </si>
  <si>
    <t>Guainía</t>
  </si>
  <si>
    <t>Cesar</t>
  </si>
  <si>
    <t xml:space="preserve">Meta </t>
  </si>
  <si>
    <t>Vaupés</t>
  </si>
  <si>
    <t>UNIDADES POR 3 CICLOS</t>
  </si>
  <si>
    <t>2 CICLOS</t>
  </si>
  <si>
    <t>Leche Entera Saborizada Fresa, Arequipe, Vainilla, Banano Larga Vida UAT-UHT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</si>
</sst>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&quot;ALIMENTOS PARA&quot;\ 0\ &quot;DÍAS DE ATENCIÓN&quot;"/>
    <numFmt numFmtId="166" formatCode="_(* #,##0_);_(* \(#,##0\);_(* &quot;-&quot;??_);_(@_)"/>
    <numFmt numFmtId="167" formatCode="_-* #,##0.00\ _€_-;\-* #,##0.00\ _€_-;_-* \-??\ _€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Zurich BT"/>
      <family val="2"/>
    </font>
    <font>
      <sz val="10"/>
      <name val="Zurich BT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E5A6E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151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43" fontId="3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</cellStyleXfs>
  <cellXfs count="165">
    <xf numFmtId="0" fontId="0" fillId="0" borderId="0" xfId="0"/>
    <xf numFmtId="166" fontId="7" fillId="0" borderId="2" xfId="1" applyNumberFormat="1" applyFont="1" applyBorder="1"/>
    <xf numFmtId="0" fontId="7" fillId="0" borderId="0" xfId="0" applyFont="1"/>
    <xf numFmtId="0" fontId="7" fillId="6" borderId="0" xfId="0" applyFont="1" applyFill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6" borderId="16" xfId="0" applyFont="1" applyFill="1" applyBorder="1"/>
    <xf numFmtId="0" fontId="7" fillId="6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5" xfId="0" applyFont="1" applyFill="1" applyBorder="1"/>
    <xf numFmtId="0" fontId="7" fillId="0" borderId="0" xfId="0" applyFont="1" applyFill="1" applyBorder="1"/>
    <xf numFmtId="0" fontId="7" fillId="0" borderId="16" xfId="0" applyFont="1" applyFill="1" applyBorder="1"/>
    <xf numFmtId="0" fontId="7" fillId="6" borderId="15" xfId="0" applyFont="1" applyFill="1" applyBorder="1"/>
    <xf numFmtId="0" fontId="7" fillId="0" borderId="0" xfId="0" applyFont="1" applyFill="1"/>
    <xf numFmtId="0" fontId="6" fillId="6" borderId="0" xfId="0" applyFont="1" applyFill="1"/>
    <xf numFmtId="0" fontId="7" fillId="17" borderId="0" xfId="0" applyFont="1" applyFill="1"/>
    <xf numFmtId="0" fontId="11" fillId="0" borderId="3" xfId="0" applyFont="1" applyFill="1" applyBorder="1" applyAlignment="1">
      <alignment horizontal="left" wrapText="1"/>
    </xf>
    <xf numFmtId="3" fontId="6" fillId="0" borderId="3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7" fillId="0" borderId="15" xfId="0" applyNumberFormat="1" applyFont="1" applyFill="1" applyBorder="1"/>
    <xf numFmtId="0" fontId="11" fillId="0" borderId="2" xfId="0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43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12" borderId="2" xfId="0" applyNumberFormat="1" applyFont="1" applyFill="1" applyBorder="1" applyAlignment="1">
      <alignment horizontal="right" vertical="center"/>
    </xf>
    <xf numFmtId="3" fontId="7" fillId="9" borderId="2" xfId="0" applyNumberFormat="1" applyFont="1" applyFill="1" applyBorder="1" applyAlignment="1">
      <alignment horizontal="right" vertical="center"/>
    </xf>
    <xf numFmtId="3" fontId="7" fillId="10" borderId="2" xfId="0" applyNumberFormat="1" applyFont="1" applyFill="1" applyBorder="1" applyAlignment="1">
      <alignment horizontal="right" vertical="center"/>
    </xf>
    <xf numFmtId="3" fontId="7" fillId="7" borderId="2" xfId="0" applyNumberFormat="1" applyFont="1" applyFill="1" applyBorder="1" applyAlignment="1">
      <alignment horizontal="right" vertical="center"/>
    </xf>
    <xf numFmtId="3" fontId="7" fillId="3" borderId="2" xfId="0" applyNumberFormat="1" applyFont="1" applyFill="1" applyBorder="1" applyAlignment="1">
      <alignment horizontal="right" vertical="center"/>
    </xf>
    <xf numFmtId="0" fontId="12" fillId="0" borderId="0" xfId="0" applyFont="1"/>
    <xf numFmtId="0" fontId="10" fillId="0" borderId="8" xfId="0" applyFont="1" applyBorder="1"/>
    <xf numFmtId="0" fontId="10" fillId="0" borderId="9" xfId="0" applyFont="1" applyBorder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11" xfId="0" applyFont="1" applyBorder="1" applyAlignment="1">
      <alignment horizontal="center"/>
    </xf>
    <xf numFmtId="0" fontId="11" fillId="8" borderId="9" xfId="0" applyFont="1" applyFill="1" applyBorder="1" applyAlignment="1">
      <alignment horizontal="center" wrapText="1"/>
    </xf>
    <xf numFmtId="0" fontId="6" fillId="0" borderId="0" xfId="0" applyFont="1" applyBorder="1" applyAlignment="1"/>
    <xf numFmtId="0" fontId="11" fillId="4" borderId="12" xfId="0" applyFont="1" applyFill="1" applyBorder="1" applyAlignment="1">
      <alignment horizontal="center"/>
    </xf>
    <xf numFmtId="3" fontId="6" fillId="0" borderId="0" xfId="0" applyNumberFormat="1" applyFont="1" applyFill="1" applyBorder="1"/>
    <xf numFmtId="3" fontId="6" fillId="0" borderId="0" xfId="0" applyNumberFormat="1" applyFont="1" applyFill="1"/>
    <xf numFmtId="3" fontId="6" fillId="6" borderId="0" xfId="0" applyNumberFormat="1" applyFont="1" applyFill="1"/>
    <xf numFmtId="0" fontId="10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12" fillId="0" borderId="0" xfId="0" applyFont="1" applyFill="1"/>
    <xf numFmtId="3" fontId="7" fillId="0" borderId="0" xfId="0" applyNumberFormat="1" applyFont="1" applyFill="1" applyBorder="1"/>
    <xf numFmtId="0" fontId="10" fillId="0" borderId="2" xfId="0" applyFont="1" applyFill="1" applyBorder="1" applyAlignment="1">
      <alignment horizontal="left" vertical="center" wrapText="1"/>
    </xf>
    <xf numFmtId="3" fontId="7" fillId="0" borderId="2" xfId="0" applyNumberFormat="1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wrapText="1"/>
    </xf>
    <xf numFmtId="3" fontId="6" fillId="0" borderId="6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vertical="center"/>
    </xf>
    <xf numFmtId="3" fontId="6" fillId="6" borderId="2" xfId="0" applyNumberFormat="1" applyFont="1" applyFill="1" applyBorder="1" applyAlignment="1">
      <alignment vertical="center" wrapText="1"/>
    </xf>
    <xf numFmtId="3" fontId="6" fillId="4" borderId="2" xfId="0" applyNumberFormat="1" applyFont="1" applyFill="1" applyBorder="1" applyAlignment="1">
      <alignment horizontal="left"/>
    </xf>
    <xf numFmtId="3" fontId="6" fillId="4" borderId="2" xfId="0" applyNumberFormat="1" applyFont="1" applyFill="1" applyBorder="1" applyAlignment="1">
      <alignment horizontal="right" vertical="center"/>
    </xf>
    <xf numFmtId="3" fontId="6" fillId="12" borderId="2" xfId="0" applyNumberFormat="1" applyFont="1" applyFill="1" applyBorder="1" applyAlignment="1">
      <alignment horizontal="right" vertical="center"/>
    </xf>
    <xf numFmtId="3" fontId="6" fillId="3" borderId="2" xfId="0" applyNumberFormat="1" applyFont="1" applyFill="1" applyBorder="1" applyAlignment="1">
      <alignment horizontal="right" vertical="center"/>
    </xf>
    <xf numFmtId="3" fontId="6" fillId="10" borderId="2" xfId="0" applyNumberFormat="1" applyFont="1" applyFill="1" applyBorder="1" applyAlignment="1">
      <alignment horizontal="right" vertical="center"/>
    </xf>
    <xf numFmtId="3" fontId="6" fillId="7" borderId="2" xfId="0" applyNumberFormat="1" applyFont="1" applyFill="1" applyBorder="1" applyAlignment="1">
      <alignment horizontal="right" vertical="center"/>
    </xf>
    <xf numFmtId="3" fontId="6" fillId="9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0" fontId="6" fillId="19" borderId="2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3" fontId="7" fillId="19" borderId="2" xfId="0" applyNumberFormat="1" applyFont="1" applyFill="1" applyBorder="1" applyAlignment="1">
      <alignment horizontal="right" vertical="center"/>
    </xf>
    <xf numFmtId="3" fontId="6" fillId="19" borderId="2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/>
    </xf>
    <xf numFmtId="165" fontId="6" fillId="5" borderId="13" xfId="0" applyNumberFormat="1" applyFont="1" applyFill="1" applyBorder="1" applyAlignment="1">
      <alignment horizontal="center"/>
    </xf>
    <xf numFmtId="3" fontId="7" fillId="6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Fill="1"/>
    <xf numFmtId="0" fontId="10" fillId="0" borderId="2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3" fontId="7" fillId="0" borderId="24" xfId="0" applyNumberFormat="1" applyFont="1" applyFill="1" applyBorder="1" applyAlignment="1">
      <alignment horizontal="right" vertical="center"/>
    </xf>
    <xf numFmtId="166" fontId="7" fillId="0" borderId="24" xfId="1" applyNumberFormat="1" applyFont="1" applyBorder="1"/>
    <xf numFmtId="3" fontId="7" fillId="12" borderId="24" xfId="0" applyNumberFormat="1" applyFont="1" applyFill="1" applyBorder="1" applyAlignment="1">
      <alignment horizontal="right" vertical="center"/>
    </xf>
    <xf numFmtId="3" fontId="7" fillId="19" borderId="24" xfId="0" applyNumberFormat="1" applyFont="1" applyFill="1" applyBorder="1" applyAlignment="1">
      <alignment horizontal="right" vertical="center"/>
    </xf>
    <xf numFmtId="3" fontId="7" fillId="3" borderId="24" xfId="0" applyNumberFormat="1" applyFont="1" applyFill="1" applyBorder="1" applyAlignment="1">
      <alignment horizontal="right" vertical="center"/>
    </xf>
    <xf numFmtId="3" fontId="7" fillId="10" borderId="24" xfId="0" applyNumberFormat="1" applyFont="1" applyFill="1" applyBorder="1" applyAlignment="1">
      <alignment horizontal="right" vertical="center"/>
    </xf>
    <xf numFmtId="3" fontId="7" fillId="7" borderId="24" xfId="0" applyNumberFormat="1" applyFont="1" applyFill="1" applyBorder="1" applyAlignment="1">
      <alignment horizontal="right" vertical="center"/>
    </xf>
    <xf numFmtId="3" fontId="7" fillId="9" borderId="24" xfId="0" applyNumberFormat="1" applyFont="1" applyFill="1" applyBorder="1" applyAlignment="1">
      <alignment horizontal="right" vertical="center"/>
    </xf>
    <xf numFmtId="0" fontId="6" fillId="4" borderId="30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7" fillId="4" borderId="36" xfId="0" applyFont="1" applyFill="1" applyBorder="1"/>
    <xf numFmtId="0" fontId="7" fillId="4" borderId="37" xfId="0" applyFont="1" applyFill="1" applyBorder="1"/>
    <xf numFmtId="0" fontId="6" fillId="4" borderId="33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165" fontId="6" fillId="5" borderId="6" xfId="0" applyNumberFormat="1" applyFont="1" applyFill="1" applyBorder="1" applyAlignment="1">
      <alignment horizontal="center" vertical="center"/>
    </xf>
    <xf numFmtId="165" fontId="6" fillId="5" borderId="7" xfId="0" applyNumberFormat="1" applyFont="1" applyFill="1" applyBorder="1" applyAlignment="1">
      <alignment horizontal="center" vertical="center"/>
    </xf>
    <xf numFmtId="165" fontId="6" fillId="5" borderId="13" xfId="0" applyNumberFormat="1" applyFont="1" applyFill="1" applyBorder="1" applyAlignment="1">
      <alignment horizontal="center"/>
    </xf>
    <xf numFmtId="165" fontId="6" fillId="0" borderId="14" xfId="0" applyNumberFormat="1" applyFont="1" applyFill="1" applyBorder="1" applyAlignment="1">
      <alignment horizontal="center"/>
    </xf>
    <xf numFmtId="165" fontId="6" fillId="0" borderId="5" xfId="0" applyNumberFormat="1" applyFont="1" applyFill="1" applyBorder="1" applyAlignment="1">
      <alignment horizontal="center"/>
    </xf>
    <xf numFmtId="165" fontId="6" fillId="0" borderId="4" xfId="0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7" fillId="16" borderId="0" xfId="0" applyFont="1" applyFill="1" applyBorder="1" applyAlignment="1">
      <alignment horizontal="center" vertical="center" wrapText="1"/>
    </xf>
    <xf numFmtId="0" fontId="6" fillId="15" borderId="15" xfId="0" applyFont="1" applyFill="1" applyBorder="1" applyAlignment="1">
      <alignment horizontal="center" vertical="center" wrapText="1"/>
    </xf>
    <xf numFmtId="0" fontId="7" fillId="15" borderId="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 textRotation="90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165" fontId="6" fillId="14" borderId="21" xfId="0" applyNumberFormat="1" applyFont="1" applyFill="1" applyBorder="1" applyAlignment="1">
      <alignment horizontal="center"/>
    </xf>
    <xf numFmtId="165" fontId="6" fillId="14" borderId="22" xfId="0" applyNumberFormat="1" applyFont="1" applyFill="1" applyBorder="1" applyAlignment="1">
      <alignment horizontal="center"/>
    </xf>
    <xf numFmtId="165" fontId="6" fillId="14" borderId="23" xfId="0" applyNumberFormat="1" applyFont="1" applyFill="1" applyBorder="1" applyAlignment="1">
      <alignment horizontal="center"/>
    </xf>
    <xf numFmtId="165" fontId="6" fillId="18" borderId="14" xfId="0" applyNumberFormat="1" applyFont="1" applyFill="1" applyBorder="1" applyAlignment="1">
      <alignment horizontal="center"/>
    </xf>
    <xf numFmtId="165" fontId="6" fillId="18" borderId="5" xfId="0" applyNumberFormat="1" applyFont="1" applyFill="1" applyBorder="1" applyAlignment="1">
      <alignment horizontal="center"/>
    </xf>
    <xf numFmtId="165" fontId="6" fillId="18" borderId="4" xfId="0" applyNumberFormat="1" applyFont="1" applyFill="1" applyBorder="1" applyAlignment="1">
      <alignment horizontal="center"/>
    </xf>
    <xf numFmtId="3" fontId="8" fillId="2" borderId="2" xfId="0" applyNumberFormat="1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 vertical="center" textRotation="90" wrapText="1"/>
    </xf>
    <xf numFmtId="0" fontId="6" fillId="4" borderId="26" xfId="0" applyFont="1" applyFill="1" applyBorder="1" applyAlignment="1">
      <alignment horizontal="center" vertical="center" textRotation="90" wrapText="1"/>
    </xf>
    <xf numFmtId="0" fontId="6" fillId="4" borderId="27" xfId="0" applyFont="1" applyFill="1" applyBorder="1" applyAlignment="1">
      <alignment horizontal="center" vertical="center" textRotation="90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11" fillId="8" borderId="19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left" vertical="center" wrapText="1"/>
    </xf>
  </cellXfs>
  <cellStyles count="20">
    <cellStyle name="Comma" xfId="1" builtinId="3"/>
    <cellStyle name="Millares 2" xfId="2"/>
    <cellStyle name="Millares 2 3" xfId="3"/>
    <cellStyle name="Millares 3" xfId="4"/>
    <cellStyle name="Millares 4" xfId="5"/>
    <cellStyle name="Millares 5" xfId="6"/>
    <cellStyle name="Moneda 3" xfId="7"/>
    <cellStyle name="Normal" xfId="0" builtinId="0"/>
    <cellStyle name="Normal 10" xfId="8"/>
    <cellStyle name="Normal 11" xfId="9"/>
    <cellStyle name="Normal 14" xfId="10"/>
    <cellStyle name="Normal 2" xfId="11"/>
    <cellStyle name="Normal 2 10" xfId="12"/>
    <cellStyle name="Normal 2 2 4 2" xfId="13"/>
    <cellStyle name="Normal 3" xfId="14"/>
    <cellStyle name="Normal 4" xfId="15"/>
    <cellStyle name="Normal 5" xfId="16"/>
    <cellStyle name="Normal 6" xfId="17"/>
    <cellStyle name="Normal 7" xfId="18"/>
    <cellStyle name="Porcentual 2" xfId="19"/>
  </cellStyles>
  <dxfs count="0"/>
  <tableStyles count="0" defaultTableStyle="TableStyleMedium9" defaultPivotStyle="PivotStyleLight16"/>
  <colors>
    <mruColors>
      <color rgb="FFFF1515"/>
      <color rgb="FFAE5A6E"/>
      <color rgb="FFFEC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zoomScale="120" zoomScaleNormal="120" zoomScalePageLayoutView="110" workbookViewId="0">
      <pane xSplit="3" ySplit="6" topLeftCell="D7" activePane="bottomRight" state="frozen"/>
      <selection activeCell="F4" sqref="F4"/>
      <selection pane="topRight" activeCell="F4" sqref="F4"/>
      <selection pane="bottomLeft" activeCell="F4" sqref="F4"/>
      <selection pane="bottomRight" activeCell="E44" sqref="E44"/>
    </sheetView>
  </sheetViews>
  <sheetFormatPr defaultColWidth="10.85546875" defaultRowHeight="11.25"/>
  <cols>
    <col min="1" max="1" width="4.85546875" style="4" customWidth="1"/>
    <col min="2" max="2" width="15.42578125" style="5" customWidth="1"/>
    <col min="3" max="5" width="12.7109375" style="5" customWidth="1"/>
    <col min="6" max="9" width="10.140625" style="3" customWidth="1"/>
    <col min="10" max="10" width="10.140625" style="23" customWidth="1"/>
    <col min="11" max="17" width="10.140625" style="3" customWidth="1"/>
    <col min="18" max="18" width="10.140625" style="23" customWidth="1"/>
    <col min="19" max="21" width="10.140625" style="3" customWidth="1"/>
    <col min="22" max="22" width="10.7109375" style="3" customWidth="1"/>
    <col min="23" max="23" width="10.42578125" style="3" customWidth="1"/>
    <col min="24" max="24" width="12.28515625" style="3" customWidth="1"/>
    <col min="25" max="28" width="11.42578125" style="3" customWidth="1"/>
    <col min="29" max="35" width="11.42578125" style="7" customWidth="1"/>
    <col min="36" max="16384" width="10.85546875" style="7"/>
  </cols>
  <sheetData>
    <row r="1" spans="1:35" ht="21" customHeight="1" thickBot="1">
      <c r="A1" s="120" t="s">
        <v>0</v>
      </c>
      <c r="B1" s="122" t="s">
        <v>1</v>
      </c>
      <c r="C1" s="122" t="s">
        <v>39</v>
      </c>
      <c r="D1" s="124" t="s">
        <v>40</v>
      </c>
      <c r="E1" s="126" t="s">
        <v>41</v>
      </c>
      <c r="F1" s="113" t="s">
        <v>36</v>
      </c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02" t="s">
        <v>35</v>
      </c>
      <c r="W1" s="103"/>
      <c r="X1" s="103"/>
      <c r="Y1" s="103"/>
      <c r="Z1" s="103"/>
      <c r="AA1" s="103"/>
      <c r="AB1" s="103"/>
      <c r="AC1" s="105" t="s">
        <v>35</v>
      </c>
      <c r="AD1" s="106"/>
      <c r="AE1" s="106"/>
      <c r="AF1" s="106"/>
      <c r="AG1" s="106"/>
      <c r="AH1" s="106"/>
      <c r="AI1" s="106"/>
    </row>
    <row r="2" spans="1:35" ht="15" customHeight="1">
      <c r="A2" s="120"/>
      <c r="B2" s="122"/>
      <c r="C2" s="122"/>
      <c r="D2" s="124"/>
      <c r="E2" s="126"/>
      <c r="F2" s="107" t="s">
        <v>42</v>
      </c>
      <c r="G2" s="108"/>
      <c r="H2" s="108"/>
      <c r="I2" s="108"/>
      <c r="J2" s="108"/>
      <c r="K2" s="108"/>
      <c r="L2" s="108"/>
      <c r="M2" s="108"/>
      <c r="N2" s="79"/>
      <c r="O2" s="109" t="s">
        <v>43</v>
      </c>
      <c r="P2" s="109"/>
      <c r="Q2" s="109"/>
      <c r="R2" s="109"/>
      <c r="S2" s="109"/>
      <c r="T2" s="109"/>
      <c r="U2" s="109"/>
      <c r="V2" s="104"/>
      <c r="W2" s="103"/>
      <c r="X2" s="103"/>
      <c r="Y2" s="103"/>
      <c r="Z2" s="103"/>
      <c r="AA2" s="103"/>
      <c r="AB2" s="103"/>
      <c r="AC2" s="106"/>
      <c r="AD2" s="106"/>
      <c r="AE2" s="106"/>
      <c r="AF2" s="106"/>
      <c r="AG2" s="106"/>
      <c r="AH2" s="106"/>
      <c r="AI2" s="106"/>
    </row>
    <row r="3" spans="1:35" ht="16.5" customHeight="1">
      <c r="A3" s="120"/>
      <c r="B3" s="122"/>
      <c r="C3" s="122"/>
      <c r="D3" s="124"/>
      <c r="E3" s="126"/>
      <c r="F3" s="110" t="s">
        <v>2</v>
      </c>
      <c r="G3" s="111"/>
      <c r="H3" s="111"/>
      <c r="I3" s="111"/>
      <c r="J3" s="111"/>
      <c r="K3" s="111"/>
      <c r="L3" s="111"/>
      <c r="M3" s="112"/>
      <c r="N3" s="110" t="s">
        <v>2</v>
      </c>
      <c r="O3" s="111"/>
      <c r="P3" s="111"/>
      <c r="Q3" s="111"/>
      <c r="R3" s="111"/>
      <c r="S3" s="111"/>
      <c r="T3" s="111"/>
      <c r="U3" s="112"/>
      <c r="V3" s="104"/>
      <c r="W3" s="103"/>
      <c r="X3" s="103"/>
      <c r="Y3" s="103"/>
      <c r="Z3" s="103"/>
      <c r="AA3" s="103"/>
      <c r="AB3" s="103"/>
      <c r="AC3" s="106"/>
      <c r="AD3" s="106"/>
      <c r="AE3" s="106"/>
      <c r="AF3" s="106"/>
      <c r="AG3" s="106"/>
      <c r="AH3" s="106"/>
      <c r="AI3" s="106"/>
    </row>
    <row r="4" spans="1:35" ht="16.5" customHeight="1" thickBot="1">
      <c r="A4" s="120"/>
      <c r="B4" s="122"/>
      <c r="C4" s="122"/>
      <c r="D4" s="124"/>
      <c r="E4" s="126"/>
      <c r="F4" s="128" t="s">
        <v>4</v>
      </c>
      <c r="G4" s="129"/>
      <c r="H4" s="129"/>
      <c r="I4" s="130"/>
      <c r="J4" s="131" t="s">
        <v>3</v>
      </c>
      <c r="K4" s="132"/>
      <c r="L4" s="132"/>
      <c r="M4" s="133"/>
      <c r="N4" s="128" t="s">
        <v>4</v>
      </c>
      <c r="O4" s="129"/>
      <c r="P4" s="129"/>
      <c r="Q4" s="130"/>
      <c r="R4" s="131" t="s">
        <v>3</v>
      </c>
      <c r="S4" s="132"/>
      <c r="T4" s="132"/>
      <c r="U4" s="133"/>
      <c r="V4" s="116" t="s">
        <v>4</v>
      </c>
      <c r="W4" s="117"/>
      <c r="X4" s="117"/>
      <c r="Y4" s="117"/>
      <c r="Z4" s="117"/>
      <c r="AA4" s="117"/>
      <c r="AB4" s="117"/>
      <c r="AC4" s="118" t="s">
        <v>3</v>
      </c>
      <c r="AD4" s="119"/>
      <c r="AE4" s="119"/>
      <c r="AF4" s="119"/>
      <c r="AG4" s="119"/>
      <c r="AH4" s="119"/>
      <c r="AI4" s="119"/>
    </row>
    <row r="5" spans="1:35" ht="78.75" customHeight="1">
      <c r="A5" s="120"/>
      <c r="B5" s="122"/>
      <c r="C5" s="122"/>
      <c r="D5" s="124"/>
      <c r="E5" s="126"/>
      <c r="F5" s="8" t="s">
        <v>5</v>
      </c>
      <c r="G5" s="74" t="s">
        <v>7</v>
      </c>
      <c r="H5" s="11" t="s">
        <v>9</v>
      </c>
      <c r="I5" s="10" t="s">
        <v>10</v>
      </c>
      <c r="J5" s="8" t="s">
        <v>5</v>
      </c>
      <c r="K5" s="74" t="s">
        <v>7</v>
      </c>
      <c r="L5" s="11" t="s">
        <v>9</v>
      </c>
      <c r="M5" s="10" t="s">
        <v>10</v>
      </c>
      <c r="N5" s="8" t="s">
        <v>5</v>
      </c>
      <c r="O5" s="9" t="s">
        <v>6</v>
      </c>
      <c r="P5" s="12" t="s">
        <v>8</v>
      </c>
      <c r="Q5" s="10" t="s">
        <v>10</v>
      </c>
      <c r="R5" s="8" t="s">
        <v>5</v>
      </c>
      <c r="S5" s="9" t="s">
        <v>6</v>
      </c>
      <c r="T5" s="12" t="s">
        <v>8</v>
      </c>
      <c r="U5" s="10" t="s">
        <v>10</v>
      </c>
      <c r="V5" s="8" t="s">
        <v>5</v>
      </c>
      <c r="W5" s="74" t="s">
        <v>7</v>
      </c>
      <c r="X5" s="11" t="s">
        <v>9</v>
      </c>
      <c r="Y5" s="9" t="s">
        <v>6</v>
      </c>
      <c r="Z5" s="12" t="s">
        <v>8</v>
      </c>
      <c r="AA5" s="13" t="s">
        <v>10</v>
      </c>
      <c r="AB5" s="14" t="s">
        <v>45</v>
      </c>
      <c r="AC5" s="8" t="s">
        <v>5</v>
      </c>
      <c r="AD5" s="74" t="s">
        <v>7</v>
      </c>
      <c r="AE5" s="11" t="s">
        <v>9</v>
      </c>
      <c r="AF5" s="9" t="s">
        <v>6</v>
      </c>
      <c r="AG5" s="12" t="s">
        <v>8</v>
      </c>
      <c r="AH5" s="13" t="s">
        <v>10</v>
      </c>
      <c r="AI5" s="14" t="s">
        <v>45</v>
      </c>
    </row>
    <row r="6" spans="1:35" ht="12.75" customHeight="1">
      <c r="A6" s="121"/>
      <c r="B6" s="123"/>
      <c r="C6" s="123"/>
      <c r="D6" s="125"/>
      <c r="E6" s="127"/>
      <c r="F6" s="17">
        <v>4</v>
      </c>
      <c r="G6" s="75">
        <v>4</v>
      </c>
      <c r="H6" s="19">
        <v>4</v>
      </c>
      <c r="I6" s="16">
        <v>8</v>
      </c>
      <c r="J6" s="17">
        <v>4</v>
      </c>
      <c r="K6" s="75">
        <v>4</v>
      </c>
      <c r="L6" s="19">
        <v>4</v>
      </c>
      <c r="M6" s="16">
        <v>8</v>
      </c>
      <c r="N6" s="17">
        <v>4</v>
      </c>
      <c r="O6" s="18">
        <v>4</v>
      </c>
      <c r="P6" s="15">
        <v>4</v>
      </c>
      <c r="Q6" s="16">
        <v>8</v>
      </c>
      <c r="R6" s="17">
        <v>4</v>
      </c>
      <c r="S6" s="18">
        <v>4</v>
      </c>
      <c r="T6" s="15">
        <v>4</v>
      </c>
      <c r="U6" s="16">
        <v>8</v>
      </c>
      <c r="V6" s="20"/>
      <c r="W6" s="21"/>
      <c r="X6" s="21"/>
      <c r="Y6" s="21"/>
      <c r="Z6" s="21"/>
      <c r="AA6" s="21"/>
      <c r="AB6" s="22"/>
      <c r="AC6" s="23"/>
      <c r="AD6" s="3"/>
      <c r="AE6" s="3"/>
      <c r="AF6" s="3"/>
      <c r="AG6" s="3"/>
      <c r="AH6" s="3"/>
      <c r="AI6" s="6"/>
    </row>
    <row r="7" spans="1:35" ht="12.75" customHeight="1">
      <c r="A7" s="115">
        <v>1</v>
      </c>
      <c r="B7" s="60" t="s">
        <v>56</v>
      </c>
      <c r="C7" s="64">
        <v>30452</v>
      </c>
      <c r="D7" s="64">
        <v>21133</v>
      </c>
      <c r="E7" s="1">
        <f>+C7-D7</f>
        <v>9319</v>
      </c>
      <c r="F7" s="40">
        <f>$D7*F$6</f>
        <v>84532</v>
      </c>
      <c r="G7" s="76">
        <f>$D7*G$6</f>
        <v>84532</v>
      </c>
      <c r="H7" s="44">
        <f>$D7*H$6</f>
        <v>84532</v>
      </c>
      <c r="I7" s="42">
        <f>$D7*I$6</f>
        <v>169064</v>
      </c>
      <c r="J7" s="40">
        <f>$E7*J$6</f>
        <v>37276</v>
      </c>
      <c r="K7" s="76">
        <f>$E7*K$6</f>
        <v>37276</v>
      </c>
      <c r="L7" s="44">
        <f>$E7*L$6</f>
        <v>37276</v>
      </c>
      <c r="M7" s="42">
        <f>$E7*M$6</f>
        <v>74552</v>
      </c>
      <c r="N7" s="40">
        <f>$D7*N$6</f>
        <v>84532</v>
      </c>
      <c r="O7" s="43">
        <f>$D7*O$6</f>
        <v>84532</v>
      </c>
      <c r="P7" s="41">
        <f>$D7*P$6</f>
        <v>84532</v>
      </c>
      <c r="Q7" s="42">
        <f>$D7*Q$6</f>
        <v>169064</v>
      </c>
      <c r="R7" s="40">
        <f>$E7*R$6</f>
        <v>37276</v>
      </c>
      <c r="S7" s="43">
        <f>$E7*S$6</f>
        <v>37276</v>
      </c>
      <c r="T7" s="41">
        <f>$E7*T$6</f>
        <v>37276</v>
      </c>
      <c r="U7" s="42">
        <f>$E7*U$6</f>
        <v>74552</v>
      </c>
      <c r="V7" s="64">
        <f>+F7+N7</f>
        <v>169064</v>
      </c>
      <c r="W7" s="64">
        <f>G7</f>
        <v>84532</v>
      </c>
      <c r="X7" s="64">
        <f>+H7</f>
        <v>84532</v>
      </c>
      <c r="Y7" s="64">
        <f>+O7</f>
        <v>84532</v>
      </c>
      <c r="Z7" s="64">
        <f>+P7</f>
        <v>84532</v>
      </c>
      <c r="AA7" s="64">
        <f>+I7+Q7</f>
        <v>338128</v>
      </c>
      <c r="AB7" s="64">
        <f>SUM(V7:AA7)</f>
        <v>845320</v>
      </c>
      <c r="AC7" s="64">
        <f>+J7+R7</f>
        <v>74552</v>
      </c>
      <c r="AD7" s="64">
        <f>+K7</f>
        <v>37276</v>
      </c>
      <c r="AE7" s="64">
        <f>+L7</f>
        <v>37276</v>
      </c>
      <c r="AF7" s="64">
        <f>+S7</f>
        <v>37276</v>
      </c>
      <c r="AG7" s="64">
        <f>+T7</f>
        <v>37276</v>
      </c>
      <c r="AH7" s="64">
        <f>+U7+M7</f>
        <v>149104</v>
      </c>
      <c r="AI7" s="64">
        <f>SUM(AC7:AH7)</f>
        <v>372760</v>
      </c>
    </row>
    <row r="8" spans="1:35">
      <c r="A8" s="115"/>
      <c r="B8" s="61" t="s">
        <v>44</v>
      </c>
      <c r="C8" s="64">
        <v>30880</v>
      </c>
      <c r="D8" s="64">
        <v>26894</v>
      </c>
      <c r="E8" s="1">
        <f t="shared" ref="E8:E38" si="0">+C8-D8</f>
        <v>3986</v>
      </c>
      <c r="F8" s="40">
        <f t="shared" ref="F8:F20" si="1">$D8*F$6</f>
        <v>107576</v>
      </c>
      <c r="G8" s="76">
        <f t="shared" ref="F8:I38" si="2">$D8*G$6</f>
        <v>107576</v>
      </c>
      <c r="H8" s="44">
        <f t="shared" si="2"/>
        <v>107576</v>
      </c>
      <c r="I8" s="42">
        <f t="shared" si="2"/>
        <v>215152</v>
      </c>
      <c r="J8" s="40">
        <f t="shared" ref="J8:M38" si="3">$E8*J$6</f>
        <v>15944</v>
      </c>
      <c r="K8" s="76">
        <f t="shared" si="3"/>
        <v>15944</v>
      </c>
      <c r="L8" s="44">
        <f t="shared" si="3"/>
        <v>15944</v>
      </c>
      <c r="M8" s="42">
        <f t="shared" si="3"/>
        <v>31888</v>
      </c>
      <c r="N8" s="40">
        <f t="shared" ref="N8:Q38" si="4">$D8*N$6</f>
        <v>107576</v>
      </c>
      <c r="O8" s="43">
        <f t="shared" si="4"/>
        <v>107576</v>
      </c>
      <c r="P8" s="41">
        <f t="shared" si="4"/>
        <v>107576</v>
      </c>
      <c r="Q8" s="42">
        <f t="shared" si="4"/>
        <v>215152</v>
      </c>
      <c r="R8" s="40">
        <f t="shared" ref="R8:U38" si="5">$E8*R$6</f>
        <v>15944</v>
      </c>
      <c r="S8" s="43">
        <f t="shared" si="5"/>
        <v>15944</v>
      </c>
      <c r="T8" s="41">
        <f t="shared" si="5"/>
        <v>15944</v>
      </c>
      <c r="U8" s="42">
        <f t="shared" si="5"/>
        <v>31888</v>
      </c>
      <c r="V8" s="64">
        <f t="shared" ref="V8:V38" si="6">+F8+N8</f>
        <v>215152</v>
      </c>
      <c r="W8" s="64">
        <f t="shared" ref="W8:W38" si="7">G8</f>
        <v>107576</v>
      </c>
      <c r="X8" s="64">
        <f>+H8</f>
        <v>107576</v>
      </c>
      <c r="Y8" s="64">
        <f>+O8</f>
        <v>107576</v>
      </c>
      <c r="Z8" s="64">
        <f>+P8</f>
        <v>107576</v>
      </c>
      <c r="AA8" s="64">
        <f t="shared" ref="AA8:AA38" si="8">+I8+Q8</f>
        <v>430304</v>
      </c>
      <c r="AB8" s="64">
        <f>SUM(V8:AA8)</f>
        <v>1075760</v>
      </c>
      <c r="AC8" s="64">
        <f t="shared" ref="AC8:AC38" si="9">+J8+R8</f>
        <v>31888</v>
      </c>
      <c r="AD8" s="64">
        <f t="shared" ref="AD8:AD38" si="10">+K8</f>
        <v>15944</v>
      </c>
      <c r="AE8" s="64">
        <f>+L8</f>
        <v>15944</v>
      </c>
      <c r="AF8" s="64">
        <f>+S8</f>
        <v>15944</v>
      </c>
      <c r="AG8" s="64">
        <f>+T8</f>
        <v>15944</v>
      </c>
      <c r="AH8" s="64">
        <f t="shared" ref="AH8:AH38" si="11">+U8+M8</f>
        <v>63776</v>
      </c>
      <c r="AI8" s="64">
        <f>SUM(AC8:AH8)</f>
        <v>159440</v>
      </c>
    </row>
    <row r="9" spans="1:35">
      <c r="A9" s="115"/>
      <c r="B9" s="61" t="s">
        <v>11</v>
      </c>
      <c r="C9" s="64">
        <v>24878</v>
      </c>
      <c r="D9" s="64">
        <v>17400</v>
      </c>
      <c r="E9" s="1">
        <f t="shared" si="0"/>
        <v>7478</v>
      </c>
      <c r="F9" s="40">
        <f t="shared" si="1"/>
        <v>69600</v>
      </c>
      <c r="G9" s="76">
        <f t="shared" si="2"/>
        <v>69600</v>
      </c>
      <c r="H9" s="44">
        <f t="shared" si="2"/>
        <v>69600</v>
      </c>
      <c r="I9" s="42">
        <f t="shared" si="2"/>
        <v>139200</v>
      </c>
      <c r="J9" s="40">
        <f t="shared" si="3"/>
        <v>29912</v>
      </c>
      <c r="K9" s="76">
        <f t="shared" si="3"/>
        <v>29912</v>
      </c>
      <c r="L9" s="44">
        <f t="shared" si="3"/>
        <v>29912</v>
      </c>
      <c r="M9" s="42">
        <f t="shared" si="3"/>
        <v>59824</v>
      </c>
      <c r="N9" s="40">
        <f t="shared" si="4"/>
        <v>69600</v>
      </c>
      <c r="O9" s="43">
        <f t="shared" si="4"/>
        <v>69600</v>
      </c>
      <c r="P9" s="41">
        <f t="shared" si="4"/>
        <v>69600</v>
      </c>
      <c r="Q9" s="42">
        <f t="shared" si="4"/>
        <v>139200</v>
      </c>
      <c r="R9" s="40">
        <f t="shared" si="5"/>
        <v>29912</v>
      </c>
      <c r="S9" s="43">
        <f t="shared" si="5"/>
        <v>29912</v>
      </c>
      <c r="T9" s="41">
        <f t="shared" si="5"/>
        <v>29912</v>
      </c>
      <c r="U9" s="42">
        <f t="shared" si="5"/>
        <v>59824</v>
      </c>
      <c r="V9" s="64">
        <f t="shared" si="6"/>
        <v>139200</v>
      </c>
      <c r="W9" s="64">
        <f t="shared" si="7"/>
        <v>69600</v>
      </c>
      <c r="X9" s="64">
        <f>+H9</f>
        <v>69600</v>
      </c>
      <c r="Y9" s="64">
        <f>+O9</f>
        <v>69600</v>
      </c>
      <c r="Z9" s="64">
        <f>+P9</f>
        <v>69600</v>
      </c>
      <c r="AA9" s="64">
        <f t="shared" si="8"/>
        <v>278400</v>
      </c>
      <c r="AB9" s="64">
        <f>SUM(V9:AA9)</f>
        <v>696000</v>
      </c>
      <c r="AC9" s="64">
        <f t="shared" si="9"/>
        <v>59824</v>
      </c>
      <c r="AD9" s="64">
        <f t="shared" si="10"/>
        <v>29912</v>
      </c>
      <c r="AE9" s="64">
        <f>+L9</f>
        <v>29912</v>
      </c>
      <c r="AF9" s="64">
        <f>+S9</f>
        <v>29912</v>
      </c>
      <c r="AG9" s="64">
        <f>+T9</f>
        <v>29912</v>
      </c>
      <c r="AH9" s="64">
        <f t="shared" si="11"/>
        <v>119648</v>
      </c>
      <c r="AI9" s="64">
        <f>SUM(AC9:AH9)</f>
        <v>299120</v>
      </c>
    </row>
    <row r="10" spans="1:35" s="24" customFormat="1">
      <c r="A10" s="115">
        <v>2</v>
      </c>
      <c r="B10" s="60" t="s">
        <v>46</v>
      </c>
      <c r="C10" s="64">
        <v>22854</v>
      </c>
      <c r="D10" s="80">
        <v>21883</v>
      </c>
      <c r="E10" s="1">
        <f t="shared" si="0"/>
        <v>971</v>
      </c>
      <c r="F10" s="40">
        <f t="shared" si="1"/>
        <v>87532</v>
      </c>
      <c r="G10" s="76">
        <f>$D10*G$6</f>
        <v>87532</v>
      </c>
      <c r="H10" s="44">
        <f t="shared" si="2"/>
        <v>87532</v>
      </c>
      <c r="I10" s="42">
        <f t="shared" si="2"/>
        <v>175064</v>
      </c>
      <c r="J10" s="40">
        <f t="shared" si="3"/>
        <v>3884</v>
      </c>
      <c r="K10" s="76">
        <f t="shared" si="3"/>
        <v>3884</v>
      </c>
      <c r="L10" s="44">
        <f t="shared" si="3"/>
        <v>3884</v>
      </c>
      <c r="M10" s="42">
        <f t="shared" si="3"/>
        <v>7768</v>
      </c>
      <c r="N10" s="40">
        <f t="shared" si="4"/>
        <v>87532</v>
      </c>
      <c r="O10" s="43">
        <f t="shared" si="4"/>
        <v>87532</v>
      </c>
      <c r="P10" s="41">
        <f t="shared" si="4"/>
        <v>87532</v>
      </c>
      <c r="Q10" s="42">
        <f t="shared" si="4"/>
        <v>175064</v>
      </c>
      <c r="R10" s="40">
        <f t="shared" si="5"/>
        <v>3884</v>
      </c>
      <c r="S10" s="43">
        <f t="shared" si="5"/>
        <v>3884</v>
      </c>
      <c r="T10" s="41">
        <f t="shared" si="5"/>
        <v>3884</v>
      </c>
      <c r="U10" s="42">
        <f t="shared" si="5"/>
        <v>7768</v>
      </c>
      <c r="V10" s="64">
        <f t="shared" si="6"/>
        <v>175064</v>
      </c>
      <c r="W10" s="64">
        <f t="shared" si="7"/>
        <v>87532</v>
      </c>
      <c r="X10" s="64">
        <f>+H10</f>
        <v>87532</v>
      </c>
      <c r="Y10" s="64">
        <f>+O10</f>
        <v>87532</v>
      </c>
      <c r="Z10" s="64">
        <f>+P10</f>
        <v>87532</v>
      </c>
      <c r="AA10" s="64">
        <f t="shared" si="8"/>
        <v>350128</v>
      </c>
      <c r="AB10" s="64">
        <f>SUM(V10:AA10)</f>
        <v>875320</v>
      </c>
      <c r="AC10" s="64">
        <f t="shared" si="9"/>
        <v>7768</v>
      </c>
      <c r="AD10" s="64">
        <f t="shared" si="10"/>
        <v>3884</v>
      </c>
      <c r="AE10" s="64">
        <f>+L10</f>
        <v>3884</v>
      </c>
      <c r="AF10" s="64">
        <f>+S10</f>
        <v>3884</v>
      </c>
      <c r="AG10" s="64">
        <f>+T10</f>
        <v>3884</v>
      </c>
      <c r="AH10" s="64">
        <f t="shared" si="11"/>
        <v>15536</v>
      </c>
      <c r="AI10" s="64">
        <f>SUM(AC10:AH10)</f>
        <v>38840</v>
      </c>
    </row>
    <row r="11" spans="1:35" s="25" customFormat="1">
      <c r="A11" s="115"/>
      <c r="B11" s="61" t="s">
        <v>47</v>
      </c>
      <c r="C11" s="64">
        <v>36743</v>
      </c>
      <c r="D11" s="64">
        <v>28294</v>
      </c>
      <c r="E11" s="1">
        <f t="shared" si="0"/>
        <v>8449</v>
      </c>
      <c r="F11" s="40">
        <f t="shared" si="1"/>
        <v>113176</v>
      </c>
      <c r="G11" s="76">
        <f t="shared" si="2"/>
        <v>113176</v>
      </c>
      <c r="H11" s="44">
        <f t="shared" si="2"/>
        <v>113176</v>
      </c>
      <c r="I11" s="42">
        <f t="shared" si="2"/>
        <v>226352</v>
      </c>
      <c r="J11" s="40">
        <f t="shared" si="3"/>
        <v>33796</v>
      </c>
      <c r="K11" s="76">
        <f t="shared" si="3"/>
        <v>33796</v>
      </c>
      <c r="L11" s="44">
        <f t="shared" si="3"/>
        <v>33796</v>
      </c>
      <c r="M11" s="42">
        <f t="shared" si="3"/>
        <v>67592</v>
      </c>
      <c r="N11" s="40">
        <f t="shared" si="4"/>
        <v>113176</v>
      </c>
      <c r="O11" s="43">
        <f t="shared" si="4"/>
        <v>113176</v>
      </c>
      <c r="P11" s="41">
        <f t="shared" si="4"/>
        <v>113176</v>
      </c>
      <c r="Q11" s="42">
        <f t="shared" si="4"/>
        <v>226352</v>
      </c>
      <c r="R11" s="40">
        <f t="shared" si="5"/>
        <v>33796</v>
      </c>
      <c r="S11" s="43">
        <f t="shared" si="5"/>
        <v>33796</v>
      </c>
      <c r="T11" s="41">
        <f t="shared" si="5"/>
        <v>33796</v>
      </c>
      <c r="U11" s="42">
        <f t="shared" si="5"/>
        <v>67592</v>
      </c>
      <c r="V11" s="64">
        <f t="shared" si="6"/>
        <v>226352</v>
      </c>
      <c r="W11" s="64">
        <f t="shared" si="7"/>
        <v>113176</v>
      </c>
      <c r="X11" s="64">
        <f>+H11</f>
        <v>113176</v>
      </c>
      <c r="Y11" s="64">
        <f>+O11</f>
        <v>113176</v>
      </c>
      <c r="Z11" s="64">
        <f>+P11</f>
        <v>113176</v>
      </c>
      <c r="AA11" s="64">
        <f t="shared" si="8"/>
        <v>452704</v>
      </c>
      <c r="AB11" s="64">
        <f>SUM(V11:AA11)</f>
        <v>1131760</v>
      </c>
      <c r="AC11" s="64">
        <f t="shared" si="9"/>
        <v>67592</v>
      </c>
      <c r="AD11" s="64">
        <f t="shared" si="10"/>
        <v>33796</v>
      </c>
      <c r="AE11" s="64">
        <f>+L11</f>
        <v>33796</v>
      </c>
      <c r="AF11" s="64">
        <f>+S11</f>
        <v>33796</v>
      </c>
      <c r="AG11" s="64">
        <f>+T11</f>
        <v>33796</v>
      </c>
      <c r="AH11" s="64">
        <f t="shared" si="11"/>
        <v>135184</v>
      </c>
      <c r="AI11" s="64">
        <f>SUM(AC11:AH11)</f>
        <v>337960</v>
      </c>
    </row>
    <row r="12" spans="1:35">
      <c r="A12" s="115"/>
      <c r="B12" s="61" t="s">
        <v>48</v>
      </c>
      <c r="C12" s="64">
        <v>1092</v>
      </c>
      <c r="D12" s="64">
        <v>0</v>
      </c>
      <c r="E12" s="1">
        <f t="shared" si="0"/>
        <v>1092</v>
      </c>
      <c r="F12" s="40">
        <f t="shared" si="1"/>
        <v>0</v>
      </c>
      <c r="G12" s="76">
        <f t="shared" si="2"/>
        <v>0</v>
      </c>
      <c r="H12" s="44">
        <f t="shared" si="2"/>
        <v>0</v>
      </c>
      <c r="I12" s="42">
        <f t="shared" si="2"/>
        <v>0</v>
      </c>
      <c r="J12" s="40">
        <f t="shared" si="3"/>
        <v>4368</v>
      </c>
      <c r="K12" s="76">
        <f t="shared" si="3"/>
        <v>4368</v>
      </c>
      <c r="L12" s="44">
        <f t="shared" si="3"/>
        <v>4368</v>
      </c>
      <c r="M12" s="42">
        <f t="shared" si="3"/>
        <v>8736</v>
      </c>
      <c r="N12" s="40">
        <f t="shared" si="4"/>
        <v>0</v>
      </c>
      <c r="O12" s="43">
        <f t="shared" si="4"/>
        <v>0</v>
      </c>
      <c r="P12" s="41">
        <f t="shared" si="4"/>
        <v>0</v>
      </c>
      <c r="Q12" s="42">
        <f t="shared" si="4"/>
        <v>0</v>
      </c>
      <c r="R12" s="40">
        <f t="shared" si="5"/>
        <v>4368</v>
      </c>
      <c r="S12" s="43">
        <f t="shared" si="5"/>
        <v>4368</v>
      </c>
      <c r="T12" s="41">
        <f t="shared" si="5"/>
        <v>4368</v>
      </c>
      <c r="U12" s="42">
        <f t="shared" si="5"/>
        <v>8736</v>
      </c>
      <c r="V12" s="64">
        <f t="shared" si="6"/>
        <v>0</v>
      </c>
      <c r="W12" s="64">
        <f t="shared" si="7"/>
        <v>0</v>
      </c>
      <c r="X12" s="64">
        <f>+H12</f>
        <v>0</v>
      </c>
      <c r="Y12" s="64">
        <f>+O12</f>
        <v>0</v>
      </c>
      <c r="Z12" s="64">
        <f>+P12</f>
        <v>0</v>
      </c>
      <c r="AA12" s="64">
        <f t="shared" si="8"/>
        <v>0</v>
      </c>
      <c r="AB12" s="64">
        <f>SUM(V12:AA12)</f>
        <v>0</v>
      </c>
      <c r="AC12" s="64">
        <f t="shared" si="9"/>
        <v>8736</v>
      </c>
      <c r="AD12" s="64">
        <f t="shared" si="10"/>
        <v>4368</v>
      </c>
      <c r="AE12" s="64">
        <f>+L12</f>
        <v>4368</v>
      </c>
      <c r="AF12" s="64">
        <f>+S12</f>
        <v>4368</v>
      </c>
      <c r="AG12" s="64">
        <f>+T12</f>
        <v>4368</v>
      </c>
      <c r="AH12" s="64">
        <f t="shared" si="11"/>
        <v>17472</v>
      </c>
      <c r="AI12" s="64">
        <f>SUM(AC12:AH12)</f>
        <v>43680</v>
      </c>
    </row>
    <row r="13" spans="1:35">
      <c r="A13" s="134">
        <v>3</v>
      </c>
      <c r="B13" s="60" t="s">
        <v>49</v>
      </c>
      <c r="C13" s="64">
        <v>41460</v>
      </c>
      <c r="D13" s="64">
        <v>16165</v>
      </c>
      <c r="E13" s="1">
        <f t="shared" si="0"/>
        <v>25295</v>
      </c>
      <c r="F13" s="40">
        <f t="shared" si="1"/>
        <v>64660</v>
      </c>
      <c r="G13" s="76">
        <f t="shared" si="2"/>
        <v>64660</v>
      </c>
      <c r="H13" s="44">
        <f t="shared" si="2"/>
        <v>64660</v>
      </c>
      <c r="I13" s="42">
        <f t="shared" si="2"/>
        <v>129320</v>
      </c>
      <c r="J13" s="40">
        <f t="shared" si="3"/>
        <v>101180</v>
      </c>
      <c r="K13" s="76">
        <f t="shared" si="3"/>
        <v>101180</v>
      </c>
      <c r="L13" s="44">
        <f t="shared" si="3"/>
        <v>101180</v>
      </c>
      <c r="M13" s="42">
        <f t="shared" si="3"/>
        <v>202360</v>
      </c>
      <c r="N13" s="40">
        <f t="shared" si="4"/>
        <v>64660</v>
      </c>
      <c r="O13" s="43">
        <f t="shared" si="4"/>
        <v>64660</v>
      </c>
      <c r="P13" s="41">
        <f t="shared" si="4"/>
        <v>64660</v>
      </c>
      <c r="Q13" s="42">
        <f t="shared" si="4"/>
        <v>129320</v>
      </c>
      <c r="R13" s="40">
        <f t="shared" si="5"/>
        <v>101180</v>
      </c>
      <c r="S13" s="43">
        <f t="shared" si="5"/>
        <v>101180</v>
      </c>
      <c r="T13" s="41">
        <f t="shared" si="5"/>
        <v>101180</v>
      </c>
      <c r="U13" s="42">
        <f t="shared" si="5"/>
        <v>202360</v>
      </c>
      <c r="V13" s="64">
        <f t="shared" si="6"/>
        <v>129320</v>
      </c>
      <c r="W13" s="64">
        <f t="shared" si="7"/>
        <v>64660</v>
      </c>
      <c r="X13" s="64">
        <f>+H13</f>
        <v>64660</v>
      </c>
      <c r="Y13" s="64">
        <f>+O13</f>
        <v>64660</v>
      </c>
      <c r="Z13" s="64">
        <f>+P13</f>
        <v>64660</v>
      </c>
      <c r="AA13" s="64">
        <f t="shared" si="8"/>
        <v>258640</v>
      </c>
      <c r="AB13" s="64">
        <f>SUM(V13:AA13)</f>
        <v>646600</v>
      </c>
      <c r="AC13" s="64">
        <f t="shared" si="9"/>
        <v>202360</v>
      </c>
      <c r="AD13" s="64">
        <f t="shared" si="10"/>
        <v>101180</v>
      </c>
      <c r="AE13" s="64">
        <f>+L13</f>
        <v>101180</v>
      </c>
      <c r="AF13" s="64">
        <f>+S13</f>
        <v>101180</v>
      </c>
      <c r="AG13" s="64">
        <f>+T13</f>
        <v>101180</v>
      </c>
      <c r="AH13" s="64">
        <f t="shared" si="11"/>
        <v>404720</v>
      </c>
      <c r="AI13" s="64">
        <f>SUM(AC13:AH13)</f>
        <v>1011800</v>
      </c>
    </row>
    <row r="14" spans="1:35">
      <c r="A14" s="134"/>
      <c r="B14" s="61" t="s">
        <v>12</v>
      </c>
      <c r="C14" s="64">
        <v>24837</v>
      </c>
      <c r="D14" s="64">
        <v>16416</v>
      </c>
      <c r="E14" s="1">
        <f t="shared" si="0"/>
        <v>8421</v>
      </c>
      <c r="F14" s="40">
        <f t="shared" si="1"/>
        <v>65664</v>
      </c>
      <c r="G14" s="76">
        <f t="shared" si="2"/>
        <v>65664</v>
      </c>
      <c r="H14" s="44">
        <f t="shared" si="2"/>
        <v>65664</v>
      </c>
      <c r="I14" s="42">
        <f t="shared" si="2"/>
        <v>131328</v>
      </c>
      <c r="J14" s="40">
        <f t="shared" si="3"/>
        <v>33684</v>
      </c>
      <c r="K14" s="76">
        <f t="shared" si="3"/>
        <v>33684</v>
      </c>
      <c r="L14" s="44">
        <f t="shared" si="3"/>
        <v>33684</v>
      </c>
      <c r="M14" s="42">
        <f t="shared" si="3"/>
        <v>67368</v>
      </c>
      <c r="N14" s="40">
        <f t="shared" si="4"/>
        <v>65664</v>
      </c>
      <c r="O14" s="43">
        <f t="shared" si="4"/>
        <v>65664</v>
      </c>
      <c r="P14" s="41">
        <f t="shared" si="4"/>
        <v>65664</v>
      </c>
      <c r="Q14" s="42">
        <f t="shared" si="4"/>
        <v>131328</v>
      </c>
      <c r="R14" s="40">
        <f t="shared" si="5"/>
        <v>33684</v>
      </c>
      <c r="S14" s="43">
        <f t="shared" si="5"/>
        <v>33684</v>
      </c>
      <c r="T14" s="41">
        <f t="shared" si="5"/>
        <v>33684</v>
      </c>
      <c r="U14" s="42">
        <f t="shared" si="5"/>
        <v>67368</v>
      </c>
      <c r="V14" s="64">
        <f t="shared" si="6"/>
        <v>131328</v>
      </c>
      <c r="W14" s="64">
        <f t="shared" si="7"/>
        <v>65664</v>
      </c>
      <c r="X14" s="64">
        <f>+H14</f>
        <v>65664</v>
      </c>
      <c r="Y14" s="64">
        <f>+O14</f>
        <v>65664</v>
      </c>
      <c r="Z14" s="64">
        <f>+P14</f>
        <v>65664</v>
      </c>
      <c r="AA14" s="64">
        <f t="shared" si="8"/>
        <v>262656</v>
      </c>
      <c r="AB14" s="64">
        <f>SUM(V14:AA14)</f>
        <v>656640</v>
      </c>
      <c r="AC14" s="64">
        <f t="shared" si="9"/>
        <v>67368</v>
      </c>
      <c r="AD14" s="64">
        <f t="shared" si="10"/>
        <v>33684</v>
      </c>
      <c r="AE14" s="64">
        <f>+L14</f>
        <v>33684</v>
      </c>
      <c r="AF14" s="64">
        <f>+S14</f>
        <v>33684</v>
      </c>
      <c r="AG14" s="64">
        <f>+T14</f>
        <v>33684</v>
      </c>
      <c r="AH14" s="64">
        <f t="shared" si="11"/>
        <v>134736</v>
      </c>
      <c r="AI14" s="64">
        <f>SUM(AC14:AH14)</f>
        <v>336840</v>
      </c>
    </row>
    <row r="15" spans="1:35">
      <c r="A15" s="115">
        <v>4</v>
      </c>
      <c r="B15" s="61" t="s">
        <v>13</v>
      </c>
      <c r="C15" s="64">
        <v>3794</v>
      </c>
      <c r="D15" s="64">
        <v>3057</v>
      </c>
      <c r="E15" s="1">
        <f t="shared" si="0"/>
        <v>737</v>
      </c>
      <c r="F15" s="40">
        <f t="shared" si="1"/>
        <v>12228</v>
      </c>
      <c r="G15" s="76">
        <f t="shared" si="2"/>
        <v>12228</v>
      </c>
      <c r="H15" s="44">
        <f t="shared" si="2"/>
        <v>12228</v>
      </c>
      <c r="I15" s="42">
        <f t="shared" si="2"/>
        <v>24456</v>
      </c>
      <c r="J15" s="40">
        <f t="shared" si="3"/>
        <v>2948</v>
      </c>
      <c r="K15" s="76">
        <f t="shared" si="3"/>
        <v>2948</v>
      </c>
      <c r="L15" s="44">
        <f t="shared" si="3"/>
        <v>2948</v>
      </c>
      <c r="M15" s="42">
        <f t="shared" si="3"/>
        <v>5896</v>
      </c>
      <c r="N15" s="40">
        <f t="shared" si="4"/>
        <v>12228</v>
      </c>
      <c r="O15" s="43">
        <f t="shared" si="4"/>
        <v>12228</v>
      </c>
      <c r="P15" s="41">
        <f t="shared" si="4"/>
        <v>12228</v>
      </c>
      <c r="Q15" s="42">
        <f t="shared" si="4"/>
        <v>24456</v>
      </c>
      <c r="R15" s="40">
        <f t="shared" si="5"/>
        <v>2948</v>
      </c>
      <c r="S15" s="43">
        <f t="shared" si="5"/>
        <v>2948</v>
      </c>
      <c r="T15" s="41">
        <f t="shared" si="5"/>
        <v>2948</v>
      </c>
      <c r="U15" s="42">
        <f t="shared" si="5"/>
        <v>5896</v>
      </c>
      <c r="V15" s="64">
        <f t="shared" si="6"/>
        <v>24456</v>
      </c>
      <c r="W15" s="64">
        <f t="shared" si="7"/>
        <v>12228</v>
      </c>
      <c r="X15" s="64">
        <f>+H15</f>
        <v>12228</v>
      </c>
      <c r="Y15" s="64">
        <f>+O15</f>
        <v>12228</v>
      </c>
      <c r="Z15" s="64">
        <f>+P15</f>
        <v>12228</v>
      </c>
      <c r="AA15" s="64">
        <f t="shared" si="8"/>
        <v>48912</v>
      </c>
      <c r="AB15" s="64">
        <f>SUM(V15:AA15)</f>
        <v>122280</v>
      </c>
      <c r="AC15" s="64">
        <f t="shared" si="9"/>
        <v>5896</v>
      </c>
      <c r="AD15" s="64">
        <f t="shared" si="10"/>
        <v>2948</v>
      </c>
      <c r="AE15" s="64">
        <f>+L15</f>
        <v>2948</v>
      </c>
      <c r="AF15" s="64">
        <f>+S15</f>
        <v>2948</v>
      </c>
      <c r="AG15" s="64">
        <f>+T15</f>
        <v>2948</v>
      </c>
      <c r="AH15" s="64">
        <f t="shared" si="11"/>
        <v>11792</v>
      </c>
      <c r="AI15" s="64">
        <f>SUM(AC15:AH15)</f>
        <v>29480</v>
      </c>
    </row>
    <row r="16" spans="1:35">
      <c r="A16" s="115"/>
      <c r="B16" s="60" t="s">
        <v>50</v>
      </c>
      <c r="C16" s="64">
        <v>10567</v>
      </c>
      <c r="D16" s="64">
        <v>6961</v>
      </c>
      <c r="E16" s="1">
        <f t="shared" si="0"/>
        <v>3606</v>
      </c>
      <c r="F16" s="40">
        <f t="shared" si="1"/>
        <v>27844</v>
      </c>
      <c r="G16" s="76">
        <f t="shared" si="2"/>
        <v>27844</v>
      </c>
      <c r="H16" s="44">
        <f t="shared" si="2"/>
        <v>27844</v>
      </c>
      <c r="I16" s="42">
        <f t="shared" si="2"/>
        <v>55688</v>
      </c>
      <c r="J16" s="40">
        <f t="shared" si="3"/>
        <v>14424</v>
      </c>
      <c r="K16" s="76">
        <f t="shared" si="3"/>
        <v>14424</v>
      </c>
      <c r="L16" s="44">
        <f t="shared" si="3"/>
        <v>14424</v>
      </c>
      <c r="M16" s="42">
        <f t="shared" si="3"/>
        <v>28848</v>
      </c>
      <c r="N16" s="40">
        <f t="shared" si="4"/>
        <v>27844</v>
      </c>
      <c r="O16" s="43">
        <f t="shared" si="4"/>
        <v>27844</v>
      </c>
      <c r="P16" s="41">
        <f t="shared" si="4"/>
        <v>27844</v>
      </c>
      <c r="Q16" s="42">
        <f t="shared" si="4"/>
        <v>55688</v>
      </c>
      <c r="R16" s="40">
        <f t="shared" si="5"/>
        <v>14424</v>
      </c>
      <c r="S16" s="43">
        <f t="shared" si="5"/>
        <v>14424</v>
      </c>
      <c r="T16" s="41">
        <f t="shared" si="5"/>
        <v>14424</v>
      </c>
      <c r="U16" s="42">
        <f t="shared" si="5"/>
        <v>28848</v>
      </c>
      <c r="V16" s="64">
        <f t="shared" si="6"/>
        <v>55688</v>
      </c>
      <c r="W16" s="64">
        <f t="shared" si="7"/>
        <v>27844</v>
      </c>
      <c r="X16" s="64">
        <f>+H16</f>
        <v>27844</v>
      </c>
      <c r="Y16" s="64">
        <f>+O16</f>
        <v>27844</v>
      </c>
      <c r="Z16" s="64">
        <f>+P16</f>
        <v>27844</v>
      </c>
      <c r="AA16" s="64">
        <f t="shared" si="8"/>
        <v>111376</v>
      </c>
      <c r="AB16" s="64">
        <f>SUM(V16:AA16)</f>
        <v>278440</v>
      </c>
      <c r="AC16" s="64">
        <f t="shared" si="9"/>
        <v>28848</v>
      </c>
      <c r="AD16" s="64">
        <f t="shared" si="10"/>
        <v>14424</v>
      </c>
      <c r="AE16" s="64">
        <f>+L16</f>
        <v>14424</v>
      </c>
      <c r="AF16" s="64">
        <f>+S16</f>
        <v>14424</v>
      </c>
      <c r="AG16" s="64">
        <f>+T16</f>
        <v>14424</v>
      </c>
      <c r="AH16" s="64">
        <f t="shared" si="11"/>
        <v>57696</v>
      </c>
      <c r="AI16" s="64">
        <f>SUM(AC16:AH16)</f>
        <v>144240</v>
      </c>
    </row>
    <row r="17" spans="1:35">
      <c r="A17" s="115"/>
      <c r="B17" s="61" t="s">
        <v>51</v>
      </c>
      <c r="C17" s="64">
        <v>9974</v>
      </c>
      <c r="D17" s="64">
        <v>8211</v>
      </c>
      <c r="E17" s="1">
        <f t="shared" si="0"/>
        <v>1763</v>
      </c>
      <c r="F17" s="40">
        <f t="shared" si="1"/>
        <v>32844</v>
      </c>
      <c r="G17" s="76">
        <f t="shared" si="2"/>
        <v>32844</v>
      </c>
      <c r="H17" s="44">
        <f t="shared" si="2"/>
        <v>32844</v>
      </c>
      <c r="I17" s="42">
        <f t="shared" si="2"/>
        <v>65688</v>
      </c>
      <c r="J17" s="40">
        <f t="shared" si="3"/>
        <v>7052</v>
      </c>
      <c r="K17" s="76">
        <f t="shared" si="3"/>
        <v>7052</v>
      </c>
      <c r="L17" s="44">
        <f t="shared" si="3"/>
        <v>7052</v>
      </c>
      <c r="M17" s="42">
        <f t="shared" si="3"/>
        <v>14104</v>
      </c>
      <c r="N17" s="40">
        <f t="shared" si="4"/>
        <v>32844</v>
      </c>
      <c r="O17" s="43">
        <f t="shared" si="4"/>
        <v>32844</v>
      </c>
      <c r="P17" s="41">
        <f t="shared" si="4"/>
        <v>32844</v>
      </c>
      <c r="Q17" s="42">
        <f t="shared" si="4"/>
        <v>65688</v>
      </c>
      <c r="R17" s="40">
        <f t="shared" si="5"/>
        <v>7052</v>
      </c>
      <c r="S17" s="43">
        <f t="shared" si="5"/>
        <v>7052</v>
      </c>
      <c r="T17" s="41">
        <f t="shared" si="5"/>
        <v>7052</v>
      </c>
      <c r="U17" s="42">
        <f t="shared" si="5"/>
        <v>14104</v>
      </c>
      <c r="V17" s="64">
        <f t="shared" si="6"/>
        <v>65688</v>
      </c>
      <c r="W17" s="64">
        <f t="shared" si="7"/>
        <v>32844</v>
      </c>
      <c r="X17" s="64">
        <f>+H17</f>
        <v>32844</v>
      </c>
      <c r="Y17" s="64">
        <f>+O17</f>
        <v>32844</v>
      </c>
      <c r="Z17" s="64">
        <f>+P17</f>
        <v>32844</v>
      </c>
      <c r="AA17" s="64">
        <f t="shared" si="8"/>
        <v>131376</v>
      </c>
      <c r="AB17" s="64">
        <f>SUM(V17:AA17)</f>
        <v>328440</v>
      </c>
      <c r="AC17" s="64">
        <f t="shared" si="9"/>
        <v>14104</v>
      </c>
      <c r="AD17" s="64">
        <f t="shared" si="10"/>
        <v>7052</v>
      </c>
      <c r="AE17" s="64">
        <f>+L17</f>
        <v>7052</v>
      </c>
      <c r="AF17" s="64">
        <f>+S17</f>
        <v>7052</v>
      </c>
      <c r="AG17" s="64">
        <f>+T17</f>
        <v>7052</v>
      </c>
      <c r="AH17" s="64">
        <f t="shared" si="11"/>
        <v>28208</v>
      </c>
      <c r="AI17" s="64">
        <f>SUM(AC17:AH17)</f>
        <v>70520</v>
      </c>
    </row>
    <row r="18" spans="1:35">
      <c r="A18" s="115"/>
      <c r="B18" s="61" t="s">
        <v>14</v>
      </c>
      <c r="C18" s="64">
        <v>23395</v>
      </c>
      <c r="D18" s="64">
        <v>12645</v>
      </c>
      <c r="E18" s="1">
        <f t="shared" si="0"/>
        <v>10750</v>
      </c>
      <c r="F18" s="40">
        <f t="shared" si="1"/>
        <v>50580</v>
      </c>
      <c r="G18" s="76">
        <f t="shared" si="2"/>
        <v>50580</v>
      </c>
      <c r="H18" s="44">
        <f t="shared" si="2"/>
        <v>50580</v>
      </c>
      <c r="I18" s="42">
        <f t="shared" si="2"/>
        <v>101160</v>
      </c>
      <c r="J18" s="40">
        <f t="shared" si="3"/>
        <v>43000</v>
      </c>
      <c r="K18" s="76">
        <f t="shared" si="3"/>
        <v>43000</v>
      </c>
      <c r="L18" s="44">
        <f t="shared" si="3"/>
        <v>43000</v>
      </c>
      <c r="M18" s="42">
        <f t="shared" si="3"/>
        <v>86000</v>
      </c>
      <c r="N18" s="40">
        <f t="shared" si="4"/>
        <v>50580</v>
      </c>
      <c r="O18" s="43">
        <f t="shared" si="4"/>
        <v>50580</v>
      </c>
      <c r="P18" s="41">
        <f t="shared" si="4"/>
        <v>50580</v>
      </c>
      <c r="Q18" s="42">
        <f t="shared" si="4"/>
        <v>101160</v>
      </c>
      <c r="R18" s="40">
        <f t="shared" si="5"/>
        <v>43000</v>
      </c>
      <c r="S18" s="43">
        <f t="shared" si="5"/>
        <v>43000</v>
      </c>
      <c r="T18" s="41">
        <f t="shared" si="5"/>
        <v>43000</v>
      </c>
      <c r="U18" s="42">
        <f t="shared" si="5"/>
        <v>86000</v>
      </c>
      <c r="V18" s="64">
        <f t="shared" si="6"/>
        <v>101160</v>
      </c>
      <c r="W18" s="64">
        <f t="shared" si="7"/>
        <v>50580</v>
      </c>
      <c r="X18" s="64">
        <f>+H18</f>
        <v>50580</v>
      </c>
      <c r="Y18" s="64">
        <f>+O18</f>
        <v>50580</v>
      </c>
      <c r="Z18" s="64">
        <f>+P18</f>
        <v>50580</v>
      </c>
      <c r="AA18" s="64">
        <f t="shared" si="8"/>
        <v>202320</v>
      </c>
      <c r="AB18" s="64">
        <f>SUM(V18:AA18)</f>
        <v>505800</v>
      </c>
      <c r="AC18" s="64">
        <f t="shared" si="9"/>
        <v>86000</v>
      </c>
      <c r="AD18" s="64">
        <f t="shared" si="10"/>
        <v>43000</v>
      </c>
      <c r="AE18" s="64">
        <f>+L18</f>
        <v>43000</v>
      </c>
      <c r="AF18" s="64">
        <f>+S18</f>
        <v>43000</v>
      </c>
      <c r="AG18" s="64">
        <f>+T18</f>
        <v>43000</v>
      </c>
      <c r="AH18" s="64">
        <f t="shared" si="11"/>
        <v>172000</v>
      </c>
      <c r="AI18" s="64">
        <f>SUM(AC18:AH18)</f>
        <v>430000</v>
      </c>
    </row>
    <row r="19" spans="1:35">
      <c r="A19" s="115"/>
      <c r="B19" s="60" t="s">
        <v>52</v>
      </c>
      <c r="C19" s="64">
        <v>3775</v>
      </c>
      <c r="D19" s="64">
        <v>3013</v>
      </c>
      <c r="E19" s="1">
        <f t="shared" si="0"/>
        <v>762</v>
      </c>
      <c r="F19" s="40">
        <f t="shared" si="1"/>
        <v>12052</v>
      </c>
      <c r="G19" s="76">
        <f t="shared" si="2"/>
        <v>12052</v>
      </c>
      <c r="H19" s="44">
        <f t="shared" si="2"/>
        <v>12052</v>
      </c>
      <c r="I19" s="42">
        <f t="shared" si="2"/>
        <v>24104</v>
      </c>
      <c r="J19" s="40">
        <f t="shared" si="3"/>
        <v>3048</v>
      </c>
      <c r="K19" s="76">
        <f t="shared" si="3"/>
        <v>3048</v>
      </c>
      <c r="L19" s="44">
        <f t="shared" si="3"/>
        <v>3048</v>
      </c>
      <c r="M19" s="42">
        <f t="shared" si="3"/>
        <v>6096</v>
      </c>
      <c r="N19" s="40">
        <f t="shared" si="4"/>
        <v>12052</v>
      </c>
      <c r="O19" s="43">
        <f t="shared" si="4"/>
        <v>12052</v>
      </c>
      <c r="P19" s="41">
        <f t="shared" si="4"/>
        <v>12052</v>
      </c>
      <c r="Q19" s="42">
        <f t="shared" si="4"/>
        <v>24104</v>
      </c>
      <c r="R19" s="40">
        <f t="shared" si="5"/>
        <v>3048</v>
      </c>
      <c r="S19" s="43">
        <f t="shared" si="5"/>
        <v>3048</v>
      </c>
      <c r="T19" s="41">
        <f t="shared" si="5"/>
        <v>3048</v>
      </c>
      <c r="U19" s="42">
        <f t="shared" si="5"/>
        <v>6096</v>
      </c>
      <c r="V19" s="64">
        <f t="shared" si="6"/>
        <v>24104</v>
      </c>
      <c r="W19" s="64">
        <f t="shared" si="7"/>
        <v>12052</v>
      </c>
      <c r="X19" s="64">
        <f>+H19</f>
        <v>12052</v>
      </c>
      <c r="Y19" s="64">
        <f>+O19</f>
        <v>12052</v>
      </c>
      <c r="Z19" s="64">
        <f>+P19</f>
        <v>12052</v>
      </c>
      <c r="AA19" s="64">
        <f t="shared" si="8"/>
        <v>48208</v>
      </c>
      <c r="AB19" s="64">
        <f>SUM(V19:AA19)</f>
        <v>120520</v>
      </c>
      <c r="AC19" s="64">
        <f t="shared" si="9"/>
        <v>6096</v>
      </c>
      <c r="AD19" s="64">
        <f t="shared" si="10"/>
        <v>3048</v>
      </c>
      <c r="AE19" s="64">
        <f>+L19</f>
        <v>3048</v>
      </c>
      <c r="AF19" s="64">
        <f>+S19</f>
        <v>3048</v>
      </c>
      <c r="AG19" s="64">
        <f>+T19</f>
        <v>3048</v>
      </c>
      <c r="AH19" s="64">
        <f t="shared" si="11"/>
        <v>12192</v>
      </c>
      <c r="AI19" s="64">
        <f>SUM(AC19:AH19)</f>
        <v>30480</v>
      </c>
    </row>
    <row r="20" spans="1:35">
      <c r="A20" s="115"/>
      <c r="B20" s="61" t="s">
        <v>15</v>
      </c>
      <c r="C20" s="64">
        <v>12559</v>
      </c>
      <c r="D20" s="64">
        <v>10264</v>
      </c>
      <c r="E20" s="1">
        <f t="shared" si="0"/>
        <v>2295</v>
      </c>
      <c r="F20" s="40">
        <f t="shared" si="1"/>
        <v>41056</v>
      </c>
      <c r="G20" s="76">
        <f t="shared" si="2"/>
        <v>41056</v>
      </c>
      <c r="H20" s="44">
        <f t="shared" si="2"/>
        <v>41056</v>
      </c>
      <c r="I20" s="42">
        <f t="shared" si="2"/>
        <v>82112</v>
      </c>
      <c r="J20" s="40">
        <f t="shared" si="3"/>
        <v>9180</v>
      </c>
      <c r="K20" s="76">
        <f t="shared" si="3"/>
        <v>9180</v>
      </c>
      <c r="L20" s="44">
        <f t="shared" si="3"/>
        <v>9180</v>
      </c>
      <c r="M20" s="42">
        <f t="shared" si="3"/>
        <v>18360</v>
      </c>
      <c r="N20" s="40">
        <f t="shared" si="4"/>
        <v>41056</v>
      </c>
      <c r="O20" s="43">
        <f t="shared" si="4"/>
        <v>41056</v>
      </c>
      <c r="P20" s="41">
        <f t="shared" si="4"/>
        <v>41056</v>
      </c>
      <c r="Q20" s="42">
        <f t="shared" si="4"/>
        <v>82112</v>
      </c>
      <c r="R20" s="40">
        <f t="shared" si="5"/>
        <v>9180</v>
      </c>
      <c r="S20" s="43">
        <f t="shared" si="5"/>
        <v>9180</v>
      </c>
      <c r="T20" s="41">
        <f t="shared" si="5"/>
        <v>9180</v>
      </c>
      <c r="U20" s="42">
        <f t="shared" si="5"/>
        <v>18360</v>
      </c>
      <c r="V20" s="64">
        <f t="shared" si="6"/>
        <v>82112</v>
      </c>
      <c r="W20" s="64">
        <f t="shared" si="7"/>
        <v>41056</v>
      </c>
      <c r="X20" s="64">
        <f>+H20</f>
        <v>41056</v>
      </c>
      <c r="Y20" s="64">
        <f>+O20</f>
        <v>41056</v>
      </c>
      <c r="Z20" s="64">
        <f>+P20</f>
        <v>41056</v>
      </c>
      <c r="AA20" s="64">
        <f t="shared" si="8"/>
        <v>164224</v>
      </c>
      <c r="AB20" s="64">
        <f>SUM(V20:AA20)</f>
        <v>410560</v>
      </c>
      <c r="AC20" s="64">
        <f t="shared" si="9"/>
        <v>18360</v>
      </c>
      <c r="AD20" s="64">
        <f t="shared" si="10"/>
        <v>9180</v>
      </c>
      <c r="AE20" s="64">
        <f>+L20</f>
        <v>9180</v>
      </c>
      <c r="AF20" s="64">
        <f>+S20</f>
        <v>9180</v>
      </c>
      <c r="AG20" s="64">
        <f>+T20</f>
        <v>9180</v>
      </c>
      <c r="AH20" s="64">
        <f t="shared" si="11"/>
        <v>36720</v>
      </c>
      <c r="AI20" s="64">
        <f>SUM(AC20:AH20)</f>
        <v>91800</v>
      </c>
    </row>
    <row r="21" spans="1:35" s="25" customFormat="1">
      <c r="A21" s="115"/>
      <c r="B21" s="61" t="s">
        <v>16</v>
      </c>
      <c r="C21" s="64">
        <v>19373</v>
      </c>
      <c r="D21" s="64">
        <v>11522</v>
      </c>
      <c r="E21" s="1">
        <f t="shared" si="0"/>
        <v>7851</v>
      </c>
      <c r="F21" s="40">
        <f t="shared" si="2"/>
        <v>46088</v>
      </c>
      <c r="G21" s="76">
        <f t="shared" si="2"/>
        <v>46088</v>
      </c>
      <c r="H21" s="44">
        <f t="shared" si="2"/>
        <v>46088</v>
      </c>
      <c r="I21" s="42">
        <f t="shared" si="2"/>
        <v>92176</v>
      </c>
      <c r="J21" s="40">
        <f t="shared" si="3"/>
        <v>31404</v>
      </c>
      <c r="K21" s="76">
        <f t="shared" si="3"/>
        <v>31404</v>
      </c>
      <c r="L21" s="44">
        <f t="shared" si="3"/>
        <v>31404</v>
      </c>
      <c r="M21" s="42">
        <f t="shared" si="3"/>
        <v>62808</v>
      </c>
      <c r="N21" s="40">
        <f t="shared" si="4"/>
        <v>46088</v>
      </c>
      <c r="O21" s="43">
        <f t="shared" si="4"/>
        <v>46088</v>
      </c>
      <c r="P21" s="41">
        <f t="shared" si="4"/>
        <v>46088</v>
      </c>
      <c r="Q21" s="42">
        <f t="shared" si="4"/>
        <v>92176</v>
      </c>
      <c r="R21" s="40">
        <f t="shared" si="5"/>
        <v>31404</v>
      </c>
      <c r="S21" s="43">
        <f t="shared" si="5"/>
        <v>31404</v>
      </c>
      <c r="T21" s="41">
        <f t="shared" si="5"/>
        <v>31404</v>
      </c>
      <c r="U21" s="42">
        <f t="shared" si="5"/>
        <v>62808</v>
      </c>
      <c r="V21" s="64">
        <f t="shared" si="6"/>
        <v>92176</v>
      </c>
      <c r="W21" s="64">
        <f t="shared" si="7"/>
        <v>46088</v>
      </c>
      <c r="X21" s="64">
        <f>+H21</f>
        <v>46088</v>
      </c>
      <c r="Y21" s="64">
        <f>+O21</f>
        <v>46088</v>
      </c>
      <c r="Z21" s="64">
        <f>+P21</f>
        <v>46088</v>
      </c>
      <c r="AA21" s="64">
        <f t="shared" si="8"/>
        <v>184352</v>
      </c>
      <c r="AB21" s="64">
        <f>SUM(V21:AA21)</f>
        <v>460880</v>
      </c>
      <c r="AC21" s="64">
        <f t="shared" si="9"/>
        <v>62808</v>
      </c>
      <c r="AD21" s="64">
        <f t="shared" si="10"/>
        <v>31404</v>
      </c>
      <c r="AE21" s="64">
        <f>+L21</f>
        <v>31404</v>
      </c>
      <c r="AF21" s="64">
        <f>+S21</f>
        <v>31404</v>
      </c>
      <c r="AG21" s="64">
        <f>+T21</f>
        <v>31404</v>
      </c>
      <c r="AH21" s="64">
        <f t="shared" si="11"/>
        <v>125616</v>
      </c>
      <c r="AI21" s="64">
        <f>SUM(AC21:AH21)</f>
        <v>314040</v>
      </c>
    </row>
    <row r="22" spans="1:35">
      <c r="A22" s="115">
        <v>5</v>
      </c>
      <c r="B22" s="61" t="s">
        <v>17</v>
      </c>
      <c r="C22" s="64">
        <v>18714</v>
      </c>
      <c r="D22" s="64">
        <v>12877</v>
      </c>
      <c r="E22" s="1">
        <f t="shared" si="0"/>
        <v>5837</v>
      </c>
      <c r="F22" s="40">
        <f t="shared" si="2"/>
        <v>51508</v>
      </c>
      <c r="G22" s="76">
        <f t="shared" si="2"/>
        <v>51508</v>
      </c>
      <c r="H22" s="44">
        <f t="shared" si="2"/>
        <v>51508</v>
      </c>
      <c r="I22" s="42">
        <f t="shared" si="2"/>
        <v>103016</v>
      </c>
      <c r="J22" s="40">
        <f t="shared" si="3"/>
        <v>23348</v>
      </c>
      <c r="K22" s="76">
        <f t="shared" si="3"/>
        <v>23348</v>
      </c>
      <c r="L22" s="44">
        <f t="shared" si="3"/>
        <v>23348</v>
      </c>
      <c r="M22" s="42">
        <f t="shared" si="3"/>
        <v>46696</v>
      </c>
      <c r="N22" s="40">
        <f t="shared" si="4"/>
        <v>51508</v>
      </c>
      <c r="O22" s="43">
        <f t="shared" si="4"/>
        <v>51508</v>
      </c>
      <c r="P22" s="41">
        <f t="shared" si="4"/>
        <v>51508</v>
      </c>
      <c r="Q22" s="42">
        <f t="shared" si="4"/>
        <v>103016</v>
      </c>
      <c r="R22" s="40">
        <f t="shared" si="5"/>
        <v>23348</v>
      </c>
      <c r="S22" s="43">
        <f t="shared" si="5"/>
        <v>23348</v>
      </c>
      <c r="T22" s="41">
        <f t="shared" si="5"/>
        <v>23348</v>
      </c>
      <c r="U22" s="42">
        <f t="shared" si="5"/>
        <v>46696</v>
      </c>
      <c r="V22" s="64">
        <f t="shared" si="6"/>
        <v>103016</v>
      </c>
      <c r="W22" s="64">
        <f t="shared" si="7"/>
        <v>51508</v>
      </c>
      <c r="X22" s="64">
        <f>+H22</f>
        <v>51508</v>
      </c>
      <c r="Y22" s="64">
        <f>+O22</f>
        <v>51508</v>
      </c>
      <c r="Z22" s="64">
        <f>+P22</f>
        <v>51508</v>
      </c>
      <c r="AA22" s="64">
        <f t="shared" si="8"/>
        <v>206032</v>
      </c>
      <c r="AB22" s="64">
        <f>SUM(V22:AA22)</f>
        <v>515080</v>
      </c>
      <c r="AC22" s="64">
        <f t="shared" si="9"/>
        <v>46696</v>
      </c>
      <c r="AD22" s="64">
        <f t="shared" si="10"/>
        <v>23348</v>
      </c>
      <c r="AE22" s="64">
        <f>+L22</f>
        <v>23348</v>
      </c>
      <c r="AF22" s="64">
        <f>+S22</f>
        <v>23348</v>
      </c>
      <c r="AG22" s="64">
        <f>+T22</f>
        <v>23348</v>
      </c>
      <c r="AH22" s="64">
        <f t="shared" si="11"/>
        <v>93392</v>
      </c>
      <c r="AI22" s="64">
        <f>SUM(AC22:AH22)</f>
        <v>233480</v>
      </c>
    </row>
    <row r="23" spans="1:35">
      <c r="A23" s="115"/>
      <c r="B23" s="61" t="s">
        <v>18</v>
      </c>
      <c r="C23" s="64">
        <v>24291</v>
      </c>
      <c r="D23" s="64">
        <v>19846</v>
      </c>
      <c r="E23" s="1">
        <f t="shared" si="0"/>
        <v>4445</v>
      </c>
      <c r="F23" s="40">
        <f t="shared" si="2"/>
        <v>79384</v>
      </c>
      <c r="G23" s="76">
        <f t="shared" si="2"/>
        <v>79384</v>
      </c>
      <c r="H23" s="44">
        <f t="shared" si="2"/>
        <v>79384</v>
      </c>
      <c r="I23" s="42">
        <f t="shared" si="2"/>
        <v>158768</v>
      </c>
      <c r="J23" s="40">
        <f t="shared" si="3"/>
        <v>17780</v>
      </c>
      <c r="K23" s="76">
        <f t="shared" si="3"/>
        <v>17780</v>
      </c>
      <c r="L23" s="44">
        <f t="shared" si="3"/>
        <v>17780</v>
      </c>
      <c r="M23" s="42">
        <f t="shared" si="3"/>
        <v>35560</v>
      </c>
      <c r="N23" s="40">
        <f t="shared" si="4"/>
        <v>79384</v>
      </c>
      <c r="O23" s="43">
        <f t="shared" si="4"/>
        <v>79384</v>
      </c>
      <c r="P23" s="41">
        <f t="shared" si="4"/>
        <v>79384</v>
      </c>
      <c r="Q23" s="42">
        <f t="shared" si="4"/>
        <v>158768</v>
      </c>
      <c r="R23" s="40">
        <f t="shared" si="5"/>
        <v>17780</v>
      </c>
      <c r="S23" s="43">
        <f t="shared" si="5"/>
        <v>17780</v>
      </c>
      <c r="T23" s="41">
        <f t="shared" si="5"/>
        <v>17780</v>
      </c>
      <c r="U23" s="42">
        <f t="shared" si="5"/>
        <v>35560</v>
      </c>
      <c r="V23" s="64">
        <f t="shared" si="6"/>
        <v>158768</v>
      </c>
      <c r="W23" s="64">
        <f t="shared" si="7"/>
        <v>79384</v>
      </c>
      <c r="X23" s="64">
        <f>+H23</f>
        <v>79384</v>
      </c>
      <c r="Y23" s="64">
        <f>+O23</f>
        <v>79384</v>
      </c>
      <c r="Z23" s="64">
        <f>+P23</f>
        <v>79384</v>
      </c>
      <c r="AA23" s="64">
        <f t="shared" si="8"/>
        <v>317536</v>
      </c>
      <c r="AB23" s="64">
        <f>SUM(V23:AA23)</f>
        <v>793840</v>
      </c>
      <c r="AC23" s="64">
        <f t="shared" si="9"/>
        <v>35560</v>
      </c>
      <c r="AD23" s="64">
        <f t="shared" si="10"/>
        <v>17780</v>
      </c>
      <c r="AE23" s="64">
        <f>+L23</f>
        <v>17780</v>
      </c>
      <c r="AF23" s="64">
        <f>+S23</f>
        <v>17780</v>
      </c>
      <c r="AG23" s="64">
        <f>+T23</f>
        <v>17780</v>
      </c>
      <c r="AH23" s="64">
        <f t="shared" si="11"/>
        <v>71120</v>
      </c>
      <c r="AI23" s="64">
        <f>SUM(AC23:AH23)</f>
        <v>177800</v>
      </c>
    </row>
    <row r="24" spans="1:35">
      <c r="A24" s="115"/>
      <c r="B24" s="61" t="s">
        <v>19</v>
      </c>
      <c r="C24" s="64">
        <v>7307</v>
      </c>
      <c r="D24" s="64">
        <v>0</v>
      </c>
      <c r="E24" s="1">
        <f t="shared" si="0"/>
        <v>7307</v>
      </c>
      <c r="F24" s="40">
        <f t="shared" si="2"/>
        <v>0</v>
      </c>
      <c r="G24" s="76">
        <f t="shared" si="2"/>
        <v>0</v>
      </c>
      <c r="H24" s="44">
        <f t="shared" si="2"/>
        <v>0</v>
      </c>
      <c r="I24" s="42">
        <f t="shared" si="2"/>
        <v>0</v>
      </c>
      <c r="J24" s="40">
        <f t="shared" si="3"/>
        <v>29228</v>
      </c>
      <c r="K24" s="76">
        <f t="shared" si="3"/>
        <v>29228</v>
      </c>
      <c r="L24" s="44">
        <f t="shared" si="3"/>
        <v>29228</v>
      </c>
      <c r="M24" s="42">
        <f t="shared" si="3"/>
        <v>58456</v>
      </c>
      <c r="N24" s="40">
        <f t="shared" si="4"/>
        <v>0</v>
      </c>
      <c r="O24" s="43">
        <f t="shared" si="4"/>
        <v>0</v>
      </c>
      <c r="P24" s="41">
        <f t="shared" si="4"/>
        <v>0</v>
      </c>
      <c r="Q24" s="42">
        <f t="shared" si="4"/>
        <v>0</v>
      </c>
      <c r="R24" s="40">
        <f t="shared" si="5"/>
        <v>29228</v>
      </c>
      <c r="S24" s="43">
        <f t="shared" si="5"/>
        <v>29228</v>
      </c>
      <c r="T24" s="41">
        <f t="shared" si="5"/>
        <v>29228</v>
      </c>
      <c r="U24" s="42">
        <f t="shared" si="5"/>
        <v>58456</v>
      </c>
      <c r="V24" s="64">
        <f t="shared" si="6"/>
        <v>0</v>
      </c>
      <c r="W24" s="64">
        <f t="shared" si="7"/>
        <v>0</v>
      </c>
      <c r="X24" s="64">
        <f>+H24</f>
        <v>0</v>
      </c>
      <c r="Y24" s="64">
        <f>+O24</f>
        <v>0</v>
      </c>
      <c r="Z24" s="64">
        <f>+P24</f>
        <v>0</v>
      </c>
      <c r="AA24" s="64">
        <f t="shared" si="8"/>
        <v>0</v>
      </c>
      <c r="AB24" s="64">
        <f>SUM(V24:AA24)</f>
        <v>0</v>
      </c>
      <c r="AC24" s="64">
        <f t="shared" si="9"/>
        <v>58456</v>
      </c>
      <c r="AD24" s="64">
        <f t="shared" si="10"/>
        <v>29228</v>
      </c>
      <c r="AE24" s="64">
        <f>+L24</f>
        <v>29228</v>
      </c>
      <c r="AF24" s="64">
        <f>+S24</f>
        <v>29228</v>
      </c>
      <c r="AG24" s="64">
        <f>+T24</f>
        <v>29228</v>
      </c>
      <c r="AH24" s="64">
        <f t="shared" si="11"/>
        <v>116912</v>
      </c>
      <c r="AI24" s="64">
        <f>SUM(AC24:AH24)</f>
        <v>292280</v>
      </c>
    </row>
    <row r="25" spans="1:35">
      <c r="A25" s="115"/>
      <c r="B25" s="61" t="s">
        <v>20</v>
      </c>
      <c r="C25" s="64">
        <v>38642</v>
      </c>
      <c r="D25" s="64">
        <v>35749</v>
      </c>
      <c r="E25" s="1">
        <f t="shared" si="0"/>
        <v>2893</v>
      </c>
      <c r="F25" s="40">
        <f t="shared" si="2"/>
        <v>142996</v>
      </c>
      <c r="G25" s="76">
        <f t="shared" si="2"/>
        <v>142996</v>
      </c>
      <c r="H25" s="44">
        <f t="shared" si="2"/>
        <v>142996</v>
      </c>
      <c r="I25" s="42">
        <f t="shared" si="2"/>
        <v>285992</v>
      </c>
      <c r="J25" s="40">
        <f t="shared" si="3"/>
        <v>11572</v>
      </c>
      <c r="K25" s="76">
        <f t="shared" si="3"/>
        <v>11572</v>
      </c>
      <c r="L25" s="44">
        <f t="shared" si="3"/>
        <v>11572</v>
      </c>
      <c r="M25" s="42">
        <f t="shared" si="3"/>
        <v>23144</v>
      </c>
      <c r="N25" s="40">
        <f t="shared" si="4"/>
        <v>142996</v>
      </c>
      <c r="O25" s="43">
        <f t="shared" si="4"/>
        <v>142996</v>
      </c>
      <c r="P25" s="41">
        <f t="shared" si="4"/>
        <v>142996</v>
      </c>
      <c r="Q25" s="42">
        <f t="shared" si="4"/>
        <v>285992</v>
      </c>
      <c r="R25" s="40">
        <f t="shared" si="5"/>
        <v>11572</v>
      </c>
      <c r="S25" s="43">
        <f t="shared" si="5"/>
        <v>11572</v>
      </c>
      <c r="T25" s="41">
        <f t="shared" si="5"/>
        <v>11572</v>
      </c>
      <c r="U25" s="42">
        <f t="shared" si="5"/>
        <v>23144</v>
      </c>
      <c r="V25" s="64">
        <f t="shared" si="6"/>
        <v>285992</v>
      </c>
      <c r="W25" s="64">
        <f t="shared" si="7"/>
        <v>142996</v>
      </c>
      <c r="X25" s="64">
        <f>+H25</f>
        <v>142996</v>
      </c>
      <c r="Y25" s="64">
        <f>+O25</f>
        <v>142996</v>
      </c>
      <c r="Z25" s="64">
        <f>+P25</f>
        <v>142996</v>
      </c>
      <c r="AA25" s="64">
        <f t="shared" si="8"/>
        <v>571984</v>
      </c>
      <c r="AB25" s="64">
        <f>SUM(V25:AA25)</f>
        <v>1429960</v>
      </c>
      <c r="AC25" s="64">
        <f t="shared" si="9"/>
        <v>23144</v>
      </c>
      <c r="AD25" s="64">
        <f t="shared" si="10"/>
        <v>11572</v>
      </c>
      <c r="AE25" s="64">
        <f>+L25</f>
        <v>11572</v>
      </c>
      <c r="AF25" s="64">
        <f>+S25</f>
        <v>11572</v>
      </c>
      <c r="AG25" s="64">
        <f>+T25</f>
        <v>11572</v>
      </c>
      <c r="AH25" s="64">
        <f t="shared" si="11"/>
        <v>46288</v>
      </c>
      <c r="AI25" s="64">
        <f>SUM(AC25:AH25)</f>
        <v>115720</v>
      </c>
    </row>
    <row r="26" spans="1:35" s="25" customFormat="1">
      <c r="A26" s="115">
        <v>6</v>
      </c>
      <c r="B26" s="61" t="s">
        <v>21</v>
      </c>
      <c r="C26" s="64">
        <v>6814</v>
      </c>
      <c r="D26" s="64">
        <v>6654</v>
      </c>
      <c r="E26" s="1">
        <f t="shared" si="0"/>
        <v>160</v>
      </c>
      <c r="F26" s="40">
        <f t="shared" si="2"/>
        <v>26616</v>
      </c>
      <c r="G26" s="76">
        <f t="shared" si="2"/>
        <v>26616</v>
      </c>
      <c r="H26" s="44">
        <f t="shared" si="2"/>
        <v>26616</v>
      </c>
      <c r="I26" s="42">
        <f t="shared" si="2"/>
        <v>53232</v>
      </c>
      <c r="J26" s="40">
        <f t="shared" si="3"/>
        <v>640</v>
      </c>
      <c r="K26" s="76">
        <f t="shared" si="3"/>
        <v>640</v>
      </c>
      <c r="L26" s="44">
        <f t="shared" si="3"/>
        <v>640</v>
      </c>
      <c r="M26" s="42">
        <f t="shared" si="3"/>
        <v>1280</v>
      </c>
      <c r="N26" s="40">
        <f t="shared" si="4"/>
        <v>26616</v>
      </c>
      <c r="O26" s="43">
        <f t="shared" si="4"/>
        <v>26616</v>
      </c>
      <c r="P26" s="41">
        <f t="shared" si="4"/>
        <v>26616</v>
      </c>
      <c r="Q26" s="42">
        <f t="shared" si="4"/>
        <v>53232</v>
      </c>
      <c r="R26" s="40">
        <f t="shared" si="5"/>
        <v>640</v>
      </c>
      <c r="S26" s="43">
        <f t="shared" si="5"/>
        <v>640</v>
      </c>
      <c r="T26" s="41">
        <f t="shared" si="5"/>
        <v>640</v>
      </c>
      <c r="U26" s="42">
        <f t="shared" si="5"/>
        <v>1280</v>
      </c>
      <c r="V26" s="64">
        <f t="shared" si="6"/>
        <v>53232</v>
      </c>
      <c r="W26" s="64">
        <f t="shared" si="7"/>
        <v>26616</v>
      </c>
      <c r="X26" s="64">
        <f>+H26</f>
        <v>26616</v>
      </c>
      <c r="Y26" s="64">
        <f>+O26</f>
        <v>26616</v>
      </c>
      <c r="Z26" s="64">
        <f>+P26</f>
        <v>26616</v>
      </c>
      <c r="AA26" s="64">
        <f t="shared" si="8"/>
        <v>106464</v>
      </c>
      <c r="AB26" s="64">
        <f>SUM(V26:AA26)</f>
        <v>266160</v>
      </c>
      <c r="AC26" s="64">
        <f t="shared" si="9"/>
        <v>1280</v>
      </c>
      <c r="AD26" s="64">
        <f t="shared" si="10"/>
        <v>640</v>
      </c>
      <c r="AE26" s="64">
        <f>+L26</f>
        <v>640</v>
      </c>
      <c r="AF26" s="64">
        <f>+S26</f>
        <v>640</v>
      </c>
      <c r="AG26" s="64">
        <f>+T26</f>
        <v>640</v>
      </c>
      <c r="AH26" s="64">
        <f t="shared" si="11"/>
        <v>2560</v>
      </c>
      <c r="AI26" s="64">
        <f>SUM(AC26:AH26)</f>
        <v>6400</v>
      </c>
    </row>
    <row r="27" spans="1:35">
      <c r="A27" s="115"/>
      <c r="B27" s="61" t="s">
        <v>22</v>
      </c>
      <c r="C27" s="64">
        <v>24473</v>
      </c>
      <c r="D27" s="64">
        <v>20320</v>
      </c>
      <c r="E27" s="1">
        <f t="shared" si="0"/>
        <v>4153</v>
      </c>
      <c r="F27" s="40">
        <f t="shared" si="2"/>
        <v>81280</v>
      </c>
      <c r="G27" s="76">
        <f t="shared" si="2"/>
        <v>81280</v>
      </c>
      <c r="H27" s="44">
        <f t="shared" si="2"/>
        <v>81280</v>
      </c>
      <c r="I27" s="42">
        <f t="shared" si="2"/>
        <v>162560</v>
      </c>
      <c r="J27" s="40">
        <f t="shared" si="3"/>
        <v>16612</v>
      </c>
      <c r="K27" s="76">
        <f t="shared" si="3"/>
        <v>16612</v>
      </c>
      <c r="L27" s="44">
        <f t="shared" si="3"/>
        <v>16612</v>
      </c>
      <c r="M27" s="42">
        <f t="shared" si="3"/>
        <v>33224</v>
      </c>
      <c r="N27" s="40">
        <f t="shared" si="4"/>
        <v>81280</v>
      </c>
      <c r="O27" s="43">
        <f t="shared" si="4"/>
        <v>81280</v>
      </c>
      <c r="P27" s="41">
        <f t="shared" si="4"/>
        <v>81280</v>
      </c>
      <c r="Q27" s="42">
        <f t="shared" si="4"/>
        <v>162560</v>
      </c>
      <c r="R27" s="40">
        <f t="shared" si="5"/>
        <v>16612</v>
      </c>
      <c r="S27" s="43">
        <f t="shared" si="5"/>
        <v>16612</v>
      </c>
      <c r="T27" s="41">
        <f t="shared" si="5"/>
        <v>16612</v>
      </c>
      <c r="U27" s="42">
        <f t="shared" si="5"/>
        <v>33224</v>
      </c>
      <c r="V27" s="64">
        <f t="shared" si="6"/>
        <v>162560</v>
      </c>
      <c r="W27" s="64">
        <f t="shared" si="7"/>
        <v>81280</v>
      </c>
      <c r="X27" s="64">
        <f>+H27</f>
        <v>81280</v>
      </c>
      <c r="Y27" s="64">
        <f>+O27</f>
        <v>81280</v>
      </c>
      <c r="Z27" s="64">
        <f>+P27</f>
        <v>81280</v>
      </c>
      <c r="AA27" s="64">
        <f t="shared" si="8"/>
        <v>325120</v>
      </c>
      <c r="AB27" s="64">
        <f>SUM(V27:AA27)</f>
        <v>812800</v>
      </c>
      <c r="AC27" s="64">
        <f t="shared" si="9"/>
        <v>33224</v>
      </c>
      <c r="AD27" s="64">
        <f t="shared" si="10"/>
        <v>16612</v>
      </c>
      <c r="AE27" s="64">
        <f>+L27</f>
        <v>16612</v>
      </c>
      <c r="AF27" s="64">
        <f>+S27</f>
        <v>16612</v>
      </c>
      <c r="AG27" s="64">
        <f>+T27</f>
        <v>16612</v>
      </c>
      <c r="AH27" s="64">
        <f t="shared" si="11"/>
        <v>66448</v>
      </c>
      <c r="AI27" s="64">
        <f>SUM(AC27:AH27)</f>
        <v>166120</v>
      </c>
    </row>
    <row r="28" spans="1:35" s="26" customFormat="1">
      <c r="A28" s="115"/>
      <c r="B28" s="61" t="s">
        <v>23</v>
      </c>
      <c r="C28" s="64">
        <v>25201</v>
      </c>
      <c r="D28" s="64">
        <v>20185</v>
      </c>
      <c r="E28" s="1">
        <f t="shared" si="0"/>
        <v>5016</v>
      </c>
      <c r="F28" s="40">
        <f t="shared" si="2"/>
        <v>80740</v>
      </c>
      <c r="G28" s="76">
        <f t="shared" si="2"/>
        <v>80740</v>
      </c>
      <c r="H28" s="44">
        <f t="shared" si="2"/>
        <v>80740</v>
      </c>
      <c r="I28" s="42">
        <f t="shared" si="2"/>
        <v>161480</v>
      </c>
      <c r="J28" s="40">
        <f t="shared" si="3"/>
        <v>20064</v>
      </c>
      <c r="K28" s="76">
        <f t="shared" si="3"/>
        <v>20064</v>
      </c>
      <c r="L28" s="44">
        <f t="shared" si="3"/>
        <v>20064</v>
      </c>
      <c r="M28" s="42">
        <f t="shared" si="3"/>
        <v>40128</v>
      </c>
      <c r="N28" s="40">
        <f t="shared" si="4"/>
        <v>80740</v>
      </c>
      <c r="O28" s="43">
        <f t="shared" si="4"/>
        <v>80740</v>
      </c>
      <c r="P28" s="41">
        <f t="shared" si="4"/>
        <v>80740</v>
      </c>
      <c r="Q28" s="42">
        <f t="shared" si="4"/>
        <v>161480</v>
      </c>
      <c r="R28" s="40">
        <f t="shared" si="5"/>
        <v>20064</v>
      </c>
      <c r="S28" s="43">
        <f t="shared" si="5"/>
        <v>20064</v>
      </c>
      <c r="T28" s="41">
        <f t="shared" si="5"/>
        <v>20064</v>
      </c>
      <c r="U28" s="42">
        <f t="shared" si="5"/>
        <v>40128</v>
      </c>
      <c r="V28" s="64">
        <f t="shared" si="6"/>
        <v>161480</v>
      </c>
      <c r="W28" s="64">
        <f t="shared" si="7"/>
        <v>80740</v>
      </c>
      <c r="X28" s="64">
        <f>+H28</f>
        <v>80740</v>
      </c>
      <c r="Y28" s="64">
        <f>+O28</f>
        <v>80740</v>
      </c>
      <c r="Z28" s="64">
        <f>+P28</f>
        <v>80740</v>
      </c>
      <c r="AA28" s="64">
        <f t="shared" si="8"/>
        <v>322960</v>
      </c>
      <c r="AB28" s="64">
        <f>SUM(V28:AA28)</f>
        <v>807400</v>
      </c>
      <c r="AC28" s="64">
        <f t="shared" si="9"/>
        <v>40128</v>
      </c>
      <c r="AD28" s="64">
        <f t="shared" si="10"/>
        <v>20064</v>
      </c>
      <c r="AE28" s="64">
        <f>+L28</f>
        <v>20064</v>
      </c>
      <c r="AF28" s="64">
        <f>+S28</f>
        <v>20064</v>
      </c>
      <c r="AG28" s="64">
        <f>+T28</f>
        <v>20064</v>
      </c>
      <c r="AH28" s="64">
        <f t="shared" si="11"/>
        <v>80256</v>
      </c>
      <c r="AI28" s="64">
        <f>SUM(AC28:AH28)</f>
        <v>200640</v>
      </c>
    </row>
    <row r="29" spans="1:35">
      <c r="A29" s="115">
        <v>7</v>
      </c>
      <c r="B29" s="60" t="s">
        <v>53</v>
      </c>
      <c r="C29" s="64">
        <v>17112</v>
      </c>
      <c r="D29" s="64">
        <v>17112</v>
      </c>
      <c r="E29" s="1">
        <f t="shared" si="0"/>
        <v>0</v>
      </c>
      <c r="F29" s="40">
        <f t="shared" si="2"/>
        <v>68448</v>
      </c>
      <c r="G29" s="76">
        <f t="shared" si="2"/>
        <v>68448</v>
      </c>
      <c r="H29" s="44">
        <f t="shared" si="2"/>
        <v>68448</v>
      </c>
      <c r="I29" s="42">
        <f t="shared" si="2"/>
        <v>136896</v>
      </c>
      <c r="J29" s="40">
        <f t="shared" si="3"/>
        <v>0</v>
      </c>
      <c r="K29" s="76">
        <f t="shared" si="3"/>
        <v>0</v>
      </c>
      <c r="L29" s="44">
        <f t="shared" si="3"/>
        <v>0</v>
      </c>
      <c r="M29" s="42">
        <f t="shared" si="3"/>
        <v>0</v>
      </c>
      <c r="N29" s="40">
        <f t="shared" si="4"/>
        <v>68448</v>
      </c>
      <c r="O29" s="43">
        <f t="shared" si="4"/>
        <v>68448</v>
      </c>
      <c r="P29" s="41">
        <f t="shared" si="4"/>
        <v>68448</v>
      </c>
      <c r="Q29" s="42">
        <f t="shared" si="4"/>
        <v>136896</v>
      </c>
      <c r="R29" s="40">
        <f t="shared" si="5"/>
        <v>0</v>
      </c>
      <c r="S29" s="43">
        <f t="shared" si="5"/>
        <v>0</v>
      </c>
      <c r="T29" s="41">
        <f t="shared" si="5"/>
        <v>0</v>
      </c>
      <c r="U29" s="42">
        <f t="shared" si="5"/>
        <v>0</v>
      </c>
      <c r="V29" s="64">
        <f t="shared" si="6"/>
        <v>136896</v>
      </c>
      <c r="W29" s="64">
        <f t="shared" si="7"/>
        <v>68448</v>
      </c>
      <c r="X29" s="64">
        <f>+H29</f>
        <v>68448</v>
      </c>
      <c r="Y29" s="64">
        <f>+O29</f>
        <v>68448</v>
      </c>
      <c r="Z29" s="64">
        <f>+P29</f>
        <v>68448</v>
      </c>
      <c r="AA29" s="64">
        <f t="shared" si="8"/>
        <v>273792</v>
      </c>
      <c r="AB29" s="64">
        <f>SUM(V29:AA29)</f>
        <v>684480</v>
      </c>
      <c r="AC29" s="64">
        <f t="shared" si="9"/>
        <v>0</v>
      </c>
      <c r="AD29" s="64">
        <f t="shared" si="10"/>
        <v>0</v>
      </c>
      <c r="AE29" s="64">
        <f>+L29</f>
        <v>0</v>
      </c>
      <c r="AF29" s="64">
        <f>+S29</f>
        <v>0</v>
      </c>
      <c r="AG29" s="64">
        <f>+T29</f>
        <v>0</v>
      </c>
      <c r="AH29" s="64">
        <f t="shared" si="11"/>
        <v>0</v>
      </c>
      <c r="AI29" s="64">
        <f>SUM(AC29:AH29)</f>
        <v>0</v>
      </c>
    </row>
    <row r="30" spans="1:35" s="25" customFormat="1">
      <c r="A30" s="115"/>
      <c r="B30" s="60" t="s">
        <v>54</v>
      </c>
      <c r="C30" s="64">
        <v>17517</v>
      </c>
      <c r="D30" s="64">
        <v>16107</v>
      </c>
      <c r="E30" s="1">
        <f t="shared" si="0"/>
        <v>1410</v>
      </c>
      <c r="F30" s="40">
        <f t="shared" si="2"/>
        <v>64428</v>
      </c>
      <c r="G30" s="76">
        <f t="shared" si="2"/>
        <v>64428</v>
      </c>
      <c r="H30" s="44">
        <f t="shared" si="2"/>
        <v>64428</v>
      </c>
      <c r="I30" s="42">
        <f t="shared" si="2"/>
        <v>128856</v>
      </c>
      <c r="J30" s="40">
        <f t="shared" si="3"/>
        <v>5640</v>
      </c>
      <c r="K30" s="76">
        <f t="shared" si="3"/>
        <v>5640</v>
      </c>
      <c r="L30" s="44">
        <f t="shared" si="3"/>
        <v>5640</v>
      </c>
      <c r="M30" s="42">
        <f t="shared" si="3"/>
        <v>11280</v>
      </c>
      <c r="N30" s="40">
        <f t="shared" si="4"/>
        <v>64428</v>
      </c>
      <c r="O30" s="43">
        <f t="shared" si="4"/>
        <v>64428</v>
      </c>
      <c r="P30" s="41">
        <f t="shared" si="4"/>
        <v>64428</v>
      </c>
      <c r="Q30" s="42">
        <f t="shared" si="4"/>
        <v>128856</v>
      </c>
      <c r="R30" s="40">
        <f t="shared" si="5"/>
        <v>5640</v>
      </c>
      <c r="S30" s="43">
        <f t="shared" si="5"/>
        <v>5640</v>
      </c>
      <c r="T30" s="41">
        <f t="shared" si="5"/>
        <v>5640</v>
      </c>
      <c r="U30" s="42">
        <f t="shared" si="5"/>
        <v>11280</v>
      </c>
      <c r="V30" s="64">
        <f t="shared" si="6"/>
        <v>128856</v>
      </c>
      <c r="W30" s="64">
        <f t="shared" si="7"/>
        <v>64428</v>
      </c>
      <c r="X30" s="64">
        <f>+H30</f>
        <v>64428</v>
      </c>
      <c r="Y30" s="64">
        <f>+O30</f>
        <v>64428</v>
      </c>
      <c r="Z30" s="64">
        <f>+P30</f>
        <v>64428</v>
      </c>
      <c r="AA30" s="64">
        <f t="shared" si="8"/>
        <v>257712</v>
      </c>
      <c r="AB30" s="64">
        <f>SUM(V30:AA30)</f>
        <v>644280</v>
      </c>
      <c r="AC30" s="64">
        <f t="shared" si="9"/>
        <v>11280</v>
      </c>
      <c r="AD30" s="64">
        <f t="shared" si="10"/>
        <v>5640</v>
      </c>
      <c r="AE30" s="64">
        <f>+L30</f>
        <v>5640</v>
      </c>
      <c r="AF30" s="64">
        <f>+S30</f>
        <v>5640</v>
      </c>
      <c r="AG30" s="64">
        <f>+T30</f>
        <v>5640</v>
      </c>
      <c r="AH30" s="64">
        <f t="shared" si="11"/>
        <v>22560</v>
      </c>
      <c r="AI30" s="64">
        <f>SUM(AC30:AH30)</f>
        <v>56400</v>
      </c>
    </row>
    <row r="31" spans="1:35">
      <c r="A31" s="115"/>
      <c r="B31" s="61" t="s">
        <v>24</v>
      </c>
      <c r="C31" s="64">
        <v>7980</v>
      </c>
      <c r="D31" s="64">
        <v>6380</v>
      </c>
      <c r="E31" s="1">
        <f t="shared" si="0"/>
        <v>1600</v>
      </c>
      <c r="F31" s="40">
        <f t="shared" si="2"/>
        <v>25520</v>
      </c>
      <c r="G31" s="76">
        <f t="shared" si="2"/>
        <v>25520</v>
      </c>
      <c r="H31" s="44">
        <f t="shared" si="2"/>
        <v>25520</v>
      </c>
      <c r="I31" s="42">
        <f t="shared" si="2"/>
        <v>51040</v>
      </c>
      <c r="J31" s="40">
        <f t="shared" si="3"/>
        <v>6400</v>
      </c>
      <c r="K31" s="76">
        <f t="shared" si="3"/>
        <v>6400</v>
      </c>
      <c r="L31" s="44">
        <f t="shared" si="3"/>
        <v>6400</v>
      </c>
      <c r="M31" s="42">
        <f t="shared" si="3"/>
        <v>12800</v>
      </c>
      <c r="N31" s="40">
        <f t="shared" si="4"/>
        <v>25520</v>
      </c>
      <c r="O31" s="43">
        <f t="shared" si="4"/>
        <v>25520</v>
      </c>
      <c r="P31" s="41">
        <f t="shared" si="4"/>
        <v>25520</v>
      </c>
      <c r="Q31" s="42">
        <f t="shared" si="4"/>
        <v>51040</v>
      </c>
      <c r="R31" s="40">
        <f t="shared" si="5"/>
        <v>6400</v>
      </c>
      <c r="S31" s="43">
        <f t="shared" si="5"/>
        <v>6400</v>
      </c>
      <c r="T31" s="41">
        <f t="shared" si="5"/>
        <v>6400</v>
      </c>
      <c r="U31" s="42">
        <f t="shared" si="5"/>
        <v>12800</v>
      </c>
      <c r="V31" s="64">
        <f t="shared" si="6"/>
        <v>51040</v>
      </c>
      <c r="W31" s="64">
        <f t="shared" si="7"/>
        <v>25520</v>
      </c>
      <c r="X31" s="64">
        <f>+H31</f>
        <v>25520</v>
      </c>
      <c r="Y31" s="64">
        <f>+O31</f>
        <v>25520</v>
      </c>
      <c r="Z31" s="64">
        <f>+P31</f>
        <v>25520</v>
      </c>
      <c r="AA31" s="64">
        <f t="shared" si="8"/>
        <v>102080</v>
      </c>
      <c r="AB31" s="64">
        <f>SUM(V31:AA31)</f>
        <v>255200</v>
      </c>
      <c r="AC31" s="64">
        <f t="shared" si="9"/>
        <v>12800</v>
      </c>
      <c r="AD31" s="64">
        <f t="shared" si="10"/>
        <v>6400</v>
      </c>
      <c r="AE31" s="64">
        <f>+L31</f>
        <v>6400</v>
      </c>
      <c r="AF31" s="64">
        <f>+S31</f>
        <v>6400</v>
      </c>
      <c r="AG31" s="64">
        <f>+T31</f>
        <v>6400</v>
      </c>
      <c r="AH31" s="64">
        <f t="shared" si="11"/>
        <v>25600</v>
      </c>
      <c r="AI31" s="64">
        <f>SUM(AC31:AH31)</f>
        <v>64000</v>
      </c>
    </row>
    <row r="32" spans="1:35">
      <c r="A32" s="115"/>
      <c r="B32" s="61" t="s">
        <v>25</v>
      </c>
      <c r="C32" s="64">
        <v>25048</v>
      </c>
      <c r="D32" s="64">
        <v>22840</v>
      </c>
      <c r="E32" s="1">
        <f t="shared" si="0"/>
        <v>2208</v>
      </c>
      <c r="F32" s="40">
        <f t="shared" si="2"/>
        <v>91360</v>
      </c>
      <c r="G32" s="76">
        <f t="shared" si="2"/>
        <v>91360</v>
      </c>
      <c r="H32" s="44">
        <f t="shared" si="2"/>
        <v>91360</v>
      </c>
      <c r="I32" s="42">
        <f t="shared" si="2"/>
        <v>182720</v>
      </c>
      <c r="J32" s="40">
        <f t="shared" si="3"/>
        <v>8832</v>
      </c>
      <c r="K32" s="76">
        <f t="shared" si="3"/>
        <v>8832</v>
      </c>
      <c r="L32" s="44">
        <f t="shared" si="3"/>
        <v>8832</v>
      </c>
      <c r="M32" s="42">
        <f t="shared" si="3"/>
        <v>17664</v>
      </c>
      <c r="N32" s="40">
        <f t="shared" si="4"/>
        <v>91360</v>
      </c>
      <c r="O32" s="43">
        <f t="shared" si="4"/>
        <v>91360</v>
      </c>
      <c r="P32" s="41">
        <f t="shared" si="4"/>
        <v>91360</v>
      </c>
      <c r="Q32" s="42">
        <f t="shared" si="4"/>
        <v>182720</v>
      </c>
      <c r="R32" s="40">
        <f t="shared" si="5"/>
        <v>8832</v>
      </c>
      <c r="S32" s="43">
        <f t="shared" si="5"/>
        <v>8832</v>
      </c>
      <c r="T32" s="41">
        <f t="shared" si="5"/>
        <v>8832</v>
      </c>
      <c r="U32" s="42">
        <f t="shared" si="5"/>
        <v>17664</v>
      </c>
      <c r="V32" s="64">
        <f t="shared" si="6"/>
        <v>182720</v>
      </c>
      <c r="W32" s="64">
        <f t="shared" si="7"/>
        <v>91360</v>
      </c>
      <c r="X32" s="64">
        <f>+H32</f>
        <v>91360</v>
      </c>
      <c r="Y32" s="64">
        <f>+O32</f>
        <v>91360</v>
      </c>
      <c r="Z32" s="64">
        <f>+P32</f>
        <v>91360</v>
      </c>
      <c r="AA32" s="64">
        <f t="shared" si="8"/>
        <v>365440</v>
      </c>
      <c r="AB32" s="64">
        <f>SUM(V32:AA32)</f>
        <v>913600</v>
      </c>
      <c r="AC32" s="64">
        <f t="shared" si="9"/>
        <v>17664</v>
      </c>
      <c r="AD32" s="64">
        <f t="shared" si="10"/>
        <v>8832</v>
      </c>
      <c r="AE32" s="64">
        <f>+L32</f>
        <v>8832</v>
      </c>
      <c r="AF32" s="64">
        <f>+S32</f>
        <v>8832</v>
      </c>
      <c r="AG32" s="64">
        <f>+T32</f>
        <v>8832</v>
      </c>
      <c r="AH32" s="64">
        <f t="shared" si="11"/>
        <v>35328</v>
      </c>
      <c r="AI32" s="64">
        <f>SUM(AC32:AH32)</f>
        <v>88320</v>
      </c>
    </row>
    <row r="33" spans="1:36">
      <c r="A33" s="115"/>
      <c r="B33" s="61" t="s">
        <v>26</v>
      </c>
      <c r="C33" s="64">
        <v>2960</v>
      </c>
      <c r="D33" s="64">
        <v>0</v>
      </c>
      <c r="E33" s="1">
        <f t="shared" si="0"/>
        <v>2960</v>
      </c>
      <c r="F33" s="40">
        <f t="shared" si="2"/>
        <v>0</v>
      </c>
      <c r="G33" s="76">
        <f t="shared" si="2"/>
        <v>0</v>
      </c>
      <c r="H33" s="44">
        <f t="shared" si="2"/>
        <v>0</v>
      </c>
      <c r="I33" s="42">
        <f t="shared" si="2"/>
        <v>0</v>
      </c>
      <c r="J33" s="40">
        <f t="shared" si="3"/>
        <v>11840</v>
      </c>
      <c r="K33" s="76">
        <f t="shared" si="3"/>
        <v>11840</v>
      </c>
      <c r="L33" s="44">
        <f t="shared" si="3"/>
        <v>11840</v>
      </c>
      <c r="M33" s="42">
        <f t="shared" si="3"/>
        <v>23680</v>
      </c>
      <c r="N33" s="40">
        <f t="shared" si="4"/>
        <v>0</v>
      </c>
      <c r="O33" s="43">
        <f t="shared" si="4"/>
        <v>0</v>
      </c>
      <c r="P33" s="41">
        <f t="shared" si="4"/>
        <v>0</v>
      </c>
      <c r="Q33" s="42">
        <f t="shared" si="4"/>
        <v>0</v>
      </c>
      <c r="R33" s="40">
        <f t="shared" si="5"/>
        <v>11840</v>
      </c>
      <c r="S33" s="43">
        <f t="shared" si="5"/>
        <v>11840</v>
      </c>
      <c r="T33" s="41">
        <f t="shared" si="5"/>
        <v>11840</v>
      </c>
      <c r="U33" s="42">
        <f t="shared" si="5"/>
        <v>23680</v>
      </c>
      <c r="V33" s="64">
        <f t="shared" si="6"/>
        <v>0</v>
      </c>
      <c r="W33" s="64">
        <f t="shared" si="7"/>
        <v>0</v>
      </c>
      <c r="X33" s="64">
        <f>+H33</f>
        <v>0</v>
      </c>
      <c r="Y33" s="64">
        <f>+O33</f>
        <v>0</v>
      </c>
      <c r="Z33" s="64">
        <f>+P33</f>
        <v>0</v>
      </c>
      <c r="AA33" s="64">
        <f t="shared" si="8"/>
        <v>0</v>
      </c>
      <c r="AB33" s="64">
        <f>SUM(V33:AA33)</f>
        <v>0</v>
      </c>
      <c r="AC33" s="64">
        <f t="shared" si="9"/>
        <v>23680</v>
      </c>
      <c r="AD33" s="64">
        <f t="shared" si="10"/>
        <v>11840</v>
      </c>
      <c r="AE33" s="64">
        <f>+L33</f>
        <v>11840</v>
      </c>
      <c r="AF33" s="64">
        <f>+S33</f>
        <v>11840</v>
      </c>
      <c r="AG33" s="64">
        <f>+T33</f>
        <v>11840</v>
      </c>
      <c r="AH33" s="64">
        <f t="shared" si="11"/>
        <v>47360</v>
      </c>
      <c r="AI33" s="64">
        <f>SUM(AC33:AH33)</f>
        <v>118400</v>
      </c>
    </row>
    <row r="34" spans="1:36">
      <c r="A34" s="115"/>
      <c r="B34" s="60" t="s">
        <v>57</v>
      </c>
      <c r="C34" s="64">
        <v>11869</v>
      </c>
      <c r="D34" s="64">
        <v>5528</v>
      </c>
      <c r="E34" s="1">
        <f t="shared" si="0"/>
        <v>6341</v>
      </c>
      <c r="F34" s="40">
        <f t="shared" si="2"/>
        <v>22112</v>
      </c>
      <c r="G34" s="76">
        <f t="shared" si="2"/>
        <v>22112</v>
      </c>
      <c r="H34" s="44">
        <f t="shared" si="2"/>
        <v>22112</v>
      </c>
      <c r="I34" s="42">
        <f t="shared" si="2"/>
        <v>44224</v>
      </c>
      <c r="J34" s="40">
        <f t="shared" si="3"/>
        <v>25364</v>
      </c>
      <c r="K34" s="76">
        <f t="shared" si="3"/>
        <v>25364</v>
      </c>
      <c r="L34" s="44">
        <f t="shared" si="3"/>
        <v>25364</v>
      </c>
      <c r="M34" s="42">
        <f t="shared" si="3"/>
        <v>50728</v>
      </c>
      <c r="N34" s="40">
        <f t="shared" si="4"/>
        <v>22112</v>
      </c>
      <c r="O34" s="43">
        <f t="shared" si="4"/>
        <v>22112</v>
      </c>
      <c r="P34" s="41">
        <f t="shared" si="4"/>
        <v>22112</v>
      </c>
      <c r="Q34" s="42">
        <f t="shared" si="4"/>
        <v>44224</v>
      </c>
      <c r="R34" s="40">
        <f t="shared" si="5"/>
        <v>25364</v>
      </c>
      <c r="S34" s="43">
        <f t="shared" si="5"/>
        <v>25364</v>
      </c>
      <c r="T34" s="41">
        <f t="shared" si="5"/>
        <v>25364</v>
      </c>
      <c r="U34" s="42">
        <f t="shared" si="5"/>
        <v>50728</v>
      </c>
      <c r="V34" s="64">
        <f t="shared" si="6"/>
        <v>44224</v>
      </c>
      <c r="W34" s="64">
        <f t="shared" si="7"/>
        <v>22112</v>
      </c>
      <c r="X34" s="64">
        <f>+H34</f>
        <v>22112</v>
      </c>
      <c r="Y34" s="64">
        <f>+O34</f>
        <v>22112</v>
      </c>
      <c r="Z34" s="64">
        <f>+P34</f>
        <v>22112</v>
      </c>
      <c r="AA34" s="64">
        <f t="shared" si="8"/>
        <v>88448</v>
      </c>
      <c r="AB34" s="64">
        <f>SUM(V34:AA34)</f>
        <v>221120</v>
      </c>
      <c r="AC34" s="64">
        <f t="shared" si="9"/>
        <v>50728</v>
      </c>
      <c r="AD34" s="64">
        <f t="shared" si="10"/>
        <v>25364</v>
      </c>
      <c r="AE34" s="64">
        <f>+L34</f>
        <v>25364</v>
      </c>
      <c r="AF34" s="64">
        <f>+S34</f>
        <v>25364</v>
      </c>
      <c r="AG34" s="64">
        <f>+T34</f>
        <v>25364</v>
      </c>
      <c r="AH34" s="64">
        <f t="shared" si="11"/>
        <v>101456</v>
      </c>
      <c r="AI34" s="64">
        <f>SUM(AC34:AH34)</f>
        <v>253640</v>
      </c>
    </row>
    <row r="35" spans="1:36">
      <c r="A35" s="115">
        <v>8</v>
      </c>
      <c r="B35" s="60" t="s">
        <v>28</v>
      </c>
      <c r="C35" s="64">
        <v>2298</v>
      </c>
      <c r="D35" s="64">
        <v>0</v>
      </c>
      <c r="E35" s="1">
        <f t="shared" si="0"/>
        <v>2298</v>
      </c>
      <c r="F35" s="40">
        <f t="shared" si="2"/>
        <v>0</v>
      </c>
      <c r="G35" s="76">
        <f t="shared" si="2"/>
        <v>0</v>
      </c>
      <c r="H35" s="44">
        <f t="shared" si="2"/>
        <v>0</v>
      </c>
      <c r="I35" s="42">
        <f t="shared" si="2"/>
        <v>0</v>
      </c>
      <c r="J35" s="40">
        <f t="shared" si="3"/>
        <v>9192</v>
      </c>
      <c r="K35" s="76">
        <f t="shared" si="3"/>
        <v>9192</v>
      </c>
      <c r="L35" s="44">
        <f t="shared" si="3"/>
        <v>9192</v>
      </c>
      <c r="M35" s="42">
        <f t="shared" si="3"/>
        <v>18384</v>
      </c>
      <c r="N35" s="40">
        <f t="shared" si="4"/>
        <v>0</v>
      </c>
      <c r="O35" s="43">
        <f t="shared" si="4"/>
        <v>0</v>
      </c>
      <c r="P35" s="41">
        <f t="shared" si="4"/>
        <v>0</v>
      </c>
      <c r="Q35" s="42">
        <f t="shared" si="4"/>
        <v>0</v>
      </c>
      <c r="R35" s="40">
        <f t="shared" si="5"/>
        <v>9192</v>
      </c>
      <c r="S35" s="43">
        <f t="shared" si="5"/>
        <v>9192</v>
      </c>
      <c r="T35" s="41">
        <f t="shared" si="5"/>
        <v>9192</v>
      </c>
      <c r="U35" s="42">
        <f t="shared" si="5"/>
        <v>18384</v>
      </c>
      <c r="V35" s="64">
        <f t="shared" si="6"/>
        <v>0</v>
      </c>
      <c r="W35" s="64">
        <f t="shared" si="7"/>
        <v>0</v>
      </c>
      <c r="X35" s="64">
        <f>+H35</f>
        <v>0</v>
      </c>
      <c r="Y35" s="64">
        <f>+O35</f>
        <v>0</v>
      </c>
      <c r="Z35" s="64">
        <f>+P35</f>
        <v>0</v>
      </c>
      <c r="AA35" s="64">
        <f t="shared" si="8"/>
        <v>0</v>
      </c>
      <c r="AB35" s="64">
        <f>SUM(V35:AA35)</f>
        <v>0</v>
      </c>
      <c r="AC35" s="64">
        <f t="shared" si="9"/>
        <v>18384</v>
      </c>
      <c r="AD35" s="64">
        <f t="shared" si="10"/>
        <v>9192</v>
      </c>
      <c r="AE35" s="64">
        <f>+L35</f>
        <v>9192</v>
      </c>
      <c r="AF35" s="64">
        <f>+S35</f>
        <v>9192</v>
      </c>
      <c r="AG35" s="64">
        <f>+T35</f>
        <v>9192</v>
      </c>
      <c r="AH35" s="64">
        <f t="shared" si="11"/>
        <v>36768</v>
      </c>
      <c r="AI35" s="64">
        <f>SUM(AC35:AH35)</f>
        <v>91920</v>
      </c>
    </row>
    <row r="36" spans="1:36">
      <c r="A36" s="115"/>
      <c r="B36" s="60" t="s">
        <v>55</v>
      </c>
      <c r="C36" s="64">
        <v>1444</v>
      </c>
      <c r="D36" s="64">
        <v>0</v>
      </c>
      <c r="E36" s="1">
        <f t="shared" si="0"/>
        <v>1444</v>
      </c>
      <c r="F36" s="40">
        <f t="shared" si="2"/>
        <v>0</v>
      </c>
      <c r="G36" s="76">
        <f t="shared" si="2"/>
        <v>0</v>
      </c>
      <c r="H36" s="44">
        <f t="shared" si="2"/>
        <v>0</v>
      </c>
      <c r="I36" s="42">
        <f t="shared" si="2"/>
        <v>0</v>
      </c>
      <c r="J36" s="40">
        <f t="shared" si="3"/>
        <v>5776</v>
      </c>
      <c r="K36" s="76">
        <f t="shared" si="3"/>
        <v>5776</v>
      </c>
      <c r="L36" s="44">
        <f t="shared" si="3"/>
        <v>5776</v>
      </c>
      <c r="M36" s="42">
        <f t="shared" si="3"/>
        <v>11552</v>
      </c>
      <c r="N36" s="40">
        <f t="shared" si="4"/>
        <v>0</v>
      </c>
      <c r="O36" s="43">
        <f t="shared" si="4"/>
        <v>0</v>
      </c>
      <c r="P36" s="41">
        <f t="shared" si="4"/>
        <v>0</v>
      </c>
      <c r="Q36" s="42">
        <f t="shared" si="4"/>
        <v>0</v>
      </c>
      <c r="R36" s="40">
        <f t="shared" si="5"/>
        <v>5776</v>
      </c>
      <c r="S36" s="43">
        <f t="shared" si="5"/>
        <v>5776</v>
      </c>
      <c r="T36" s="41">
        <f t="shared" si="5"/>
        <v>5776</v>
      </c>
      <c r="U36" s="42">
        <f t="shared" si="5"/>
        <v>11552</v>
      </c>
      <c r="V36" s="64">
        <f t="shared" si="6"/>
        <v>0</v>
      </c>
      <c r="W36" s="64">
        <f t="shared" si="7"/>
        <v>0</v>
      </c>
      <c r="X36" s="64">
        <f>+H36</f>
        <v>0</v>
      </c>
      <c r="Y36" s="64">
        <f>+O36</f>
        <v>0</v>
      </c>
      <c r="Z36" s="64">
        <f>+P36</f>
        <v>0</v>
      </c>
      <c r="AA36" s="64">
        <f t="shared" si="8"/>
        <v>0</v>
      </c>
      <c r="AB36" s="64">
        <f>SUM(V36:AA36)</f>
        <v>0</v>
      </c>
      <c r="AC36" s="64">
        <f t="shared" si="9"/>
        <v>11552</v>
      </c>
      <c r="AD36" s="64">
        <f t="shared" si="10"/>
        <v>5776</v>
      </c>
      <c r="AE36" s="64">
        <f>+L36</f>
        <v>5776</v>
      </c>
      <c r="AF36" s="64">
        <f>+S36</f>
        <v>5776</v>
      </c>
      <c r="AG36" s="64">
        <f>+T36</f>
        <v>5776</v>
      </c>
      <c r="AH36" s="64">
        <f t="shared" si="11"/>
        <v>23104</v>
      </c>
      <c r="AI36" s="64">
        <f>SUM(AC36:AH36)</f>
        <v>57760</v>
      </c>
    </row>
    <row r="37" spans="1:36">
      <c r="A37" s="115"/>
      <c r="B37" s="60" t="s">
        <v>58</v>
      </c>
      <c r="C37" s="64">
        <v>902</v>
      </c>
      <c r="D37" s="64">
        <v>0</v>
      </c>
      <c r="E37" s="1">
        <f t="shared" si="0"/>
        <v>902</v>
      </c>
      <c r="F37" s="40">
        <f t="shared" si="2"/>
        <v>0</v>
      </c>
      <c r="G37" s="76">
        <f t="shared" si="2"/>
        <v>0</v>
      </c>
      <c r="H37" s="44">
        <f t="shared" si="2"/>
        <v>0</v>
      </c>
      <c r="I37" s="42">
        <f t="shared" si="2"/>
        <v>0</v>
      </c>
      <c r="J37" s="40">
        <f t="shared" si="3"/>
        <v>3608</v>
      </c>
      <c r="K37" s="76">
        <f t="shared" si="3"/>
        <v>3608</v>
      </c>
      <c r="L37" s="44">
        <f t="shared" si="3"/>
        <v>3608</v>
      </c>
      <c r="M37" s="42">
        <f t="shared" si="3"/>
        <v>7216</v>
      </c>
      <c r="N37" s="40">
        <f t="shared" si="4"/>
        <v>0</v>
      </c>
      <c r="O37" s="43">
        <f t="shared" si="4"/>
        <v>0</v>
      </c>
      <c r="P37" s="41">
        <f t="shared" si="4"/>
        <v>0</v>
      </c>
      <c r="Q37" s="42">
        <f t="shared" si="4"/>
        <v>0</v>
      </c>
      <c r="R37" s="40">
        <f t="shared" si="5"/>
        <v>3608</v>
      </c>
      <c r="S37" s="43">
        <f t="shared" si="5"/>
        <v>3608</v>
      </c>
      <c r="T37" s="41">
        <f t="shared" si="5"/>
        <v>3608</v>
      </c>
      <c r="U37" s="42">
        <f t="shared" si="5"/>
        <v>7216</v>
      </c>
      <c r="V37" s="64">
        <f t="shared" si="6"/>
        <v>0</v>
      </c>
      <c r="W37" s="64">
        <f t="shared" si="7"/>
        <v>0</v>
      </c>
      <c r="X37" s="64">
        <f>+H37</f>
        <v>0</v>
      </c>
      <c r="Y37" s="64">
        <f>+O37</f>
        <v>0</v>
      </c>
      <c r="Z37" s="64">
        <f>+P37</f>
        <v>0</v>
      </c>
      <c r="AA37" s="64">
        <f t="shared" si="8"/>
        <v>0</v>
      </c>
      <c r="AB37" s="64">
        <f>SUM(V37:AA37)</f>
        <v>0</v>
      </c>
      <c r="AC37" s="64">
        <f t="shared" si="9"/>
        <v>7216</v>
      </c>
      <c r="AD37" s="64">
        <f t="shared" si="10"/>
        <v>3608</v>
      </c>
      <c r="AE37" s="64">
        <f>+L37</f>
        <v>3608</v>
      </c>
      <c r="AF37" s="64">
        <f>+S37</f>
        <v>3608</v>
      </c>
      <c r="AG37" s="64">
        <f>+T37</f>
        <v>3608</v>
      </c>
      <c r="AH37" s="64">
        <f t="shared" si="11"/>
        <v>14432</v>
      </c>
      <c r="AI37" s="64">
        <f>SUM(AC37:AH37)</f>
        <v>36080</v>
      </c>
    </row>
    <row r="38" spans="1:36">
      <c r="A38" s="115"/>
      <c r="B38" s="60" t="s">
        <v>29</v>
      </c>
      <c r="C38" s="64">
        <v>3004</v>
      </c>
      <c r="D38" s="64">
        <v>0</v>
      </c>
      <c r="E38" s="1">
        <f t="shared" si="0"/>
        <v>3004</v>
      </c>
      <c r="F38" s="40">
        <f t="shared" si="2"/>
        <v>0</v>
      </c>
      <c r="G38" s="76">
        <f t="shared" si="2"/>
        <v>0</v>
      </c>
      <c r="H38" s="44">
        <f t="shared" si="2"/>
        <v>0</v>
      </c>
      <c r="I38" s="42">
        <f t="shared" si="2"/>
        <v>0</v>
      </c>
      <c r="J38" s="40">
        <f t="shared" si="3"/>
        <v>12016</v>
      </c>
      <c r="K38" s="76">
        <f t="shared" si="3"/>
        <v>12016</v>
      </c>
      <c r="L38" s="44">
        <f t="shared" si="3"/>
        <v>12016</v>
      </c>
      <c r="M38" s="42">
        <f t="shared" si="3"/>
        <v>24032</v>
      </c>
      <c r="N38" s="40">
        <f t="shared" si="4"/>
        <v>0</v>
      </c>
      <c r="O38" s="43">
        <f t="shared" si="4"/>
        <v>0</v>
      </c>
      <c r="P38" s="41">
        <f t="shared" si="4"/>
        <v>0</v>
      </c>
      <c r="Q38" s="42">
        <f t="shared" si="4"/>
        <v>0</v>
      </c>
      <c r="R38" s="40">
        <f t="shared" si="5"/>
        <v>12016</v>
      </c>
      <c r="S38" s="43">
        <f t="shared" si="5"/>
        <v>12016</v>
      </c>
      <c r="T38" s="41">
        <f t="shared" si="5"/>
        <v>12016</v>
      </c>
      <c r="U38" s="42">
        <f t="shared" si="5"/>
        <v>24032</v>
      </c>
      <c r="V38" s="64">
        <f t="shared" si="6"/>
        <v>0</v>
      </c>
      <c r="W38" s="64">
        <f t="shared" si="7"/>
        <v>0</v>
      </c>
      <c r="X38" s="64">
        <f>+H38</f>
        <v>0</v>
      </c>
      <c r="Y38" s="64">
        <f>+O38</f>
        <v>0</v>
      </c>
      <c r="Z38" s="64">
        <f>+P38</f>
        <v>0</v>
      </c>
      <c r="AA38" s="64">
        <f t="shared" si="8"/>
        <v>0</v>
      </c>
      <c r="AB38" s="64">
        <f>SUM(V38:AA38)</f>
        <v>0</v>
      </c>
      <c r="AC38" s="64">
        <f t="shared" si="9"/>
        <v>24032</v>
      </c>
      <c r="AD38" s="64">
        <f t="shared" si="10"/>
        <v>12016</v>
      </c>
      <c r="AE38" s="64">
        <f>+L38</f>
        <v>12016</v>
      </c>
      <c r="AF38" s="64">
        <f>+S38</f>
        <v>12016</v>
      </c>
      <c r="AG38" s="64">
        <f>+T38</f>
        <v>12016</v>
      </c>
      <c r="AH38" s="64">
        <f t="shared" si="11"/>
        <v>48064</v>
      </c>
      <c r="AI38" s="64">
        <f>SUM(AC38:AH38)</f>
        <v>120160</v>
      </c>
    </row>
    <row r="39" spans="1:36" s="25" customFormat="1">
      <c r="A39" s="65"/>
      <c r="B39" s="66" t="s">
        <v>27</v>
      </c>
      <c r="C39" s="67">
        <f t="shared" ref="C39:E39" si="12">SUM(C7:C38)</f>
        <v>532209</v>
      </c>
      <c r="D39" s="67">
        <f t="shared" si="12"/>
        <v>387456</v>
      </c>
      <c r="E39" s="67">
        <f t="shared" si="12"/>
        <v>144753</v>
      </c>
      <c r="F39" s="68">
        <f>SUM(F7:F38)</f>
        <v>1549824</v>
      </c>
      <c r="G39" s="77">
        <f t="shared" ref="G39:U39" si="13">SUM(G7:G38)</f>
        <v>1549824</v>
      </c>
      <c r="H39" s="69">
        <f t="shared" si="13"/>
        <v>1549824</v>
      </c>
      <c r="I39" s="70">
        <f t="shared" si="13"/>
        <v>3099648</v>
      </c>
      <c r="J39" s="68">
        <f t="shared" si="13"/>
        <v>579012</v>
      </c>
      <c r="K39" s="77">
        <f t="shared" si="13"/>
        <v>579012</v>
      </c>
      <c r="L39" s="69">
        <f t="shared" si="13"/>
        <v>579012</v>
      </c>
      <c r="M39" s="70">
        <f t="shared" si="13"/>
        <v>1158024</v>
      </c>
      <c r="N39" s="68">
        <f t="shared" si="13"/>
        <v>1549824</v>
      </c>
      <c r="O39" s="71">
        <f t="shared" si="13"/>
        <v>1549824</v>
      </c>
      <c r="P39" s="72">
        <f t="shared" si="13"/>
        <v>1549824</v>
      </c>
      <c r="Q39" s="70">
        <f t="shared" si="13"/>
        <v>3099648</v>
      </c>
      <c r="R39" s="68">
        <f t="shared" si="13"/>
        <v>579012</v>
      </c>
      <c r="S39" s="71">
        <f t="shared" si="13"/>
        <v>579012</v>
      </c>
      <c r="T39" s="72">
        <f t="shared" si="13"/>
        <v>579012</v>
      </c>
      <c r="U39" s="70">
        <f t="shared" si="13"/>
        <v>1158024</v>
      </c>
      <c r="V39" s="73">
        <f>SUM(V7:V38)</f>
        <v>3099648</v>
      </c>
      <c r="W39" s="73">
        <f t="shared" ref="W39:AB39" si="14">SUM(W7:W38)</f>
        <v>1549824</v>
      </c>
      <c r="X39" s="73">
        <f t="shared" si="14"/>
        <v>1549824</v>
      </c>
      <c r="Y39" s="73">
        <f t="shared" si="14"/>
        <v>1549824</v>
      </c>
      <c r="Z39" s="73">
        <f t="shared" si="14"/>
        <v>1549824</v>
      </c>
      <c r="AA39" s="73">
        <f t="shared" si="14"/>
        <v>6199296</v>
      </c>
      <c r="AB39" s="73">
        <f t="shared" si="14"/>
        <v>15498240</v>
      </c>
      <c r="AC39" s="73">
        <f>SUM(AC7:AC38)</f>
        <v>1158024</v>
      </c>
      <c r="AD39" s="73">
        <f t="shared" ref="AD39:AI39" si="15">SUM(AD7:AD38)</f>
        <v>579012</v>
      </c>
      <c r="AE39" s="73">
        <f t="shared" si="15"/>
        <v>579012</v>
      </c>
      <c r="AF39" s="73">
        <f t="shared" si="15"/>
        <v>579012</v>
      </c>
      <c r="AG39" s="73">
        <f t="shared" si="15"/>
        <v>579012</v>
      </c>
      <c r="AH39" s="73">
        <f t="shared" si="15"/>
        <v>2316048</v>
      </c>
      <c r="AI39" s="73">
        <f t="shared" si="15"/>
        <v>5790120</v>
      </c>
    </row>
    <row r="40" spans="1:36">
      <c r="B40" s="62"/>
      <c r="C40" s="63"/>
      <c r="D40" s="29">
        <f>D39+E39</f>
        <v>532209</v>
      </c>
      <c r="E40" s="29"/>
      <c r="F40" s="21"/>
      <c r="G40" s="21"/>
      <c r="H40" s="21"/>
      <c r="I40" s="21"/>
      <c r="J40" s="20"/>
      <c r="K40" s="21"/>
      <c r="L40" s="21"/>
      <c r="M40" s="21"/>
      <c r="N40" s="21"/>
      <c r="O40" s="21"/>
      <c r="P40" s="21"/>
      <c r="Q40" s="21"/>
      <c r="R40" s="30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4"/>
      <c r="AD40" s="81"/>
      <c r="AE40" s="24"/>
      <c r="AF40" s="24"/>
      <c r="AG40" s="24"/>
      <c r="AH40" s="24"/>
      <c r="AI40" s="24"/>
    </row>
    <row r="41" spans="1:36">
      <c r="B41" s="31" t="s">
        <v>33</v>
      </c>
      <c r="C41" s="28" t="s">
        <v>34</v>
      </c>
      <c r="D41" s="29">
        <f>+D39*20</f>
        <v>7749120</v>
      </c>
      <c r="E41" s="29">
        <f>+E39*20</f>
        <v>2895060</v>
      </c>
      <c r="F41" s="59"/>
      <c r="G41" s="21"/>
      <c r="H41" s="21"/>
      <c r="I41" s="29"/>
      <c r="J41" s="20"/>
      <c r="K41" s="21"/>
      <c r="L41" s="21"/>
      <c r="M41" s="29"/>
      <c r="N41" s="21"/>
      <c r="O41" s="21"/>
      <c r="P41" s="21"/>
      <c r="Q41" s="29"/>
      <c r="R41" s="20"/>
      <c r="S41" s="21"/>
      <c r="T41" s="21"/>
      <c r="U41" s="29"/>
      <c r="V41" s="29"/>
      <c r="W41" s="29"/>
      <c r="X41" s="29"/>
      <c r="Y41" s="29"/>
      <c r="Z41" s="29"/>
      <c r="AA41" s="29"/>
      <c r="AB41" s="53"/>
      <c r="AC41" s="24"/>
      <c r="AD41" s="24"/>
      <c r="AE41" s="24"/>
      <c r="AF41" s="24"/>
      <c r="AG41" s="24"/>
      <c r="AH41" s="24"/>
      <c r="AI41" s="54"/>
      <c r="AJ41" s="55"/>
    </row>
    <row r="42" spans="1:36" ht="33.75" customHeight="1">
      <c r="B42" s="27" t="s">
        <v>59</v>
      </c>
      <c r="C42" s="28" t="s">
        <v>60</v>
      </c>
      <c r="D42" s="29">
        <f>+D41*2</f>
        <v>15498240</v>
      </c>
      <c r="E42" s="29">
        <f>+E41*2</f>
        <v>5790120</v>
      </c>
      <c r="F42" s="21"/>
      <c r="G42" s="21"/>
      <c r="H42" s="21"/>
      <c r="I42" s="21"/>
      <c r="J42" s="20"/>
      <c r="K42" s="21"/>
      <c r="L42" s="21"/>
      <c r="M42" s="53"/>
      <c r="N42" s="21"/>
      <c r="O42" s="21"/>
      <c r="P42" s="21"/>
      <c r="Q42" s="21"/>
      <c r="R42" s="30"/>
      <c r="S42" s="21"/>
      <c r="T42" s="21"/>
      <c r="U42" s="53"/>
      <c r="V42" s="21"/>
      <c r="W42" s="21"/>
      <c r="X42" s="21"/>
      <c r="Y42" s="21"/>
      <c r="Z42" s="21"/>
      <c r="AA42" s="21"/>
      <c r="AB42" s="59"/>
      <c r="AC42" s="24"/>
      <c r="AD42" s="24"/>
      <c r="AE42" s="24"/>
      <c r="AF42" s="24"/>
      <c r="AG42" s="24"/>
      <c r="AH42" s="24"/>
      <c r="AI42" s="54"/>
    </row>
    <row r="43" spans="1:36">
      <c r="B43" s="32"/>
      <c r="C43" s="33"/>
      <c r="D43" s="33"/>
      <c r="E43" s="33"/>
      <c r="F43" s="21"/>
      <c r="G43" s="21"/>
      <c r="H43" s="21"/>
      <c r="I43" s="21"/>
      <c r="J43" s="20"/>
      <c r="K43" s="21"/>
      <c r="L43" s="21"/>
      <c r="M43" s="21"/>
      <c r="N43" s="21"/>
      <c r="O43" s="21"/>
      <c r="P43" s="21"/>
      <c r="Q43" s="21"/>
      <c r="R43" s="30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4"/>
      <c r="AD43" s="24"/>
      <c r="AE43" s="24"/>
      <c r="AF43" s="24"/>
      <c r="AG43" s="24"/>
      <c r="AH43" s="24"/>
      <c r="AI43" s="24"/>
    </row>
    <row r="44" spans="1:36">
      <c r="B44" s="34"/>
      <c r="C44" s="35"/>
      <c r="D44" s="35"/>
      <c r="E44" s="78">
        <f>+D42+E42</f>
        <v>21288360</v>
      </c>
      <c r="F44" s="21"/>
      <c r="G44" s="21"/>
      <c r="H44" s="21"/>
      <c r="I44" s="21"/>
      <c r="J44" s="20"/>
      <c r="K44" s="21"/>
      <c r="L44" s="21"/>
      <c r="M44" s="21"/>
      <c r="N44" s="21"/>
      <c r="O44" s="21"/>
      <c r="P44" s="21"/>
      <c r="Q44" s="21"/>
      <c r="R44" s="30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4"/>
      <c r="AD44" s="24"/>
      <c r="AE44" s="24"/>
      <c r="AF44" s="24"/>
      <c r="AG44" s="24"/>
      <c r="AH44" s="24"/>
      <c r="AI44" s="24"/>
    </row>
    <row r="45" spans="1:36">
      <c r="C45" s="37"/>
      <c r="D45" s="37"/>
      <c r="E45" s="37"/>
      <c r="F45" s="21"/>
      <c r="G45" s="21"/>
      <c r="H45" s="21"/>
      <c r="I45" s="21"/>
      <c r="J45" s="20"/>
      <c r="K45" s="21"/>
      <c r="L45" s="21"/>
      <c r="M45" s="21"/>
      <c r="N45" s="21"/>
      <c r="O45" s="21"/>
      <c r="P45" s="21"/>
      <c r="Q45" s="21"/>
      <c r="R45" s="30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4"/>
      <c r="AD45" s="24"/>
      <c r="AE45" s="24"/>
      <c r="AF45" s="24"/>
      <c r="AG45" s="24"/>
      <c r="AH45" s="24"/>
      <c r="AI45" s="24"/>
    </row>
    <row r="46" spans="1:36">
      <c r="B46" s="38"/>
      <c r="C46" s="39"/>
      <c r="D46" s="39"/>
      <c r="E46" s="39"/>
      <c r="F46" s="21"/>
      <c r="G46" s="21"/>
      <c r="H46" s="21"/>
      <c r="I46" s="21"/>
      <c r="J46" s="20"/>
      <c r="K46" s="21"/>
      <c r="L46" s="21"/>
      <c r="M46" s="21"/>
      <c r="N46" s="21"/>
      <c r="O46" s="21"/>
      <c r="P46" s="21"/>
      <c r="Q46" s="21"/>
      <c r="R46" s="30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4"/>
      <c r="AD46" s="24"/>
      <c r="AE46" s="24"/>
      <c r="AF46" s="24"/>
      <c r="AG46" s="24"/>
      <c r="AH46" s="24"/>
      <c r="AI46" s="24"/>
    </row>
    <row r="47" spans="1:36">
      <c r="C47" s="36"/>
      <c r="D47" s="36"/>
      <c r="E47" s="36"/>
      <c r="F47" s="21"/>
      <c r="G47" s="21"/>
      <c r="H47" s="21"/>
      <c r="I47" s="21"/>
      <c r="J47" s="20"/>
      <c r="K47" s="21"/>
      <c r="L47" s="21"/>
      <c r="M47" s="21"/>
      <c r="N47" s="21"/>
      <c r="O47" s="21"/>
      <c r="P47" s="21"/>
      <c r="Q47" s="21"/>
      <c r="R47" s="30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4"/>
      <c r="AD47" s="24"/>
      <c r="AE47" s="24"/>
      <c r="AF47" s="24"/>
      <c r="AG47" s="24"/>
      <c r="AH47" s="24"/>
      <c r="AI47" s="24"/>
    </row>
    <row r="48" spans="1:36">
      <c r="C48" s="36"/>
      <c r="D48" s="36"/>
      <c r="E48" s="36"/>
      <c r="F48" s="21"/>
      <c r="G48" s="21"/>
      <c r="H48" s="21"/>
      <c r="I48" s="21"/>
      <c r="J48" s="20"/>
      <c r="K48" s="21"/>
      <c r="L48" s="21"/>
      <c r="M48" s="21"/>
      <c r="N48" s="21"/>
      <c r="O48" s="21"/>
      <c r="P48" s="21"/>
      <c r="Q48" s="21"/>
      <c r="R48" s="30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4"/>
      <c r="AD48" s="24"/>
      <c r="AE48" s="24"/>
      <c r="AF48" s="24"/>
      <c r="AG48" s="24"/>
      <c r="AH48" s="24"/>
      <c r="AI48" s="24"/>
    </row>
    <row r="50" spans="3:5">
      <c r="C50" s="36"/>
      <c r="D50" s="36"/>
      <c r="E50" s="36"/>
    </row>
  </sheetData>
  <mergeCells count="26">
    <mergeCell ref="A13:A14"/>
    <mergeCell ref="A15:A21"/>
    <mergeCell ref="A22:A25"/>
    <mergeCell ref="A26:A28"/>
    <mergeCell ref="A29:A34"/>
    <mergeCell ref="A35:A38"/>
    <mergeCell ref="V4:AB4"/>
    <mergeCell ref="AC4:AI4"/>
    <mergeCell ref="A7:A9"/>
    <mergeCell ref="A10:A12"/>
    <mergeCell ref="A1:A6"/>
    <mergeCell ref="B1:B6"/>
    <mergeCell ref="C1:C6"/>
    <mergeCell ref="D1:D6"/>
    <mergeCell ref="E1:E6"/>
    <mergeCell ref="F4:I4"/>
    <mergeCell ref="J4:M4"/>
    <mergeCell ref="N4:Q4"/>
    <mergeCell ref="R4:U4"/>
    <mergeCell ref="V1:AB3"/>
    <mergeCell ref="AC1:AI3"/>
    <mergeCell ref="F2:M2"/>
    <mergeCell ref="O2:U2"/>
    <mergeCell ref="F3:M3"/>
    <mergeCell ref="N3:U3"/>
    <mergeCell ref="F1:U1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"/>
  <sheetViews>
    <sheetView zoomScale="120" zoomScaleNormal="120" zoomScalePageLayoutView="110" workbookViewId="0">
      <pane xSplit="3" ySplit="6" topLeftCell="V7" activePane="bottomRight" state="frozen"/>
      <selection activeCell="F4" sqref="F4"/>
      <selection pane="topRight" activeCell="F4" sqref="F4"/>
      <selection pane="bottomLeft" activeCell="F4" sqref="F4"/>
      <selection pane="bottomRight" sqref="A1:AI39"/>
    </sheetView>
  </sheetViews>
  <sheetFormatPr defaultColWidth="10.85546875" defaultRowHeight="11.25"/>
  <cols>
    <col min="1" max="1" width="4.85546875" style="4" customWidth="1"/>
    <col min="2" max="2" width="11" style="5" customWidth="1"/>
    <col min="3" max="3" width="10.28515625" style="5" customWidth="1"/>
    <col min="4" max="5" width="12.7109375" style="5" hidden="1" customWidth="1"/>
    <col min="6" max="9" width="10.140625" style="3" hidden="1" customWidth="1"/>
    <col min="10" max="10" width="10.140625" style="23" hidden="1" customWidth="1"/>
    <col min="11" max="17" width="10.140625" style="3" hidden="1" customWidth="1"/>
    <col min="18" max="18" width="10.140625" style="23" hidden="1" customWidth="1"/>
    <col min="19" max="21" width="10.140625" style="3" hidden="1" customWidth="1"/>
    <col min="22" max="22" width="9.28515625" style="3" bestFit="1" customWidth="1"/>
    <col min="23" max="23" width="10.42578125" style="3" hidden="1" customWidth="1"/>
    <col min="24" max="24" width="12.28515625" style="3" hidden="1" customWidth="1"/>
    <col min="25" max="26" width="11.42578125" style="3" hidden="1" customWidth="1"/>
    <col min="27" max="27" width="12.5703125" style="3" customWidth="1"/>
    <col min="28" max="28" width="9.7109375" style="3" customWidth="1"/>
    <col min="29" max="29" width="9.28515625" style="7" customWidth="1"/>
    <col min="30" max="33" width="11.42578125" style="7" hidden="1" customWidth="1"/>
    <col min="34" max="34" width="11.28515625" style="7" customWidth="1"/>
    <col min="35" max="35" width="9.85546875" style="7" customWidth="1"/>
    <col min="36" max="16384" width="10.85546875" style="7"/>
  </cols>
  <sheetData>
    <row r="1" spans="1:35" ht="21" hidden="1" customHeight="1" thickBot="1">
      <c r="A1" s="154" t="s">
        <v>0</v>
      </c>
      <c r="B1" s="157" t="s">
        <v>1</v>
      </c>
      <c r="C1" s="157" t="s">
        <v>39</v>
      </c>
      <c r="D1" s="157" t="s">
        <v>40</v>
      </c>
      <c r="E1" s="157" t="s">
        <v>41</v>
      </c>
      <c r="F1" s="160" t="s">
        <v>36</v>
      </c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43" t="s">
        <v>35</v>
      </c>
      <c r="W1" s="144"/>
      <c r="X1" s="144"/>
      <c r="Y1" s="144"/>
      <c r="Z1" s="144"/>
      <c r="AA1" s="144"/>
      <c r="AB1" s="145"/>
      <c r="AC1" s="143" t="s">
        <v>35</v>
      </c>
      <c r="AD1" s="144"/>
      <c r="AE1" s="144"/>
      <c r="AF1" s="144"/>
      <c r="AG1" s="144"/>
      <c r="AH1" s="144"/>
      <c r="AI1" s="145"/>
    </row>
    <row r="2" spans="1:35" ht="15" customHeight="1">
      <c r="A2" s="155"/>
      <c r="B2" s="158"/>
      <c r="C2" s="158"/>
      <c r="D2" s="158"/>
      <c r="E2" s="158"/>
      <c r="F2" s="151" t="s">
        <v>42</v>
      </c>
      <c r="G2" s="152"/>
      <c r="H2" s="152"/>
      <c r="I2" s="152"/>
      <c r="J2" s="152"/>
      <c r="K2" s="152"/>
      <c r="L2" s="152"/>
      <c r="M2" s="152"/>
      <c r="N2" s="84"/>
      <c r="O2" s="135" t="s">
        <v>43</v>
      </c>
      <c r="P2" s="135"/>
      <c r="Q2" s="135"/>
      <c r="R2" s="135"/>
      <c r="S2" s="135"/>
      <c r="T2" s="135"/>
      <c r="U2" s="135"/>
      <c r="V2" s="146"/>
      <c r="W2" s="106"/>
      <c r="X2" s="106"/>
      <c r="Y2" s="106"/>
      <c r="Z2" s="106"/>
      <c r="AA2" s="106"/>
      <c r="AB2" s="147"/>
      <c r="AC2" s="146"/>
      <c r="AD2" s="106"/>
      <c r="AE2" s="106"/>
      <c r="AF2" s="106"/>
      <c r="AG2" s="106"/>
      <c r="AH2" s="106"/>
      <c r="AI2" s="147"/>
    </row>
    <row r="3" spans="1:35" ht="4.5" customHeight="1" thickBot="1">
      <c r="A3" s="155"/>
      <c r="B3" s="158"/>
      <c r="C3" s="158"/>
      <c r="D3" s="158"/>
      <c r="E3" s="158"/>
      <c r="F3" s="153" t="s">
        <v>2</v>
      </c>
      <c r="G3" s="135"/>
      <c r="H3" s="135"/>
      <c r="I3" s="135"/>
      <c r="J3" s="135"/>
      <c r="K3" s="135"/>
      <c r="L3" s="135"/>
      <c r="M3" s="135"/>
      <c r="N3" s="135" t="s">
        <v>2</v>
      </c>
      <c r="O3" s="135"/>
      <c r="P3" s="135"/>
      <c r="Q3" s="135"/>
      <c r="R3" s="135"/>
      <c r="S3" s="135"/>
      <c r="T3" s="135"/>
      <c r="U3" s="135"/>
      <c r="V3" s="148"/>
      <c r="W3" s="149"/>
      <c r="X3" s="149"/>
      <c r="Y3" s="149"/>
      <c r="Z3" s="149"/>
      <c r="AA3" s="149"/>
      <c r="AB3" s="150"/>
      <c r="AC3" s="148"/>
      <c r="AD3" s="149"/>
      <c r="AE3" s="149"/>
      <c r="AF3" s="149"/>
      <c r="AG3" s="149"/>
      <c r="AH3" s="149"/>
      <c r="AI3" s="150"/>
    </row>
    <row r="4" spans="1:35" ht="16.5" customHeight="1" thickBot="1">
      <c r="A4" s="155"/>
      <c r="B4" s="158"/>
      <c r="C4" s="158"/>
      <c r="D4" s="158"/>
      <c r="E4" s="158"/>
      <c r="F4" s="153" t="s">
        <v>4</v>
      </c>
      <c r="G4" s="135"/>
      <c r="H4" s="135"/>
      <c r="I4" s="135"/>
      <c r="J4" s="135" t="s">
        <v>3</v>
      </c>
      <c r="K4" s="135"/>
      <c r="L4" s="135"/>
      <c r="M4" s="135"/>
      <c r="N4" s="135" t="s">
        <v>4</v>
      </c>
      <c r="O4" s="135"/>
      <c r="P4" s="135"/>
      <c r="Q4" s="135"/>
      <c r="R4" s="135" t="s">
        <v>3</v>
      </c>
      <c r="S4" s="135"/>
      <c r="T4" s="135"/>
      <c r="U4" s="135"/>
      <c r="V4" s="136" t="s">
        <v>4</v>
      </c>
      <c r="W4" s="137"/>
      <c r="X4" s="137"/>
      <c r="Y4" s="137"/>
      <c r="Z4" s="137"/>
      <c r="AA4" s="137"/>
      <c r="AB4" s="138"/>
      <c r="AC4" s="139" t="s">
        <v>3</v>
      </c>
      <c r="AD4" s="140"/>
      <c r="AE4" s="140"/>
      <c r="AF4" s="140"/>
      <c r="AG4" s="140"/>
      <c r="AH4" s="140"/>
      <c r="AI4" s="141"/>
    </row>
    <row r="5" spans="1:35" ht="78.75" customHeight="1" thickBot="1">
      <c r="A5" s="155"/>
      <c r="B5" s="158"/>
      <c r="C5" s="158"/>
      <c r="D5" s="158"/>
      <c r="E5" s="158"/>
      <c r="F5" s="85" t="s">
        <v>5</v>
      </c>
      <c r="G5" s="83" t="s">
        <v>7</v>
      </c>
      <c r="H5" s="83" t="s">
        <v>9</v>
      </c>
      <c r="I5" s="83" t="s">
        <v>10</v>
      </c>
      <c r="J5" s="83" t="s">
        <v>5</v>
      </c>
      <c r="K5" s="83" t="s">
        <v>7</v>
      </c>
      <c r="L5" s="83" t="s">
        <v>9</v>
      </c>
      <c r="M5" s="83" t="s">
        <v>10</v>
      </c>
      <c r="N5" s="83" t="s">
        <v>5</v>
      </c>
      <c r="O5" s="83" t="s">
        <v>6</v>
      </c>
      <c r="P5" s="83" t="s">
        <v>8</v>
      </c>
      <c r="Q5" s="83" t="s">
        <v>10</v>
      </c>
      <c r="R5" s="83" t="s">
        <v>5</v>
      </c>
      <c r="S5" s="83" t="s">
        <v>6</v>
      </c>
      <c r="T5" s="83" t="s">
        <v>8</v>
      </c>
      <c r="U5" s="83" t="s">
        <v>10</v>
      </c>
      <c r="V5" s="98" t="s">
        <v>5</v>
      </c>
      <c r="W5" s="99" t="s">
        <v>7</v>
      </c>
      <c r="X5" s="99" t="s">
        <v>9</v>
      </c>
      <c r="Y5" s="99" t="s">
        <v>6</v>
      </c>
      <c r="Z5" s="99" t="s">
        <v>8</v>
      </c>
      <c r="AA5" s="99" t="s">
        <v>61</v>
      </c>
      <c r="AB5" s="100" t="s">
        <v>10</v>
      </c>
      <c r="AC5" s="98" t="s">
        <v>5</v>
      </c>
      <c r="AD5" s="99" t="s">
        <v>7</v>
      </c>
      <c r="AE5" s="99" t="s">
        <v>9</v>
      </c>
      <c r="AF5" s="99" t="s">
        <v>6</v>
      </c>
      <c r="AG5" s="99" t="s">
        <v>8</v>
      </c>
      <c r="AH5" s="99" t="s">
        <v>61</v>
      </c>
      <c r="AI5" s="100" t="s">
        <v>10</v>
      </c>
    </row>
    <row r="6" spans="1:35" ht="12.75" hidden="1" customHeight="1">
      <c r="A6" s="156"/>
      <c r="B6" s="159"/>
      <c r="C6" s="159"/>
      <c r="D6" s="159"/>
      <c r="E6" s="159"/>
      <c r="F6" s="95">
        <v>4</v>
      </c>
      <c r="G6" s="94">
        <v>4</v>
      </c>
      <c r="H6" s="94">
        <v>4</v>
      </c>
      <c r="I6" s="94">
        <v>8</v>
      </c>
      <c r="J6" s="94">
        <v>4</v>
      </c>
      <c r="K6" s="94">
        <v>4</v>
      </c>
      <c r="L6" s="94">
        <v>4</v>
      </c>
      <c r="M6" s="94">
        <v>8</v>
      </c>
      <c r="N6" s="94">
        <v>4</v>
      </c>
      <c r="O6" s="94">
        <v>4</v>
      </c>
      <c r="P6" s="94">
        <v>4</v>
      </c>
      <c r="Q6" s="94">
        <v>8</v>
      </c>
      <c r="R6" s="94">
        <v>4</v>
      </c>
      <c r="S6" s="94">
        <v>4</v>
      </c>
      <c r="T6" s="94">
        <v>4</v>
      </c>
      <c r="U6" s="94">
        <v>8</v>
      </c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7"/>
    </row>
    <row r="7" spans="1:35" ht="12.75" customHeight="1">
      <c r="A7" s="142">
        <v>1</v>
      </c>
      <c r="B7" s="82" t="s">
        <v>56</v>
      </c>
      <c r="C7" s="86">
        <v>30452</v>
      </c>
      <c r="D7" s="86">
        <v>21133</v>
      </c>
      <c r="E7" s="87">
        <f>+C7-D7</f>
        <v>9319</v>
      </c>
      <c r="F7" s="88">
        <f>$D7*F$6</f>
        <v>84532</v>
      </c>
      <c r="G7" s="89">
        <f>$D7*G$6</f>
        <v>84532</v>
      </c>
      <c r="H7" s="90">
        <f>$D7*H$6</f>
        <v>84532</v>
      </c>
      <c r="I7" s="91">
        <f>$D7*I$6</f>
        <v>169064</v>
      </c>
      <c r="J7" s="88">
        <f>$E7*J$6</f>
        <v>37276</v>
      </c>
      <c r="K7" s="89">
        <f>$E7*K$6</f>
        <v>37276</v>
      </c>
      <c r="L7" s="90">
        <f>$E7*L$6</f>
        <v>37276</v>
      </c>
      <c r="M7" s="91">
        <f>$E7*M$6</f>
        <v>74552</v>
      </c>
      <c r="N7" s="88">
        <f>$D7*N$6</f>
        <v>84532</v>
      </c>
      <c r="O7" s="92">
        <f>$D7*O$6</f>
        <v>84532</v>
      </c>
      <c r="P7" s="93">
        <f>$D7*P$6</f>
        <v>84532</v>
      </c>
      <c r="Q7" s="91">
        <f>$D7*Q$6</f>
        <v>169064</v>
      </c>
      <c r="R7" s="88">
        <f>$E7*R$6</f>
        <v>37276</v>
      </c>
      <c r="S7" s="92">
        <f>$E7*S$6</f>
        <v>37276</v>
      </c>
      <c r="T7" s="93">
        <f>$E7*T$6</f>
        <v>37276</v>
      </c>
      <c r="U7" s="91">
        <f>$E7*U$6</f>
        <v>74552</v>
      </c>
      <c r="V7" s="86">
        <f>+F7+N7</f>
        <v>169064</v>
      </c>
      <c r="W7" s="86">
        <f>+G7</f>
        <v>84532</v>
      </c>
      <c r="X7" s="86">
        <f>+H7</f>
        <v>84532</v>
      </c>
      <c r="Y7" s="86">
        <f>+O7</f>
        <v>84532</v>
      </c>
      <c r="Z7" s="86">
        <f>+P7</f>
        <v>84532</v>
      </c>
      <c r="AA7" s="86">
        <f>SUM(W7:Z7)</f>
        <v>338128</v>
      </c>
      <c r="AB7" s="86">
        <f>+I7+Q7</f>
        <v>338128</v>
      </c>
      <c r="AC7" s="86">
        <f>+J7+R7</f>
        <v>74552</v>
      </c>
      <c r="AD7" s="86">
        <f>+K7</f>
        <v>37276</v>
      </c>
      <c r="AE7" s="86">
        <f>+L7</f>
        <v>37276</v>
      </c>
      <c r="AF7" s="86">
        <f>+S7</f>
        <v>37276</v>
      </c>
      <c r="AG7" s="86">
        <f>+T7</f>
        <v>37276</v>
      </c>
      <c r="AH7" s="86">
        <f>SUM(AD7:AG7)</f>
        <v>149104</v>
      </c>
      <c r="AI7" s="86">
        <f>+U7+M7</f>
        <v>149104</v>
      </c>
    </row>
    <row r="8" spans="1:35">
      <c r="A8" s="115"/>
      <c r="B8" s="61" t="s">
        <v>44</v>
      </c>
      <c r="C8" s="64">
        <v>30880</v>
      </c>
      <c r="D8" s="64">
        <v>26894</v>
      </c>
      <c r="E8" s="1">
        <f t="shared" ref="E8:E38" si="0">+C8-D8</f>
        <v>3986</v>
      </c>
      <c r="F8" s="40">
        <f t="shared" ref="F8:I23" si="1">$D8*F$6</f>
        <v>107576</v>
      </c>
      <c r="G8" s="76">
        <f t="shared" si="1"/>
        <v>107576</v>
      </c>
      <c r="H8" s="44">
        <f t="shared" si="1"/>
        <v>107576</v>
      </c>
      <c r="I8" s="42">
        <f t="shared" si="1"/>
        <v>215152</v>
      </c>
      <c r="J8" s="40">
        <f t="shared" ref="J8:M38" si="2">$E8*J$6</f>
        <v>15944</v>
      </c>
      <c r="K8" s="76">
        <f t="shared" si="2"/>
        <v>15944</v>
      </c>
      <c r="L8" s="44">
        <f t="shared" si="2"/>
        <v>15944</v>
      </c>
      <c r="M8" s="42">
        <f t="shared" si="2"/>
        <v>31888</v>
      </c>
      <c r="N8" s="40">
        <f t="shared" ref="N8:Q38" si="3">$D8*N$6</f>
        <v>107576</v>
      </c>
      <c r="O8" s="43">
        <f t="shared" si="3"/>
        <v>107576</v>
      </c>
      <c r="P8" s="41">
        <f t="shared" si="3"/>
        <v>107576</v>
      </c>
      <c r="Q8" s="42">
        <f t="shared" si="3"/>
        <v>215152</v>
      </c>
      <c r="R8" s="40">
        <f t="shared" ref="R8:U38" si="4">$E8*R$6</f>
        <v>15944</v>
      </c>
      <c r="S8" s="43">
        <f t="shared" si="4"/>
        <v>15944</v>
      </c>
      <c r="T8" s="41">
        <f t="shared" si="4"/>
        <v>15944</v>
      </c>
      <c r="U8" s="42">
        <f t="shared" si="4"/>
        <v>31888</v>
      </c>
      <c r="V8" s="86">
        <f t="shared" ref="V8:V38" si="5">+F8+N8</f>
        <v>215152</v>
      </c>
      <c r="W8" s="86">
        <f t="shared" ref="W8:W38" si="6">+G8</f>
        <v>107576</v>
      </c>
      <c r="X8" s="64">
        <f>+H8</f>
        <v>107576</v>
      </c>
      <c r="Y8" s="64">
        <f>+O8</f>
        <v>107576</v>
      </c>
      <c r="Z8" s="64">
        <f>+P8</f>
        <v>107576</v>
      </c>
      <c r="AA8" s="64">
        <f>SUM(W8:Z8)</f>
        <v>430304</v>
      </c>
      <c r="AB8" s="86">
        <f t="shared" ref="AB8:AB38" si="7">+I8+Q8</f>
        <v>430304</v>
      </c>
      <c r="AC8" s="86">
        <f t="shared" ref="AC8:AC38" si="8">+J8+R8</f>
        <v>31888</v>
      </c>
      <c r="AD8" s="86">
        <f t="shared" ref="AD8:AD38" si="9">+K8</f>
        <v>15944</v>
      </c>
      <c r="AE8" s="64">
        <f>+L8</f>
        <v>15944</v>
      </c>
      <c r="AF8" s="64">
        <f>+S8</f>
        <v>15944</v>
      </c>
      <c r="AG8" s="64">
        <f>+T8</f>
        <v>15944</v>
      </c>
      <c r="AH8" s="64">
        <f>SUM(AD8:AG8)</f>
        <v>63776</v>
      </c>
      <c r="AI8" s="86">
        <f t="shared" ref="AI8:AI38" si="10">+U8+M8</f>
        <v>63776</v>
      </c>
    </row>
    <row r="9" spans="1:35">
      <c r="A9" s="115"/>
      <c r="B9" s="61" t="s">
        <v>11</v>
      </c>
      <c r="C9" s="64">
        <v>24878</v>
      </c>
      <c r="D9" s="64">
        <v>17400</v>
      </c>
      <c r="E9" s="1">
        <f t="shared" si="0"/>
        <v>7478</v>
      </c>
      <c r="F9" s="40">
        <f t="shared" si="1"/>
        <v>69600</v>
      </c>
      <c r="G9" s="76">
        <f t="shared" si="1"/>
        <v>69600</v>
      </c>
      <c r="H9" s="44">
        <f t="shared" si="1"/>
        <v>69600</v>
      </c>
      <c r="I9" s="42">
        <f t="shared" si="1"/>
        <v>139200</v>
      </c>
      <c r="J9" s="40">
        <f t="shared" si="2"/>
        <v>29912</v>
      </c>
      <c r="K9" s="76">
        <f t="shared" si="2"/>
        <v>29912</v>
      </c>
      <c r="L9" s="44">
        <f t="shared" si="2"/>
        <v>29912</v>
      </c>
      <c r="M9" s="42">
        <f t="shared" si="2"/>
        <v>59824</v>
      </c>
      <c r="N9" s="40">
        <f t="shared" si="3"/>
        <v>69600</v>
      </c>
      <c r="O9" s="43">
        <f t="shared" si="3"/>
        <v>69600</v>
      </c>
      <c r="P9" s="41">
        <f t="shared" si="3"/>
        <v>69600</v>
      </c>
      <c r="Q9" s="42">
        <f t="shared" si="3"/>
        <v>139200</v>
      </c>
      <c r="R9" s="40">
        <f t="shared" si="4"/>
        <v>29912</v>
      </c>
      <c r="S9" s="43">
        <f t="shared" si="4"/>
        <v>29912</v>
      </c>
      <c r="T9" s="41">
        <f t="shared" si="4"/>
        <v>29912</v>
      </c>
      <c r="U9" s="42">
        <f t="shared" si="4"/>
        <v>59824</v>
      </c>
      <c r="V9" s="86">
        <f t="shared" si="5"/>
        <v>139200</v>
      </c>
      <c r="W9" s="86">
        <f t="shared" si="6"/>
        <v>69600</v>
      </c>
      <c r="X9" s="64">
        <f>+H9</f>
        <v>69600</v>
      </c>
      <c r="Y9" s="64">
        <f>+O9</f>
        <v>69600</v>
      </c>
      <c r="Z9" s="64">
        <f>+P9</f>
        <v>69600</v>
      </c>
      <c r="AA9" s="64">
        <f>SUM(W9:Z9)</f>
        <v>278400</v>
      </c>
      <c r="AB9" s="86">
        <f t="shared" si="7"/>
        <v>278400</v>
      </c>
      <c r="AC9" s="86">
        <f t="shared" si="8"/>
        <v>59824</v>
      </c>
      <c r="AD9" s="86">
        <f t="shared" si="9"/>
        <v>29912</v>
      </c>
      <c r="AE9" s="64">
        <f>+L9</f>
        <v>29912</v>
      </c>
      <c r="AF9" s="64">
        <f>+S9</f>
        <v>29912</v>
      </c>
      <c r="AG9" s="64">
        <f>+T9</f>
        <v>29912</v>
      </c>
      <c r="AH9" s="64">
        <f>SUM(AD9:AG9)</f>
        <v>119648</v>
      </c>
      <c r="AI9" s="86">
        <f t="shared" si="10"/>
        <v>119648</v>
      </c>
    </row>
    <row r="10" spans="1:35" s="24" customFormat="1">
      <c r="A10" s="115">
        <v>2</v>
      </c>
      <c r="B10" s="60" t="s">
        <v>46</v>
      </c>
      <c r="C10" s="64">
        <v>22854</v>
      </c>
      <c r="D10" s="80">
        <v>21883</v>
      </c>
      <c r="E10" s="1">
        <f t="shared" si="0"/>
        <v>971</v>
      </c>
      <c r="F10" s="40">
        <f t="shared" si="1"/>
        <v>87532</v>
      </c>
      <c r="G10" s="76">
        <f>$D10*G$6</f>
        <v>87532</v>
      </c>
      <c r="H10" s="44">
        <f t="shared" si="1"/>
        <v>87532</v>
      </c>
      <c r="I10" s="42">
        <f t="shared" si="1"/>
        <v>175064</v>
      </c>
      <c r="J10" s="40">
        <f t="shared" si="2"/>
        <v>3884</v>
      </c>
      <c r="K10" s="76">
        <f t="shared" si="2"/>
        <v>3884</v>
      </c>
      <c r="L10" s="44">
        <f t="shared" si="2"/>
        <v>3884</v>
      </c>
      <c r="M10" s="42">
        <f t="shared" si="2"/>
        <v>7768</v>
      </c>
      <c r="N10" s="40">
        <f t="shared" si="3"/>
        <v>87532</v>
      </c>
      <c r="O10" s="43">
        <f t="shared" si="3"/>
        <v>87532</v>
      </c>
      <c r="P10" s="41">
        <f t="shared" si="3"/>
        <v>87532</v>
      </c>
      <c r="Q10" s="42">
        <f t="shared" si="3"/>
        <v>175064</v>
      </c>
      <c r="R10" s="40">
        <f t="shared" si="4"/>
        <v>3884</v>
      </c>
      <c r="S10" s="43">
        <f t="shared" si="4"/>
        <v>3884</v>
      </c>
      <c r="T10" s="41">
        <f t="shared" si="4"/>
        <v>3884</v>
      </c>
      <c r="U10" s="42">
        <f t="shared" si="4"/>
        <v>7768</v>
      </c>
      <c r="V10" s="86">
        <f t="shared" si="5"/>
        <v>175064</v>
      </c>
      <c r="W10" s="86">
        <f t="shared" si="6"/>
        <v>87532</v>
      </c>
      <c r="X10" s="64">
        <f>+H10</f>
        <v>87532</v>
      </c>
      <c r="Y10" s="64">
        <f>+O10</f>
        <v>87532</v>
      </c>
      <c r="Z10" s="64">
        <f>+P10</f>
        <v>87532</v>
      </c>
      <c r="AA10" s="64">
        <f>SUM(W10:Z10)</f>
        <v>350128</v>
      </c>
      <c r="AB10" s="86">
        <f t="shared" si="7"/>
        <v>350128</v>
      </c>
      <c r="AC10" s="86">
        <f t="shared" si="8"/>
        <v>7768</v>
      </c>
      <c r="AD10" s="86">
        <f t="shared" si="9"/>
        <v>3884</v>
      </c>
      <c r="AE10" s="64">
        <f>+L10</f>
        <v>3884</v>
      </c>
      <c r="AF10" s="64">
        <f>+S10</f>
        <v>3884</v>
      </c>
      <c r="AG10" s="64">
        <f>+T10</f>
        <v>3884</v>
      </c>
      <c r="AH10" s="64">
        <f>SUM(AD10:AG10)</f>
        <v>15536</v>
      </c>
      <c r="AI10" s="86">
        <f t="shared" si="10"/>
        <v>15536</v>
      </c>
    </row>
    <row r="11" spans="1:35" s="25" customFormat="1">
      <c r="A11" s="115"/>
      <c r="B11" s="61" t="s">
        <v>47</v>
      </c>
      <c r="C11" s="64">
        <v>36743</v>
      </c>
      <c r="D11" s="64">
        <v>28294</v>
      </c>
      <c r="E11" s="1">
        <f t="shared" si="0"/>
        <v>8449</v>
      </c>
      <c r="F11" s="40">
        <f t="shared" si="1"/>
        <v>113176</v>
      </c>
      <c r="G11" s="76">
        <f t="shared" si="1"/>
        <v>113176</v>
      </c>
      <c r="H11" s="44">
        <f t="shared" si="1"/>
        <v>113176</v>
      </c>
      <c r="I11" s="42">
        <f t="shared" si="1"/>
        <v>226352</v>
      </c>
      <c r="J11" s="40">
        <f t="shared" si="2"/>
        <v>33796</v>
      </c>
      <c r="K11" s="76">
        <f t="shared" si="2"/>
        <v>33796</v>
      </c>
      <c r="L11" s="44">
        <f t="shared" si="2"/>
        <v>33796</v>
      </c>
      <c r="M11" s="42">
        <f t="shared" si="2"/>
        <v>67592</v>
      </c>
      <c r="N11" s="40">
        <f t="shared" si="3"/>
        <v>113176</v>
      </c>
      <c r="O11" s="43">
        <f t="shared" si="3"/>
        <v>113176</v>
      </c>
      <c r="P11" s="41">
        <f t="shared" si="3"/>
        <v>113176</v>
      </c>
      <c r="Q11" s="42">
        <f t="shared" si="3"/>
        <v>226352</v>
      </c>
      <c r="R11" s="40">
        <f t="shared" si="4"/>
        <v>33796</v>
      </c>
      <c r="S11" s="43">
        <f t="shared" si="4"/>
        <v>33796</v>
      </c>
      <c r="T11" s="41">
        <f t="shared" si="4"/>
        <v>33796</v>
      </c>
      <c r="U11" s="42">
        <f t="shared" si="4"/>
        <v>67592</v>
      </c>
      <c r="V11" s="86">
        <f t="shared" si="5"/>
        <v>226352</v>
      </c>
      <c r="W11" s="86">
        <f t="shared" si="6"/>
        <v>113176</v>
      </c>
      <c r="X11" s="64">
        <f>+H11</f>
        <v>113176</v>
      </c>
      <c r="Y11" s="64">
        <f>+O11</f>
        <v>113176</v>
      </c>
      <c r="Z11" s="64">
        <f>+P11</f>
        <v>113176</v>
      </c>
      <c r="AA11" s="64">
        <f>SUM(W11:Z11)</f>
        <v>452704</v>
      </c>
      <c r="AB11" s="86">
        <f t="shared" si="7"/>
        <v>452704</v>
      </c>
      <c r="AC11" s="86">
        <f t="shared" si="8"/>
        <v>67592</v>
      </c>
      <c r="AD11" s="86">
        <f t="shared" si="9"/>
        <v>33796</v>
      </c>
      <c r="AE11" s="64">
        <f>+L11</f>
        <v>33796</v>
      </c>
      <c r="AF11" s="64">
        <f>+S11</f>
        <v>33796</v>
      </c>
      <c r="AG11" s="64">
        <f>+T11</f>
        <v>33796</v>
      </c>
      <c r="AH11" s="64">
        <f>SUM(AD11:AG11)</f>
        <v>135184</v>
      </c>
      <c r="AI11" s="86">
        <f t="shared" si="10"/>
        <v>135184</v>
      </c>
    </row>
    <row r="12" spans="1:35">
      <c r="A12" s="115"/>
      <c r="B12" s="61" t="s">
        <v>48</v>
      </c>
      <c r="C12" s="64">
        <v>1092</v>
      </c>
      <c r="D12" s="64">
        <v>0</v>
      </c>
      <c r="E12" s="1">
        <f t="shared" si="0"/>
        <v>1092</v>
      </c>
      <c r="F12" s="40">
        <f t="shared" si="1"/>
        <v>0</v>
      </c>
      <c r="G12" s="76">
        <f t="shared" si="1"/>
        <v>0</v>
      </c>
      <c r="H12" s="44">
        <f t="shared" si="1"/>
        <v>0</v>
      </c>
      <c r="I12" s="42">
        <f t="shared" si="1"/>
        <v>0</v>
      </c>
      <c r="J12" s="40">
        <f t="shared" si="2"/>
        <v>4368</v>
      </c>
      <c r="K12" s="76">
        <f t="shared" si="2"/>
        <v>4368</v>
      </c>
      <c r="L12" s="44">
        <f t="shared" si="2"/>
        <v>4368</v>
      </c>
      <c r="M12" s="42">
        <f t="shared" si="2"/>
        <v>8736</v>
      </c>
      <c r="N12" s="40">
        <f t="shared" si="3"/>
        <v>0</v>
      </c>
      <c r="O12" s="43">
        <f t="shared" si="3"/>
        <v>0</v>
      </c>
      <c r="P12" s="41">
        <f t="shared" si="3"/>
        <v>0</v>
      </c>
      <c r="Q12" s="42">
        <f t="shared" si="3"/>
        <v>0</v>
      </c>
      <c r="R12" s="40">
        <f t="shared" si="4"/>
        <v>4368</v>
      </c>
      <c r="S12" s="43">
        <f t="shared" si="4"/>
        <v>4368</v>
      </c>
      <c r="T12" s="41">
        <f t="shared" si="4"/>
        <v>4368</v>
      </c>
      <c r="U12" s="42">
        <f t="shared" si="4"/>
        <v>8736</v>
      </c>
      <c r="V12" s="86">
        <f t="shared" si="5"/>
        <v>0</v>
      </c>
      <c r="W12" s="86">
        <f t="shared" si="6"/>
        <v>0</v>
      </c>
      <c r="X12" s="64">
        <f>+H12</f>
        <v>0</v>
      </c>
      <c r="Y12" s="64">
        <f>+O12</f>
        <v>0</v>
      </c>
      <c r="Z12" s="64">
        <f>+P12</f>
        <v>0</v>
      </c>
      <c r="AA12" s="64">
        <f>SUM(W12:Z12)</f>
        <v>0</v>
      </c>
      <c r="AB12" s="86">
        <f t="shared" si="7"/>
        <v>0</v>
      </c>
      <c r="AC12" s="86">
        <f t="shared" si="8"/>
        <v>8736</v>
      </c>
      <c r="AD12" s="86">
        <f t="shared" si="9"/>
        <v>4368</v>
      </c>
      <c r="AE12" s="64">
        <f>+L12</f>
        <v>4368</v>
      </c>
      <c r="AF12" s="64">
        <f>+S12</f>
        <v>4368</v>
      </c>
      <c r="AG12" s="64">
        <f>+T12</f>
        <v>4368</v>
      </c>
      <c r="AH12" s="64">
        <f>SUM(AD12:AG12)</f>
        <v>17472</v>
      </c>
      <c r="AI12" s="86">
        <f t="shared" si="10"/>
        <v>17472</v>
      </c>
    </row>
    <row r="13" spans="1:35">
      <c r="A13" s="134">
        <v>3</v>
      </c>
      <c r="B13" s="60" t="s">
        <v>49</v>
      </c>
      <c r="C13" s="64">
        <v>41460</v>
      </c>
      <c r="D13" s="64">
        <v>16165</v>
      </c>
      <c r="E13" s="1">
        <f t="shared" si="0"/>
        <v>25295</v>
      </c>
      <c r="F13" s="40">
        <f t="shared" si="1"/>
        <v>64660</v>
      </c>
      <c r="G13" s="76">
        <f t="shared" si="1"/>
        <v>64660</v>
      </c>
      <c r="H13" s="44">
        <f t="shared" si="1"/>
        <v>64660</v>
      </c>
      <c r="I13" s="42">
        <f t="shared" si="1"/>
        <v>129320</v>
      </c>
      <c r="J13" s="40">
        <f t="shared" si="2"/>
        <v>101180</v>
      </c>
      <c r="K13" s="76">
        <f t="shared" si="2"/>
        <v>101180</v>
      </c>
      <c r="L13" s="44">
        <f t="shared" si="2"/>
        <v>101180</v>
      </c>
      <c r="M13" s="42">
        <f t="shared" si="2"/>
        <v>202360</v>
      </c>
      <c r="N13" s="40">
        <f t="shared" si="3"/>
        <v>64660</v>
      </c>
      <c r="O13" s="43">
        <f t="shared" si="3"/>
        <v>64660</v>
      </c>
      <c r="P13" s="41">
        <f t="shared" si="3"/>
        <v>64660</v>
      </c>
      <c r="Q13" s="42">
        <f t="shared" si="3"/>
        <v>129320</v>
      </c>
      <c r="R13" s="40">
        <f t="shared" si="4"/>
        <v>101180</v>
      </c>
      <c r="S13" s="43">
        <f t="shared" si="4"/>
        <v>101180</v>
      </c>
      <c r="T13" s="41">
        <f t="shared" si="4"/>
        <v>101180</v>
      </c>
      <c r="U13" s="42">
        <f t="shared" si="4"/>
        <v>202360</v>
      </c>
      <c r="V13" s="86">
        <f t="shared" si="5"/>
        <v>129320</v>
      </c>
      <c r="W13" s="86">
        <f t="shared" si="6"/>
        <v>64660</v>
      </c>
      <c r="X13" s="64">
        <f>+H13</f>
        <v>64660</v>
      </c>
      <c r="Y13" s="64">
        <f>+O13</f>
        <v>64660</v>
      </c>
      <c r="Z13" s="64">
        <f>+P13</f>
        <v>64660</v>
      </c>
      <c r="AA13" s="64">
        <f>SUM(W13:Z13)</f>
        <v>258640</v>
      </c>
      <c r="AB13" s="86">
        <f t="shared" si="7"/>
        <v>258640</v>
      </c>
      <c r="AC13" s="86">
        <f t="shared" si="8"/>
        <v>202360</v>
      </c>
      <c r="AD13" s="86">
        <f t="shared" si="9"/>
        <v>101180</v>
      </c>
      <c r="AE13" s="64">
        <f>+L13</f>
        <v>101180</v>
      </c>
      <c r="AF13" s="64">
        <f>+S13</f>
        <v>101180</v>
      </c>
      <c r="AG13" s="64">
        <f>+T13</f>
        <v>101180</v>
      </c>
      <c r="AH13" s="64">
        <f>SUM(AD13:AG13)</f>
        <v>404720</v>
      </c>
      <c r="AI13" s="86">
        <f t="shared" si="10"/>
        <v>404720</v>
      </c>
    </row>
    <row r="14" spans="1:35">
      <c r="A14" s="134"/>
      <c r="B14" s="61" t="s">
        <v>12</v>
      </c>
      <c r="C14" s="64">
        <v>24837</v>
      </c>
      <c r="D14" s="64">
        <v>16416</v>
      </c>
      <c r="E14" s="1">
        <f t="shared" si="0"/>
        <v>8421</v>
      </c>
      <c r="F14" s="40">
        <f t="shared" si="1"/>
        <v>65664</v>
      </c>
      <c r="G14" s="76">
        <f t="shared" si="1"/>
        <v>65664</v>
      </c>
      <c r="H14" s="44">
        <f t="shared" si="1"/>
        <v>65664</v>
      </c>
      <c r="I14" s="42">
        <f t="shared" si="1"/>
        <v>131328</v>
      </c>
      <c r="J14" s="40">
        <f t="shared" si="2"/>
        <v>33684</v>
      </c>
      <c r="K14" s="76">
        <f t="shared" si="2"/>
        <v>33684</v>
      </c>
      <c r="L14" s="44">
        <f t="shared" si="2"/>
        <v>33684</v>
      </c>
      <c r="M14" s="42">
        <f t="shared" si="2"/>
        <v>67368</v>
      </c>
      <c r="N14" s="40">
        <f t="shared" si="3"/>
        <v>65664</v>
      </c>
      <c r="O14" s="43">
        <f t="shared" si="3"/>
        <v>65664</v>
      </c>
      <c r="P14" s="41">
        <f t="shared" si="3"/>
        <v>65664</v>
      </c>
      <c r="Q14" s="42">
        <f t="shared" si="3"/>
        <v>131328</v>
      </c>
      <c r="R14" s="40">
        <f t="shared" si="4"/>
        <v>33684</v>
      </c>
      <c r="S14" s="43">
        <f t="shared" si="4"/>
        <v>33684</v>
      </c>
      <c r="T14" s="41">
        <f t="shared" si="4"/>
        <v>33684</v>
      </c>
      <c r="U14" s="42">
        <f t="shared" si="4"/>
        <v>67368</v>
      </c>
      <c r="V14" s="86">
        <f t="shared" si="5"/>
        <v>131328</v>
      </c>
      <c r="W14" s="86">
        <f t="shared" si="6"/>
        <v>65664</v>
      </c>
      <c r="X14" s="64">
        <f>+H14</f>
        <v>65664</v>
      </c>
      <c r="Y14" s="64">
        <f>+O14</f>
        <v>65664</v>
      </c>
      <c r="Z14" s="64">
        <f>+P14</f>
        <v>65664</v>
      </c>
      <c r="AA14" s="64">
        <f>SUM(W14:Z14)</f>
        <v>262656</v>
      </c>
      <c r="AB14" s="86">
        <f t="shared" si="7"/>
        <v>262656</v>
      </c>
      <c r="AC14" s="86">
        <f t="shared" si="8"/>
        <v>67368</v>
      </c>
      <c r="AD14" s="86">
        <f t="shared" si="9"/>
        <v>33684</v>
      </c>
      <c r="AE14" s="64">
        <f>+L14</f>
        <v>33684</v>
      </c>
      <c r="AF14" s="64">
        <f>+S14</f>
        <v>33684</v>
      </c>
      <c r="AG14" s="64">
        <f>+T14</f>
        <v>33684</v>
      </c>
      <c r="AH14" s="64">
        <f>SUM(AD14:AG14)</f>
        <v>134736</v>
      </c>
      <c r="AI14" s="86">
        <f t="shared" si="10"/>
        <v>134736</v>
      </c>
    </row>
    <row r="15" spans="1:35">
      <c r="A15" s="115">
        <v>4</v>
      </c>
      <c r="B15" s="61" t="s">
        <v>13</v>
      </c>
      <c r="C15" s="64">
        <v>3794</v>
      </c>
      <c r="D15" s="64">
        <v>3057</v>
      </c>
      <c r="E15" s="1">
        <f t="shared" si="0"/>
        <v>737</v>
      </c>
      <c r="F15" s="40">
        <f t="shared" si="1"/>
        <v>12228</v>
      </c>
      <c r="G15" s="76">
        <f t="shared" si="1"/>
        <v>12228</v>
      </c>
      <c r="H15" s="44">
        <f t="shared" si="1"/>
        <v>12228</v>
      </c>
      <c r="I15" s="42">
        <f t="shared" si="1"/>
        <v>24456</v>
      </c>
      <c r="J15" s="40">
        <f t="shared" si="2"/>
        <v>2948</v>
      </c>
      <c r="K15" s="76">
        <f t="shared" si="2"/>
        <v>2948</v>
      </c>
      <c r="L15" s="44">
        <f t="shared" si="2"/>
        <v>2948</v>
      </c>
      <c r="M15" s="42">
        <f t="shared" si="2"/>
        <v>5896</v>
      </c>
      <c r="N15" s="40">
        <f t="shared" si="3"/>
        <v>12228</v>
      </c>
      <c r="O15" s="43">
        <f t="shared" si="3"/>
        <v>12228</v>
      </c>
      <c r="P15" s="41">
        <f t="shared" si="3"/>
        <v>12228</v>
      </c>
      <c r="Q15" s="42">
        <f t="shared" si="3"/>
        <v>24456</v>
      </c>
      <c r="R15" s="40">
        <f t="shared" si="4"/>
        <v>2948</v>
      </c>
      <c r="S15" s="43">
        <f t="shared" si="4"/>
        <v>2948</v>
      </c>
      <c r="T15" s="41">
        <f t="shared" si="4"/>
        <v>2948</v>
      </c>
      <c r="U15" s="42">
        <f t="shared" si="4"/>
        <v>5896</v>
      </c>
      <c r="V15" s="86">
        <f t="shared" si="5"/>
        <v>24456</v>
      </c>
      <c r="W15" s="86">
        <f t="shared" si="6"/>
        <v>12228</v>
      </c>
      <c r="X15" s="64">
        <f>+H15</f>
        <v>12228</v>
      </c>
      <c r="Y15" s="64">
        <f>+O15</f>
        <v>12228</v>
      </c>
      <c r="Z15" s="64">
        <f>+P15</f>
        <v>12228</v>
      </c>
      <c r="AA15" s="64">
        <f>SUM(W15:Z15)</f>
        <v>48912</v>
      </c>
      <c r="AB15" s="86">
        <f t="shared" si="7"/>
        <v>48912</v>
      </c>
      <c r="AC15" s="86">
        <f t="shared" si="8"/>
        <v>5896</v>
      </c>
      <c r="AD15" s="86">
        <f t="shared" si="9"/>
        <v>2948</v>
      </c>
      <c r="AE15" s="64">
        <f>+L15</f>
        <v>2948</v>
      </c>
      <c r="AF15" s="64">
        <f>+S15</f>
        <v>2948</v>
      </c>
      <c r="AG15" s="64">
        <f>+T15</f>
        <v>2948</v>
      </c>
      <c r="AH15" s="64">
        <f>SUM(AD15:AG15)</f>
        <v>11792</v>
      </c>
      <c r="AI15" s="86">
        <f t="shared" si="10"/>
        <v>11792</v>
      </c>
    </row>
    <row r="16" spans="1:35">
      <c r="A16" s="115"/>
      <c r="B16" s="60" t="s">
        <v>50</v>
      </c>
      <c r="C16" s="64">
        <v>10567</v>
      </c>
      <c r="D16" s="64">
        <v>6961</v>
      </c>
      <c r="E16" s="1">
        <f t="shared" si="0"/>
        <v>3606</v>
      </c>
      <c r="F16" s="40">
        <f t="shared" si="1"/>
        <v>27844</v>
      </c>
      <c r="G16" s="76">
        <f t="shared" si="1"/>
        <v>27844</v>
      </c>
      <c r="H16" s="44">
        <f t="shared" si="1"/>
        <v>27844</v>
      </c>
      <c r="I16" s="42">
        <f t="shared" si="1"/>
        <v>55688</v>
      </c>
      <c r="J16" s="40">
        <f t="shared" si="2"/>
        <v>14424</v>
      </c>
      <c r="K16" s="76">
        <f t="shared" si="2"/>
        <v>14424</v>
      </c>
      <c r="L16" s="44">
        <f t="shared" si="2"/>
        <v>14424</v>
      </c>
      <c r="M16" s="42">
        <f t="shared" si="2"/>
        <v>28848</v>
      </c>
      <c r="N16" s="40">
        <f t="shared" si="3"/>
        <v>27844</v>
      </c>
      <c r="O16" s="43">
        <f t="shared" si="3"/>
        <v>27844</v>
      </c>
      <c r="P16" s="41">
        <f t="shared" si="3"/>
        <v>27844</v>
      </c>
      <c r="Q16" s="42">
        <f t="shared" si="3"/>
        <v>55688</v>
      </c>
      <c r="R16" s="40">
        <f t="shared" si="4"/>
        <v>14424</v>
      </c>
      <c r="S16" s="43">
        <f t="shared" si="4"/>
        <v>14424</v>
      </c>
      <c r="T16" s="41">
        <f t="shared" si="4"/>
        <v>14424</v>
      </c>
      <c r="U16" s="42">
        <f t="shared" si="4"/>
        <v>28848</v>
      </c>
      <c r="V16" s="86">
        <f t="shared" si="5"/>
        <v>55688</v>
      </c>
      <c r="W16" s="86">
        <f t="shared" si="6"/>
        <v>27844</v>
      </c>
      <c r="X16" s="64">
        <f>+H16</f>
        <v>27844</v>
      </c>
      <c r="Y16" s="64">
        <f>+O16</f>
        <v>27844</v>
      </c>
      <c r="Z16" s="64">
        <f>+P16</f>
        <v>27844</v>
      </c>
      <c r="AA16" s="64">
        <f>SUM(W16:Z16)</f>
        <v>111376</v>
      </c>
      <c r="AB16" s="86">
        <f t="shared" si="7"/>
        <v>111376</v>
      </c>
      <c r="AC16" s="86">
        <f t="shared" si="8"/>
        <v>28848</v>
      </c>
      <c r="AD16" s="86">
        <f t="shared" si="9"/>
        <v>14424</v>
      </c>
      <c r="AE16" s="64">
        <f>+L16</f>
        <v>14424</v>
      </c>
      <c r="AF16" s="64">
        <f>+S16</f>
        <v>14424</v>
      </c>
      <c r="AG16" s="64">
        <f>+T16</f>
        <v>14424</v>
      </c>
      <c r="AH16" s="64">
        <f>SUM(AD16:AG16)</f>
        <v>57696</v>
      </c>
      <c r="AI16" s="86">
        <f t="shared" si="10"/>
        <v>57696</v>
      </c>
    </row>
    <row r="17" spans="1:35">
      <c r="A17" s="115"/>
      <c r="B17" s="61" t="s">
        <v>51</v>
      </c>
      <c r="C17" s="64">
        <v>9974</v>
      </c>
      <c r="D17" s="64">
        <v>8211</v>
      </c>
      <c r="E17" s="1">
        <f t="shared" si="0"/>
        <v>1763</v>
      </c>
      <c r="F17" s="40">
        <f t="shared" si="1"/>
        <v>32844</v>
      </c>
      <c r="G17" s="76">
        <f t="shared" si="1"/>
        <v>32844</v>
      </c>
      <c r="H17" s="44">
        <f t="shared" si="1"/>
        <v>32844</v>
      </c>
      <c r="I17" s="42">
        <f t="shared" si="1"/>
        <v>65688</v>
      </c>
      <c r="J17" s="40">
        <f t="shared" si="2"/>
        <v>7052</v>
      </c>
      <c r="K17" s="76">
        <f t="shared" si="2"/>
        <v>7052</v>
      </c>
      <c r="L17" s="44">
        <f t="shared" si="2"/>
        <v>7052</v>
      </c>
      <c r="M17" s="42">
        <f t="shared" si="2"/>
        <v>14104</v>
      </c>
      <c r="N17" s="40">
        <f t="shared" si="3"/>
        <v>32844</v>
      </c>
      <c r="O17" s="43">
        <f t="shared" si="3"/>
        <v>32844</v>
      </c>
      <c r="P17" s="41">
        <f t="shared" si="3"/>
        <v>32844</v>
      </c>
      <c r="Q17" s="42">
        <f t="shared" si="3"/>
        <v>65688</v>
      </c>
      <c r="R17" s="40">
        <f t="shared" si="4"/>
        <v>7052</v>
      </c>
      <c r="S17" s="43">
        <f t="shared" si="4"/>
        <v>7052</v>
      </c>
      <c r="T17" s="41">
        <f t="shared" si="4"/>
        <v>7052</v>
      </c>
      <c r="U17" s="42">
        <f t="shared" si="4"/>
        <v>14104</v>
      </c>
      <c r="V17" s="86">
        <f t="shared" si="5"/>
        <v>65688</v>
      </c>
      <c r="W17" s="86">
        <f t="shared" si="6"/>
        <v>32844</v>
      </c>
      <c r="X17" s="64">
        <f>+H17</f>
        <v>32844</v>
      </c>
      <c r="Y17" s="64">
        <f>+O17</f>
        <v>32844</v>
      </c>
      <c r="Z17" s="64">
        <f>+P17</f>
        <v>32844</v>
      </c>
      <c r="AA17" s="64">
        <f>SUM(W17:Z17)</f>
        <v>131376</v>
      </c>
      <c r="AB17" s="86">
        <f t="shared" si="7"/>
        <v>131376</v>
      </c>
      <c r="AC17" s="86">
        <f t="shared" si="8"/>
        <v>14104</v>
      </c>
      <c r="AD17" s="86">
        <f t="shared" si="9"/>
        <v>7052</v>
      </c>
      <c r="AE17" s="64">
        <f>+L17</f>
        <v>7052</v>
      </c>
      <c r="AF17" s="64">
        <f>+S17</f>
        <v>7052</v>
      </c>
      <c r="AG17" s="64">
        <f>+T17</f>
        <v>7052</v>
      </c>
      <c r="AH17" s="64">
        <f>SUM(AD17:AG17)</f>
        <v>28208</v>
      </c>
      <c r="AI17" s="86">
        <f t="shared" si="10"/>
        <v>28208</v>
      </c>
    </row>
    <row r="18" spans="1:35">
      <c r="A18" s="115"/>
      <c r="B18" s="61" t="s">
        <v>14</v>
      </c>
      <c r="C18" s="64">
        <v>23395</v>
      </c>
      <c r="D18" s="64">
        <v>12645</v>
      </c>
      <c r="E18" s="1">
        <f t="shared" si="0"/>
        <v>10750</v>
      </c>
      <c r="F18" s="40">
        <f t="shared" si="1"/>
        <v>50580</v>
      </c>
      <c r="G18" s="76">
        <f t="shared" si="1"/>
        <v>50580</v>
      </c>
      <c r="H18" s="44">
        <f t="shared" si="1"/>
        <v>50580</v>
      </c>
      <c r="I18" s="42">
        <f t="shared" si="1"/>
        <v>101160</v>
      </c>
      <c r="J18" s="40">
        <f t="shared" si="2"/>
        <v>43000</v>
      </c>
      <c r="K18" s="76">
        <f t="shared" si="2"/>
        <v>43000</v>
      </c>
      <c r="L18" s="44">
        <f t="shared" si="2"/>
        <v>43000</v>
      </c>
      <c r="M18" s="42">
        <f t="shared" si="2"/>
        <v>86000</v>
      </c>
      <c r="N18" s="40">
        <f t="shared" si="3"/>
        <v>50580</v>
      </c>
      <c r="O18" s="43">
        <f t="shared" si="3"/>
        <v>50580</v>
      </c>
      <c r="P18" s="41">
        <f t="shared" si="3"/>
        <v>50580</v>
      </c>
      <c r="Q18" s="42">
        <f t="shared" si="3"/>
        <v>101160</v>
      </c>
      <c r="R18" s="40">
        <f t="shared" si="4"/>
        <v>43000</v>
      </c>
      <c r="S18" s="43">
        <f t="shared" si="4"/>
        <v>43000</v>
      </c>
      <c r="T18" s="41">
        <f t="shared" si="4"/>
        <v>43000</v>
      </c>
      <c r="U18" s="42">
        <f t="shared" si="4"/>
        <v>86000</v>
      </c>
      <c r="V18" s="86">
        <f t="shared" si="5"/>
        <v>101160</v>
      </c>
      <c r="W18" s="86">
        <f t="shared" si="6"/>
        <v>50580</v>
      </c>
      <c r="X18" s="64">
        <f>+H18</f>
        <v>50580</v>
      </c>
      <c r="Y18" s="64">
        <f>+O18</f>
        <v>50580</v>
      </c>
      <c r="Z18" s="64">
        <f>+P18</f>
        <v>50580</v>
      </c>
      <c r="AA18" s="64">
        <f>SUM(W18:Z18)</f>
        <v>202320</v>
      </c>
      <c r="AB18" s="86">
        <f t="shared" si="7"/>
        <v>202320</v>
      </c>
      <c r="AC18" s="86">
        <f t="shared" si="8"/>
        <v>86000</v>
      </c>
      <c r="AD18" s="86">
        <f t="shared" si="9"/>
        <v>43000</v>
      </c>
      <c r="AE18" s="64">
        <f>+L18</f>
        <v>43000</v>
      </c>
      <c r="AF18" s="64">
        <f>+S18</f>
        <v>43000</v>
      </c>
      <c r="AG18" s="64">
        <f>+T18</f>
        <v>43000</v>
      </c>
      <c r="AH18" s="64">
        <f>SUM(AD18:AG18)</f>
        <v>172000</v>
      </c>
      <c r="AI18" s="86">
        <f t="shared" si="10"/>
        <v>172000</v>
      </c>
    </row>
    <row r="19" spans="1:35">
      <c r="A19" s="115"/>
      <c r="B19" s="60" t="s">
        <v>52</v>
      </c>
      <c r="C19" s="64">
        <v>3775</v>
      </c>
      <c r="D19" s="64">
        <v>3013</v>
      </c>
      <c r="E19" s="1">
        <f t="shared" si="0"/>
        <v>762</v>
      </c>
      <c r="F19" s="40">
        <f t="shared" si="1"/>
        <v>12052</v>
      </c>
      <c r="G19" s="76">
        <f t="shared" si="1"/>
        <v>12052</v>
      </c>
      <c r="H19" s="44">
        <f t="shared" si="1"/>
        <v>12052</v>
      </c>
      <c r="I19" s="42">
        <f t="shared" si="1"/>
        <v>24104</v>
      </c>
      <c r="J19" s="40">
        <f t="shared" si="2"/>
        <v>3048</v>
      </c>
      <c r="K19" s="76">
        <f t="shared" si="2"/>
        <v>3048</v>
      </c>
      <c r="L19" s="44">
        <f t="shared" si="2"/>
        <v>3048</v>
      </c>
      <c r="M19" s="42">
        <f t="shared" si="2"/>
        <v>6096</v>
      </c>
      <c r="N19" s="40">
        <f t="shared" si="3"/>
        <v>12052</v>
      </c>
      <c r="O19" s="43">
        <f t="shared" si="3"/>
        <v>12052</v>
      </c>
      <c r="P19" s="41">
        <f t="shared" si="3"/>
        <v>12052</v>
      </c>
      <c r="Q19" s="42">
        <f t="shared" si="3"/>
        <v>24104</v>
      </c>
      <c r="R19" s="40">
        <f t="shared" si="4"/>
        <v>3048</v>
      </c>
      <c r="S19" s="43">
        <f t="shared" si="4"/>
        <v>3048</v>
      </c>
      <c r="T19" s="41">
        <f t="shared" si="4"/>
        <v>3048</v>
      </c>
      <c r="U19" s="42">
        <f t="shared" si="4"/>
        <v>6096</v>
      </c>
      <c r="V19" s="86">
        <f t="shared" si="5"/>
        <v>24104</v>
      </c>
      <c r="W19" s="86">
        <f t="shared" si="6"/>
        <v>12052</v>
      </c>
      <c r="X19" s="64">
        <f>+H19</f>
        <v>12052</v>
      </c>
      <c r="Y19" s="64">
        <f>+O19</f>
        <v>12052</v>
      </c>
      <c r="Z19" s="64">
        <f>+P19</f>
        <v>12052</v>
      </c>
      <c r="AA19" s="64">
        <f>SUM(W19:Z19)</f>
        <v>48208</v>
      </c>
      <c r="AB19" s="86">
        <f t="shared" si="7"/>
        <v>48208</v>
      </c>
      <c r="AC19" s="86">
        <f t="shared" si="8"/>
        <v>6096</v>
      </c>
      <c r="AD19" s="86">
        <f t="shared" si="9"/>
        <v>3048</v>
      </c>
      <c r="AE19" s="64">
        <f>+L19</f>
        <v>3048</v>
      </c>
      <c r="AF19" s="64">
        <f>+S19</f>
        <v>3048</v>
      </c>
      <c r="AG19" s="64">
        <f>+T19</f>
        <v>3048</v>
      </c>
      <c r="AH19" s="64">
        <f>SUM(AD19:AG19)</f>
        <v>12192</v>
      </c>
      <c r="AI19" s="86">
        <f t="shared" si="10"/>
        <v>12192</v>
      </c>
    </row>
    <row r="20" spans="1:35">
      <c r="A20" s="115"/>
      <c r="B20" s="61" t="s">
        <v>15</v>
      </c>
      <c r="C20" s="64">
        <v>12559</v>
      </c>
      <c r="D20" s="64">
        <v>10264</v>
      </c>
      <c r="E20" s="1">
        <f t="shared" si="0"/>
        <v>2295</v>
      </c>
      <c r="F20" s="40">
        <f t="shared" si="1"/>
        <v>41056</v>
      </c>
      <c r="G20" s="76">
        <f t="shared" si="1"/>
        <v>41056</v>
      </c>
      <c r="H20" s="44">
        <f t="shared" si="1"/>
        <v>41056</v>
      </c>
      <c r="I20" s="42">
        <f t="shared" si="1"/>
        <v>82112</v>
      </c>
      <c r="J20" s="40">
        <f t="shared" si="2"/>
        <v>9180</v>
      </c>
      <c r="K20" s="76">
        <f t="shared" si="2"/>
        <v>9180</v>
      </c>
      <c r="L20" s="44">
        <f t="shared" si="2"/>
        <v>9180</v>
      </c>
      <c r="M20" s="42">
        <f t="shared" si="2"/>
        <v>18360</v>
      </c>
      <c r="N20" s="40">
        <f t="shared" si="3"/>
        <v>41056</v>
      </c>
      <c r="O20" s="43">
        <f t="shared" si="3"/>
        <v>41056</v>
      </c>
      <c r="P20" s="41">
        <f t="shared" si="3"/>
        <v>41056</v>
      </c>
      <c r="Q20" s="42">
        <f t="shared" si="3"/>
        <v>82112</v>
      </c>
      <c r="R20" s="40">
        <f t="shared" si="4"/>
        <v>9180</v>
      </c>
      <c r="S20" s="43">
        <f t="shared" si="4"/>
        <v>9180</v>
      </c>
      <c r="T20" s="41">
        <f t="shared" si="4"/>
        <v>9180</v>
      </c>
      <c r="U20" s="42">
        <f t="shared" si="4"/>
        <v>18360</v>
      </c>
      <c r="V20" s="86">
        <f t="shared" si="5"/>
        <v>82112</v>
      </c>
      <c r="W20" s="86">
        <f t="shared" si="6"/>
        <v>41056</v>
      </c>
      <c r="X20" s="64">
        <f>+H20</f>
        <v>41056</v>
      </c>
      <c r="Y20" s="64">
        <f>+O20</f>
        <v>41056</v>
      </c>
      <c r="Z20" s="64">
        <f>+P20</f>
        <v>41056</v>
      </c>
      <c r="AA20" s="64">
        <f>SUM(W20:Z20)</f>
        <v>164224</v>
      </c>
      <c r="AB20" s="86">
        <f t="shared" si="7"/>
        <v>164224</v>
      </c>
      <c r="AC20" s="86">
        <f t="shared" si="8"/>
        <v>18360</v>
      </c>
      <c r="AD20" s="86">
        <f t="shared" si="9"/>
        <v>9180</v>
      </c>
      <c r="AE20" s="64">
        <f>+L20</f>
        <v>9180</v>
      </c>
      <c r="AF20" s="64">
        <f>+S20</f>
        <v>9180</v>
      </c>
      <c r="AG20" s="64">
        <f>+T20</f>
        <v>9180</v>
      </c>
      <c r="AH20" s="64">
        <f>SUM(AD20:AG20)</f>
        <v>36720</v>
      </c>
      <c r="AI20" s="86">
        <f t="shared" si="10"/>
        <v>36720</v>
      </c>
    </row>
    <row r="21" spans="1:35" s="25" customFormat="1">
      <c r="A21" s="115"/>
      <c r="B21" s="61" t="s">
        <v>16</v>
      </c>
      <c r="C21" s="64">
        <v>19373</v>
      </c>
      <c r="D21" s="64">
        <v>11522</v>
      </c>
      <c r="E21" s="1">
        <f t="shared" si="0"/>
        <v>7851</v>
      </c>
      <c r="F21" s="40">
        <f t="shared" si="1"/>
        <v>46088</v>
      </c>
      <c r="G21" s="76">
        <f t="shared" si="1"/>
        <v>46088</v>
      </c>
      <c r="H21" s="44">
        <f t="shared" si="1"/>
        <v>46088</v>
      </c>
      <c r="I21" s="42">
        <f t="shared" si="1"/>
        <v>92176</v>
      </c>
      <c r="J21" s="40">
        <f t="shared" si="2"/>
        <v>31404</v>
      </c>
      <c r="K21" s="76">
        <f t="shared" si="2"/>
        <v>31404</v>
      </c>
      <c r="L21" s="44">
        <f t="shared" si="2"/>
        <v>31404</v>
      </c>
      <c r="M21" s="42">
        <f t="shared" si="2"/>
        <v>62808</v>
      </c>
      <c r="N21" s="40">
        <f t="shared" si="3"/>
        <v>46088</v>
      </c>
      <c r="O21" s="43">
        <f t="shared" si="3"/>
        <v>46088</v>
      </c>
      <c r="P21" s="41">
        <f t="shared" si="3"/>
        <v>46088</v>
      </c>
      <c r="Q21" s="42">
        <f t="shared" si="3"/>
        <v>92176</v>
      </c>
      <c r="R21" s="40">
        <f t="shared" si="4"/>
        <v>31404</v>
      </c>
      <c r="S21" s="43">
        <f t="shared" si="4"/>
        <v>31404</v>
      </c>
      <c r="T21" s="41">
        <f t="shared" si="4"/>
        <v>31404</v>
      </c>
      <c r="U21" s="42">
        <f t="shared" si="4"/>
        <v>62808</v>
      </c>
      <c r="V21" s="86">
        <f t="shared" si="5"/>
        <v>92176</v>
      </c>
      <c r="W21" s="86">
        <f t="shared" si="6"/>
        <v>46088</v>
      </c>
      <c r="X21" s="64">
        <f>+H21</f>
        <v>46088</v>
      </c>
      <c r="Y21" s="64">
        <f>+O21</f>
        <v>46088</v>
      </c>
      <c r="Z21" s="64">
        <f>+P21</f>
        <v>46088</v>
      </c>
      <c r="AA21" s="64">
        <f>SUM(W21:Z21)</f>
        <v>184352</v>
      </c>
      <c r="AB21" s="86">
        <f t="shared" si="7"/>
        <v>184352</v>
      </c>
      <c r="AC21" s="86">
        <f t="shared" si="8"/>
        <v>62808</v>
      </c>
      <c r="AD21" s="86">
        <f t="shared" si="9"/>
        <v>31404</v>
      </c>
      <c r="AE21" s="64">
        <f>+L21</f>
        <v>31404</v>
      </c>
      <c r="AF21" s="64">
        <f>+S21</f>
        <v>31404</v>
      </c>
      <c r="AG21" s="64">
        <f>+T21</f>
        <v>31404</v>
      </c>
      <c r="AH21" s="64">
        <f>SUM(AD21:AG21)</f>
        <v>125616</v>
      </c>
      <c r="AI21" s="86">
        <f t="shared" si="10"/>
        <v>125616</v>
      </c>
    </row>
    <row r="22" spans="1:35">
      <c r="A22" s="115">
        <v>5</v>
      </c>
      <c r="B22" s="61" t="s">
        <v>17</v>
      </c>
      <c r="C22" s="64">
        <v>18714</v>
      </c>
      <c r="D22" s="64">
        <v>12877</v>
      </c>
      <c r="E22" s="1">
        <f t="shared" si="0"/>
        <v>5837</v>
      </c>
      <c r="F22" s="40">
        <f t="shared" si="1"/>
        <v>51508</v>
      </c>
      <c r="G22" s="76">
        <f t="shared" si="1"/>
        <v>51508</v>
      </c>
      <c r="H22" s="44">
        <f t="shared" si="1"/>
        <v>51508</v>
      </c>
      <c r="I22" s="42">
        <f t="shared" si="1"/>
        <v>103016</v>
      </c>
      <c r="J22" s="40">
        <f t="shared" si="2"/>
        <v>23348</v>
      </c>
      <c r="K22" s="76">
        <f t="shared" si="2"/>
        <v>23348</v>
      </c>
      <c r="L22" s="44">
        <f t="shared" si="2"/>
        <v>23348</v>
      </c>
      <c r="M22" s="42">
        <f t="shared" si="2"/>
        <v>46696</v>
      </c>
      <c r="N22" s="40">
        <f t="shared" si="3"/>
        <v>51508</v>
      </c>
      <c r="O22" s="43">
        <f t="shared" si="3"/>
        <v>51508</v>
      </c>
      <c r="P22" s="41">
        <f t="shared" si="3"/>
        <v>51508</v>
      </c>
      <c r="Q22" s="42">
        <f t="shared" si="3"/>
        <v>103016</v>
      </c>
      <c r="R22" s="40">
        <f t="shared" si="4"/>
        <v>23348</v>
      </c>
      <c r="S22" s="43">
        <f t="shared" si="4"/>
        <v>23348</v>
      </c>
      <c r="T22" s="41">
        <f t="shared" si="4"/>
        <v>23348</v>
      </c>
      <c r="U22" s="42">
        <f t="shared" si="4"/>
        <v>46696</v>
      </c>
      <c r="V22" s="86">
        <f t="shared" si="5"/>
        <v>103016</v>
      </c>
      <c r="W22" s="86">
        <f t="shared" si="6"/>
        <v>51508</v>
      </c>
      <c r="X22" s="64">
        <f>+H22</f>
        <v>51508</v>
      </c>
      <c r="Y22" s="64">
        <f>+O22</f>
        <v>51508</v>
      </c>
      <c r="Z22" s="64">
        <f>+P22</f>
        <v>51508</v>
      </c>
      <c r="AA22" s="64">
        <f>SUM(W22:Z22)</f>
        <v>206032</v>
      </c>
      <c r="AB22" s="86">
        <f t="shared" si="7"/>
        <v>206032</v>
      </c>
      <c r="AC22" s="86">
        <f t="shared" si="8"/>
        <v>46696</v>
      </c>
      <c r="AD22" s="86">
        <f t="shared" si="9"/>
        <v>23348</v>
      </c>
      <c r="AE22" s="64">
        <f>+L22</f>
        <v>23348</v>
      </c>
      <c r="AF22" s="64">
        <f>+S22</f>
        <v>23348</v>
      </c>
      <c r="AG22" s="64">
        <f>+T22</f>
        <v>23348</v>
      </c>
      <c r="AH22" s="64">
        <f>SUM(AD22:AG22)</f>
        <v>93392</v>
      </c>
      <c r="AI22" s="86">
        <f t="shared" si="10"/>
        <v>93392</v>
      </c>
    </row>
    <row r="23" spans="1:35">
      <c r="A23" s="115"/>
      <c r="B23" s="61" t="s">
        <v>18</v>
      </c>
      <c r="C23" s="64">
        <v>24291</v>
      </c>
      <c r="D23" s="64">
        <v>19846</v>
      </c>
      <c r="E23" s="1">
        <f t="shared" si="0"/>
        <v>4445</v>
      </c>
      <c r="F23" s="40">
        <f t="shared" si="1"/>
        <v>79384</v>
      </c>
      <c r="G23" s="76">
        <f t="shared" si="1"/>
        <v>79384</v>
      </c>
      <c r="H23" s="44">
        <f t="shared" si="1"/>
        <v>79384</v>
      </c>
      <c r="I23" s="42">
        <f t="shared" si="1"/>
        <v>158768</v>
      </c>
      <c r="J23" s="40">
        <f t="shared" si="2"/>
        <v>17780</v>
      </c>
      <c r="K23" s="76">
        <f t="shared" si="2"/>
        <v>17780</v>
      </c>
      <c r="L23" s="44">
        <f t="shared" si="2"/>
        <v>17780</v>
      </c>
      <c r="M23" s="42">
        <f t="shared" si="2"/>
        <v>35560</v>
      </c>
      <c r="N23" s="40">
        <f t="shared" si="3"/>
        <v>79384</v>
      </c>
      <c r="O23" s="43">
        <f t="shared" si="3"/>
        <v>79384</v>
      </c>
      <c r="P23" s="41">
        <f t="shared" si="3"/>
        <v>79384</v>
      </c>
      <c r="Q23" s="42">
        <f t="shared" si="3"/>
        <v>158768</v>
      </c>
      <c r="R23" s="40">
        <f t="shared" si="4"/>
        <v>17780</v>
      </c>
      <c r="S23" s="43">
        <f t="shared" si="4"/>
        <v>17780</v>
      </c>
      <c r="T23" s="41">
        <f t="shared" si="4"/>
        <v>17780</v>
      </c>
      <c r="U23" s="42">
        <f t="shared" si="4"/>
        <v>35560</v>
      </c>
      <c r="V23" s="86">
        <f t="shared" si="5"/>
        <v>158768</v>
      </c>
      <c r="W23" s="86">
        <f t="shared" si="6"/>
        <v>79384</v>
      </c>
      <c r="X23" s="64">
        <f>+H23</f>
        <v>79384</v>
      </c>
      <c r="Y23" s="64">
        <f>+O23</f>
        <v>79384</v>
      </c>
      <c r="Z23" s="64">
        <f>+P23</f>
        <v>79384</v>
      </c>
      <c r="AA23" s="64">
        <f>SUM(W23:Z23)</f>
        <v>317536</v>
      </c>
      <c r="AB23" s="86">
        <f t="shared" si="7"/>
        <v>317536</v>
      </c>
      <c r="AC23" s="86">
        <f t="shared" si="8"/>
        <v>35560</v>
      </c>
      <c r="AD23" s="86">
        <f t="shared" si="9"/>
        <v>17780</v>
      </c>
      <c r="AE23" s="64">
        <f>+L23</f>
        <v>17780</v>
      </c>
      <c r="AF23" s="64">
        <f>+S23</f>
        <v>17780</v>
      </c>
      <c r="AG23" s="64">
        <f>+T23</f>
        <v>17780</v>
      </c>
      <c r="AH23" s="64">
        <f>SUM(AD23:AG23)</f>
        <v>71120</v>
      </c>
      <c r="AI23" s="86">
        <f t="shared" si="10"/>
        <v>71120</v>
      </c>
    </row>
    <row r="24" spans="1:35">
      <c r="A24" s="115"/>
      <c r="B24" s="61" t="s">
        <v>19</v>
      </c>
      <c r="C24" s="64">
        <v>7307</v>
      </c>
      <c r="D24" s="64">
        <v>0</v>
      </c>
      <c r="E24" s="1">
        <f t="shared" si="0"/>
        <v>7307</v>
      </c>
      <c r="F24" s="40">
        <f t="shared" ref="F24:I38" si="11">$D24*F$6</f>
        <v>0</v>
      </c>
      <c r="G24" s="76">
        <f t="shared" si="11"/>
        <v>0</v>
      </c>
      <c r="H24" s="44">
        <f t="shared" si="11"/>
        <v>0</v>
      </c>
      <c r="I24" s="42">
        <f t="shared" si="11"/>
        <v>0</v>
      </c>
      <c r="J24" s="40">
        <f t="shared" si="2"/>
        <v>29228</v>
      </c>
      <c r="K24" s="76">
        <f t="shared" si="2"/>
        <v>29228</v>
      </c>
      <c r="L24" s="44">
        <f t="shared" si="2"/>
        <v>29228</v>
      </c>
      <c r="M24" s="42">
        <f t="shared" si="2"/>
        <v>58456</v>
      </c>
      <c r="N24" s="40">
        <f t="shared" si="3"/>
        <v>0</v>
      </c>
      <c r="O24" s="43">
        <f t="shared" si="3"/>
        <v>0</v>
      </c>
      <c r="P24" s="41">
        <f t="shared" si="3"/>
        <v>0</v>
      </c>
      <c r="Q24" s="42">
        <f t="shared" si="3"/>
        <v>0</v>
      </c>
      <c r="R24" s="40">
        <f t="shared" si="4"/>
        <v>29228</v>
      </c>
      <c r="S24" s="43">
        <f t="shared" si="4"/>
        <v>29228</v>
      </c>
      <c r="T24" s="41">
        <f t="shared" si="4"/>
        <v>29228</v>
      </c>
      <c r="U24" s="42">
        <f t="shared" si="4"/>
        <v>58456</v>
      </c>
      <c r="V24" s="86">
        <f t="shared" si="5"/>
        <v>0</v>
      </c>
      <c r="W24" s="86">
        <f t="shared" si="6"/>
        <v>0</v>
      </c>
      <c r="X24" s="64">
        <f>+H24</f>
        <v>0</v>
      </c>
      <c r="Y24" s="64">
        <f>+O24</f>
        <v>0</v>
      </c>
      <c r="Z24" s="64">
        <f>+P24</f>
        <v>0</v>
      </c>
      <c r="AA24" s="64">
        <f>SUM(W24:Z24)</f>
        <v>0</v>
      </c>
      <c r="AB24" s="86">
        <f t="shared" si="7"/>
        <v>0</v>
      </c>
      <c r="AC24" s="86">
        <f t="shared" si="8"/>
        <v>58456</v>
      </c>
      <c r="AD24" s="86">
        <f t="shared" si="9"/>
        <v>29228</v>
      </c>
      <c r="AE24" s="64">
        <f>+L24</f>
        <v>29228</v>
      </c>
      <c r="AF24" s="64">
        <f>+S24</f>
        <v>29228</v>
      </c>
      <c r="AG24" s="64">
        <f>+T24</f>
        <v>29228</v>
      </c>
      <c r="AH24" s="64">
        <f>SUM(AD24:AG24)</f>
        <v>116912</v>
      </c>
      <c r="AI24" s="86">
        <f t="shared" si="10"/>
        <v>116912</v>
      </c>
    </row>
    <row r="25" spans="1:35">
      <c r="A25" s="115"/>
      <c r="B25" s="61" t="s">
        <v>20</v>
      </c>
      <c r="C25" s="64">
        <v>38642</v>
      </c>
      <c r="D25" s="64">
        <v>35749</v>
      </c>
      <c r="E25" s="1">
        <f t="shared" si="0"/>
        <v>2893</v>
      </c>
      <c r="F25" s="40">
        <f t="shared" si="11"/>
        <v>142996</v>
      </c>
      <c r="G25" s="76">
        <f t="shared" si="11"/>
        <v>142996</v>
      </c>
      <c r="H25" s="44">
        <f t="shared" si="11"/>
        <v>142996</v>
      </c>
      <c r="I25" s="42">
        <f t="shared" si="11"/>
        <v>285992</v>
      </c>
      <c r="J25" s="40">
        <f t="shared" si="2"/>
        <v>11572</v>
      </c>
      <c r="K25" s="76">
        <f t="shared" si="2"/>
        <v>11572</v>
      </c>
      <c r="L25" s="44">
        <f t="shared" si="2"/>
        <v>11572</v>
      </c>
      <c r="M25" s="42">
        <f t="shared" si="2"/>
        <v>23144</v>
      </c>
      <c r="N25" s="40">
        <f t="shared" si="3"/>
        <v>142996</v>
      </c>
      <c r="O25" s="43">
        <f t="shared" si="3"/>
        <v>142996</v>
      </c>
      <c r="P25" s="41">
        <f t="shared" si="3"/>
        <v>142996</v>
      </c>
      <c r="Q25" s="42">
        <f t="shared" si="3"/>
        <v>285992</v>
      </c>
      <c r="R25" s="40">
        <f t="shared" si="4"/>
        <v>11572</v>
      </c>
      <c r="S25" s="43">
        <f t="shared" si="4"/>
        <v>11572</v>
      </c>
      <c r="T25" s="41">
        <f t="shared" si="4"/>
        <v>11572</v>
      </c>
      <c r="U25" s="42">
        <f t="shared" si="4"/>
        <v>23144</v>
      </c>
      <c r="V25" s="86">
        <f t="shared" si="5"/>
        <v>285992</v>
      </c>
      <c r="W25" s="86">
        <f t="shared" si="6"/>
        <v>142996</v>
      </c>
      <c r="X25" s="64">
        <f>+H25</f>
        <v>142996</v>
      </c>
      <c r="Y25" s="64">
        <f>+O25</f>
        <v>142996</v>
      </c>
      <c r="Z25" s="64">
        <f>+P25</f>
        <v>142996</v>
      </c>
      <c r="AA25" s="64">
        <f>SUM(W25:Z25)</f>
        <v>571984</v>
      </c>
      <c r="AB25" s="86">
        <f t="shared" si="7"/>
        <v>571984</v>
      </c>
      <c r="AC25" s="86">
        <f t="shared" si="8"/>
        <v>23144</v>
      </c>
      <c r="AD25" s="86">
        <f t="shared" si="9"/>
        <v>11572</v>
      </c>
      <c r="AE25" s="64">
        <f>+L25</f>
        <v>11572</v>
      </c>
      <c r="AF25" s="64">
        <f>+S25</f>
        <v>11572</v>
      </c>
      <c r="AG25" s="64">
        <f>+T25</f>
        <v>11572</v>
      </c>
      <c r="AH25" s="64">
        <f>SUM(AD25:AG25)</f>
        <v>46288</v>
      </c>
      <c r="AI25" s="86">
        <f t="shared" si="10"/>
        <v>46288</v>
      </c>
    </row>
    <row r="26" spans="1:35" s="25" customFormat="1">
      <c r="A26" s="115">
        <v>6</v>
      </c>
      <c r="B26" s="61" t="s">
        <v>21</v>
      </c>
      <c r="C26" s="64">
        <v>6814</v>
      </c>
      <c r="D26" s="64">
        <v>6654</v>
      </c>
      <c r="E26" s="1">
        <f t="shared" si="0"/>
        <v>160</v>
      </c>
      <c r="F26" s="40">
        <f t="shared" si="11"/>
        <v>26616</v>
      </c>
      <c r="G26" s="76">
        <f t="shared" si="11"/>
        <v>26616</v>
      </c>
      <c r="H26" s="44">
        <f t="shared" si="11"/>
        <v>26616</v>
      </c>
      <c r="I26" s="42">
        <f t="shared" si="11"/>
        <v>53232</v>
      </c>
      <c r="J26" s="40">
        <f t="shared" si="2"/>
        <v>640</v>
      </c>
      <c r="K26" s="76">
        <f t="shared" si="2"/>
        <v>640</v>
      </c>
      <c r="L26" s="44">
        <f t="shared" si="2"/>
        <v>640</v>
      </c>
      <c r="M26" s="42">
        <f t="shared" si="2"/>
        <v>1280</v>
      </c>
      <c r="N26" s="40">
        <f t="shared" si="3"/>
        <v>26616</v>
      </c>
      <c r="O26" s="43">
        <f t="shared" si="3"/>
        <v>26616</v>
      </c>
      <c r="P26" s="41">
        <f t="shared" si="3"/>
        <v>26616</v>
      </c>
      <c r="Q26" s="42">
        <f t="shared" si="3"/>
        <v>53232</v>
      </c>
      <c r="R26" s="40">
        <f t="shared" si="4"/>
        <v>640</v>
      </c>
      <c r="S26" s="43">
        <f t="shared" si="4"/>
        <v>640</v>
      </c>
      <c r="T26" s="41">
        <f t="shared" si="4"/>
        <v>640</v>
      </c>
      <c r="U26" s="42">
        <f t="shared" si="4"/>
        <v>1280</v>
      </c>
      <c r="V26" s="86">
        <f t="shared" si="5"/>
        <v>53232</v>
      </c>
      <c r="W26" s="86">
        <f t="shared" si="6"/>
        <v>26616</v>
      </c>
      <c r="X26" s="64">
        <f>+H26</f>
        <v>26616</v>
      </c>
      <c r="Y26" s="64">
        <f>+O26</f>
        <v>26616</v>
      </c>
      <c r="Z26" s="64">
        <f>+P26</f>
        <v>26616</v>
      </c>
      <c r="AA26" s="64">
        <f>SUM(W26:Z26)</f>
        <v>106464</v>
      </c>
      <c r="AB26" s="86">
        <f t="shared" si="7"/>
        <v>106464</v>
      </c>
      <c r="AC26" s="86">
        <f t="shared" si="8"/>
        <v>1280</v>
      </c>
      <c r="AD26" s="86">
        <f t="shared" si="9"/>
        <v>640</v>
      </c>
      <c r="AE26" s="64">
        <f>+L26</f>
        <v>640</v>
      </c>
      <c r="AF26" s="64">
        <f>+S26</f>
        <v>640</v>
      </c>
      <c r="AG26" s="64">
        <f>+T26</f>
        <v>640</v>
      </c>
      <c r="AH26" s="64">
        <f>SUM(AD26:AG26)</f>
        <v>2560</v>
      </c>
      <c r="AI26" s="86">
        <f t="shared" si="10"/>
        <v>2560</v>
      </c>
    </row>
    <row r="27" spans="1:35" ht="22.5">
      <c r="A27" s="115"/>
      <c r="B27" s="164" t="s">
        <v>22</v>
      </c>
      <c r="C27" s="64">
        <v>24473</v>
      </c>
      <c r="D27" s="64">
        <v>20320</v>
      </c>
      <c r="E27" s="1">
        <f t="shared" si="0"/>
        <v>4153</v>
      </c>
      <c r="F27" s="40">
        <f t="shared" si="11"/>
        <v>81280</v>
      </c>
      <c r="G27" s="76">
        <f t="shared" si="11"/>
        <v>81280</v>
      </c>
      <c r="H27" s="44">
        <f t="shared" si="11"/>
        <v>81280</v>
      </c>
      <c r="I27" s="42">
        <f t="shared" si="11"/>
        <v>162560</v>
      </c>
      <c r="J27" s="40">
        <f t="shared" si="2"/>
        <v>16612</v>
      </c>
      <c r="K27" s="76">
        <f t="shared" si="2"/>
        <v>16612</v>
      </c>
      <c r="L27" s="44">
        <f t="shared" si="2"/>
        <v>16612</v>
      </c>
      <c r="M27" s="42">
        <f t="shared" si="2"/>
        <v>33224</v>
      </c>
      <c r="N27" s="40">
        <f t="shared" si="3"/>
        <v>81280</v>
      </c>
      <c r="O27" s="43">
        <f t="shared" si="3"/>
        <v>81280</v>
      </c>
      <c r="P27" s="41">
        <f t="shared" si="3"/>
        <v>81280</v>
      </c>
      <c r="Q27" s="42">
        <f t="shared" si="3"/>
        <v>162560</v>
      </c>
      <c r="R27" s="40">
        <f t="shared" si="4"/>
        <v>16612</v>
      </c>
      <c r="S27" s="43">
        <f t="shared" si="4"/>
        <v>16612</v>
      </c>
      <c r="T27" s="41">
        <f t="shared" si="4"/>
        <v>16612</v>
      </c>
      <c r="U27" s="42">
        <f t="shared" si="4"/>
        <v>33224</v>
      </c>
      <c r="V27" s="86">
        <f t="shared" si="5"/>
        <v>162560</v>
      </c>
      <c r="W27" s="86">
        <f t="shared" si="6"/>
        <v>81280</v>
      </c>
      <c r="X27" s="64">
        <f>+H27</f>
        <v>81280</v>
      </c>
      <c r="Y27" s="64">
        <f>+O27</f>
        <v>81280</v>
      </c>
      <c r="Z27" s="64">
        <f>+P27</f>
        <v>81280</v>
      </c>
      <c r="AA27" s="64">
        <f>SUM(W27:Z27)</f>
        <v>325120</v>
      </c>
      <c r="AB27" s="86">
        <f t="shared" si="7"/>
        <v>325120</v>
      </c>
      <c r="AC27" s="86">
        <f t="shared" si="8"/>
        <v>33224</v>
      </c>
      <c r="AD27" s="86">
        <f t="shared" si="9"/>
        <v>16612</v>
      </c>
      <c r="AE27" s="64">
        <f>+L27</f>
        <v>16612</v>
      </c>
      <c r="AF27" s="64">
        <f>+S27</f>
        <v>16612</v>
      </c>
      <c r="AG27" s="64">
        <f>+T27</f>
        <v>16612</v>
      </c>
      <c r="AH27" s="64">
        <f>SUM(AD27:AG27)</f>
        <v>66448</v>
      </c>
      <c r="AI27" s="86">
        <f t="shared" si="10"/>
        <v>66448</v>
      </c>
    </row>
    <row r="28" spans="1:35" s="26" customFormat="1">
      <c r="A28" s="115"/>
      <c r="B28" s="61" t="s">
        <v>23</v>
      </c>
      <c r="C28" s="64">
        <v>25201</v>
      </c>
      <c r="D28" s="64">
        <v>20185</v>
      </c>
      <c r="E28" s="1">
        <f t="shared" si="0"/>
        <v>5016</v>
      </c>
      <c r="F28" s="40">
        <f t="shared" si="11"/>
        <v>80740</v>
      </c>
      <c r="G28" s="76">
        <f t="shared" si="11"/>
        <v>80740</v>
      </c>
      <c r="H28" s="44">
        <f t="shared" si="11"/>
        <v>80740</v>
      </c>
      <c r="I28" s="42">
        <f t="shared" si="11"/>
        <v>161480</v>
      </c>
      <c r="J28" s="40">
        <f t="shared" si="2"/>
        <v>20064</v>
      </c>
      <c r="K28" s="76">
        <f t="shared" si="2"/>
        <v>20064</v>
      </c>
      <c r="L28" s="44">
        <f t="shared" si="2"/>
        <v>20064</v>
      </c>
      <c r="M28" s="42">
        <f t="shared" si="2"/>
        <v>40128</v>
      </c>
      <c r="N28" s="40">
        <f t="shared" si="3"/>
        <v>80740</v>
      </c>
      <c r="O28" s="43">
        <f t="shared" si="3"/>
        <v>80740</v>
      </c>
      <c r="P28" s="41">
        <f t="shared" si="3"/>
        <v>80740</v>
      </c>
      <c r="Q28" s="42">
        <f t="shared" si="3"/>
        <v>161480</v>
      </c>
      <c r="R28" s="40">
        <f t="shared" si="4"/>
        <v>20064</v>
      </c>
      <c r="S28" s="43">
        <f t="shared" si="4"/>
        <v>20064</v>
      </c>
      <c r="T28" s="41">
        <f t="shared" si="4"/>
        <v>20064</v>
      </c>
      <c r="U28" s="42">
        <f t="shared" si="4"/>
        <v>40128</v>
      </c>
      <c r="V28" s="86">
        <f t="shared" si="5"/>
        <v>161480</v>
      </c>
      <c r="W28" s="86">
        <f t="shared" si="6"/>
        <v>80740</v>
      </c>
      <c r="X28" s="64">
        <f>+H28</f>
        <v>80740</v>
      </c>
      <c r="Y28" s="64">
        <f>+O28</f>
        <v>80740</v>
      </c>
      <c r="Z28" s="64">
        <f>+P28</f>
        <v>80740</v>
      </c>
      <c r="AA28" s="64">
        <f>SUM(W28:Z28)</f>
        <v>322960</v>
      </c>
      <c r="AB28" s="86">
        <f t="shared" si="7"/>
        <v>322960</v>
      </c>
      <c r="AC28" s="86">
        <f t="shared" si="8"/>
        <v>40128</v>
      </c>
      <c r="AD28" s="86">
        <f t="shared" si="9"/>
        <v>20064</v>
      </c>
      <c r="AE28" s="64">
        <f>+L28</f>
        <v>20064</v>
      </c>
      <c r="AF28" s="64">
        <f>+S28</f>
        <v>20064</v>
      </c>
      <c r="AG28" s="64">
        <f>+T28</f>
        <v>20064</v>
      </c>
      <c r="AH28" s="64">
        <f>SUM(AD28:AG28)</f>
        <v>80256</v>
      </c>
      <c r="AI28" s="86">
        <f t="shared" si="10"/>
        <v>80256</v>
      </c>
    </row>
    <row r="29" spans="1:35">
      <c r="A29" s="115">
        <v>7</v>
      </c>
      <c r="B29" s="60" t="s">
        <v>53</v>
      </c>
      <c r="C29" s="64">
        <v>17112</v>
      </c>
      <c r="D29" s="64">
        <v>17112</v>
      </c>
      <c r="E29" s="1">
        <f t="shared" si="0"/>
        <v>0</v>
      </c>
      <c r="F29" s="40">
        <f t="shared" si="11"/>
        <v>68448</v>
      </c>
      <c r="G29" s="76">
        <f t="shared" si="11"/>
        <v>68448</v>
      </c>
      <c r="H29" s="44">
        <f t="shared" si="11"/>
        <v>68448</v>
      </c>
      <c r="I29" s="42">
        <f t="shared" si="11"/>
        <v>136896</v>
      </c>
      <c r="J29" s="40">
        <f t="shared" si="2"/>
        <v>0</v>
      </c>
      <c r="K29" s="76">
        <f t="shared" si="2"/>
        <v>0</v>
      </c>
      <c r="L29" s="44">
        <f t="shared" si="2"/>
        <v>0</v>
      </c>
      <c r="M29" s="42">
        <f t="shared" si="2"/>
        <v>0</v>
      </c>
      <c r="N29" s="40">
        <f t="shared" si="3"/>
        <v>68448</v>
      </c>
      <c r="O29" s="43">
        <f t="shared" si="3"/>
        <v>68448</v>
      </c>
      <c r="P29" s="41">
        <f t="shared" si="3"/>
        <v>68448</v>
      </c>
      <c r="Q29" s="42">
        <f t="shared" si="3"/>
        <v>136896</v>
      </c>
      <c r="R29" s="40">
        <f t="shared" si="4"/>
        <v>0</v>
      </c>
      <c r="S29" s="43">
        <f t="shared" si="4"/>
        <v>0</v>
      </c>
      <c r="T29" s="41">
        <f t="shared" si="4"/>
        <v>0</v>
      </c>
      <c r="U29" s="42">
        <f t="shared" si="4"/>
        <v>0</v>
      </c>
      <c r="V29" s="86">
        <f t="shared" si="5"/>
        <v>136896</v>
      </c>
      <c r="W29" s="86">
        <f t="shared" si="6"/>
        <v>68448</v>
      </c>
      <c r="X29" s="64">
        <f>+H29</f>
        <v>68448</v>
      </c>
      <c r="Y29" s="64">
        <f>+O29</f>
        <v>68448</v>
      </c>
      <c r="Z29" s="64">
        <f>+P29</f>
        <v>68448</v>
      </c>
      <c r="AA29" s="64">
        <f>SUM(W29:Z29)</f>
        <v>273792</v>
      </c>
      <c r="AB29" s="86">
        <f t="shared" si="7"/>
        <v>273792</v>
      </c>
      <c r="AC29" s="86">
        <f t="shared" si="8"/>
        <v>0</v>
      </c>
      <c r="AD29" s="86">
        <f t="shared" si="9"/>
        <v>0</v>
      </c>
      <c r="AE29" s="64">
        <f>+L29</f>
        <v>0</v>
      </c>
      <c r="AF29" s="64">
        <f>+S29</f>
        <v>0</v>
      </c>
      <c r="AG29" s="64">
        <f>+T29</f>
        <v>0</v>
      </c>
      <c r="AH29" s="64">
        <f>SUM(AD29:AG29)</f>
        <v>0</v>
      </c>
      <c r="AI29" s="86">
        <f t="shared" si="10"/>
        <v>0</v>
      </c>
    </row>
    <row r="30" spans="1:35" s="25" customFormat="1">
      <c r="A30" s="115"/>
      <c r="B30" s="60" t="s">
        <v>54</v>
      </c>
      <c r="C30" s="64">
        <v>17517</v>
      </c>
      <c r="D30" s="64">
        <v>16107</v>
      </c>
      <c r="E30" s="1">
        <f t="shared" si="0"/>
        <v>1410</v>
      </c>
      <c r="F30" s="40">
        <f t="shared" si="11"/>
        <v>64428</v>
      </c>
      <c r="G30" s="76">
        <f t="shared" si="11"/>
        <v>64428</v>
      </c>
      <c r="H30" s="44">
        <f t="shared" si="11"/>
        <v>64428</v>
      </c>
      <c r="I30" s="42">
        <f t="shared" si="11"/>
        <v>128856</v>
      </c>
      <c r="J30" s="40">
        <f t="shared" si="2"/>
        <v>5640</v>
      </c>
      <c r="K30" s="76">
        <f t="shared" si="2"/>
        <v>5640</v>
      </c>
      <c r="L30" s="44">
        <f t="shared" si="2"/>
        <v>5640</v>
      </c>
      <c r="M30" s="42">
        <f t="shared" si="2"/>
        <v>11280</v>
      </c>
      <c r="N30" s="40">
        <f t="shared" si="3"/>
        <v>64428</v>
      </c>
      <c r="O30" s="43">
        <f t="shared" si="3"/>
        <v>64428</v>
      </c>
      <c r="P30" s="41">
        <f t="shared" si="3"/>
        <v>64428</v>
      </c>
      <c r="Q30" s="42">
        <f t="shared" si="3"/>
        <v>128856</v>
      </c>
      <c r="R30" s="40">
        <f t="shared" si="4"/>
        <v>5640</v>
      </c>
      <c r="S30" s="43">
        <f t="shared" si="4"/>
        <v>5640</v>
      </c>
      <c r="T30" s="41">
        <f t="shared" si="4"/>
        <v>5640</v>
      </c>
      <c r="U30" s="42">
        <f t="shared" si="4"/>
        <v>11280</v>
      </c>
      <c r="V30" s="86">
        <f t="shared" si="5"/>
        <v>128856</v>
      </c>
      <c r="W30" s="86">
        <f t="shared" si="6"/>
        <v>64428</v>
      </c>
      <c r="X30" s="64">
        <f>+H30</f>
        <v>64428</v>
      </c>
      <c r="Y30" s="64">
        <f>+O30</f>
        <v>64428</v>
      </c>
      <c r="Z30" s="64">
        <f>+P30</f>
        <v>64428</v>
      </c>
      <c r="AA30" s="64">
        <f>SUM(W30:Z30)</f>
        <v>257712</v>
      </c>
      <c r="AB30" s="86">
        <f t="shared" si="7"/>
        <v>257712</v>
      </c>
      <c r="AC30" s="86">
        <f t="shared" si="8"/>
        <v>11280</v>
      </c>
      <c r="AD30" s="86">
        <f t="shared" si="9"/>
        <v>5640</v>
      </c>
      <c r="AE30" s="64">
        <f>+L30</f>
        <v>5640</v>
      </c>
      <c r="AF30" s="64">
        <f>+S30</f>
        <v>5640</v>
      </c>
      <c r="AG30" s="64">
        <f>+T30</f>
        <v>5640</v>
      </c>
      <c r="AH30" s="64">
        <f>SUM(AD30:AG30)</f>
        <v>22560</v>
      </c>
      <c r="AI30" s="86">
        <f t="shared" si="10"/>
        <v>22560</v>
      </c>
    </row>
    <row r="31" spans="1:35">
      <c r="A31" s="115"/>
      <c r="B31" s="61" t="s">
        <v>24</v>
      </c>
      <c r="C31" s="64">
        <v>7980</v>
      </c>
      <c r="D31" s="64">
        <v>6380</v>
      </c>
      <c r="E31" s="1">
        <f t="shared" si="0"/>
        <v>1600</v>
      </c>
      <c r="F31" s="40">
        <f t="shared" si="11"/>
        <v>25520</v>
      </c>
      <c r="G31" s="76">
        <f t="shared" si="11"/>
        <v>25520</v>
      </c>
      <c r="H31" s="44">
        <f t="shared" si="11"/>
        <v>25520</v>
      </c>
      <c r="I31" s="42">
        <f t="shared" si="11"/>
        <v>51040</v>
      </c>
      <c r="J31" s="40">
        <f t="shared" si="2"/>
        <v>6400</v>
      </c>
      <c r="K31" s="76">
        <f t="shared" si="2"/>
        <v>6400</v>
      </c>
      <c r="L31" s="44">
        <f t="shared" si="2"/>
        <v>6400</v>
      </c>
      <c r="M31" s="42">
        <f t="shared" si="2"/>
        <v>12800</v>
      </c>
      <c r="N31" s="40">
        <f t="shared" si="3"/>
        <v>25520</v>
      </c>
      <c r="O31" s="43">
        <f t="shared" si="3"/>
        <v>25520</v>
      </c>
      <c r="P31" s="41">
        <f t="shared" si="3"/>
        <v>25520</v>
      </c>
      <c r="Q31" s="42">
        <f t="shared" si="3"/>
        <v>51040</v>
      </c>
      <c r="R31" s="40">
        <f t="shared" si="4"/>
        <v>6400</v>
      </c>
      <c r="S31" s="43">
        <f t="shared" si="4"/>
        <v>6400</v>
      </c>
      <c r="T31" s="41">
        <f t="shared" si="4"/>
        <v>6400</v>
      </c>
      <c r="U31" s="42">
        <f t="shared" si="4"/>
        <v>12800</v>
      </c>
      <c r="V31" s="86">
        <f t="shared" si="5"/>
        <v>51040</v>
      </c>
      <c r="W31" s="86">
        <f t="shared" si="6"/>
        <v>25520</v>
      </c>
      <c r="X31" s="64">
        <f>+H31</f>
        <v>25520</v>
      </c>
      <c r="Y31" s="64">
        <f>+O31</f>
        <v>25520</v>
      </c>
      <c r="Z31" s="64">
        <f>+P31</f>
        <v>25520</v>
      </c>
      <c r="AA31" s="64">
        <f>SUM(W31:Z31)</f>
        <v>102080</v>
      </c>
      <c r="AB31" s="86">
        <f t="shared" si="7"/>
        <v>102080</v>
      </c>
      <c r="AC31" s="86">
        <f t="shared" si="8"/>
        <v>12800</v>
      </c>
      <c r="AD31" s="86">
        <f t="shared" si="9"/>
        <v>6400</v>
      </c>
      <c r="AE31" s="64">
        <f>+L31</f>
        <v>6400</v>
      </c>
      <c r="AF31" s="64">
        <f>+S31</f>
        <v>6400</v>
      </c>
      <c r="AG31" s="64">
        <f>+T31</f>
        <v>6400</v>
      </c>
      <c r="AH31" s="64">
        <f>SUM(AD31:AG31)</f>
        <v>25600</v>
      </c>
      <c r="AI31" s="86">
        <f t="shared" si="10"/>
        <v>25600</v>
      </c>
    </row>
    <row r="32" spans="1:35">
      <c r="A32" s="115"/>
      <c r="B32" s="61" t="s">
        <v>25</v>
      </c>
      <c r="C32" s="64">
        <v>25048</v>
      </c>
      <c r="D32" s="64">
        <v>22840</v>
      </c>
      <c r="E32" s="1">
        <f t="shared" si="0"/>
        <v>2208</v>
      </c>
      <c r="F32" s="40">
        <f t="shared" si="11"/>
        <v>91360</v>
      </c>
      <c r="G32" s="76">
        <f t="shared" si="11"/>
        <v>91360</v>
      </c>
      <c r="H32" s="44">
        <f t="shared" si="11"/>
        <v>91360</v>
      </c>
      <c r="I32" s="42">
        <f t="shared" si="11"/>
        <v>182720</v>
      </c>
      <c r="J32" s="40">
        <f t="shared" si="2"/>
        <v>8832</v>
      </c>
      <c r="K32" s="76">
        <f t="shared" si="2"/>
        <v>8832</v>
      </c>
      <c r="L32" s="44">
        <f t="shared" si="2"/>
        <v>8832</v>
      </c>
      <c r="M32" s="42">
        <f t="shared" si="2"/>
        <v>17664</v>
      </c>
      <c r="N32" s="40">
        <f t="shared" si="3"/>
        <v>91360</v>
      </c>
      <c r="O32" s="43">
        <f t="shared" si="3"/>
        <v>91360</v>
      </c>
      <c r="P32" s="41">
        <f t="shared" si="3"/>
        <v>91360</v>
      </c>
      <c r="Q32" s="42">
        <f t="shared" si="3"/>
        <v>182720</v>
      </c>
      <c r="R32" s="40">
        <f t="shared" si="4"/>
        <v>8832</v>
      </c>
      <c r="S32" s="43">
        <f t="shared" si="4"/>
        <v>8832</v>
      </c>
      <c r="T32" s="41">
        <f t="shared" si="4"/>
        <v>8832</v>
      </c>
      <c r="U32" s="42">
        <f t="shared" si="4"/>
        <v>17664</v>
      </c>
      <c r="V32" s="86">
        <f t="shared" si="5"/>
        <v>182720</v>
      </c>
      <c r="W32" s="86">
        <f t="shared" si="6"/>
        <v>91360</v>
      </c>
      <c r="X32" s="64">
        <f>+H32</f>
        <v>91360</v>
      </c>
      <c r="Y32" s="64">
        <f>+O32</f>
        <v>91360</v>
      </c>
      <c r="Z32" s="64">
        <f>+P32</f>
        <v>91360</v>
      </c>
      <c r="AA32" s="64">
        <f>SUM(W32:Z32)</f>
        <v>365440</v>
      </c>
      <c r="AB32" s="86">
        <f t="shared" si="7"/>
        <v>365440</v>
      </c>
      <c r="AC32" s="86">
        <f t="shared" si="8"/>
        <v>17664</v>
      </c>
      <c r="AD32" s="86">
        <f t="shared" si="9"/>
        <v>8832</v>
      </c>
      <c r="AE32" s="64">
        <f>+L32</f>
        <v>8832</v>
      </c>
      <c r="AF32" s="64">
        <f>+S32</f>
        <v>8832</v>
      </c>
      <c r="AG32" s="64">
        <f>+T32</f>
        <v>8832</v>
      </c>
      <c r="AH32" s="64">
        <f>SUM(AD32:AG32)</f>
        <v>35328</v>
      </c>
      <c r="AI32" s="86">
        <f t="shared" si="10"/>
        <v>35328</v>
      </c>
    </row>
    <row r="33" spans="1:36">
      <c r="A33" s="115"/>
      <c r="B33" s="61" t="s">
        <v>26</v>
      </c>
      <c r="C33" s="64">
        <v>2960</v>
      </c>
      <c r="D33" s="64">
        <v>0</v>
      </c>
      <c r="E33" s="1">
        <f t="shared" si="0"/>
        <v>2960</v>
      </c>
      <c r="F33" s="40">
        <f t="shared" si="11"/>
        <v>0</v>
      </c>
      <c r="G33" s="76">
        <f t="shared" si="11"/>
        <v>0</v>
      </c>
      <c r="H33" s="44">
        <f t="shared" si="11"/>
        <v>0</v>
      </c>
      <c r="I33" s="42">
        <f t="shared" si="11"/>
        <v>0</v>
      </c>
      <c r="J33" s="40">
        <f t="shared" si="2"/>
        <v>11840</v>
      </c>
      <c r="K33" s="76">
        <f t="shared" si="2"/>
        <v>11840</v>
      </c>
      <c r="L33" s="44">
        <f t="shared" si="2"/>
        <v>11840</v>
      </c>
      <c r="M33" s="42">
        <f t="shared" si="2"/>
        <v>23680</v>
      </c>
      <c r="N33" s="40">
        <f t="shared" si="3"/>
        <v>0</v>
      </c>
      <c r="O33" s="43">
        <f t="shared" si="3"/>
        <v>0</v>
      </c>
      <c r="P33" s="41">
        <f t="shared" si="3"/>
        <v>0</v>
      </c>
      <c r="Q33" s="42">
        <f t="shared" si="3"/>
        <v>0</v>
      </c>
      <c r="R33" s="40">
        <f t="shared" si="4"/>
        <v>11840</v>
      </c>
      <c r="S33" s="43">
        <f t="shared" si="4"/>
        <v>11840</v>
      </c>
      <c r="T33" s="41">
        <f t="shared" si="4"/>
        <v>11840</v>
      </c>
      <c r="U33" s="42">
        <f t="shared" si="4"/>
        <v>23680</v>
      </c>
      <c r="V33" s="86">
        <f t="shared" si="5"/>
        <v>0</v>
      </c>
      <c r="W33" s="86">
        <f t="shared" si="6"/>
        <v>0</v>
      </c>
      <c r="X33" s="64">
        <f>+H33</f>
        <v>0</v>
      </c>
      <c r="Y33" s="64">
        <f>+O33</f>
        <v>0</v>
      </c>
      <c r="Z33" s="64">
        <f>+P33</f>
        <v>0</v>
      </c>
      <c r="AA33" s="64">
        <f>SUM(W33:Z33)</f>
        <v>0</v>
      </c>
      <c r="AB33" s="86">
        <f t="shared" si="7"/>
        <v>0</v>
      </c>
      <c r="AC33" s="86">
        <f t="shared" si="8"/>
        <v>23680</v>
      </c>
      <c r="AD33" s="86">
        <f t="shared" si="9"/>
        <v>11840</v>
      </c>
      <c r="AE33" s="64">
        <f>+L33</f>
        <v>11840</v>
      </c>
      <c r="AF33" s="64">
        <f>+S33</f>
        <v>11840</v>
      </c>
      <c r="AG33" s="64">
        <f>+T33</f>
        <v>11840</v>
      </c>
      <c r="AH33" s="64">
        <f>SUM(AD33:AG33)</f>
        <v>47360</v>
      </c>
      <c r="AI33" s="86">
        <f t="shared" si="10"/>
        <v>47360</v>
      </c>
    </row>
    <row r="34" spans="1:36">
      <c r="A34" s="115"/>
      <c r="B34" s="60" t="s">
        <v>57</v>
      </c>
      <c r="C34" s="64">
        <v>11869</v>
      </c>
      <c r="D34" s="64">
        <v>5528</v>
      </c>
      <c r="E34" s="1">
        <f t="shared" si="0"/>
        <v>6341</v>
      </c>
      <c r="F34" s="40">
        <f t="shared" si="11"/>
        <v>22112</v>
      </c>
      <c r="G34" s="76">
        <f t="shared" si="11"/>
        <v>22112</v>
      </c>
      <c r="H34" s="44">
        <f t="shared" si="11"/>
        <v>22112</v>
      </c>
      <c r="I34" s="42">
        <f t="shared" si="11"/>
        <v>44224</v>
      </c>
      <c r="J34" s="40">
        <f t="shared" si="2"/>
        <v>25364</v>
      </c>
      <c r="K34" s="76">
        <f t="shared" si="2"/>
        <v>25364</v>
      </c>
      <c r="L34" s="44">
        <f t="shared" si="2"/>
        <v>25364</v>
      </c>
      <c r="M34" s="42">
        <f t="shared" si="2"/>
        <v>50728</v>
      </c>
      <c r="N34" s="40">
        <f t="shared" si="3"/>
        <v>22112</v>
      </c>
      <c r="O34" s="43">
        <f t="shared" si="3"/>
        <v>22112</v>
      </c>
      <c r="P34" s="41">
        <f t="shared" si="3"/>
        <v>22112</v>
      </c>
      <c r="Q34" s="42">
        <f t="shared" si="3"/>
        <v>44224</v>
      </c>
      <c r="R34" s="40">
        <f t="shared" si="4"/>
        <v>25364</v>
      </c>
      <c r="S34" s="43">
        <f t="shared" si="4"/>
        <v>25364</v>
      </c>
      <c r="T34" s="41">
        <f t="shared" si="4"/>
        <v>25364</v>
      </c>
      <c r="U34" s="42">
        <f t="shared" si="4"/>
        <v>50728</v>
      </c>
      <c r="V34" s="86">
        <f t="shared" si="5"/>
        <v>44224</v>
      </c>
      <c r="W34" s="86">
        <f t="shared" si="6"/>
        <v>22112</v>
      </c>
      <c r="X34" s="64">
        <f>+H34</f>
        <v>22112</v>
      </c>
      <c r="Y34" s="64">
        <f>+O34</f>
        <v>22112</v>
      </c>
      <c r="Z34" s="64">
        <f>+P34</f>
        <v>22112</v>
      </c>
      <c r="AA34" s="64">
        <f>SUM(W34:Z34)</f>
        <v>88448</v>
      </c>
      <c r="AB34" s="86">
        <f t="shared" si="7"/>
        <v>88448</v>
      </c>
      <c r="AC34" s="86">
        <f t="shared" si="8"/>
        <v>50728</v>
      </c>
      <c r="AD34" s="86">
        <f t="shared" si="9"/>
        <v>25364</v>
      </c>
      <c r="AE34" s="64">
        <f>+L34</f>
        <v>25364</v>
      </c>
      <c r="AF34" s="64">
        <f>+S34</f>
        <v>25364</v>
      </c>
      <c r="AG34" s="64">
        <f>+T34</f>
        <v>25364</v>
      </c>
      <c r="AH34" s="64">
        <f>SUM(AD34:AG34)</f>
        <v>101456</v>
      </c>
      <c r="AI34" s="86">
        <f t="shared" si="10"/>
        <v>101456</v>
      </c>
    </row>
    <row r="35" spans="1:36">
      <c r="A35" s="115">
        <v>8</v>
      </c>
      <c r="B35" s="60" t="s">
        <v>28</v>
      </c>
      <c r="C35" s="64">
        <v>2298</v>
      </c>
      <c r="D35" s="64">
        <v>0</v>
      </c>
      <c r="E35" s="1">
        <f t="shared" si="0"/>
        <v>2298</v>
      </c>
      <c r="F35" s="40">
        <f t="shared" si="11"/>
        <v>0</v>
      </c>
      <c r="G35" s="76">
        <f t="shared" si="11"/>
        <v>0</v>
      </c>
      <c r="H35" s="44">
        <f t="shared" si="11"/>
        <v>0</v>
      </c>
      <c r="I35" s="42">
        <f t="shared" si="11"/>
        <v>0</v>
      </c>
      <c r="J35" s="40">
        <f t="shared" si="2"/>
        <v>9192</v>
      </c>
      <c r="K35" s="76">
        <f t="shared" si="2"/>
        <v>9192</v>
      </c>
      <c r="L35" s="44">
        <f t="shared" si="2"/>
        <v>9192</v>
      </c>
      <c r="M35" s="42">
        <f t="shared" si="2"/>
        <v>18384</v>
      </c>
      <c r="N35" s="40">
        <f t="shared" si="3"/>
        <v>0</v>
      </c>
      <c r="O35" s="43">
        <f t="shared" si="3"/>
        <v>0</v>
      </c>
      <c r="P35" s="41">
        <f t="shared" si="3"/>
        <v>0</v>
      </c>
      <c r="Q35" s="42">
        <f t="shared" si="3"/>
        <v>0</v>
      </c>
      <c r="R35" s="40">
        <f t="shared" si="4"/>
        <v>9192</v>
      </c>
      <c r="S35" s="43">
        <f t="shared" si="4"/>
        <v>9192</v>
      </c>
      <c r="T35" s="41">
        <f t="shared" si="4"/>
        <v>9192</v>
      </c>
      <c r="U35" s="42">
        <f t="shared" si="4"/>
        <v>18384</v>
      </c>
      <c r="V35" s="86">
        <f t="shared" si="5"/>
        <v>0</v>
      </c>
      <c r="W35" s="86">
        <f t="shared" si="6"/>
        <v>0</v>
      </c>
      <c r="X35" s="64">
        <f>+H35</f>
        <v>0</v>
      </c>
      <c r="Y35" s="64">
        <f>+O35</f>
        <v>0</v>
      </c>
      <c r="Z35" s="64">
        <f>+P35</f>
        <v>0</v>
      </c>
      <c r="AA35" s="64">
        <f>SUM(W35:Z35)</f>
        <v>0</v>
      </c>
      <c r="AB35" s="86">
        <f t="shared" si="7"/>
        <v>0</v>
      </c>
      <c r="AC35" s="86">
        <f t="shared" si="8"/>
        <v>18384</v>
      </c>
      <c r="AD35" s="86">
        <f t="shared" si="9"/>
        <v>9192</v>
      </c>
      <c r="AE35" s="64">
        <f>+L35</f>
        <v>9192</v>
      </c>
      <c r="AF35" s="64">
        <f>+S35</f>
        <v>9192</v>
      </c>
      <c r="AG35" s="64">
        <f>+T35</f>
        <v>9192</v>
      </c>
      <c r="AH35" s="64">
        <f>SUM(AD35:AG35)</f>
        <v>36768</v>
      </c>
      <c r="AI35" s="86">
        <f t="shared" si="10"/>
        <v>36768</v>
      </c>
    </row>
    <row r="36" spans="1:36">
      <c r="A36" s="115"/>
      <c r="B36" s="60" t="s">
        <v>55</v>
      </c>
      <c r="C36" s="64">
        <v>1444</v>
      </c>
      <c r="D36" s="64">
        <v>0</v>
      </c>
      <c r="E36" s="1">
        <f t="shared" si="0"/>
        <v>1444</v>
      </c>
      <c r="F36" s="40">
        <f t="shared" si="11"/>
        <v>0</v>
      </c>
      <c r="G36" s="76">
        <f t="shared" si="11"/>
        <v>0</v>
      </c>
      <c r="H36" s="44">
        <f t="shared" si="11"/>
        <v>0</v>
      </c>
      <c r="I36" s="42">
        <f t="shared" si="11"/>
        <v>0</v>
      </c>
      <c r="J36" s="40">
        <f t="shared" si="2"/>
        <v>5776</v>
      </c>
      <c r="K36" s="76">
        <f t="shared" si="2"/>
        <v>5776</v>
      </c>
      <c r="L36" s="44">
        <f t="shared" si="2"/>
        <v>5776</v>
      </c>
      <c r="M36" s="42">
        <f t="shared" si="2"/>
        <v>11552</v>
      </c>
      <c r="N36" s="40">
        <f t="shared" si="3"/>
        <v>0</v>
      </c>
      <c r="O36" s="43">
        <f t="shared" si="3"/>
        <v>0</v>
      </c>
      <c r="P36" s="41">
        <f t="shared" si="3"/>
        <v>0</v>
      </c>
      <c r="Q36" s="42">
        <f t="shared" si="3"/>
        <v>0</v>
      </c>
      <c r="R36" s="40">
        <f t="shared" si="4"/>
        <v>5776</v>
      </c>
      <c r="S36" s="43">
        <f t="shared" si="4"/>
        <v>5776</v>
      </c>
      <c r="T36" s="41">
        <f t="shared" si="4"/>
        <v>5776</v>
      </c>
      <c r="U36" s="42">
        <f t="shared" si="4"/>
        <v>11552</v>
      </c>
      <c r="V36" s="86">
        <f t="shared" si="5"/>
        <v>0</v>
      </c>
      <c r="W36" s="86">
        <f t="shared" si="6"/>
        <v>0</v>
      </c>
      <c r="X36" s="64">
        <f>+H36</f>
        <v>0</v>
      </c>
      <c r="Y36" s="64">
        <f>+O36</f>
        <v>0</v>
      </c>
      <c r="Z36" s="64">
        <f>+P36</f>
        <v>0</v>
      </c>
      <c r="AA36" s="64">
        <f>SUM(W36:Z36)</f>
        <v>0</v>
      </c>
      <c r="AB36" s="86">
        <f t="shared" si="7"/>
        <v>0</v>
      </c>
      <c r="AC36" s="86">
        <f t="shared" si="8"/>
        <v>11552</v>
      </c>
      <c r="AD36" s="86">
        <f t="shared" si="9"/>
        <v>5776</v>
      </c>
      <c r="AE36" s="64">
        <f>+L36</f>
        <v>5776</v>
      </c>
      <c r="AF36" s="64">
        <f>+S36</f>
        <v>5776</v>
      </c>
      <c r="AG36" s="64">
        <f>+T36</f>
        <v>5776</v>
      </c>
      <c r="AH36" s="64">
        <f>SUM(AD36:AG36)</f>
        <v>23104</v>
      </c>
      <c r="AI36" s="86">
        <f t="shared" si="10"/>
        <v>23104</v>
      </c>
    </row>
    <row r="37" spans="1:36">
      <c r="A37" s="115"/>
      <c r="B37" s="60" t="s">
        <v>58</v>
      </c>
      <c r="C37" s="64">
        <v>902</v>
      </c>
      <c r="D37" s="64">
        <v>0</v>
      </c>
      <c r="E37" s="1">
        <f t="shared" si="0"/>
        <v>902</v>
      </c>
      <c r="F37" s="40">
        <f t="shared" si="11"/>
        <v>0</v>
      </c>
      <c r="G37" s="76">
        <f t="shared" si="11"/>
        <v>0</v>
      </c>
      <c r="H37" s="44">
        <f t="shared" si="11"/>
        <v>0</v>
      </c>
      <c r="I37" s="42">
        <f t="shared" si="11"/>
        <v>0</v>
      </c>
      <c r="J37" s="40">
        <f t="shared" si="2"/>
        <v>3608</v>
      </c>
      <c r="K37" s="76">
        <f t="shared" si="2"/>
        <v>3608</v>
      </c>
      <c r="L37" s="44">
        <f t="shared" si="2"/>
        <v>3608</v>
      </c>
      <c r="M37" s="42">
        <f t="shared" si="2"/>
        <v>7216</v>
      </c>
      <c r="N37" s="40">
        <f t="shared" si="3"/>
        <v>0</v>
      </c>
      <c r="O37" s="43">
        <f t="shared" si="3"/>
        <v>0</v>
      </c>
      <c r="P37" s="41">
        <f t="shared" si="3"/>
        <v>0</v>
      </c>
      <c r="Q37" s="42">
        <f t="shared" si="3"/>
        <v>0</v>
      </c>
      <c r="R37" s="40">
        <f t="shared" si="4"/>
        <v>3608</v>
      </c>
      <c r="S37" s="43">
        <f t="shared" si="4"/>
        <v>3608</v>
      </c>
      <c r="T37" s="41">
        <f t="shared" si="4"/>
        <v>3608</v>
      </c>
      <c r="U37" s="42">
        <f t="shared" si="4"/>
        <v>7216</v>
      </c>
      <c r="V37" s="86">
        <f t="shared" si="5"/>
        <v>0</v>
      </c>
      <c r="W37" s="86">
        <f t="shared" si="6"/>
        <v>0</v>
      </c>
      <c r="X37" s="64">
        <f>+H37</f>
        <v>0</v>
      </c>
      <c r="Y37" s="64">
        <f>+O37</f>
        <v>0</v>
      </c>
      <c r="Z37" s="64">
        <f>+P37</f>
        <v>0</v>
      </c>
      <c r="AA37" s="64">
        <f>SUM(W37:Z37)</f>
        <v>0</v>
      </c>
      <c r="AB37" s="86">
        <f t="shared" si="7"/>
        <v>0</v>
      </c>
      <c r="AC37" s="86">
        <f t="shared" si="8"/>
        <v>7216</v>
      </c>
      <c r="AD37" s="86">
        <f t="shared" si="9"/>
        <v>3608</v>
      </c>
      <c r="AE37" s="64">
        <f>+L37</f>
        <v>3608</v>
      </c>
      <c r="AF37" s="64">
        <f>+S37</f>
        <v>3608</v>
      </c>
      <c r="AG37" s="64">
        <f>+T37</f>
        <v>3608</v>
      </c>
      <c r="AH37" s="64">
        <f>SUM(AD37:AG37)</f>
        <v>14432</v>
      </c>
      <c r="AI37" s="86">
        <f t="shared" si="10"/>
        <v>14432</v>
      </c>
    </row>
    <row r="38" spans="1:36">
      <c r="A38" s="115"/>
      <c r="B38" s="60" t="s">
        <v>29</v>
      </c>
      <c r="C38" s="64">
        <v>3004</v>
      </c>
      <c r="D38" s="64">
        <v>0</v>
      </c>
      <c r="E38" s="1">
        <f t="shared" si="0"/>
        <v>3004</v>
      </c>
      <c r="F38" s="40">
        <f t="shared" si="11"/>
        <v>0</v>
      </c>
      <c r="G38" s="76">
        <f t="shared" si="11"/>
        <v>0</v>
      </c>
      <c r="H38" s="44">
        <f t="shared" si="11"/>
        <v>0</v>
      </c>
      <c r="I38" s="42">
        <f t="shared" si="11"/>
        <v>0</v>
      </c>
      <c r="J38" s="40">
        <f t="shared" si="2"/>
        <v>12016</v>
      </c>
      <c r="K38" s="76">
        <f t="shared" si="2"/>
        <v>12016</v>
      </c>
      <c r="L38" s="44">
        <f t="shared" si="2"/>
        <v>12016</v>
      </c>
      <c r="M38" s="42">
        <f t="shared" si="2"/>
        <v>24032</v>
      </c>
      <c r="N38" s="40">
        <f t="shared" si="3"/>
        <v>0</v>
      </c>
      <c r="O38" s="43">
        <f t="shared" si="3"/>
        <v>0</v>
      </c>
      <c r="P38" s="41">
        <f t="shared" si="3"/>
        <v>0</v>
      </c>
      <c r="Q38" s="42">
        <f t="shared" si="3"/>
        <v>0</v>
      </c>
      <c r="R38" s="40">
        <f t="shared" si="4"/>
        <v>12016</v>
      </c>
      <c r="S38" s="43">
        <f t="shared" si="4"/>
        <v>12016</v>
      </c>
      <c r="T38" s="41">
        <f t="shared" si="4"/>
        <v>12016</v>
      </c>
      <c r="U38" s="42">
        <f t="shared" si="4"/>
        <v>24032</v>
      </c>
      <c r="V38" s="86">
        <f t="shared" si="5"/>
        <v>0</v>
      </c>
      <c r="W38" s="86">
        <f t="shared" si="6"/>
        <v>0</v>
      </c>
      <c r="X38" s="64">
        <f>+H38</f>
        <v>0</v>
      </c>
      <c r="Y38" s="64">
        <f>+O38</f>
        <v>0</v>
      </c>
      <c r="Z38" s="64">
        <f>+P38</f>
        <v>0</v>
      </c>
      <c r="AA38" s="64">
        <f>SUM(W38:Z38)</f>
        <v>0</v>
      </c>
      <c r="AB38" s="86">
        <f t="shared" si="7"/>
        <v>0</v>
      </c>
      <c r="AC38" s="86">
        <f t="shared" si="8"/>
        <v>24032</v>
      </c>
      <c r="AD38" s="86">
        <f t="shared" si="9"/>
        <v>12016</v>
      </c>
      <c r="AE38" s="64">
        <f>+L38</f>
        <v>12016</v>
      </c>
      <c r="AF38" s="64">
        <f>+S38</f>
        <v>12016</v>
      </c>
      <c r="AG38" s="64">
        <f>+T38</f>
        <v>12016</v>
      </c>
      <c r="AH38" s="64">
        <f>SUM(AD38:AG38)</f>
        <v>48064</v>
      </c>
      <c r="AI38" s="86">
        <f t="shared" si="10"/>
        <v>48064</v>
      </c>
    </row>
    <row r="39" spans="1:36" s="25" customFormat="1">
      <c r="A39" s="65"/>
      <c r="B39" s="66" t="s">
        <v>27</v>
      </c>
      <c r="C39" s="67">
        <f t="shared" ref="C39:E39" si="12">SUM(C7:C38)</f>
        <v>532209</v>
      </c>
      <c r="D39" s="67">
        <f t="shared" si="12"/>
        <v>387456</v>
      </c>
      <c r="E39" s="67">
        <f t="shared" si="12"/>
        <v>144753</v>
      </c>
      <c r="F39" s="68">
        <f>SUM(F7:F38)</f>
        <v>1549824</v>
      </c>
      <c r="G39" s="77">
        <f t="shared" ref="G39:U39" si="13">SUM(G7:G38)</f>
        <v>1549824</v>
      </c>
      <c r="H39" s="69">
        <f t="shared" si="13"/>
        <v>1549824</v>
      </c>
      <c r="I39" s="70">
        <f t="shared" si="13"/>
        <v>3099648</v>
      </c>
      <c r="J39" s="68">
        <f t="shared" si="13"/>
        <v>579012</v>
      </c>
      <c r="K39" s="77">
        <f t="shared" si="13"/>
        <v>579012</v>
      </c>
      <c r="L39" s="69">
        <f t="shared" si="13"/>
        <v>579012</v>
      </c>
      <c r="M39" s="70">
        <f t="shared" si="13"/>
        <v>1158024</v>
      </c>
      <c r="N39" s="68">
        <f t="shared" si="13"/>
        <v>1549824</v>
      </c>
      <c r="O39" s="71">
        <f t="shared" si="13"/>
        <v>1549824</v>
      </c>
      <c r="P39" s="72">
        <f t="shared" si="13"/>
        <v>1549824</v>
      </c>
      <c r="Q39" s="70">
        <f t="shared" si="13"/>
        <v>3099648</v>
      </c>
      <c r="R39" s="68">
        <f t="shared" si="13"/>
        <v>579012</v>
      </c>
      <c r="S39" s="71">
        <f t="shared" si="13"/>
        <v>579012</v>
      </c>
      <c r="T39" s="72">
        <f t="shared" si="13"/>
        <v>579012</v>
      </c>
      <c r="U39" s="70">
        <f t="shared" si="13"/>
        <v>1158024</v>
      </c>
      <c r="V39" s="73">
        <f>SUM(V7:V38)</f>
        <v>3099648</v>
      </c>
      <c r="W39" s="73">
        <f t="shared" ref="W39:AB39" si="14">SUM(W7:W38)</f>
        <v>1549824</v>
      </c>
      <c r="X39" s="73">
        <f t="shared" si="14"/>
        <v>1549824</v>
      </c>
      <c r="Y39" s="73">
        <f t="shared" si="14"/>
        <v>1549824</v>
      </c>
      <c r="Z39" s="73">
        <f t="shared" si="14"/>
        <v>1549824</v>
      </c>
      <c r="AA39" s="73">
        <f>SUM(W39:Z39)</f>
        <v>6199296</v>
      </c>
      <c r="AB39" s="73">
        <f t="shared" si="14"/>
        <v>6199296</v>
      </c>
      <c r="AC39" s="73">
        <f>SUM(AC7:AC38)</f>
        <v>1158024</v>
      </c>
      <c r="AD39" s="73">
        <f t="shared" ref="AD39:AI39" si="15">SUM(AD7:AD38)</f>
        <v>579012</v>
      </c>
      <c r="AE39" s="73">
        <f t="shared" si="15"/>
        <v>579012</v>
      </c>
      <c r="AF39" s="73">
        <f t="shared" si="15"/>
        <v>579012</v>
      </c>
      <c r="AG39" s="73">
        <f t="shared" si="15"/>
        <v>579012</v>
      </c>
      <c r="AH39" s="73">
        <f>SUM(AD39:AG39)</f>
        <v>2316048</v>
      </c>
      <c r="AI39" s="73">
        <f t="shared" si="15"/>
        <v>2316048</v>
      </c>
    </row>
    <row r="40" spans="1:36">
      <c r="A40" s="101"/>
      <c r="B40" s="62"/>
      <c r="C40" s="63"/>
      <c r="D40" s="29"/>
      <c r="E40" s="29"/>
      <c r="F40" s="21"/>
      <c r="G40" s="21"/>
      <c r="H40" s="21"/>
      <c r="I40" s="21"/>
      <c r="J40" s="20"/>
      <c r="K40" s="21"/>
      <c r="L40" s="21"/>
      <c r="M40" s="21"/>
      <c r="N40" s="21"/>
      <c r="O40" s="21"/>
      <c r="P40" s="21"/>
      <c r="Q40" s="21"/>
      <c r="R40" s="30"/>
      <c r="S40" s="21"/>
      <c r="T40" s="21"/>
      <c r="U40" s="21"/>
      <c r="V40" s="59"/>
      <c r="W40" s="21"/>
      <c r="X40" s="21"/>
      <c r="Y40" s="21"/>
      <c r="Z40" s="21"/>
      <c r="AA40" s="21"/>
      <c r="AB40" s="21"/>
      <c r="AC40" s="81"/>
      <c r="AD40" s="81"/>
      <c r="AE40" s="24"/>
      <c r="AF40" s="24"/>
      <c r="AG40" s="24"/>
      <c r="AH40" s="24"/>
      <c r="AI40" s="24"/>
    </row>
    <row r="41" spans="1:36">
      <c r="A41" s="101"/>
      <c r="B41" s="31"/>
      <c r="C41" s="28"/>
      <c r="D41" s="29"/>
      <c r="E41" s="29"/>
      <c r="F41" s="59"/>
      <c r="G41" s="21"/>
      <c r="H41" s="21"/>
      <c r="I41" s="29"/>
      <c r="J41" s="20"/>
      <c r="K41" s="21"/>
      <c r="L41" s="21"/>
      <c r="M41" s="29"/>
      <c r="N41" s="21"/>
      <c r="O41" s="21"/>
      <c r="P41" s="21"/>
      <c r="Q41" s="29"/>
      <c r="R41" s="20"/>
      <c r="S41" s="21"/>
      <c r="T41" s="21"/>
      <c r="U41" s="29"/>
      <c r="V41" s="29"/>
      <c r="W41" s="29"/>
      <c r="X41" s="29"/>
      <c r="Y41" s="29"/>
      <c r="Z41" s="29"/>
      <c r="AA41" s="29"/>
      <c r="AB41" s="29"/>
      <c r="AC41" s="24"/>
      <c r="AD41" s="24"/>
      <c r="AE41" s="24"/>
      <c r="AF41" s="24"/>
      <c r="AG41" s="24"/>
      <c r="AH41" s="24"/>
      <c r="AI41" s="24"/>
      <c r="AJ41" s="55"/>
    </row>
    <row r="42" spans="1:36" ht="33.75" customHeight="1">
      <c r="A42" s="101"/>
      <c r="B42" s="27"/>
      <c r="C42" s="28"/>
      <c r="D42" s="29"/>
      <c r="E42" s="29"/>
      <c r="F42" s="21"/>
      <c r="G42" s="21"/>
      <c r="H42" s="21"/>
      <c r="I42" s="21"/>
      <c r="J42" s="20"/>
      <c r="K42" s="21"/>
      <c r="L42" s="21"/>
      <c r="M42" s="53"/>
      <c r="N42" s="21"/>
      <c r="O42" s="21"/>
      <c r="P42" s="21"/>
      <c r="Q42" s="21"/>
      <c r="R42" s="30"/>
      <c r="S42" s="21"/>
      <c r="T42" s="21"/>
      <c r="U42" s="53"/>
      <c r="V42" s="21"/>
      <c r="W42" s="21"/>
      <c r="X42" s="21"/>
      <c r="Y42" s="21"/>
      <c r="Z42" s="21"/>
      <c r="AA42" s="21"/>
      <c r="AB42" s="21"/>
      <c r="AC42" s="24"/>
      <c r="AD42" s="24"/>
      <c r="AE42" s="24"/>
      <c r="AF42" s="24"/>
      <c r="AG42" s="24"/>
      <c r="AH42" s="24"/>
      <c r="AI42" s="24"/>
    </row>
    <row r="43" spans="1:36">
      <c r="A43" s="101"/>
      <c r="B43" s="32"/>
      <c r="C43" s="33"/>
      <c r="D43" s="33"/>
      <c r="E43" s="33"/>
      <c r="F43" s="21"/>
      <c r="G43" s="21"/>
      <c r="H43" s="21"/>
      <c r="I43" s="21"/>
      <c r="J43" s="20"/>
      <c r="K43" s="21"/>
      <c r="L43" s="21"/>
      <c r="M43" s="21"/>
      <c r="N43" s="21"/>
      <c r="O43" s="21"/>
      <c r="P43" s="21"/>
      <c r="Q43" s="21"/>
      <c r="R43" s="30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4"/>
      <c r="AD43" s="24"/>
      <c r="AE43" s="24"/>
      <c r="AF43" s="24"/>
      <c r="AG43" s="24"/>
      <c r="AH43" s="24"/>
      <c r="AI43" s="24"/>
    </row>
    <row r="44" spans="1:36">
      <c r="A44" s="101"/>
      <c r="B44" s="34"/>
      <c r="C44" s="35"/>
      <c r="D44" s="35"/>
      <c r="E44" s="78"/>
      <c r="F44" s="21"/>
      <c r="G44" s="21"/>
      <c r="H44" s="21"/>
      <c r="I44" s="21"/>
      <c r="J44" s="20"/>
      <c r="K44" s="21"/>
      <c r="L44" s="21"/>
      <c r="M44" s="21"/>
      <c r="N44" s="21"/>
      <c r="O44" s="21"/>
      <c r="P44" s="21"/>
      <c r="Q44" s="21"/>
      <c r="R44" s="30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4"/>
      <c r="AD44" s="24"/>
      <c r="AE44" s="24"/>
      <c r="AF44" s="24"/>
      <c r="AG44" s="24"/>
      <c r="AH44" s="24"/>
      <c r="AI44" s="24"/>
    </row>
    <row r="45" spans="1:36">
      <c r="C45" s="37"/>
      <c r="D45" s="37"/>
      <c r="E45" s="37"/>
      <c r="F45" s="21"/>
      <c r="G45" s="21"/>
      <c r="H45" s="21"/>
      <c r="I45" s="21"/>
      <c r="J45" s="20"/>
      <c r="K45" s="21"/>
      <c r="L45" s="21"/>
      <c r="M45" s="21"/>
      <c r="N45" s="21"/>
      <c r="O45" s="21"/>
      <c r="P45" s="21"/>
      <c r="Q45" s="21"/>
      <c r="R45" s="30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4"/>
      <c r="AD45" s="24"/>
      <c r="AE45" s="24"/>
      <c r="AF45" s="24"/>
      <c r="AG45" s="24"/>
      <c r="AH45" s="24"/>
      <c r="AI45" s="24"/>
    </row>
    <row r="46" spans="1:36">
      <c r="B46" s="38"/>
      <c r="C46" s="39"/>
      <c r="D46" s="39"/>
      <c r="E46" s="39"/>
      <c r="F46" s="21"/>
      <c r="G46" s="21"/>
      <c r="H46" s="21"/>
      <c r="I46" s="21"/>
      <c r="J46" s="20"/>
      <c r="K46" s="21"/>
      <c r="L46" s="21"/>
      <c r="M46" s="21"/>
      <c r="N46" s="21"/>
      <c r="O46" s="21"/>
      <c r="P46" s="21"/>
      <c r="Q46" s="21"/>
      <c r="R46" s="30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4"/>
      <c r="AD46" s="24"/>
      <c r="AE46" s="24"/>
      <c r="AF46" s="24"/>
      <c r="AG46" s="24"/>
      <c r="AH46" s="24"/>
      <c r="AI46" s="24"/>
    </row>
    <row r="47" spans="1:36">
      <c r="C47" s="36"/>
      <c r="D47" s="36"/>
      <c r="E47" s="36"/>
      <c r="F47" s="21"/>
      <c r="G47" s="21"/>
      <c r="H47" s="21"/>
      <c r="I47" s="21"/>
      <c r="J47" s="20"/>
      <c r="K47" s="21"/>
      <c r="L47" s="21"/>
      <c r="M47" s="21"/>
      <c r="N47" s="21"/>
      <c r="O47" s="21"/>
      <c r="P47" s="21"/>
      <c r="Q47" s="21"/>
      <c r="R47" s="30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4"/>
      <c r="AD47" s="24"/>
      <c r="AE47" s="24"/>
      <c r="AF47" s="24"/>
      <c r="AG47" s="24"/>
      <c r="AH47" s="24"/>
      <c r="AI47" s="24"/>
    </row>
    <row r="48" spans="1:36">
      <c r="C48" s="36"/>
      <c r="D48" s="36"/>
      <c r="E48" s="36"/>
      <c r="F48" s="21"/>
      <c r="G48" s="21"/>
      <c r="H48" s="21"/>
      <c r="I48" s="21"/>
      <c r="J48" s="20"/>
      <c r="K48" s="21"/>
      <c r="L48" s="21"/>
      <c r="M48" s="21"/>
      <c r="N48" s="21"/>
      <c r="O48" s="21"/>
      <c r="P48" s="21"/>
      <c r="Q48" s="21"/>
      <c r="R48" s="30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4"/>
      <c r="AD48" s="24"/>
      <c r="AE48" s="24"/>
      <c r="AF48" s="24"/>
      <c r="AG48" s="24"/>
      <c r="AH48" s="24"/>
      <c r="AI48" s="24"/>
    </row>
    <row r="50" spans="3:5">
      <c r="C50" s="36"/>
      <c r="D50" s="36"/>
      <c r="E50" s="36"/>
    </row>
  </sheetData>
  <mergeCells count="26">
    <mergeCell ref="V1:AB3"/>
    <mergeCell ref="AC1:AI3"/>
    <mergeCell ref="F2:M2"/>
    <mergeCell ref="O2:U2"/>
    <mergeCell ref="F3:M3"/>
    <mergeCell ref="N3:U3"/>
    <mergeCell ref="F1:U1"/>
    <mergeCell ref="A35:A38"/>
    <mergeCell ref="V4:AB4"/>
    <mergeCell ref="AC4:AI4"/>
    <mergeCell ref="A7:A9"/>
    <mergeCell ref="A10:A12"/>
    <mergeCell ref="A1:A6"/>
    <mergeCell ref="B1:B6"/>
    <mergeCell ref="C1:C6"/>
    <mergeCell ref="D1:D6"/>
    <mergeCell ref="E1:E6"/>
    <mergeCell ref="F4:I4"/>
    <mergeCell ref="J4:M4"/>
    <mergeCell ref="N4:Q4"/>
    <mergeCell ref="R4:U4"/>
    <mergeCell ref="A13:A14"/>
    <mergeCell ref="A15:A21"/>
    <mergeCell ref="A22:A25"/>
    <mergeCell ref="A26:A28"/>
    <mergeCell ref="A29:A34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  <ignoredErrors>
    <ignoredError sqref="AA3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D20" sqref="D20"/>
    </sheetView>
  </sheetViews>
  <sheetFormatPr defaultColWidth="10.85546875" defaultRowHeight="11.25"/>
  <cols>
    <col min="1" max="1" width="41.85546875" style="45" customWidth="1"/>
    <col min="2" max="2" width="20.28515625" style="45" customWidth="1"/>
    <col min="3" max="16384" width="10.85546875" style="45"/>
  </cols>
  <sheetData>
    <row r="1" spans="1:2">
      <c r="A1" s="51"/>
      <c r="B1" s="51"/>
    </row>
    <row r="2" spans="1:2" ht="12" thickBot="1">
      <c r="A2" s="2"/>
      <c r="B2" s="2"/>
    </row>
    <row r="3" spans="1:2">
      <c r="A3" s="162" t="s">
        <v>30</v>
      </c>
      <c r="B3" s="52" t="s">
        <v>37</v>
      </c>
    </row>
    <row r="4" spans="1:2">
      <c r="A4" s="163"/>
      <c r="B4" s="50" t="s">
        <v>31</v>
      </c>
    </row>
    <row r="5" spans="1:2">
      <c r="A5" s="46" t="s">
        <v>5</v>
      </c>
      <c r="B5" s="47">
        <v>4</v>
      </c>
    </row>
    <row r="6" spans="1:2" s="58" customFormat="1">
      <c r="A6" s="56" t="s">
        <v>7</v>
      </c>
      <c r="B6" s="57">
        <v>4</v>
      </c>
    </row>
    <row r="7" spans="1:2" s="58" customFormat="1">
      <c r="A7" s="56" t="s">
        <v>9</v>
      </c>
      <c r="B7" s="57">
        <v>4</v>
      </c>
    </row>
    <row r="8" spans="1:2">
      <c r="A8" s="46" t="s">
        <v>10</v>
      </c>
      <c r="B8" s="47">
        <v>8</v>
      </c>
    </row>
    <row r="9" spans="1:2" ht="12" thickBot="1">
      <c r="A9" s="48" t="s">
        <v>32</v>
      </c>
      <c r="B9" s="49">
        <f>SUM(B5:B8)</f>
        <v>20</v>
      </c>
    </row>
    <row r="10" spans="1:2" ht="12" thickBot="1">
      <c r="A10" s="2"/>
      <c r="B10" s="2"/>
    </row>
    <row r="11" spans="1:2">
      <c r="A11" s="162" t="s">
        <v>30</v>
      </c>
      <c r="B11" s="52" t="s">
        <v>38</v>
      </c>
    </row>
    <row r="12" spans="1:2">
      <c r="A12" s="163"/>
      <c r="B12" s="50" t="s">
        <v>31</v>
      </c>
    </row>
    <row r="13" spans="1:2">
      <c r="A13" s="46" t="s">
        <v>5</v>
      </c>
      <c r="B13" s="47">
        <v>4</v>
      </c>
    </row>
    <row r="14" spans="1:2" s="58" customFormat="1">
      <c r="A14" s="56" t="s">
        <v>6</v>
      </c>
      <c r="B14" s="57">
        <v>4</v>
      </c>
    </row>
    <row r="15" spans="1:2" s="58" customFormat="1">
      <c r="A15" s="56" t="s">
        <v>8</v>
      </c>
      <c r="B15" s="57">
        <v>4</v>
      </c>
    </row>
    <row r="16" spans="1:2">
      <c r="A16" s="46" t="s">
        <v>10</v>
      </c>
      <c r="B16" s="47">
        <v>8</v>
      </c>
    </row>
    <row r="17" spans="1:2" ht="12" thickBot="1">
      <c r="A17" s="48" t="s">
        <v>32</v>
      </c>
      <c r="B17" s="49">
        <f>SUM(B13:B16)</f>
        <v>20</v>
      </c>
    </row>
    <row r="18" spans="1:2">
      <c r="A18" s="2"/>
      <c r="B18" s="2"/>
    </row>
  </sheetData>
  <mergeCells count="2">
    <mergeCell ref="A3:A4"/>
    <mergeCell ref="A11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LECHE - 40 DIAS</vt:lpstr>
      <vt:lpstr>CONSOLIDADO LÁCTEOS</vt:lpstr>
      <vt:lpstr>MENÚ 40 DÍAS</vt:lpstr>
      <vt:lpstr>'CONSOLIDADO LÁCTEOS'!Print_Area</vt:lpstr>
      <vt:lpstr>'LECHE - 40 DIAS'!Print_Area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Natalia Padilla</cp:lastModifiedBy>
  <cp:lastPrinted>2013-07-29T22:59:02Z</cp:lastPrinted>
  <dcterms:created xsi:type="dcterms:W3CDTF">2012-01-27T21:44:09Z</dcterms:created>
  <dcterms:modified xsi:type="dcterms:W3CDTF">2014-06-20T16:21:03Z</dcterms:modified>
</cp:coreProperties>
</file>