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30" windowWidth="15480" windowHeight="11385" activeTab="3"/>
  </bookViews>
  <sheets>
    <sheet name="FORMATO DE COTIZACIÓN " sheetId="7" r:id="rId1"/>
    <sheet name="MACROZONAS " sheetId="10" r:id="rId2"/>
    <sheet name="INFORMACIÓN FINANCIERA" sheetId="8" r:id="rId3"/>
    <sheet name="POLIZAS" sheetId="11" r:id="rId4"/>
  </sheets>
  <definedNames>
    <definedName name="_xlnm.Print_Area" localSheetId="0">'FORMATO DE COTIZACIÓN '!$B$2:$J$77</definedName>
    <definedName name="_xlnm.Print_Titles" localSheetId="0">'FORMATO DE COTIZACIÓN '!$2:$22</definedName>
  </definedNames>
  <calcPr calcId="125725"/>
</workbook>
</file>

<file path=xl/calcChain.xml><?xml version="1.0" encoding="utf-8"?>
<calcChain xmlns="http://schemas.openxmlformats.org/spreadsheetml/2006/main">
  <c r="F51" i="7"/>
  <c r="E51"/>
  <c r="F50"/>
  <c r="E50"/>
  <c r="F49"/>
  <c r="E49"/>
  <c r="F48"/>
  <c r="E48"/>
  <c r="Z24" i="10" s="1"/>
  <c r="AA24" s="1"/>
  <c r="F47" i="7"/>
  <c r="E47"/>
  <c r="U25" i="10" s="1"/>
  <c r="V25" s="1"/>
  <c r="F46" i="7"/>
  <c r="E46"/>
  <c r="U24" i="10" s="1"/>
  <c r="V24" s="1"/>
  <c r="F45" i="7"/>
  <c r="E45"/>
  <c r="P25" i="10" s="1"/>
  <c r="Q25" s="1"/>
  <c r="F44" i="7"/>
  <c r="E44"/>
  <c r="P24" i="10" s="1"/>
  <c r="Q24" s="1"/>
  <c r="F43" i="7"/>
  <c r="E43"/>
  <c r="K25" i="10" s="1"/>
  <c r="L25" s="1"/>
  <c r="F42" i="7"/>
  <c r="E42"/>
  <c r="K24" i="10" s="1"/>
  <c r="L24" s="1"/>
  <c r="AH20"/>
  <c r="AG20"/>
  <c r="AH21"/>
  <c r="AG21"/>
  <c r="AC21"/>
  <c r="AB21"/>
  <c r="AC20"/>
  <c r="AB20"/>
  <c r="X21"/>
  <c r="W21"/>
  <c r="X20"/>
  <c r="W20"/>
  <c r="S21"/>
  <c r="R21"/>
  <c r="S20"/>
  <c r="R20"/>
  <c r="N21"/>
  <c r="M21"/>
  <c r="N20"/>
  <c r="M20"/>
  <c r="AE21"/>
  <c r="Z21"/>
  <c r="U21"/>
  <c r="P21"/>
  <c r="K21"/>
  <c r="AH9"/>
  <c r="AG9"/>
  <c r="AH8"/>
  <c r="AG8"/>
  <c r="AH7"/>
  <c r="AG7"/>
  <c r="AH6"/>
  <c r="AG6"/>
  <c r="AH5"/>
  <c r="AG5"/>
  <c r="AH4"/>
  <c r="AG4"/>
  <c r="AH3"/>
  <c r="AH16" s="1"/>
  <c r="AG3"/>
  <c r="AG16" s="1"/>
  <c r="AC7"/>
  <c r="AB7"/>
  <c r="AC6"/>
  <c r="AB6"/>
  <c r="AC5"/>
  <c r="AB5"/>
  <c r="AC4"/>
  <c r="AB4"/>
  <c r="AC3"/>
  <c r="AB3"/>
  <c r="S5"/>
  <c r="R5"/>
  <c r="AH10"/>
  <c r="AG10"/>
  <c r="AC9"/>
  <c r="AB9"/>
  <c r="X10"/>
  <c r="W10"/>
  <c r="X9"/>
  <c r="W9"/>
  <c r="AC8"/>
  <c r="AB8"/>
  <c r="X8"/>
  <c r="W8"/>
  <c r="X7"/>
  <c r="W7"/>
  <c r="X6"/>
  <c r="W6"/>
  <c r="X5"/>
  <c r="W5"/>
  <c r="X4"/>
  <c r="X16" s="1"/>
  <c r="W4"/>
  <c r="W3"/>
  <c r="W16" s="1"/>
  <c r="S4"/>
  <c r="R4"/>
  <c r="S3"/>
  <c r="S16" s="1"/>
  <c r="R3"/>
  <c r="R16" s="1"/>
  <c r="N8"/>
  <c r="M8"/>
  <c r="N7"/>
  <c r="M7"/>
  <c r="N6"/>
  <c r="M6"/>
  <c r="N5"/>
  <c r="M5"/>
  <c r="AC10"/>
  <c r="AB10"/>
  <c r="N4"/>
  <c r="M4"/>
  <c r="N3"/>
  <c r="N16" s="1"/>
  <c r="M3"/>
  <c r="M16" s="1"/>
  <c r="K3"/>
  <c r="Q5"/>
  <c r="P5"/>
  <c r="AF10"/>
  <c r="AE10"/>
  <c r="AA9"/>
  <c r="Z9"/>
  <c r="V10"/>
  <c r="U10"/>
  <c r="V9"/>
  <c r="U9"/>
  <c r="AF9"/>
  <c r="AE9"/>
  <c r="AA8"/>
  <c r="Z8"/>
  <c r="L8"/>
  <c r="K8"/>
  <c r="AF8"/>
  <c r="AE8"/>
  <c r="V8"/>
  <c r="U8"/>
  <c r="L7"/>
  <c r="K7"/>
  <c r="AF7"/>
  <c r="AE7"/>
  <c r="AA7"/>
  <c r="Z7"/>
  <c r="V7"/>
  <c r="U7"/>
  <c r="L6"/>
  <c r="K6"/>
  <c r="AF6"/>
  <c r="AE6"/>
  <c r="AA6"/>
  <c r="Z6"/>
  <c r="V6"/>
  <c r="U6"/>
  <c r="L5"/>
  <c r="K5"/>
  <c r="AF5"/>
  <c r="AE5"/>
  <c r="AA5"/>
  <c r="Z5"/>
  <c r="V5"/>
  <c r="U5"/>
  <c r="AA10"/>
  <c r="Z10"/>
  <c r="AF4"/>
  <c r="AE4"/>
  <c r="AA4"/>
  <c r="Z4"/>
  <c r="V4"/>
  <c r="U4"/>
  <c r="Q4"/>
  <c r="P4"/>
  <c r="L4"/>
  <c r="K4"/>
  <c r="AF3"/>
  <c r="AF16" s="1"/>
  <c r="F38" i="7" s="1"/>
  <c r="AE3" i="10"/>
  <c r="AE16" s="1"/>
  <c r="AA3"/>
  <c r="AA16" s="1"/>
  <c r="F36" i="7" s="1"/>
  <c r="Z3" i="10"/>
  <c r="Z16" s="1"/>
  <c r="V3"/>
  <c r="V16" s="1"/>
  <c r="F34" i="7" s="1"/>
  <c r="U3" i="10"/>
  <c r="U16" s="1"/>
  <c r="Q3"/>
  <c r="Q16" s="1"/>
  <c r="F32" i="7" s="1"/>
  <c r="P3" i="10"/>
  <c r="P16" s="1"/>
  <c r="L3"/>
  <c r="L16" s="1"/>
  <c r="F30" i="7" s="1"/>
  <c r="K16" i="10"/>
  <c r="Z25" l="1"/>
  <c r="AA25" s="1"/>
  <c r="AE24"/>
  <c r="AF24" s="1"/>
  <c r="AE25"/>
  <c r="AF25" s="1"/>
  <c r="I44" i="7"/>
  <c r="I46"/>
  <c r="I48"/>
  <c r="I50"/>
  <c r="I51"/>
  <c r="I49"/>
  <c r="I47"/>
  <c r="I45"/>
  <c r="I43"/>
  <c r="I42"/>
  <c r="AC16" i="10"/>
  <c r="AB16"/>
  <c r="I29" i="7"/>
  <c r="I31"/>
  <c r="I33"/>
  <c r="I35"/>
  <c r="I37"/>
  <c r="I38"/>
  <c r="I36"/>
  <c r="I34"/>
  <c r="I32"/>
  <c r="I30"/>
  <c r="I25"/>
  <c r="I24"/>
  <c r="I52" l="1"/>
  <c r="I26"/>
  <c r="I39"/>
  <c r="I54" l="1"/>
  <c r="I58" s="1"/>
  <c r="I57" l="1"/>
  <c r="I59" s="1"/>
  <c r="I61" s="1"/>
  <c r="I65" l="1"/>
  <c r="I64"/>
  <c r="I66" l="1"/>
  <c r="I68" s="1"/>
</calcChain>
</file>

<file path=xl/comments1.xml><?xml version="1.0" encoding="utf-8"?>
<comments xmlns="http://schemas.openxmlformats.org/spreadsheetml/2006/main">
  <authors>
    <author>Lenovo User</author>
  </authors>
  <commentList>
    <comment ref="F64" authorId="0">
      <text>
        <r>
          <rPr>
            <sz val="11"/>
            <color indexed="81"/>
            <rFont val="Tahoma"/>
            <family val="2"/>
          </rPr>
          <t>Codigo relacionado con la actividad economica directamente relacionada con el proyecto</t>
        </r>
      </text>
    </comment>
  </commentList>
</comments>
</file>

<file path=xl/sharedStrings.xml><?xml version="1.0" encoding="utf-8"?>
<sst xmlns="http://schemas.openxmlformats.org/spreadsheetml/2006/main" count="263" uniqueCount="169">
  <si>
    <t>FECHA</t>
  </si>
  <si>
    <t>Administración</t>
  </si>
  <si>
    <t>Utilidad</t>
  </si>
  <si>
    <t>I.C.A.</t>
  </si>
  <si>
    <t>I.V.A.</t>
  </si>
  <si>
    <t>SUBTOTAL IMPUESTOS</t>
  </si>
  <si>
    <t>Total</t>
  </si>
  <si>
    <t>EMPRESA:</t>
  </si>
  <si>
    <t xml:space="preserve">CARGO: </t>
  </si>
  <si>
    <t>TEL:</t>
  </si>
  <si>
    <t>CONTACTO:</t>
  </si>
  <si>
    <t>E-MAIL:</t>
  </si>
  <si>
    <t xml:space="preserve">CEL: </t>
  </si>
  <si>
    <t>Coordinador General</t>
  </si>
  <si>
    <t>Asistente Administrativo</t>
  </si>
  <si>
    <t>REGIONAL</t>
  </si>
  <si>
    <t>Facilitadores</t>
  </si>
  <si>
    <t>AMAZONAS</t>
  </si>
  <si>
    <t>ANTIOQUIA</t>
  </si>
  <si>
    <t>ARAUCA</t>
  </si>
  <si>
    <t>ATLANTICO</t>
  </si>
  <si>
    <t>BOLIVAR</t>
  </si>
  <si>
    <t>BOYACA</t>
  </si>
  <si>
    <t>CALDAS</t>
  </si>
  <si>
    <t>CAQUETA</t>
  </si>
  <si>
    <t>CASANARE</t>
  </si>
  <si>
    <t>CAUCA</t>
  </si>
  <si>
    <t>CESAR</t>
  </si>
  <si>
    <t>CHOCO</t>
  </si>
  <si>
    <t>CORDOBA</t>
  </si>
  <si>
    <t>CUNDINAMARCA</t>
  </si>
  <si>
    <t>GUAINIA</t>
  </si>
  <si>
    <t>GUAVIARE</t>
  </si>
  <si>
    <t>HUILA</t>
  </si>
  <si>
    <t>LA GUAJIRA</t>
  </si>
  <si>
    <t>MAGDALENA</t>
  </si>
  <si>
    <t>META</t>
  </si>
  <si>
    <t>NARIÑO</t>
  </si>
  <si>
    <t>NORTE DE SANTANDER</t>
  </si>
  <si>
    <t>PUTUMAYO</t>
  </si>
  <si>
    <t>QUINDIO</t>
  </si>
  <si>
    <t>RISARALDA</t>
  </si>
  <si>
    <t>SAN ANDRES</t>
  </si>
  <si>
    <t>SANTANDER</t>
  </si>
  <si>
    <t>SUCRE</t>
  </si>
  <si>
    <t>TOLIMA</t>
  </si>
  <si>
    <t>VALLE DEL CAUCA</t>
  </si>
  <si>
    <t>VAUPES</t>
  </si>
  <si>
    <t>VICHADA</t>
  </si>
  <si>
    <t>ZONA 1</t>
  </si>
  <si>
    <t xml:space="preserve">NUMERO DE VISISTAS MENSUAL </t>
  </si>
  <si>
    <t xml:space="preserve">FACILITADORES </t>
  </si>
  <si>
    <t>ZONA 2</t>
  </si>
  <si>
    <t>ZONA 4</t>
  </si>
  <si>
    <t>BOGOTA</t>
  </si>
  <si>
    <t>Tiempo de ejecución (meses)</t>
  </si>
  <si>
    <t xml:space="preserve">Macrozonas </t>
  </si>
  <si>
    <t>MACROZONA 1</t>
  </si>
  <si>
    <t>MACROZONA 2</t>
  </si>
  <si>
    <t>MACROZONA 4</t>
  </si>
  <si>
    <t>Coordinador Tecnico  de Macrozona</t>
  </si>
  <si>
    <t xml:space="preserve">Facilitadores </t>
  </si>
  <si>
    <t>Porcentaje</t>
  </si>
  <si>
    <t>CANTIDAD</t>
  </si>
  <si>
    <t xml:space="preserve"> DEDICACIÓN</t>
  </si>
  <si>
    <t>VALOR HONORARIOS MENSUALES 
(NOTA 4)</t>
  </si>
  <si>
    <t>VALOR TOTAL</t>
  </si>
  <si>
    <t xml:space="preserve">MACROZONAS </t>
  </si>
  <si>
    <t>CANTIDAD DE VISITAS RURALES</t>
  </si>
  <si>
    <t xml:space="preserve">CANTIDAD DE VISITAS URBANAS </t>
  </si>
  <si>
    <t>PORCENTAJE</t>
  </si>
  <si>
    <t>TOTAL IMPUESTOS</t>
  </si>
  <si>
    <t>IMPUESTOS</t>
  </si>
  <si>
    <t>CIIU</t>
  </si>
  <si>
    <t>FOTMATO INFORMACIÓN FINANCIERA PARA ESTUDIOS DE MERCADO</t>
  </si>
  <si>
    <t>EMPRESA</t>
  </si>
  <si>
    <t>NIT</t>
  </si>
  <si>
    <t>CONTACTO</t>
  </si>
  <si>
    <t>CARGO</t>
  </si>
  <si>
    <t>TELEFONO</t>
  </si>
  <si>
    <t>CELULAR</t>
  </si>
  <si>
    <t>EMAIL</t>
  </si>
  <si>
    <t>RUP</t>
  </si>
  <si>
    <t xml:space="preserve">SE ENCUENTRA INSCRITO EN EL RUP? </t>
  </si>
  <si>
    <t>SI</t>
  </si>
  <si>
    <t>NO</t>
  </si>
  <si>
    <t>Instrucciones para diligenciar este Anexo:</t>
  </si>
  <si>
    <t>1. Diligenciar todos los indicadores con información con corte a diciembre 31 de 2011</t>
  </si>
  <si>
    <t>2. Diligenciar los campos en amarillo.</t>
  </si>
  <si>
    <r>
      <t xml:space="preserve">Información Financiera con corte a </t>
    </r>
    <r>
      <rPr>
        <b/>
        <u/>
        <sz val="10"/>
        <color theme="1"/>
        <rFont val="Arial"/>
        <family val="2"/>
      </rPr>
      <t>diciembre 31 de 2011</t>
    </r>
    <r>
      <rPr>
        <b/>
        <sz val="10"/>
        <color theme="1"/>
        <rFont val="Arial"/>
        <family val="2"/>
      </rPr>
      <t xml:space="preserve"> (De acuerdo con el Decreto 734 de 2012)</t>
    </r>
  </si>
  <si>
    <t>Indicador</t>
  </si>
  <si>
    <t>Descripción</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</si>
  <si>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</si>
  <si>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</si>
  <si>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</si>
  <si>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</si>
  <si>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</si>
  <si>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</si>
  <si>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</si>
  <si>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</si>
  <si>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</si>
  <si>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</si>
  <si>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</si>
  <si>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</si>
  <si>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</si>
  <si>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</si>
  <si>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</si>
  <si>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</si>
  <si>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</si>
  <si>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</si>
  <si>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</si>
  <si>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</si>
  <si>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</si>
  <si>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 xml:space="preserve">TOTAL PERSONAL TECNICO </t>
  </si>
  <si>
    <t>TOTAL VIATICOS Y TRANSPORTE</t>
  </si>
  <si>
    <t>TOTAL PERSONAL ADMINISTRATIVO</t>
  </si>
  <si>
    <t xml:space="preserve">TOTAL ADMINISTRACIÓN Y UTILIDAD </t>
  </si>
  <si>
    <t>SUB-TOTAL 2 = (SUBTOTAL 1 + ADMINISTRACIÓN Y UTILIDAD)</t>
  </si>
  <si>
    <t xml:space="preserve">VALOR TOTAL </t>
  </si>
  <si>
    <t>Notas:</t>
  </si>
  <si>
    <t>CENTRO ZONAL</t>
  </si>
  <si>
    <t>MUNICIPIOS</t>
  </si>
  <si>
    <t>Urbano</t>
  </si>
  <si>
    <t>Rural</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</si>
  <si>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</si>
  <si>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</si>
  <si>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</si>
  <si>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República de Colombia
Instituto Colombiano de Bienestar Familiar
Cecilia de la Fuente de Lleras 
Dirección de Logística y Abastecimiento</t>
  </si>
  <si>
    <t xml:space="preserve">Visitas Urbanas </t>
  </si>
  <si>
    <t xml:space="preserve">Visitas Rurales </t>
  </si>
  <si>
    <t xml:space="preserve">PUNTOS DE ENTREGA </t>
  </si>
  <si>
    <t>ZONA 3</t>
  </si>
  <si>
    <t>ZONA 5</t>
  </si>
  <si>
    <t>MACROZONA 3</t>
  </si>
  <si>
    <t>MACROZONA 5</t>
  </si>
  <si>
    <t>Visitas mínimas por Coord. Técnico</t>
  </si>
  <si>
    <t xml:space="preserve"> COORDINADORES TECNICOS Y FACILITADORES POR MACROZONA </t>
  </si>
  <si>
    <t xml:space="preserve"> 1, 2 3, 4 y 5</t>
  </si>
  <si>
    <t>PRESONAL ADMINISTRATIVO</t>
  </si>
  <si>
    <t>NACIONAL</t>
  </si>
  <si>
    <t>VALOR UNITARIO VISITAS URBANAS (solo desplazamiento)</t>
  </si>
  <si>
    <t>VALOR UNITARIO VISITA RURALES
(desplazamiento + viaticos)</t>
  </si>
  <si>
    <t xml:space="preserve"> SUBTOTAL 1 = VALOR PERSONAL + GASTOS DE VIATICOS Y DESPLAZAMIENTO</t>
  </si>
  <si>
    <r>
      <rPr>
        <b/>
        <sz val="10"/>
        <color theme="1"/>
        <rFont val="Arial"/>
        <family val="2"/>
      </rPr>
      <t xml:space="preserve">Nota: </t>
    </r>
    <r>
      <rPr>
        <sz val="10"/>
        <color theme="1"/>
        <rFont val="Arial"/>
        <family val="2"/>
      </rPr>
      <t>La inscripción en el RUP es requisito indispensable para participar en procesos de selección, pero NO lo es para cotizar en el estudio de mercado. La información sobre inscripción en el RUP la encuentra en el Decreto 734 de 2012 y en página web de la cámara de comercio de Bogotá.</t>
    </r>
  </si>
  <si>
    <r>
      <rPr>
        <b/>
        <sz val="11"/>
        <color theme="1"/>
        <rFont val="Arial"/>
        <family val="2"/>
      </rPr>
      <t>Nota 1</t>
    </r>
    <r>
      <rPr>
        <sz val="11"/>
        <color theme="1"/>
        <rFont val="Arial"/>
        <family val="2"/>
      </rPr>
      <t>: Diligenciar precios unitarios en las celdas color amarillo</t>
    </r>
  </si>
  <si>
    <r>
      <rPr>
        <b/>
        <sz val="11"/>
        <color theme="1"/>
        <rFont val="Arial"/>
        <family val="2"/>
      </rPr>
      <t>Nota 2</t>
    </r>
    <r>
      <rPr>
        <sz val="11"/>
        <color theme="1"/>
        <rFont val="Arial"/>
        <family val="2"/>
      </rPr>
      <t xml:space="preserve">: Diligenciar precios </t>
    </r>
    <r>
      <rPr>
        <b/>
        <sz val="11"/>
        <color theme="1"/>
        <rFont val="Arial"/>
        <family val="2"/>
      </rPr>
      <t>sin</t>
    </r>
    <r>
      <rPr>
        <sz val="11"/>
        <color theme="1"/>
        <rFont val="Arial"/>
        <family val="2"/>
      </rPr>
      <t xml:space="preserve"> IVA</t>
    </r>
  </si>
  <si>
    <r>
      <rPr>
        <b/>
        <sz val="11"/>
        <color theme="1"/>
        <rFont val="Arial"/>
        <family val="2"/>
      </rPr>
      <t>Nota 3</t>
    </r>
    <r>
      <rPr>
        <sz val="11"/>
        <color theme="1"/>
        <rFont val="Arial"/>
        <family val="2"/>
      </rPr>
      <t>: La cotización se debe remitir en PESOS COLOMBIANOS.</t>
    </r>
  </si>
  <si>
    <r>
      <rPr>
        <b/>
        <sz val="11"/>
        <color theme="1"/>
        <rFont val="Arial"/>
        <family val="2"/>
      </rPr>
      <t>Nota 4</t>
    </r>
    <r>
      <rPr>
        <sz val="11"/>
        <color theme="1"/>
        <rFont val="Arial"/>
        <family val="2"/>
      </rPr>
      <t>: El valor de los honorarios del personal debe incluir el salario, seguridad social y parafiscales</t>
    </r>
  </si>
  <si>
    <r>
      <t xml:space="preserve">VALOR HONORARIOS MENSUALES
</t>
    </r>
    <r>
      <rPr>
        <b/>
        <sz val="11"/>
        <color rgb="FFFF0000"/>
        <rFont val="Arial"/>
        <family val="2"/>
      </rPr>
      <t xml:space="preserve"> (NOTA 4)</t>
    </r>
  </si>
  <si>
    <r>
      <t xml:space="preserve">COSTOS  DE VIATICOS  Y DESPLAZAMIENTOS   </t>
    </r>
    <r>
      <rPr>
        <sz val="11"/>
        <color rgb="FFFF0000"/>
        <rFont val="Arial"/>
        <family val="2"/>
      </rPr>
      <t>(Nota 2)</t>
    </r>
    <r>
      <rPr>
        <sz val="11"/>
        <color theme="1"/>
        <rFont val="Arial"/>
        <family val="2"/>
      </rPr>
      <t xml:space="preserve"> </t>
    </r>
  </si>
  <si>
    <r>
      <t xml:space="preserve">ADMINISTRACIÓN  Y UTILIDAD       </t>
    </r>
    <r>
      <rPr>
        <sz val="11"/>
        <color rgb="FFFF0000"/>
        <rFont val="Arial"/>
        <family val="2"/>
      </rPr>
      <t>(Nota 3)</t>
    </r>
  </si>
  <si>
    <r>
      <rPr>
        <b/>
        <sz val="11"/>
        <color rgb="FFFF0000"/>
        <rFont val="Arial"/>
        <family val="2"/>
      </rPr>
      <t>(1) Personal Administrativo y Tecnico :</t>
    </r>
    <r>
      <rPr>
        <sz val="11"/>
        <color theme="1"/>
        <rFont val="Arial"/>
        <family val="2"/>
      </rPr>
      <t xml:space="preserve"> Revisar el documento</t>
    </r>
    <r>
      <rPr>
        <b/>
        <sz val="11"/>
        <color theme="1"/>
        <rFont val="Arial"/>
        <family val="2"/>
      </rPr>
      <t xml:space="preserve"> Ficha Técnica Numeral x  </t>
    </r>
    <r>
      <rPr>
        <sz val="11"/>
        <color theme="1"/>
        <rFont val="Arial"/>
        <family val="2"/>
      </rPr>
      <t>para información detallada de la experiencia del personal requerido</t>
    </r>
  </si>
  <si>
    <r>
      <rPr>
        <b/>
        <sz val="11"/>
        <color rgb="FFFF0000"/>
        <rFont val="Arial"/>
        <family val="2"/>
      </rPr>
      <t>(2) Gastos  de Viaticos y Transporte :</t>
    </r>
    <r>
      <rPr>
        <sz val="11"/>
        <color theme="1"/>
        <rFont val="Arial"/>
        <family val="2"/>
      </rPr>
      <t xml:space="preserve"> Unicamente se reconocen viaticos para visitas a las zonas rurales.</t>
    </r>
  </si>
  <si>
    <t>(3) Administración y Utilidad: Anotar los porcentajes que correspondan a estos dos factores. Con respecto a la Administración, incluir en éste los costos correspondientes a las pólizas para la legalización del contrato, gastos de oficina, papelería, gravamen al impuesto financiero (4 x mil) y demás indirectos relacionados con el contrato.</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</si>
  <si>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</si>
  <si>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</si>
  <si>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</si>
  <si>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</si>
  <si>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</si>
  <si>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</si>
  <si>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</si>
  <si>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</si>
  <si>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</si>
  <si>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</si>
  <si>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</si>
  <si>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</si>
  <si>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</si>
  <si>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</si>
  <si>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El valor a cubrir corresponde al costo total del servicio</t>
  </si>
</sst>
</file>

<file path=xl/styles.xml><?xml version="1.0" encoding="utf-8"?>
<styleSheet xmlns="http://schemas.openxmlformats.org/spreadsheetml/2006/main">
  <numFmts count="9">
    <numFmt numFmtId="44" formatCode="_(&quot;$&quot;\ * #,##0.00_);_(&quot;$&quot;\ * \(#,##0.00\);_(&quot;$&quot;\ * &quot;-&quot;??_);_(@_)"/>
    <numFmt numFmtId="43" formatCode="_(* #,##0.00_);_(* \(#,##0.00\);_(* &quot;-&quot;??_);_(@_)"/>
    <numFmt numFmtId="164" formatCode="_(* #,##0_);_(* \(#,##0\);_(* &quot;-&quot;??_);_(@_)"/>
    <numFmt numFmtId="165" formatCode="_([$$-240A]\ * #,##0_);_([$$-240A]\ * \(#,##0\);_([$$-240A]\ * &quot;-&quot;??_);_(@_)"/>
    <numFmt numFmtId="166" formatCode="_ &quot;$&quot;\ * #,##0.00_ ;_ &quot;$&quot;\ * \-#,##0.00_ ;_ &quot;$&quot;\ * &quot;-&quot;??_ ;_ @_ "/>
    <numFmt numFmtId="167" formatCode="_ &quot;$&quot;\ * #,##0_ ;_ &quot;$&quot;\ * \-#,##0_ ;_ &quot;$&quot;\ * &quot;-&quot;??_ ;_ @_ "/>
    <numFmt numFmtId="168" formatCode="_ * #,##0.00_ ;_ * \-#,##0.00_ ;_ * &quot;-&quot;??_ ;_ @_ "/>
    <numFmt numFmtId="169" formatCode="&quot;$&quot;\ #,##0"/>
    <numFmt numFmtId="170" formatCode="0.0"/>
  </numFmts>
  <fonts count="21">
    <font>
      <sz val="11"/>
      <color theme="1"/>
      <name val="Arial"/>
      <family val="2"/>
    </font>
    <font>
      <sz val="11"/>
      <color theme="1"/>
      <name val="Arial"/>
      <family val="2"/>
    </font>
    <font>
      <sz val="10"/>
      <color theme="1"/>
      <name val="Arial"/>
      <family val="2"/>
    </font>
    <font>
      <b/>
      <sz val="10"/>
      <color theme="1"/>
      <name val="Arial"/>
      <family val="2"/>
    </font>
    <font>
      <b/>
      <sz val="10"/>
      <color rgb="FFFF0000"/>
      <name val="Arial"/>
      <family val="2"/>
    </font>
    <font>
      <sz val="10"/>
      <name val="Zurich BT"/>
    </font>
    <font>
      <b/>
      <sz val="10"/>
      <name val="Arial"/>
      <family val="2"/>
    </font>
    <font>
      <sz val="10"/>
      <color theme="1"/>
      <name val="Calibri"/>
      <family val="2"/>
      <scheme val="minor"/>
    </font>
    <font>
      <b/>
      <u/>
      <sz val="10"/>
      <color theme="1"/>
      <name val="Arial"/>
      <family val="2"/>
    </font>
    <font>
      <sz val="11"/>
      <color indexed="81"/>
      <name val="Tahoma"/>
      <family val="2"/>
    </font>
    <font>
      <sz val="11"/>
      <color rgb="FF000000"/>
      <name val="Arial"/>
      <family val="2"/>
    </font>
    <font>
      <b/>
      <sz val="11"/>
      <color rgb="FF000000"/>
      <name val="Arial"/>
      <family val="2"/>
    </font>
    <font>
      <b/>
      <sz val="11"/>
      <color theme="1"/>
      <name val="Arial"/>
      <family val="2"/>
    </font>
    <font>
      <sz val="11"/>
      <color indexed="8"/>
      <name val="Arial"/>
      <family val="2"/>
    </font>
    <font>
      <b/>
      <sz val="11"/>
      <name val="Arial"/>
      <family val="2"/>
    </font>
    <font>
      <sz val="11"/>
      <name val="Arial"/>
      <family val="2"/>
    </font>
    <font>
      <b/>
      <sz val="11"/>
      <color rgb="FFFF0000"/>
      <name val="Arial"/>
      <family val="2"/>
    </font>
    <font>
      <sz val="11"/>
      <color theme="0"/>
      <name val="Arial"/>
      <family val="2"/>
    </font>
    <font>
      <sz val="11"/>
      <color rgb="FFFF0000"/>
      <name val="Arial"/>
      <family val="2"/>
    </font>
    <font>
      <b/>
      <sz val="10"/>
      <color rgb="FF000000"/>
      <name val="Arial"/>
      <family val="2"/>
    </font>
    <font>
      <sz val="10"/>
      <name val="Arial"/>
      <family val="2"/>
    </font>
  </fonts>
  <fills count="17">
    <fill>
      <patternFill patternType="none"/>
    </fill>
    <fill>
      <patternFill patternType="gray125"/>
    </fill>
    <fill>
      <patternFill patternType="solid">
        <fgColor rgb="FFFFFFCC"/>
        <bgColor indexed="64"/>
      </patternFill>
    </fill>
    <fill>
      <patternFill patternType="solid">
        <fgColor theme="0"/>
        <bgColor indexed="64"/>
      </patternFill>
    </fill>
    <fill>
      <patternFill patternType="solid">
        <fgColor indexed="9"/>
        <bgColor indexed="64"/>
      </patternFill>
    </fill>
    <fill>
      <patternFill patternType="solid">
        <fgColor rgb="FFDCE6F1"/>
        <bgColor indexed="64"/>
      </patternFill>
    </fill>
    <fill>
      <patternFill patternType="solid">
        <fgColor rgb="FF92D050"/>
        <bgColor indexed="64"/>
      </patternFill>
    </fill>
    <fill>
      <patternFill patternType="solid">
        <fgColor theme="0" tint="1"/>
        <bgColor indexed="64"/>
      </patternFill>
    </fill>
    <fill>
      <patternFill patternType="solid">
        <fgColor theme="6"/>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2" tint="-9.9978637043366805E-2"/>
        <bgColor indexed="64"/>
      </patternFill>
    </fill>
    <fill>
      <patternFill patternType="solid">
        <fgColor theme="0" tint="-0.249977111117893"/>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medium">
        <color indexed="64"/>
      </left>
      <right/>
      <top/>
      <bottom style="thin">
        <color indexed="64"/>
      </bottom>
      <diagonal/>
    </border>
    <border>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diagonal/>
    </border>
    <border>
      <left/>
      <right style="thin">
        <color theme="0"/>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0">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5" fillId="0" borderId="0"/>
    <xf numFmtId="166" fontId="5" fillId="0" borderId="0" applyFont="0" applyFill="0" applyBorder="0" applyAlignment="0" applyProtection="0"/>
    <xf numFmtId="168" fontId="5" fillId="0" borderId="0" applyFont="0" applyFill="0" applyBorder="0" applyAlignment="0" applyProtection="0"/>
    <xf numFmtId="166" fontId="5" fillId="0" borderId="0" applyFont="0" applyFill="0" applyBorder="0" applyAlignment="0" applyProtection="0"/>
    <xf numFmtId="9" fontId="5" fillId="0" borderId="0" applyFont="0" applyFill="0" applyBorder="0" applyAlignment="0" applyProtection="0"/>
    <xf numFmtId="0" fontId="5" fillId="0" borderId="0"/>
  </cellStyleXfs>
  <cellXfs count="233">
    <xf numFmtId="0" fontId="0" fillId="0" borderId="0" xfId="0"/>
    <xf numFmtId="0" fontId="2" fillId="0" borderId="0" xfId="0" applyFont="1" applyAlignment="1">
      <alignment vertical="center"/>
    </xf>
    <xf numFmtId="0" fontId="3" fillId="3" borderId="1" xfId="0" applyFont="1" applyFill="1" applyBorder="1" applyAlignment="1">
      <alignment vertical="center"/>
    </xf>
    <xf numFmtId="0" fontId="7" fillId="0" borderId="0" xfId="0" applyFont="1"/>
    <xf numFmtId="0" fontId="2" fillId="0" borderId="0" xfId="9" applyFont="1" applyAlignment="1">
      <alignment vertical="center"/>
    </xf>
    <xf numFmtId="0" fontId="3" fillId="0" borderId="1" xfId="0" applyFont="1" applyBorder="1" applyAlignment="1">
      <alignment horizontal="center" vertical="center"/>
    </xf>
    <xf numFmtId="0" fontId="3" fillId="3" borderId="1" xfId="0" applyFont="1" applyFill="1" applyBorder="1" applyAlignment="1">
      <alignment horizontal="center" vertical="center"/>
    </xf>
    <xf numFmtId="0" fontId="3" fillId="0" borderId="1" xfId="0" applyFont="1" applyBorder="1" applyAlignment="1">
      <alignment vertical="center"/>
    </xf>
    <xf numFmtId="0" fontId="2" fillId="2" borderId="1" xfId="0" applyFont="1" applyFill="1" applyBorder="1" applyAlignment="1">
      <alignment vertical="center"/>
    </xf>
    <xf numFmtId="0" fontId="2" fillId="0" borderId="0" xfId="0" applyFont="1" applyAlignment="1">
      <alignment horizontal="left" vertical="center" wrapText="1"/>
    </xf>
    <xf numFmtId="0" fontId="3" fillId="0" borderId="0" xfId="0" applyFont="1" applyFill="1" applyAlignment="1">
      <alignment horizontal="center" vertical="center"/>
    </xf>
    <xf numFmtId="0" fontId="3" fillId="9" borderId="1" xfId="0" applyFont="1" applyFill="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vertical="center"/>
    </xf>
    <xf numFmtId="43" fontId="7" fillId="0" borderId="0" xfId="1" applyFont="1"/>
    <xf numFmtId="9" fontId="7" fillId="0" borderId="0" xfId="3" applyFont="1"/>
    <xf numFmtId="0" fontId="0" fillId="0" borderId="0" xfId="0" applyFont="1"/>
    <xf numFmtId="0" fontId="11" fillId="10" borderId="1" xfId="0" applyFont="1" applyFill="1" applyBorder="1" applyAlignment="1">
      <alignment horizontal="center" vertical="center"/>
    </xf>
    <xf numFmtId="0" fontId="10" fillId="0" borderId="1" xfId="0" applyFont="1" applyBorder="1" applyAlignment="1">
      <alignment horizontal="left"/>
    </xf>
    <xf numFmtId="0" fontId="10" fillId="0" borderId="1" xfId="0" applyFont="1" applyBorder="1" applyAlignment="1">
      <alignment horizontal="center"/>
    </xf>
    <xf numFmtId="0" fontId="0" fillId="0" borderId="1" xfId="0" applyFont="1" applyBorder="1" applyAlignment="1">
      <alignment horizontal="center"/>
    </xf>
    <xf numFmtId="0" fontId="0" fillId="0" borderId="1" xfId="0" applyFont="1" applyBorder="1"/>
    <xf numFmtId="0" fontId="11" fillId="5" borderId="1" xfId="0" applyFont="1" applyFill="1" applyBorder="1" applyAlignment="1">
      <alignment horizontal="center" vertical="top"/>
    </xf>
    <xf numFmtId="0" fontId="10" fillId="0" borderId="1" xfId="0" applyFont="1" applyFill="1" applyBorder="1" applyAlignment="1">
      <alignment horizontal="left" vertical="center"/>
    </xf>
    <xf numFmtId="0" fontId="10" fillId="0" borderId="1" xfId="0" applyFont="1" applyFill="1" applyBorder="1" applyAlignment="1">
      <alignment horizontal="center"/>
    </xf>
    <xf numFmtId="0" fontId="10" fillId="0" borderId="1" xfId="0" applyFont="1" applyFill="1" applyBorder="1" applyAlignment="1">
      <alignment horizontal="center" wrapText="1"/>
    </xf>
    <xf numFmtId="0" fontId="10" fillId="0" borderId="1" xfId="0" applyFont="1" applyFill="1" applyBorder="1" applyAlignment="1">
      <alignment horizontal="left" vertical="center" wrapText="1"/>
    </xf>
    <xf numFmtId="0" fontId="10" fillId="0" borderId="1" xfId="0" applyFont="1" applyFill="1" applyBorder="1" applyAlignment="1">
      <alignment horizontal="center" vertical="center"/>
    </xf>
    <xf numFmtId="0" fontId="11" fillId="0" borderId="1" xfId="0" applyFont="1" applyFill="1" applyBorder="1" applyAlignment="1">
      <alignment horizontal="left"/>
    </xf>
    <xf numFmtId="0" fontId="11" fillId="0" borderId="1" xfId="0" applyFont="1" applyFill="1" applyBorder="1" applyAlignment="1">
      <alignment horizontal="center"/>
    </xf>
    <xf numFmtId="0" fontId="11" fillId="11" borderId="1" xfId="0" applyFont="1" applyFill="1" applyBorder="1" applyAlignment="1">
      <alignment horizontal="center" vertical="center" wrapText="1"/>
    </xf>
    <xf numFmtId="0" fontId="11" fillId="12" borderId="1" xfId="0" applyFont="1" applyFill="1" applyBorder="1" applyAlignment="1">
      <alignment horizontal="center" vertical="center"/>
    </xf>
    <xf numFmtId="0" fontId="11" fillId="13" borderId="1" xfId="0" applyFont="1" applyFill="1" applyBorder="1" applyAlignment="1">
      <alignment horizontal="center" vertical="center"/>
    </xf>
    <xf numFmtId="0" fontId="11" fillId="6" borderId="1" xfId="0" applyFont="1" applyFill="1" applyBorder="1" applyAlignment="1">
      <alignment horizontal="center" vertical="center"/>
    </xf>
    <xf numFmtId="0" fontId="11" fillId="14" borderId="1" xfId="0" applyFont="1" applyFill="1" applyBorder="1" applyAlignment="1">
      <alignment horizontal="center" vertical="center"/>
    </xf>
    <xf numFmtId="9" fontId="0" fillId="0" borderId="1" xfId="0" applyNumberFormat="1" applyFont="1" applyBorder="1" applyAlignment="1">
      <alignment vertical="center"/>
    </xf>
    <xf numFmtId="0" fontId="0" fillId="0" borderId="1" xfId="0" applyFont="1" applyBorder="1" applyAlignment="1">
      <alignment vertical="center"/>
    </xf>
    <xf numFmtId="0" fontId="0" fillId="0" borderId="0" xfId="0" applyFont="1" applyAlignment="1">
      <alignment vertical="center"/>
    </xf>
    <xf numFmtId="0" fontId="12" fillId="11" borderId="1" xfId="0" applyFont="1" applyFill="1" applyBorder="1" applyAlignment="1">
      <alignment wrapText="1"/>
    </xf>
    <xf numFmtId="9" fontId="0" fillId="0" borderId="1" xfId="3" applyFont="1" applyBorder="1" applyAlignment="1">
      <alignment vertical="center"/>
    </xf>
    <xf numFmtId="0" fontId="0" fillId="15" borderId="0" xfId="0" applyFont="1" applyFill="1"/>
    <xf numFmtId="0" fontId="0" fillId="0" borderId="0" xfId="0" applyFont="1" applyBorder="1" applyAlignment="1">
      <alignment vertical="center"/>
    </xf>
    <xf numFmtId="164" fontId="0" fillId="0" borderId="0" xfId="1" applyNumberFormat="1" applyFont="1" applyAlignment="1">
      <alignment vertical="center"/>
    </xf>
    <xf numFmtId="0" fontId="0" fillId="0" borderId="14" xfId="0" applyFont="1" applyBorder="1" applyAlignment="1">
      <alignment vertical="center"/>
    </xf>
    <xf numFmtId="0" fontId="0" fillId="0" borderId="15" xfId="0" applyFont="1" applyBorder="1" applyAlignment="1">
      <alignment vertical="center"/>
    </xf>
    <xf numFmtId="0" fontId="0" fillId="0" borderId="16" xfId="0" applyFont="1" applyBorder="1" applyAlignment="1">
      <alignment vertical="center"/>
    </xf>
    <xf numFmtId="0" fontId="0" fillId="0" borderId="17" xfId="0" applyFont="1" applyBorder="1" applyAlignment="1">
      <alignment vertical="center"/>
    </xf>
    <xf numFmtId="0" fontId="0" fillId="0" borderId="18" xfId="0" applyFont="1" applyBorder="1" applyAlignment="1">
      <alignment vertical="center"/>
    </xf>
    <xf numFmtId="0" fontId="11" fillId="2" borderId="19" xfId="0" applyFont="1" applyFill="1" applyBorder="1" applyAlignment="1" applyProtection="1">
      <alignment horizontal="left" vertical="center" wrapText="1" indent="2"/>
      <protection locked="0"/>
    </xf>
    <xf numFmtId="0" fontId="11" fillId="2" borderId="7" xfId="0" applyFont="1" applyFill="1" applyBorder="1" applyAlignment="1" applyProtection="1">
      <alignment vertical="center" wrapText="1"/>
      <protection locked="0"/>
    </xf>
    <xf numFmtId="0" fontId="11" fillId="2" borderId="6" xfId="0" applyFont="1" applyFill="1" applyBorder="1" applyAlignment="1" applyProtection="1">
      <alignment horizontal="left" vertical="center" wrapText="1" indent="2"/>
      <protection locked="0"/>
    </xf>
    <xf numFmtId="0" fontId="11" fillId="2" borderId="7" xfId="0" applyFont="1" applyFill="1" applyBorder="1" applyAlignment="1" applyProtection="1">
      <alignment horizontal="left" vertical="center" wrapText="1"/>
      <protection locked="0"/>
    </xf>
    <xf numFmtId="0" fontId="11" fillId="2" borderId="31" xfId="0" applyFont="1" applyFill="1" applyBorder="1" applyAlignment="1" applyProtection="1">
      <alignment horizontal="left" vertical="center" wrapText="1"/>
      <protection locked="0"/>
    </xf>
    <xf numFmtId="0" fontId="11" fillId="2" borderId="20" xfId="0" applyFont="1" applyFill="1" applyBorder="1" applyAlignment="1" applyProtection="1">
      <alignment horizontal="left" vertical="center" wrapText="1" indent="2"/>
      <protection locked="0"/>
    </xf>
    <xf numFmtId="0" fontId="11" fillId="2" borderId="8" xfId="0" applyFont="1" applyFill="1" applyBorder="1" applyAlignment="1" applyProtection="1">
      <alignment vertical="center" wrapText="1"/>
      <protection locked="0"/>
    </xf>
    <xf numFmtId="0" fontId="11" fillId="2" borderId="2" xfId="0" applyFont="1" applyFill="1" applyBorder="1" applyAlignment="1" applyProtection="1">
      <alignment horizontal="left" vertical="center" wrapText="1" indent="2"/>
      <protection locked="0"/>
    </xf>
    <xf numFmtId="0" fontId="11" fillId="2" borderId="8" xfId="0" applyFont="1" applyFill="1" applyBorder="1" applyAlignment="1" applyProtection="1">
      <alignment horizontal="left" vertical="center" wrapText="1"/>
      <protection locked="0"/>
    </xf>
    <xf numFmtId="0" fontId="11" fillId="2" borderId="32" xfId="0" applyFont="1" applyFill="1" applyBorder="1" applyAlignment="1" applyProtection="1">
      <alignment horizontal="left" vertical="center" wrapText="1"/>
      <protection locked="0"/>
    </xf>
    <xf numFmtId="0" fontId="11" fillId="2" borderId="21" xfId="0" applyFont="1" applyFill="1" applyBorder="1" applyAlignment="1" applyProtection="1">
      <alignment horizontal="left" vertical="center" wrapText="1" indent="2"/>
      <protection locked="0"/>
    </xf>
    <xf numFmtId="0" fontId="11" fillId="2" borderId="10" xfId="0" applyFont="1" applyFill="1" applyBorder="1" applyAlignment="1" applyProtection="1">
      <alignment vertical="center" wrapText="1"/>
      <protection locked="0"/>
    </xf>
    <xf numFmtId="0" fontId="11" fillId="2" borderId="9" xfId="0" applyFont="1" applyFill="1" applyBorder="1" applyAlignment="1" applyProtection="1">
      <alignment horizontal="left" vertical="center" wrapText="1" indent="2"/>
      <protection locked="0"/>
    </xf>
    <xf numFmtId="0" fontId="11" fillId="2" borderId="10" xfId="0" applyFont="1" applyFill="1" applyBorder="1" applyAlignment="1" applyProtection="1">
      <alignment horizontal="left" vertical="center" wrapText="1"/>
      <protection locked="0"/>
    </xf>
    <xf numFmtId="0" fontId="11" fillId="2" borderId="33" xfId="0" applyFont="1" applyFill="1" applyBorder="1" applyAlignment="1" applyProtection="1">
      <alignment horizontal="left" vertical="center" wrapText="1"/>
      <protection locked="0"/>
    </xf>
    <xf numFmtId="0" fontId="13" fillId="0" borderId="0" xfId="0" applyFont="1" applyBorder="1" applyAlignment="1">
      <alignment horizontal="left" vertical="center" indent="1"/>
    </xf>
    <xf numFmtId="0" fontId="13" fillId="0" borderId="0" xfId="0" applyFont="1" applyBorder="1" applyAlignment="1">
      <alignment vertical="center"/>
    </xf>
    <xf numFmtId="0" fontId="12" fillId="0" borderId="0" xfId="0" applyFont="1" applyFill="1" applyBorder="1" applyAlignment="1">
      <alignment vertical="center"/>
    </xf>
    <xf numFmtId="0" fontId="12" fillId="3" borderId="0" xfId="0" applyFont="1" applyFill="1" applyBorder="1" applyAlignment="1">
      <alignment vertical="center"/>
    </xf>
    <xf numFmtId="0" fontId="0" fillId="3" borderId="0" xfId="0" applyFont="1" applyFill="1" applyAlignment="1">
      <alignment vertical="center"/>
    </xf>
    <xf numFmtId="0" fontId="0" fillId="3" borderId="17" xfId="0" applyFont="1" applyFill="1" applyBorder="1" applyAlignment="1">
      <alignment vertical="center"/>
    </xf>
    <xf numFmtId="0" fontId="12" fillId="3" borderId="3" xfId="0" applyFont="1" applyFill="1" applyBorder="1" applyAlignment="1">
      <alignment vertical="center"/>
    </xf>
    <xf numFmtId="0" fontId="12" fillId="3" borderId="4" xfId="0" applyFont="1" applyFill="1" applyBorder="1" applyAlignment="1">
      <alignment vertical="center"/>
    </xf>
    <xf numFmtId="0" fontId="0" fillId="3" borderId="0" xfId="0" applyFont="1" applyFill="1" applyBorder="1" applyAlignment="1">
      <alignment vertical="center"/>
    </xf>
    <xf numFmtId="0" fontId="0" fillId="3" borderId="18" xfId="0" applyFont="1" applyFill="1" applyBorder="1" applyAlignment="1">
      <alignment vertical="center"/>
    </xf>
    <xf numFmtId="0" fontId="0" fillId="0" borderId="0" xfId="0" applyFont="1" applyFill="1" applyBorder="1" applyAlignment="1">
      <alignment horizontal="center" vertical="center"/>
    </xf>
    <xf numFmtId="0" fontId="0" fillId="3" borderId="0" xfId="0" applyFont="1" applyFill="1" applyBorder="1" applyAlignment="1">
      <alignment horizontal="center" vertical="center"/>
    </xf>
    <xf numFmtId="0" fontId="14" fillId="0" borderId="5" xfId="4" applyFont="1" applyFill="1" applyBorder="1" applyAlignment="1">
      <alignment horizontal="center" vertical="center"/>
    </xf>
    <xf numFmtId="0" fontId="15" fillId="0" borderId="0" xfId="4" applyFont="1" applyFill="1" applyBorder="1" applyAlignment="1">
      <alignment vertical="center"/>
    </xf>
    <xf numFmtId="0" fontId="15" fillId="3" borderId="0" xfId="4" applyFont="1" applyFill="1" applyBorder="1" applyAlignment="1">
      <alignment vertical="center"/>
    </xf>
    <xf numFmtId="0" fontId="15" fillId="3" borderId="18" xfId="4" applyFont="1" applyFill="1" applyBorder="1" applyAlignment="1">
      <alignment vertical="center"/>
    </xf>
    <xf numFmtId="0" fontId="11" fillId="8" borderId="1" xfId="4" applyNumberFormat="1" applyFont="1" applyFill="1" applyBorder="1" applyAlignment="1">
      <alignment horizontal="center" vertical="center" wrapText="1"/>
    </xf>
    <xf numFmtId="169" fontId="11" fillId="8" borderId="1" xfId="4" applyNumberFormat="1" applyFont="1" applyFill="1" applyBorder="1" applyAlignment="1">
      <alignment horizontal="right" vertical="center" wrapText="1"/>
    </xf>
    <xf numFmtId="0" fontId="11" fillId="0" borderId="18" xfId="4" applyFont="1" applyFill="1" applyBorder="1" applyAlignment="1">
      <alignment horizontal="center" vertical="center" wrapText="1"/>
    </xf>
    <xf numFmtId="164" fontId="17" fillId="0" borderId="0" xfId="1" applyNumberFormat="1" applyFont="1" applyAlignment="1">
      <alignment vertical="center"/>
    </xf>
    <xf numFmtId="0" fontId="17" fillId="0" borderId="0" xfId="0" applyFont="1" applyAlignment="1">
      <alignment vertical="center"/>
    </xf>
    <xf numFmtId="0" fontId="0" fillId="0" borderId="1" xfId="0" applyFont="1" applyBorder="1" applyAlignment="1">
      <alignment horizontal="center" vertical="center" wrapText="1"/>
    </xf>
    <xf numFmtId="9" fontId="10" fillId="3" borderId="1" xfId="3" applyFont="1" applyFill="1" applyBorder="1" applyAlignment="1">
      <alignment horizontal="center" vertical="center" wrapText="1"/>
    </xf>
    <xf numFmtId="169" fontId="10" fillId="2" borderId="1" xfId="4" applyNumberFormat="1" applyFont="1" applyFill="1" applyBorder="1" applyAlignment="1">
      <alignment horizontal="center" vertical="center" wrapText="1"/>
    </xf>
    <xf numFmtId="169" fontId="10" fillId="3" borderId="1" xfId="4" applyNumberFormat="1" applyFont="1" applyFill="1" applyBorder="1" applyAlignment="1">
      <alignment horizontal="right" vertical="center" wrapText="1"/>
    </xf>
    <xf numFmtId="167" fontId="10" fillId="3" borderId="18" xfId="5" applyNumberFormat="1" applyFont="1" applyFill="1" applyBorder="1" applyAlignment="1">
      <alignment horizontal="center" vertical="center" wrapText="1"/>
    </xf>
    <xf numFmtId="0" fontId="12" fillId="8" borderId="1" xfId="0" applyFont="1" applyFill="1" applyBorder="1" applyAlignment="1">
      <alignment horizontal="center" vertical="center"/>
    </xf>
    <xf numFmtId="169" fontId="12" fillId="8" borderId="1" xfId="0" applyNumberFormat="1" applyFont="1" applyFill="1" applyBorder="1" applyAlignment="1">
      <alignment horizontal="right" vertical="center"/>
    </xf>
    <xf numFmtId="164" fontId="17" fillId="0" borderId="0" xfId="0" applyNumberFormat="1" applyFont="1" applyAlignment="1">
      <alignment vertical="center"/>
    </xf>
    <xf numFmtId="169" fontId="0" fillId="3" borderId="0" xfId="0" applyNumberFormat="1" applyFont="1" applyFill="1" applyBorder="1" applyAlignment="1">
      <alignment horizontal="right" vertical="center"/>
    </xf>
    <xf numFmtId="3" fontId="10" fillId="7" borderId="1" xfId="4" applyNumberFormat="1" applyFont="1" applyFill="1" applyBorder="1" applyAlignment="1">
      <alignment horizontal="center" vertical="center" wrapText="1"/>
    </xf>
    <xf numFmtId="0" fontId="12" fillId="9" borderId="47" xfId="0" applyFont="1" applyFill="1" applyBorder="1" applyAlignment="1">
      <alignment horizontal="center" vertical="center"/>
    </xf>
    <xf numFmtId="169" fontId="12" fillId="9" borderId="47" xfId="0" applyNumberFormat="1" applyFont="1" applyFill="1" applyBorder="1" applyAlignment="1">
      <alignment horizontal="right" vertical="center"/>
    </xf>
    <xf numFmtId="0" fontId="0" fillId="0" borderId="1" xfId="0" applyFont="1" applyBorder="1" applyAlignment="1">
      <alignment vertical="center" wrapText="1"/>
    </xf>
    <xf numFmtId="0" fontId="0" fillId="9" borderId="1" xfId="0" applyFont="1" applyFill="1" applyBorder="1" applyAlignment="1">
      <alignment horizontal="center" vertical="center"/>
    </xf>
    <xf numFmtId="169" fontId="10" fillId="2" borderId="1" xfId="2" applyNumberFormat="1" applyFont="1" applyFill="1" applyBorder="1" applyAlignment="1">
      <alignment horizontal="center" vertical="center" wrapText="1"/>
    </xf>
    <xf numFmtId="169" fontId="10" fillId="0" borderId="1" xfId="2" applyNumberFormat="1" applyFont="1" applyFill="1" applyBorder="1" applyAlignment="1">
      <alignment horizontal="right" vertical="center" wrapText="1"/>
    </xf>
    <xf numFmtId="0" fontId="0" fillId="0" borderId="0" xfId="0" applyFont="1" applyFill="1" applyBorder="1" applyAlignment="1">
      <alignment vertical="center"/>
    </xf>
    <xf numFmtId="0" fontId="0" fillId="0" borderId="17" xfId="0" applyFont="1" applyFill="1" applyBorder="1" applyAlignment="1">
      <alignment vertical="center"/>
    </xf>
    <xf numFmtId="0" fontId="12" fillId="0" borderId="0" xfId="0" applyFont="1" applyFill="1" applyBorder="1" applyAlignment="1">
      <alignment horizontal="center" vertical="center" wrapText="1"/>
    </xf>
    <xf numFmtId="0" fontId="0" fillId="0" borderId="0" xfId="0" applyFont="1" applyFill="1" applyBorder="1" applyAlignment="1">
      <alignment horizontal="left" vertical="center" wrapText="1"/>
    </xf>
    <xf numFmtId="3" fontId="10" fillId="0" borderId="0" xfId="4" applyNumberFormat="1" applyFont="1" applyFill="1" applyBorder="1" applyAlignment="1">
      <alignment horizontal="center" vertical="center" wrapText="1"/>
    </xf>
    <xf numFmtId="9" fontId="10" fillId="0" borderId="0" xfId="3" applyFont="1" applyFill="1" applyBorder="1" applyAlignment="1">
      <alignment horizontal="center" vertical="center" wrapText="1"/>
    </xf>
    <xf numFmtId="165" fontId="10" fillId="0" borderId="0" xfId="4" applyNumberFormat="1" applyFont="1" applyFill="1" applyBorder="1" applyAlignment="1">
      <alignment horizontal="center" vertical="center" wrapText="1"/>
    </xf>
    <xf numFmtId="169" fontId="10" fillId="0" borderId="0" xfId="4" applyNumberFormat="1" applyFont="1" applyFill="1" applyBorder="1" applyAlignment="1">
      <alignment horizontal="right" vertical="center" wrapText="1"/>
    </xf>
    <xf numFmtId="0" fontId="0" fillId="0" borderId="18" xfId="0" applyFont="1" applyFill="1" applyBorder="1" applyAlignment="1">
      <alignment vertical="center"/>
    </xf>
    <xf numFmtId="164" fontId="0" fillId="0" borderId="0" xfId="1" applyNumberFormat="1" applyFont="1" applyFill="1" applyBorder="1" applyAlignment="1">
      <alignment vertical="center"/>
    </xf>
    <xf numFmtId="169" fontId="14" fillId="8" borderId="1" xfId="0" applyNumberFormat="1" applyFont="1" applyFill="1" applyBorder="1" applyAlignment="1">
      <alignment horizontal="right" vertical="center" wrapText="1"/>
    </xf>
    <xf numFmtId="0" fontId="10" fillId="3" borderId="0" xfId="4" applyFont="1" applyFill="1" applyBorder="1" applyAlignment="1">
      <alignment horizontal="left" vertical="center" wrapText="1"/>
    </xf>
    <xf numFmtId="169" fontId="10" fillId="0" borderId="0" xfId="5" applyNumberFormat="1" applyFont="1" applyFill="1" applyBorder="1" applyAlignment="1">
      <alignment horizontal="right" vertical="center" wrapText="1"/>
    </xf>
    <xf numFmtId="164" fontId="0" fillId="3" borderId="0" xfId="1" applyNumberFormat="1" applyFont="1" applyFill="1" applyAlignment="1">
      <alignment vertical="center"/>
    </xf>
    <xf numFmtId="0" fontId="12" fillId="8" borderId="35" xfId="0" applyNumberFormat="1" applyFont="1" applyFill="1" applyBorder="1" applyAlignment="1">
      <alignment horizontal="center" vertical="center"/>
    </xf>
    <xf numFmtId="169" fontId="14" fillId="8" borderId="5" xfId="4" applyNumberFormat="1" applyFont="1" applyFill="1" applyBorder="1" applyAlignment="1">
      <alignment horizontal="right" vertical="center"/>
    </xf>
    <xf numFmtId="0" fontId="0" fillId="0" borderId="29" xfId="0" applyFont="1" applyBorder="1" applyAlignment="1">
      <alignment horizontal="left" vertical="center" wrapText="1" indent="6"/>
    </xf>
    <xf numFmtId="0" fontId="0" fillId="0" borderId="26" xfId="0" applyFont="1" applyBorder="1" applyAlignment="1">
      <alignment horizontal="justify" vertical="center" wrapText="1"/>
    </xf>
    <xf numFmtId="0" fontId="0" fillId="0" borderId="26" xfId="0" applyFont="1" applyBorder="1" applyAlignment="1">
      <alignment vertical="center"/>
    </xf>
    <xf numFmtId="9" fontId="15" fillId="0" borderId="26" xfId="3" applyFont="1" applyFill="1" applyBorder="1" applyAlignment="1">
      <alignment vertical="center"/>
    </xf>
    <xf numFmtId="9" fontId="15" fillId="0" borderId="28" xfId="3" applyFont="1" applyFill="1" applyBorder="1" applyAlignment="1">
      <alignment vertical="center"/>
    </xf>
    <xf numFmtId="9" fontId="15" fillId="2" borderId="25" xfId="3" applyFont="1" applyFill="1" applyBorder="1" applyAlignment="1">
      <alignment vertical="center"/>
    </xf>
    <xf numFmtId="169" fontId="10" fillId="3" borderId="37" xfId="4" applyNumberFormat="1" applyFont="1" applyFill="1" applyBorder="1" applyAlignment="1">
      <alignment horizontal="right" vertical="center" wrapText="1"/>
    </xf>
    <xf numFmtId="0" fontId="0" fillId="0" borderId="17" xfId="0" applyFont="1" applyBorder="1" applyAlignment="1">
      <alignment horizontal="left" vertical="center" wrapText="1" indent="6"/>
    </xf>
    <xf numFmtId="0" fontId="0" fillId="0" borderId="0" xfId="0" applyFont="1" applyBorder="1" applyAlignment="1">
      <alignment horizontal="justify" vertical="center" wrapText="1"/>
    </xf>
    <xf numFmtId="9" fontId="15" fillId="0" borderId="0" xfId="3" applyFont="1" applyFill="1" applyBorder="1" applyAlignment="1">
      <alignment vertical="center"/>
    </xf>
    <xf numFmtId="9" fontId="15" fillId="0" borderId="30" xfId="3" applyFont="1" applyFill="1" applyBorder="1" applyAlignment="1">
      <alignment vertical="center"/>
    </xf>
    <xf numFmtId="9" fontId="15" fillId="2" borderId="27" xfId="3" applyFont="1" applyFill="1" applyBorder="1" applyAlignment="1">
      <alignment vertical="center"/>
    </xf>
    <xf numFmtId="169" fontId="10" fillId="3" borderId="38" xfId="4" applyNumberFormat="1" applyFont="1" applyFill="1" applyBorder="1" applyAlignment="1">
      <alignment horizontal="right" vertical="center" wrapText="1"/>
    </xf>
    <xf numFmtId="0" fontId="12" fillId="8" borderId="4" xfId="0" applyFont="1" applyFill="1" applyBorder="1" applyAlignment="1">
      <alignment horizontal="center" vertical="center"/>
    </xf>
    <xf numFmtId="169" fontId="12" fillId="8" borderId="5" xfId="0" applyNumberFormat="1" applyFont="1" applyFill="1" applyBorder="1" applyAlignment="1">
      <alignment horizontal="right" vertical="center"/>
    </xf>
    <xf numFmtId="0" fontId="14" fillId="8" borderId="4" xfId="0" applyFont="1" applyFill="1" applyBorder="1" applyAlignment="1">
      <alignment horizontal="center" vertical="center" wrapText="1"/>
    </xf>
    <xf numFmtId="169" fontId="14" fillId="8" borderId="5" xfId="0" applyNumberFormat="1" applyFont="1" applyFill="1" applyBorder="1" applyAlignment="1">
      <alignment horizontal="right" vertical="center" wrapText="1"/>
    </xf>
    <xf numFmtId="0" fontId="15" fillId="0" borderId="0" xfId="0" applyFont="1" applyFill="1" applyBorder="1" applyAlignment="1">
      <alignment horizontal="center" vertical="center" wrapText="1"/>
    </xf>
    <xf numFmtId="0" fontId="15" fillId="0" borderId="17" xfId="0" applyFont="1" applyFill="1" applyBorder="1" applyAlignment="1">
      <alignment horizontal="center" vertical="center" wrapText="1"/>
    </xf>
    <xf numFmtId="0" fontId="0" fillId="0" borderId="29" xfId="0" applyFont="1" applyBorder="1" applyAlignment="1">
      <alignment horizontal="left" vertical="center" wrapText="1" indent="7"/>
    </xf>
    <xf numFmtId="9" fontId="14" fillId="0" borderId="25" xfId="3" applyFont="1" applyFill="1" applyBorder="1" applyAlignment="1">
      <alignment horizontal="center" vertical="center"/>
    </xf>
    <xf numFmtId="43" fontId="15" fillId="2" borderId="25" xfId="1" applyFont="1" applyFill="1" applyBorder="1" applyAlignment="1">
      <alignment vertical="center"/>
    </xf>
    <xf numFmtId="169" fontId="15" fillId="4" borderId="37" xfId="7" applyNumberFormat="1" applyFont="1" applyFill="1" applyBorder="1" applyAlignment="1">
      <alignment horizontal="right" vertical="center" wrapText="1"/>
    </xf>
    <xf numFmtId="0" fontId="0" fillId="0" borderId="17" xfId="0" applyFont="1" applyBorder="1" applyAlignment="1">
      <alignment horizontal="left" vertical="center" wrapText="1" indent="7"/>
    </xf>
    <xf numFmtId="9" fontId="15" fillId="0" borderId="12" xfId="3" applyFont="1" applyFill="1" applyBorder="1" applyAlignment="1">
      <alignment vertical="center"/>
    </xf>
    <xf numFmtId="169" fontId="15" fillId="4" borderId="13" xfId="7" applyNumberFormat="1" applyFont="1" applyFill="1" applyBorder="1" applyAlignment="1">
      <alignment horizontal="right" vertical="center" wrapText="1"/>
    </xf>
    <xf numFmtId="0" fontId="15" fillId="3" borderId="0" xfId="4" applyFont="1" applyFill="1" applyBorder="1" applyAlignment="1">
      <alignment horizontal="center" vertical="center"/>
    </xf>
    <xf numFmtId="165" fontId="14" fillId="0" borderId="18" xfId="4" applyNumberFormat="1" applyFont="1" applyFill="1" applyBorder="1" applyAlignment="1">
      <alignment vertical="center"/>
    </xf>
    <xf numFmtId="0" fontId="0" fillId="3" borderId="22" xfId="0" applyFont="1" applyFill="1" applyBorder="1" applyAlignment="1">
      <alignment vertical="center"/>
    </xf>
    <xf numFmtId="9" fontId="0" fillId="0" borderId="0" xfId="0" applyNumberFormat="1" applyFont="1" applyAlignment="1">
      <alignment vertical="center"/>
    </xf>
    <xf numFmtId="0" fontId="0" fillId="3" borderId="23" xfId="0" applyFont="1" applyFill="1" applyBorder="1" applyAlignment="1">
      <alignment horizontal="left" vertical="center" wrapText="1"/>
    </xf>
    <xf numFmtId="0" fontId="0" fillId="3" borderId="24" xfId="0" applyFont="1" applyFill="1" applyBorder="1" applyAlignment="1">
      <alignment horizontal="left" vertical="center" wrapText="1"/>
    </xf>
    <xf numFmtId="0" fontId="14" fillId="8" borderId="3" xfId="0" applyFont="1" applyFill="1" applyBorder="1" applyAlignment="1">
      <alignment horizontal="center" vertical="center" wrapText="1"/>
    </xf>
    <xf numFmtId="0" fontId="14" fillId="8" borderId="4" xfId="0" applyFont="1" applyFill="1" applyBorder="1" applyAlignment="1">
      <alignment horizontal="center" vertical="center" wrapText="1"/>
    </xf>
    <xf numFmtId="0" fontId="14" fillId="8" borderId="3" xfId="0" applyNumberFormat="1" applyFont="1" applyFill="1" applyBorder="1" applyAlignment="1">
      <alignment horizontal="center" vertical="center" wrapText="1"/>
    </xf>
    <xf numFmtId="0" fontId="14" fillId="9" borderId="1" xfId="4" applyFont="1" applyFill="1" applyBorder="1" applyAlignment="1">
      <alignment horizontal="left" vertical="center" wrapText="1"/>
    </xf>
    <xf numFmtId="0" fontId="14" fillId="9" borderId="11" xfId="4" applyFont="1" applyFill="1" applyBorder="1" applyAlignment="1">
      <alignment horizontal="left" vertical="center" wrapText="1"/>
    </xf>
    <xf numFmtId="0" fontId="14" fillId="9" borderId="1" xfId="4" applyFont="1" applyFill="1" applyBorder="1" applyAlignment="1">
      <alignment horizontal="left" vertical="center"/>
    </xf>
    <xf numFmtId="0" fontId="14" fillId="9" borderId="11" xfId="4" applyFont="1" applyFill="1" applyBorder="1" applyAlignment="1">
      <alignment horizontal="left" vertical="center"/>
    </xf>
    <xf numFmtId="0" fontId="0" fillId="0" borderId="1" xfId="0" applyFont="1" applyBorder="1" applyAlignment="1">
      <alignment horizontal="left" vertical="center" wrapText="1"/>
    </xf>
    <xf numFmtId="0" fontId="12" fillId="8" borderId="1" xfId="0" applyFont="1" applyFill="1" applyBorder="1" applyAlignment="1">
      <alignment horizontal="center" vertical="center"/>
    </xf>
    <xf numFmtId="0" fontId="11" fillId="8" borderId="34" xfId="4" applyNumberFormat="1" applyFont="1" applyFill="1" applyBorder="1" applyAlignment="1">
      <alignment horizontal="center" vertical="center" wrapText="1"/>
    </xf>
    <xf numFmtId="0" fontId="11" fillId="8" borderId="35" xfId="4" applyFont="1" applyFill="1" applyBorder="1" applyAlignment="1">
      <alignment horizontal="center" vertical="center" wrapText="1"/>
    </xf>
    <xf numFmtId="0" fontId="12" fillId="0" borderId="1" xfId="0" applyFont="1" applyBorder="1" applyAlignment="1">
      <alignment horizontal="center" vertical="center" wrapText="1"/>
    </xf>
    <xf numFmtId="0" fontId="15" fillId="0" borderId="0" xfId="0" applyFont="1" applyFill="1" applyBorder="1" applyAlignment="1">
      <alignment horizontal="center" vertical="center" wrapText="1"/>
    </xf>
    <xf numFmtId="0" fontId="12" fillId="8" borderId="3"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36" xfId="0" applyFont="1" applyFill="1" applyBorder="1" applyAlignment="1">
      <alignment horizontal="center" vertical="center"/>
    </xf>
    <xf numFmtId="0" fontId="11" fillId="8" borderId="35" xfId="4" applyNumberFormat="1" applyFont="1" applyFill="1" applyBorder="1" applyAlignment="1">
      <alignment horizontal="center" vertical="center" wrapText="1"/>
    </xf>
    <xf numFmtId="0" fontId="14" fillId="8" borderId="1" xfId="0" applyFont="1" applyFill="1" applyBorder="1" applyAlignment="1">
      <alignment horizontal="center" vertical="center" wrapText="1"/>
    </xf>
    <xf numFmtId="0" fontId="15" fillId="9" borderId="1" xfId="4" applyFont="1" applyFill="1" applyBorder="1" applyAlignment="1">
      <alignment horizontal="left" vertical="center"/>
    </xf>
    <xf numFmtId="0" fontId="15" fillId="9" borderId="11" xfId="4" applyFont="1" applyFill="1" applyBorder="1" applyAlignment="1">
      <alignment horizontal="left" vertical="center"/>
    </xf>
    <xf numFmtId="0" fontId="15" fillId="9" borderId="1" xfId="4" applyFont="1" applyFill="1" applyBorder="1" applyAlignment="1">
      <alignment horizontal="left" vertical="top" wrapText="1"/>
    </xf>
    <xf numFmtId="0" fontId="15" fillId="9" borderId="11" xfId="4" applyFont="1" applyFill="1" applyBorder="1" applyAlignment="1">
      <alignment horizontal="left" vertical="top" wrapText="1"/>
    </xf>
    <xf numFmtId="0" fontId="11" fillId="8" borderId="1" xfId="4" applyNumberFormat="1" applyFont="1" applyFill="1" applyBorder="1" applyAlignment="1">
      <alignment horizontal="center" vertical="center" wrapText="1"/>
    </xf>
    <xf numFmtId="0" fontId="11" fillId="8" borderId="1" xfId="4" applyFont="1" applyFill="1" applyBorder="1" applyAlignment="1">
      <alignment horizontal="center" vertical="center" wrapText="1"/>
    </xf>
    <xf numFmtId="0" fontId="14" fillId="3" borderId="3" xfId="4" applyFont="1" applyFill="1" applyBorder="1" applyAlignment="1">
      <alignment horizontal="center" vertical="center"/>
    </xf>
    <xf numFmtId="0" fontId="14" fillId="3" borderId="36" xfId="4" applyFont="1" applyFill="1" applyBorder="1" applyAlignment="1">
      <alignment horizontal="center" vertical="center"/>
    </xf>
    <xf numFmtId="0" fontId="12"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Font="1" applyBorder="1"/>
    <xf numFmtId="0" fontId="12" fillId="0" borderId="36" xfId="0" applyFont="1" applyFill="1" applyBorder="1" applyAlignment="1">
      <alignment horizontal="center" vertical="center"/>
    </xf>
    <xf numFmtId="0" fontId="12" fillId="0" borderId="5" xfId="0" applyFont="1" applyFill="1" applyBorder="1" applyAlignment="1">
      <alignment horizontal="center" vertical="center"/>
    </xf>
    <xf numFmtId="0" fontId="2" fillId="0" borderId="0" xfId="0" applyFont="1" applyAlignment="1">
      <alignment horizontal="left" wrapText="1"/>
    </xf>
    <xf numFmtId="0" fontId="2" fillId="0" borderId="1" xfId="0" applyFont="1" applyBorder="1" applyAlignment="1">
      <alignment horizontal="lef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xf>
    <xf numFmtId="0" fontId="4" fillId="0" borderId="1" xfId="0" applyFont="1" applyBorder="1" applyAlignment="1">
      <alignment horizontal="center" vertical="center"/>
    </xf>
    <xf numFmtId="0" fontId="3"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Fill="1" applyAlignment="1">
      <alignment horizontal="center" vertical="center"/>
    </xf>
    <xf numFmtId="0" fontId="3" fillId="9" borderId="1" xfId="0" applyFont="1" applyFill="1" applyBorder="1" applyAlignment="1">
      <alignment horizontal="center" vertical="center" wrapText="1"/>
    </xf>
    <xf numFmtId="0" fontId="3" fillId="0" borderId="39"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1" xfId="0" applyFont="1" applyBorder="1" applyAlignment="1">
      <alignment horizontal="center" vertical="center" wrapText="1"/>
    </xf>
    <xf numFmtId="0" fontId="6" fillId="9" borderId="42" xfId="9" applyFont="1" applyFill="1" applyBorder="1" applyAlignment="1">
      <alignment horizontal="center" vertical="center" wrapText="1"/>
    </xf>
    <xf numFmtId="0" fontId="6" fillId="9" borderId="43" xfId="9" applyFont="1" applyFill="1" applyBorder="1" applyAlignment="1">
      <alignment horizontal="center" vertical="center"/>
    </xf>
    <xf numFmtId="0" fontId="6" fillId="9" borderId="44" xfId="9" applyFont="1" applyFill="1" applyBorder="1" applyAlignment="1">
      <alignment horizontal="center" vertical="center"/>
    </xf>
    <xf numFmtId="0" fontId="6" fillId="9" borderId="45" xfId="9" applyFont="1" applyFill="1" applyBorder="1" applyAlignment="1">
      <alignment horizontal="center" vertical="center"/>
    </xf>
    <xf numFmtId="0" fontId="6" fillId="9" borderId="0" xfId="9" applyFont="1" applyFill="1" applyBorder="1" applyAlignment="1">
      <alignment horizontal="center" vertical="center"/>
    </xf>
    <xf numFmtId="0" fontId="6" fillId="9" borderId="46" xfId="9" applyFont="1" applyFill="1" applyBorder="1" applyAlignment="1">
      <alignment horizontal="center" vertical="center"/>
    </xf>
    <xf numFmtId="0" fontId="2" fillId="0" borderId="43" xfId="9" applyFont="1" applyBorder="1" applyAlignment="1">
      <alignment horizontal="center" vertical="center"/>
    </xf>
    <xf numFmtId="0" fontId="3" fillId="0" borderId="48" xfId="0" applyFont="1" applyBorder="1" applyAlignment="1" applyProtection="1">
      <alignment horizontal="right"/>
      <protection locked="0"/>
    </xf>
    <xf numFmtId="0" fontId="3" fillId="0" borderId="47" xfId="0" applyFont="1" applyBorder="1" applyAlignment="1" applyProtection="1">
      <alignment horizontal="right"/>
      <protection locked="0"/>
    </xf>
    <xf numFmtId="0" fontId="3" fillId="0" borderId="47" xfId="0" applyFont="1" applyBorder="1" applyAlignment="1" applyProtection="1">
      <alignment horizontal="right" wrapText="1"/>
      <protection locked="0"/>
    </xf>
    <xf numFmtId="0" fontId="3" fillId="0" borderId="47" xfId="0" applyFont="1" applyBorder="1" applyAlignment="1" applyProtection="1">
      <alignment vertical="center" wrapText="1"/>
      <protection locked="0"/>
    </xf>
    <xf numFmtId="0" fontId="3" fillId="0" borderId="49" xfId="0" applyFont="1" applyBorder="1" applyAlignment="1" applyProtection="1">
      <alignment vertical="center" wrapText="1"/>
      <protection locked="0"/>
    </xf>
    <xf numFmtId="0" fontId="2" fillId="9" borderId="0" xfId="0" applyFont="1" applyFill="1" applyBorder="1"/>
    <xf numFmtId="0" fontId="3" fillId="0" borderId="50" xfId="0" applyFont="1" applyBorder="1" applyAlignment="1" applyProtection="1">
      <alignment horizontal="right"/>
      <protection locked="0"/>
    </xf>
    <xf numFmtId="0" fontId="3" fillId="0" borderId="0" xfId="0" applyFont="1" applyBorder="1" applyAlignment="1" applyProtection="1">
      <alignment horizontal="right"/>
      <protection locked="0"/>
    </xf>
    <xf numFmtId="0" fontId="3" fillId="0" borderId="0" xfId="0" applyFont="1" applyBorder="1" applyAlignment="1" applyProtection="1">
      <alignment horizontal="right" wrapText="1"/>
      <protection locked="0"/>
    </xf>
    <xf numFmtId="0" fontId="3" fillId="0" borderId="0" xfId="0" applyFont="1" applyBorder="1" applyAlignment="1" applyProtection="1">
      <alignment vertical="center" wrapText="1"/>
      <protection locked="0"/>
    </xf>
    <xf numFmtId="0" fontId="3" fillId="0" borderId="30" xfId="0" applyFont="1" applyBorder="1" applyAlignment="1" applyProtection="1">
      <alignment vertical="center" wrapText="1"/>
      <protection locked="0"/>
    </xf>
    <xf numFmtId="0" fontId="2" fillId="9" borderId="30" xfId="0" applyFont="1" applyFill="1" applyBorder="1"/>
    <xf numFmtId="0" fontId="3" fillId="16" borderId="48" xfId="0" applyFont="1" applyFill="1" applyBorder="1" applyAlignment="1" applyProtection="1">
      <alignment horizontal="center" vertical="center" wrapText="1"/>
      <protection locked="0"/>
    </xf>
    <xf numFmtId="0" fontId="3" fillId="16" borderId="47" xfId="0" applyFont="1" applyFill="1" applyBorder="1" applyAlignment="1" applyProtection="1">
      <alignment horizontal="center" vertical="center" wrapText="1"/>
      <protection locked="0"/>
    </xf>
    <xf numFmtId="0" fontId="3" fillId="16" borderId="49" xfId="0" applyFont="1" applyFill="1" applyBorder="1" applyAlignment="1" applyProtection="1">
      <alignment horizontal="center" vertical="center" wrapText="1"/>
      <protection locked="0"/>
    </xf>
    <xf numFmtId="0" fontId="3" fillId="16" borderId="51" xfId="0" applyFont="1" applyFill="1" applyBorder="1" applyAlignment="1" applyProtection="1">
      <alignment horizontal="center" vertical="center" wrapText="1"/>
      <protection locked="0"/>
    </xf>
    <xf numFmtId="0" fontId="3" fillId="16" borderId="26" xfId="0" applyFont="1" applyFill="1" applyBorder="1" applyAlignment="1" applyProtection="1">
      <alignment horizontal="center" vertical="center" wrapText="1"/>
      <protection locked="0"/>
    </xf>
    <xf numFmtId="0" fontId="3" fillId="16" borderId="28"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left" vertical="center"/>
      <protection locked="0"/>
    </xf>
    <xf numFmtId="0" fontId="3" fillId="0" borderId="0" xfId="0" applyFont="1" applyFill="1" applyBorder="1" applyAlignment="1" applyProtection="1">
      <alignment horizontal="left" vertical="center" wrapText="1"/>
      <protection locked="0"/>
    </xf>
    <xf numFmtId="0" fontId="3" fillId="0" borderId="0" xfId="0" applyFont="1" applyFill="1" applyBorder="1" applyAlignment="1" applyProtection="1">
      <alignment horizontal="left"/>
      <protection locked="0"/>
    </xf>
    <xf numFmtId="0" fontId="19" fillId="0" borderId="0" xfId="0" applyFont="1" applyFill="1" applyBorder="1" applyAlignment="1" applyProtection="1">
      <alignment horizontal="left" vertical="center" wrapText="1"/>
      <protection locked="0"/>
    </xf>
    <xf numFmtId="0" fontId="2" fillId="0" borderId="0" xfId="0" applyFont="1" applyFill="1" applyBorder="1"/>
    <xf numFmtId="0" fontId="2" fillId="0" borderId="0" xfId="0" applyFont="1" applyFill="1" applyBorder="1" applyAlignment="1" applyProtection="1">
      <alignment horizontal="left" vertical="center" wrapText="1"/>
      <protection locked="0"/>
    </xf>
    <xf numFmtId="0" fontId="3" fillId="0" borderId="0" xfId="0" applyFont="1"/>
    <xf numFmtId="0" fontId="2" fillId="0" borderId="0" xfId="0" applyFont="1"/>
    <xf numFmtId="0" fontId="2" fillId="0" borderId="0" xfId="0" applyFont="1" applyAlignment="1">
      <alignment wrapText="1"/>
    </xf>
    <xf numFmtId="0" fontId="19" fillId="16" borderId="1" xfId="4" applyFont="1" applyFill="1" applyBorder="1" applyAlignment="1">
      <alignment horizontal="center" vertical="center" wrapText="1"/>
    </xf>
    <xf numFmtId="0" fontId="19" fillId="16" borderId="1" xfId="4" applyFont="1" applyFill="1" applyBorder="1" applyAlignment="1">
      <alignment horizontal="center" vertical="center" wrapText="1"/>
    </xf>
    <xf numFmtId="0" fontId="20" fillId="9" borderId="1" xfId="4" applyFont="1" applyFill="1" applyBorder="1" applyAlignment="1">
      <alignment horizontal="left" vertical="center"/>
    </xf>
    <xf numFmtId="10" fontId="20" fillId="0" borderId="1" xfId="8" applyNumberFormat="1" applyFont="1" applyFill="1" applyBorder="1" applyAlignment="1">
      <alignment horizontal="center" vertical="center"/>
    </xf>
    <xf numFmtId="170" fontId="20" fillId="0" borderId="1" xfId="4" applyNumberFormat="1" applyFont="1" applyFill="1" applyBorder="1" applyAlignment="1">
      <alignment horizontal="center" vertical="center" wrapText="1"/>
    </xf>
    <xf numFmtId="0" fontId="20" fillId="0" borderId="1" xfId="4" applyFont="1" applyFill="1" applyBorder="1" applyAlignment="1">
      <alignment horizontal="center" vertical="center" wrapText="1"/>
    </xf>
    <xf numFmtId="0" fontId="20" fillId="9" borderId="2" xfId="4" applyFont="1" applyFill="1" applyBorder="1" applyAlignment="1">
      <alignment horizontal="left" vertical="center"/>
    </xf>
    <xf numFmtId="0" fontId="20" fillId="9" borderId="52" xfId="4" applyFont="1" applyFill="1" applyBorder="1" applyAlignment="1">
      <alignment horizontal="left" vertical="center"/>
    </xf>
  </cellXfs>
  <cellStyles count="10">
    <cellStyle name="Millares" xfId="1" builtinId="3"/>
    <cellStyle name="Millares 5" xfId="6"/>
    <cellStyle name="Moneda" xfId="2" builtinId="4"/>
    <cellStyle name="Moneda 4" xfId="5"/>
    <cellStyle name="Moneda 5" xfId="7"/>
    <cellStyle name="Normal" xfId="0" builtinId="0"/>
    <cellStyle name="Normal 3" xfId="9"/>
    <cellStyle name="Normal 4" xfId="4"/>
    <cellStyle name="Porcentual" xfId="3" builtinId="5"/>
    <cellStyle name="Porcentual 5" xfId="8"/>
  </cellStyles>
  <dxfs count="0"/>
  <tableStyles count="0" defaultTableStyle="TableStyleMedium9" defaultPivotStyle="PivotStyleLight16"/>
  <colors>
    <mruColors>
      <color rgb="FFFFFFCC"/>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2</xdr:col>
      <xdr:colOff>353786</xdr:colOff>
      <xdr:row>1</xdr:row>
      <xdr:rowOff>54626</xdr:rowOff>
    </xdr:from>
    <xdr:to>
      <xdr:col>8</xdr:col>
      <xdr:colOff>299357</xdr:colOff>
      <xdr:row>8</xdr:row>
      <xdr:rowOff>20411</xdr:rowOff>
    </xdr:to>
    <xdr:grpSp>
      <xdr:nvGrpSpPr>
        <xdr:cNvPr id="2" name="1 Grupo"/>
        <xdr:cNvGrpSpPr/>
      </xdr:nvGrpSpPr>
      <xdr:grpSpPr>
        <a:xfrm>
          <a:off x="651442" y="245126"/>
          <a:ext cx="10077790" cy="1215941"/>
          <a:chOff x="187517" y="-181438"/>
          <a:chExt cx="5543158" cy="1567574"/>
        </a:xfrm>
      </xdr:grpSpPr>
      <xdr:pic>
        <xdr:nvPicPr>
          <xdr:cNvPr id="3" name="Picture 1" descr="ICBFNEW"/>
          <xdr:cNvPicPr>
            <a:picLocks noChangeAspect="1" noChangeArrowheads="1"/>
          </xdr:cNvPicPr>
        </xdr:nvPicPr>
        <xdr:blipFill>
          <a:blip xmlns:r="http://schemas.openxmlformats.org/officeDocument/2006/relationships" r:embed="rId1" cstate="print"/>
          <a:srcRect/>
          <a:stretch>
            <a:fillRect/>
          </a:stretch>
        </xdr:blipFill>
        <xdr:spPr bwMode="auto">
          <a:xfrm>
            <a:off x="187517" y="16417"/>
            <a:ext cx="595509" cy="1104900"/>
          </a:xfrm>
          <a:prstGeom prst="rect">
            <a:avLst/>
          </a:prstGeom>
          <a:noFill/>
          <a:ln w="9525">
            <a:noFill/>
            <a:miter lim="800000"/>
            <a:headEnd/>
            <a:tailEnd/>
          </a:ln>
        </xdr:spPr>
      </xdr:pic>
      <xdr:sp macro="" textlink="">
        <xdr:nvSpPr>
          <xdr:cNvPr id="4" name="3 CuadroTexto"/>
          <xdr:cNvSpPr txBox="1"/>
        </xdr:nvSpPr>
        <xdr:spPr>
          <a:xfrm>
            <a:off x="854151" y="-181438"/>
            <a:ext cx="4876524" cy="15675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latin typeface="Arial" pitchFamily="34" charset="0"/>
                <a:cs typeface="Arial" pitchFamily="34" charset="0"/>
              </a:rPr>
              <a:t>República de Colombia</a:t>
            </a:r>
          </a:p>
          <a:p>
            <a:pPr algn="ctr"/>
            <a:r>
              <a:rPr lang="es-ES" sz="1200" b="1">
                <a:solidFill>
                  <a:schemeClr val="dk1"/>
                </a:solidFill>
                <a:latin typeface="Arial" pitchFamily="34" charset="0"/>
                <a:ea typeface="+mn-ea"/>
                <a:cs typeface="Arial" pitchFamily="34" charset="0"/>
              </a:rPr>
              <a:t>Instituto Colombiano de Bienestar Familiar</a:t>
            </a:r>
          </a:p>
          <a:p>
            <a:pPr marL="0" marR="0" indent="0" algn="ctr" defTabSz="914400" eaLnBrk="1" fontAlgn="auto" latinLnBrk="0" hangingPunct="1">
              <a:lnSpc>
                <a:spcPct val="100000"/>
              </a:lnSpc>
              <a:spcBef>
                <a:spcPts val="0"/>
              </a:spcBef>
              <a:spcAft>
                <a:spcPts val="0"/>
              </a:spcAft>
              <a:buClrTx/>
              <a:buSzTx/>
              <a:buFontTx/>
              <a:buNone/>
              <a:tabLst/>
              <a:defRPr/>
            </a:pPr>
            <a:r>
              <a:rPr lang="es-ES" sz="1200" b="1">
                <a:solidFill>
                  <a:schemeClr val="dk1"/>
                </a:solidFill>
                <a:latin typeface="Arial" pitchFamily="34" charset="0"/>
                <a:ea typeface="+mn-ea"/>
                <a:cs typeface="Arial" pitchFamily="34" charset="0"/>
              </a:rPr>
              <a:t>Cecilia de la Fuente de Lleras </a:t>
            </a:r>
            <a:endParaRPr lang="es-CO" sz="1200">
              <a:latin typeface="Arial" pitchFamily="34" charset="0"/>
              <a:cs typeface="Arial" pitchFamily="34" charset="0"/>
            </a:endParaRPr>
          </a:p>
          <a:p>
            <a:pPr algn="ctr"/>
            <a:r>
              <a:rPr lang="es-ES" sz="1200" b="1">
                <a:latin typeface="Arial" pitchFamily="34" charset="0"/>
                <a:cs typeface="Arial" pitchFamily="34" charset="0"/>
              </a:rPr>
              <a:t>Dirección de Logística y Abastecimiento </a:t>
            </a:r>
          </a:p>
        </xdr:txBody>
      </xdr:sp>
    </xdr:grpSp>
    <xdr:clientData/>
  </xdr:twoCellAnchor>
  <xdr:twoCellAnchor>
    <xdr:from>
      <xdr:col>8</xdr:col>
      <xdr:colOff>353786</xdr:colOff>
      <xdr:row>1</xdr:row>
      <xdr:rowOff>115661</xdr:rowOff>
    </xdr:from>
    <xdr:to>
      <xdr:col>8</xdr:col>
      <xdr:colOff>1306286</xdr:colOff>
      <xdr:row>7</xdr:row>
      <xdr:rowOff>87086</xdr:rowOff>
    </xdr:to>
    <xdr:pic>
      <xdr:nvPicPr>
        <xdr:cNvPr id="5"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810750" y="292554"/>
          <a:ext cx="952500" cy="951139"/>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285750</xdr:colOff>
      <xdr:row>0</xdr:row>
      <xdr:rowOff>47625</xdr:rowOff>
    </xdr:from>
    <xdr:to>
      <xdr:col>0</xdr:col>
      <xdr:colOff>762000</xdr:colOff>
      <xdr:row>0</xdr:row>
      <xdr:rowOff>704850</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85750" y="47625"/>
          <a:ext cx="476250" cy="657225"/>
        </a:xfrm>
        <a:prstGeom prst="rect">
          <a:avLst/>
        </a:prstGeom>
        <a:noFill/>
        <a:ln w="9525">
          <a:noFill/>
          <a:miter lim="800000"/>
          <a:headEnd/>
          <a:tailEnd/>
        </a:ln>
      </xdr:spPr>
    </xdr:pic>
    <xdr:clientData/>
  </xdr:twoCellAnchor>
  <xdr:twoCellAnchor>
    <xdr:from>
      <xdr:col>7</xdr:col>
      <xdr:colOff>694751</xdr:colOff>
      <xdr:row>0</xdr:row>
      <xdr:rowOff>31750</xdr:rowOff>
    </xdr:from>
    <xdr:to>
      <xdr:col>8</xdr:col>
      <xdr:colOff>518582</xdr:colOff>
      <xdr:row>0</xdr:row>
      <xdr:rowOff>786322</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000176" y="31750"/>
          <a:ext cx="614406" cy="754572"/>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tabColor rgb="FFFFC000"/>
  </sheetPr>
  <dimension ref="A1:L319"/>
  <sheetViews>
    <sheetView showGridLines="0" zoomScale="80" zoomScaleNormal="80" workbookViewId="0">
      <selection activeCell="M75" sqref="M75"/>
    </sheetView>
  </sheetViews>
  <sheetFormatPr baseColWidth="10" defaultColWidth="11" defaultRowHeight="14.25" zeroHeight="1"/>
  <cols>
    <col min="1" max="1" width="2" style="37" customWidth="1"/>
    <col min="2" max="2" width="1.875" style="41" customWidth="1"/>
    <col min="3" max="3" width="33.125" style="37" customWidth="1"/>
    <col min="4" max="4" width="32.875" style="37" customWidth="1"/>
    <col min="5" max="5" width="13.625" style="37" customWidth="1"/>
    <col min="6" max="6" width="13.375" style="37" customWidth="1"/>
    <col min="7" max="7" width="18.75" style="37" customWidth="1"/>
    <col min="8" max="8" width="21.25" style="37" customWidth="1"/>
    <col min="9" max="9" width="18.75" style="37" customWidth="1"/>
    <col min="10" max="10" width="2.75" style="37" customWidth="1"/>
    <col min="11" max="11" width="2.875" style="42" customWidth="1"/>
    <col min="12" max="18" width="11" style="37" customWidth="1"/>
    <col min="19" max="16384" width="11" style="37"/>
  </cols>
  <sheetData>
    <row r="1" spans="2:11" ht="15" thickBot="1"/>
    <row r="2" spans="2:11">
      <c r="B2" s="43"/>
      <c r="C2" s="44"/>
      <c r="D2" s="44"/>
      <c r="E2" s="44"/>
      <c r="F2" s="44"/>
      <c r="G2" s="44"/>
      <c r="H2" s="44"/>
      <c r="I2" s="44"/>
      <c r="J2" s="45"/>
    </row>
    <row r="3" spans="2:11">
      <c r="B3" s="46"/>
      <c r="C3" s="41"/>
      <c r="D3" s="41"/>
      <c r="E3" s="41"/>
      <c r="F3" s="41"/>
      <c r="G3" s="41"/>
      <c r="H3" s="41"/>
      <c r="I3" s="41"/>
      <c r="J3" s="47"/>
    </row>
    <row r="4" spans="2:11">
      <c r="B4" s="46"/>
      <c r="C4" s="41"/>
      <c r="D4" s="41"/>
      <c r="E4" s="41"/>
      <c r="F4" s="41"/>
      <c r="G4" s="41"/>
      <c r="H4" s="41"/>
      <c r="I4" s="41"/>
      <c r="J4" s="47"/>
    </row>
    <row r="5" spans="2:11">
      <c r="B5" s="46"/>
      <c r="C5" s="41"/>
      <c r="D5" s="41"/>
      <c r="E5" s="41"/>
      <c r="F5" s="41"/>
      <c r="G5" s="41"/>
      <c r="H5" s="41"/>
      <c r="I5" s="41"/>
      <c r="J5" s="47"/>
    </row>
    <row r="6" spans="2:11">
      <c r="B6" s="46"/>
      <c r="C6" s="41"/>
      <c r="D6" s="41"/>
      <c r="E6" s="41"/>
      <c r="F6" s="41"/>
      <c r="G6" s="41"/>
      <c r="H6" s="41"/>
      <c r="I6" s="41"/>
      <c r="J6" s="47"/>
    </row>
    <row r="7" spans="2:11">
      <c r="B7" s="46"/>
      <c r="C7" s="41"/>
      <c r="D7" s="41"/>
      <c r="E7" s="41"/>
      <c r="F7" s="41"/>
      <c r="G7" s="41"/>
      <c r="H7" s="41"/>
      <c r="I7" s="41"/>
      <c r="J7" s="47"/>
    </row>
    <row r="8" spans="2:11">
      <c r="B8" s="46"/>
      <c r="C8" s="41"/>
      <c r="D8" s="41"/>
      <c r="E8" s="41"/>
      <c r="F8" s="41"/>
      <c r="G8" s="41"/>
      <c r="H8" s="41"/>
      <c r="I8" s="41"/>
      <c r="J8" s="47"/>
    </row>
    <row r="9" spans="2:11" ht="15" thickBot="1">
      <c r="B9" s="46"/>
      <c r="C9" s="41"/>
      <c r="D9" s="41"/>
      <c r="E9" s="41"/>
      <c r="F9" s="41"/>
      <c r="G9" s="41"/>
      <c r="H9" s="41"/>
      <c r="I9" s="41"/>
      <c r="J9" s="47"/>
    </row>
    <row r="10" spans="2:11" ht="15">
      <c r="B10" s="46"/>
      <c r="C10" s="48" t="s">
        <v>7</v>
      </c>
      <c r="D10" s="49"/>
      <c r="E10" s="49"/>
      <c r="F10" s="49"/>
      <c r="G10" s="50" t="s">
        <v>10</v>
      </c>
      <c r="H10" s="51"/>
      <c r="I10" s="52"/>
      <c r="J10" s="47"/>
    </row>
    <row r="11" spans="2:11" ht="15">
      <c r="B11" s="46"/>
      <c r="C11" s="53" t="s">
        <v>8</v>
      </c>
      <c r="D11" s="54"/>
      <c r="E11" s="54"/>
      <c r="F11" s="54"/>
      <c r="G11" s="55" t="s">
        <v>11</v>
      </c>
      <c r="H11" s="56"/>
      <c r="I11" s="57"/>
      <c r="J11" s="47"/>
    </row>
    <row r="12" spans="2:11" ht="15.75" thickBot="1">
      <c r="B12" s="46"/>
      <c r="C12" s="58" t="s">
        <v>9</v>
      </c>
      <c r="D12" s="59"/>
      <c r="E12" s="60" t="s">
        <v>0</v>
      </c>
      <c r="F12" s="59"/>
      <c r="G12" s="60" t="s">
        <v>12</v>
      </c>
      <c r="H12" s="61"/>
      <c r="I12" s="62"/>
      <c r="J12" s="47"/>
    </row>
    <row r="13" spans="2:11">
      <c r="B13" s="46"/>
      <c r="C13" s="41"/>
      <c r="D13" s="41"/>
      <c r="E13" s="41"/>
      <c r="F13" s="41"/>
      <c r="G13" s="41"/>
      <c r="H13" s="41"/>
      <c r="I13" s="41"/>
      <c r="J13" s="47"/>
    </row>
    <row r="14" spans="2:11" ht="15">
      <c r="B14" s="46"/>
      <c r="C14" s="63" t="s">
        <v>144</v>
      </c>
      <c r="D14" s="64"/>
      <c r="E14" s="65"/>
      <c r="F14" s="65"/>
      <c r="G14" s="66"/>
      <c r="H14" s="66"/>
      <c r="I14" s="41"/>
      <c r="J14" s="47"/>
      <c r="K14" s="37"/>
    </row>
    <row r="15" spans="2:11" ht="15">
      <c r="B15" s="46"/>
      <c r="C15" s="63" t="s">
        <v>145</v>
      </c>
      <c r="D15" s="64"/>
      <c r="E15" s="66"/>
      <c r="F15" s="66"/>
      <c r="G15" s="66"/>
      <c r="H15" s="66"/>
      <c r="I15" s="41"/>
      <c r="J15" s="47"/>
      <c r="K15" s="37"/>
    </row>
    <row r="16" spans="2:11" ht="15">
      <c r="B16" s="46"/>
      <c r="C16" s="63" t="s">
        <v>146</v>
      </c>
      <c r="D16" s="64"/>
      <c r="E16" s="66"/>
      <c r="F16" s="66"/>
      <c r="G16" s="66"/>
      <c r="H16" s="66"/>
      <c r="I16" s="41"/>
      <c r="J16" s="47"/>
      <c r="K16" s="37"/>
    </row>
    <row r="17" spans="1:12" ht="15.75" customHeight="1">
      <c r="B17" s="46"/>
      <c r="C17" s="63" t="s">
        <v>147</v>
      </c>
      <c r="D17" s="64"/>
      <c r="E17" s="41"/>
      <c r="F17" s="41"/>
      <c r="G17" s="41"/>
      <c r="H17" s="41"/>
      <c r="I17" s="41"/>
      <c r="J17" s="47"/>
      <c r="K17" s="37"/>
    </row>
    <row r="18" spans="1:12" ht="15" thickBot="1">
      <c r="B18" s="46"/>
      <c r="C18" s="41"/>
      <c r="D18" s="41"/>
      <c r="E18" s="41"/>
      <c r="F18" s="41"/>
      <c r="G18" s="41"/>
      <c r="H18" s="41"/>
      <c r="I18" s="41"/>
      <c r="J18" s="47"/>
    </row>
    <row r="19" spans="1:12" ht="23.25" customHeight="1" thickBot="1">
      <c r="A19" s="67"/>
      <c r="B19" s="68"/>
      <c r="C19" s="69" t="s">
        <v>56</v>
      </c>
      <c r="D19" s="70"/>
      <c r="E19" s="177" t="s">
        <v>137</v>
      </c>
      <c r="F19" s="178"/>
      <c r="G19" s="71"/>
      <c r="H19" s="71"/>
      <c r="I19" s="71"/>
      <c r="J19" s="72"/>
    </row>
    <row r="20" spans="1:12" ht="15" customHeight="1" thickBot="1">
      <c r="A20" s="67"/>
      <c r="B20" s="68"/>
      <c r="C20" s="66"/>
      <c r="D20" s="66"/>
      <c r="E20" s="73"/>
      <c r="F20" s="73"/>
      <c r="G20" s="74"/>
      <c r="H20" s="74"/>
      <c r="I20" s="74"/>
      <c r="J20" s="72"/>
    </row>
    <row r="21" spans="1:12" ht="15.75" customHeight="1" thickBot="1">
      <c r="A21" s="67"/>
      <c r="B21" s="68"/>
      <c r="C21" s="172" t="s">
        <v>55</v>
      </c>
      <c r="D21" s="173"/>
      <c r="E21" s="75">
        <v>9</v>
      </c>
      <c r="F21" s="76"/>
      <c r="G21" s="77"/>
      <c r="H21" s="77"/>
      <c r="I21" s="77"/>
      <c r="J21" s="78"/>
    </row>
    <row r="22" spans="1:12" ht="21.75" customHeight="1">
      <c r="A22" s="67"/>
      <c r="B22" s="68"/>
      <c r="C22" s="71"/>
      <c r="D22" s="71"/>
      <c r="E22" s="71"/>
      <c r="F22" s="71"/>
      <c r="G22" s="71"/>
      <c r="H22" s="71"/>
      <c r="I22" s="71"/>
      <c r="J22" s="72"/>
    </row>
    <row r="23" spans="1:12" ht="55.5" customHeight="1">
      <c r="A23" s="67"/>
      <c r="B23" s="68"/>
      <c r="C23" s="170" t="s">
        <v>138</v>
      </c>
      <c r="D23" s="171"/>
      <c r="E23" s="171"/>
      <c r="F23" s="79" t="s">
        <v>63</v>
      </c>
      <c r="G23" s="79" t="s">
        <v>64</v>
      </c>
      <c r="H23" s="79" t="s">
        <v>148</v>
      </c>
      <c r="I23" s="80" t="s">
        <v>66</v>
      </c>
      <c r="J23" s="81"/>
      <c r="K23" s="82">
        <v>6556362</v>
      </c>
      <c r="L23" s="83"/>
    </row>
    <row r="24" spans="1:12" ht="24.75" customHeight="1">
      <c r="A24" s="67"/>
      <c r="B24" s="68"/>
      <c r="C24" s="174" t="s">
        <v>139</v>
      </c>
      <c r="D24" s="175" t="s">
        <v>13</v>
      </c>
      <c r="E24" s="175"/>
      <c r="F24" s="84">
        <v>1</v>
      </c>
      <c r="G24" s="85">
        <v>1</v>
      </c>
      <c r="H24" s="86"/>
      <c r="I24" s="87">
        <f>+H24*F24*G24*$E$21</f>
        <v>0</v>
      </c>
      <c r="J24" s="88"/>
      <c r="K24" s="82"/>
      <c r="L24" s="83"/>
    </row>
    <row r="25" spans="1:12" ht="24.75" customHeight="1">
      <c r="A25" s="67"/>
      <c r="B25" s="68"/>
      <c r="C25" s="174"/>
      <c r="D25" s="175" t="s">
        <v>14</v>
      </c>
      <c r="E25" s="175"/>
      <c r="F25" s="84">
        <v>1</v>
      </c>
      <c r="G25" s="85">
        <v>1</v>
      </c>
      <c r="H25" s="86"/>
      <c r="I25" s="87">
        <f>+H25*F25*G25*$E$21</f>
        <v>0</v>
      </c>
      <c r="J25" s="88"/>
      <c r="K25" s="82">
        <v>30</v>
      </c>
      <c r="L25" s="83"/>
    </row>
    <row r="26" spans="1:12" ht="20.25" customHeight="1">
      <c r="A26" s="67"/>
      <c r="B26" s="68"/>
      <c r="C26" s="156" t="s">
        <v>115</v>
      </c>
      <c r="D26" s="156"/>
      <c r="E26" s="156"/>
      <c r="F26" s="156"/>
      <c r="G26" s="156"/>
      <c r="H26" s="89"/>
      <c r="I26" s="90">
        <f>SUM(I24:I25)</f>
        <v>0</v>
      </c>
      <c r="J26" s="47"/>
      <c r="K26" s="82"/>
      <c r="L26" s="91"/>
    </row>
    <row r="27" spans="1:12">
      <c r="A27" s="67"/>
      <c r="B27" s="68"/>
      <c r="C27" s="71"/>
      <c r="D27" s="71"/>
      <c r="E27" s="71"/>
      <c r="F27" s="71"/>
      <c r="G27" s="74"/>
      <c r="H27" s="74"/>
      <c r="I27" s="92"/>
      <c r="J27" s="47"/>
    </row>
    <row r="28" spans="1:12" ht="52.5" customHeight="1">
      <c r="A28" s="67"/>
      <c r="B28" s="68"/>
      <c r="C28" s="170" t="s">
        <v>136</v>
      </c>
      <c r="D28" s="171"/>
      <c r="E28" s="171"/>
      <c r="F28" s="79" t="s">
        <v>63</v>
      </c>
      <c r="G28" s="79" t="s">
        <v>64</v>
      </c>
      <c r="H28" s="79" t="s">
        <v>65</v>
      </c>
      <c r="I28" s="80" t="s">
        <v>66</v>
      </c>
      <c r="J28" s="47"/>
    </row>
    <row r="29" spans="1:12" ht="22.5" customHeight="1">
      <c r="A29" s="67"/>
      <c r="B29" s="68"/>
      <c r="C29" s="159" t="s">
        <v>57</v>
      </c>
      <c r="D29" s="155" t="s">
        <v>60</v>
      </c>
      <c r="E29" s="155"/>
      <c r="F29" s="93">
        <v>1</v>
      </c>
      <c r="G29" s="85">
        <v>1</v>
      </c>
      <c r="H29" s="86"/>
      <c r="I29" s="87">
        <f t="shared" ref="I29:I38" si="0">+H29*F29*G29*$E$21</f>
        <v>0</v>
      </c>
      <c r="J29" s="47"/>
    </row>
    <row r="30" spans="1:12" ht="22.5" customHeight="1">
      <c r="A30" s="67"/>
      <c r="B30" s="68"/>
      <c r="C30" s="159"/>
      <c r="D30" s="155" t="s">
        <v>61</v>
      </c>
      <c r="E30" s="155"/>
      <c r="F30" s="93">
        <f>'MACROZONAS '!L16</f>
        <v>29</v>
      </c>
      <c r="G30" s="85">
        <v>1</v>
      </c>
      <c r="H30" s="86"/>
      <c r="I30" s="87">
        <f t="shared" si="0"/>
        <v>0</v>
      </c>
      <c r="J30" s="47"/>
    </row>
    <row r="31" spans="1:12" ht="22.5" customHeight="1">
      <c r="A31" s="67"/>
      <c r="B31" s="68"/>
      <c r="C31" s="159" t="s">
        <v>58</v>
      </c>
      <c r="D31" s="155" t="s">
        <v>60</v>
      </c>
      <c r="E31" s="155"/>
      <c r="F31" s="93">
        <v>1</v>
      </c>
      <c r="G31" s="85">
        <v>1</v>
      </c>
      <c r="H31" s="86"/>
      <c r="I31" s="87">
        <f t="shared" si="0"/>
        <v>0</v>
      </c>
      <c r="J31" s="47"/>
    </row>
    <row r="32" spans="1:12" ht="22.5" customHeight="1">
      <c r="A32" s="67"/>
      <c r="B32" s="68"/>
      <c r="C32" s="159"/>
      <c r="D32" s="155" t="s">
        <v>61</v>
      </c>
      <c r="E32" s="155"/>
      <c r="F32" s="93">
        <f>'MACROZONAS '!Q16</f>
        <v>28</v>
      </c>
      <c r="G32" s="85">
        <v>1</v>
      </c>
      <c r="H32" s="86"/>
      <c r="I32" s="87">
        <f t="shared" si="0"/>
        <v>0</v>
      </c>
      <c r="J32" s="47"/>
    </row>
    <row r="33" spans="1:10" ht="22.5" customHeight="1">
      <c r="A33" s="67"/>
      <c r="B33" s="68"/>
      <c r="C33" s="159" t="s">
        <v>133</v>
      </c>
      <c r="D33" s="155" t="s">
        <v>60</v>
      </c>
      <c r="E33" s="155"/>
      <c r="F33" s="93">
        <v>1</v>
      </c>
      <c r="G33" s="85">
        <v>1</v>
      </c>
      <c r="H33" s="86"/>
      <c r="I33" s="87">
        <f t="shared" si="0"/>
        <v>0</v>
      </c>
      <c r="J33" s="47"/>
    </row>
    <row r="34" spans="1:10" ht="22.5" customHeight="1">
      <c r="A34" s="67"/>
      <c r="B34" s="68"/>
      <c r="C34" s="159"/>
      <c r="D34" s="155" t="s">
        <v>61</v>
      </c>
      <c r="E34" s="155"/>
      <c r="F34" s="93">
        <f>'MACROZONAS '!V16</f>
        <v>37</v>
      </c>
      <c r="G34" s="85">
        <v>1</v>
      </c>
      <c r="H34" s="86"/>
      <c r="I34" s="87">
        <f t="shared" si="0"/>
        <v>0</v>
      </c>
      <c r="J34" s="47"/>
    </row>
    <row r="35" spans="1:10" ht="22.5" customHeight="1">
      <c r="A35" s="67"/>
      <c r="B35" s="68"/>
      <c r="C35" s="159" t="s">
        <v>59</v>
      </c>
      <c r="D35" s="155" t="s">
        <v>60</v>
      </c>
      <c r="E35" s="155"/>
      <c r="F35" s="93">
        <v>1</v>
      </c>
      <c r="G35" s="85">
        <v>1</v>
      </c>
      <c r="H35" s="86"/>
      <c r="I35" s="87">
        <f t="shared" si="0"/>
        <v>0</v>
      </c>
      <c r="J35" s="47"/>
    </row>
    <row r="36" spans="1:10" ht="22.5" customHeight="1">
      <c r="A36" s="67"/>
      <c r="B36" s="68"/>
      <c r="C36" s="159"/>
      <c r="D36" s="155" t="s">
        <v>61</v>
      </c>
      <c r="E36" s="155"/>
      <c r="F36" s="93">
        <f>'MACROZONAS '!AA16</f>
        <v>21</v>
      </c>
      <c r="G36" s="85">
        <v>1</v>
      </c>
      <c r="H36" s="86"/>
      <c r="I36" s="87">
        <f t="shared" si="0"/>
        <v>0</v>
      </c>
      <c r="J36" s="47"/>
    </row>
    <row r="37" spans="1:10" ht="22.5" customHeight="1">
      <c r="A37" s="67"/>
      <c r="B37" s="68"/>
      <c r="C37" s="159" t="s">
        <v>134</v>
      </c>
      <c r="D37" s="155" t="s">
        <v>60</v>
      </c>
      <c r="E37" s="155"/>
      <c r="F37" s="93">
        <v>1</v>
      </c>
      <c r="G37" s="85">
        <v>1</v>
      </c>
      <c r="H37" s="86"/>
      <c r="I37" s="87">
        <f t="shared" si="0"/>
        <v>0</v>
      </c>
      <c r="J37" s="47"/>
    </row>
    <row r="38" spans="1:10" ht="22.5" customHeight="1">
      <c r="A38" s="67"/>
      <c r="B38" s="68"/>
      <c r="C38" s="159"/>
      <c r="D38" s="155" t="s">
        <v>61</v>
      </c>
      <c r="E38" s="155"/>
      <c r="F38" s="93">
        <f>'MACROZONAS '!AF16</f>
        <v>22</v>
      </c>
      <c r="G38" s="85">
        <v>1</v>
      </c>
      <c r="H38" s="86"/>
      <c r="I38" s="87">
        <f t="shared" si="0"/>
        <v>0</v>
      </c>
      <c r="J38" s="47"/>
    </row>
    <row r="39" spans="1:10" ht="20.25" customHeight="1">
      <c r="A39" s="67"/>
      <c r="B39" s="68"/>
      <c r="C39" s="156" t="s">
        <v>113</v>
      </c>
      <c r="D39" s="156"/>
      <c r="E39" s="156"/>
      <c r="F39" s="156"/>
      <c r="G39" s="156"/>
      <c r="H39" s="89"/>
      <c r="I39" s="90">
        <f>+SUM(I29:I38)</f>
        <v>0</v>
      </c>
      <c r="J39" s="47"/>
    </row>
    <row r="40" spans="1:10" ht="20.25" customHeight="1">
      <c r="A40" s="67"/>
      <c r="B40" s="68"/>
      <c r="C40" s="94"/>
      <c r="D40" s="94"/>
      <c r="E40" s="94"/>
      <c r="F40" s="94"/>
      <c r="G40" s="94"/>
      <c r="H40" s="94"/>
      <c r="I40" s="95"/>
      <c r="J40" s="47"/>
    </row>
    <row r="41" spans="1:10" ht="66" customHeight="1">
      <c r="A41" s="67"/>
      <c r="B41" s="68"/>
      <c r="C41" s="79" t="s">
        <v>149</v>
      </c>
      <c r="D41" s="79" t="s">
        <v>67</v>
      </c>
      <c r="E41" s="79" t="s">
        <v>69</v>
      </c>
      <c r="F41" s="79" t="s">
        <v>68</v>
      </c>
      <c r="G41" s="79" t="s">
        <v>140</v>
      </c>
      <c r="H41" s="79" t="s">
        <v>141</v>
      </c>
      <c r="I41" s="80" t="s">
        <v>66</v>
      </c>
      <c r="J41" s="47"/>
    </row>
    <row r="42" spans="1:10" ht="27.75" customHeight="1">
      <c r="A42" s="67"/>
      <c r="B42" s="68"/>
      <c r="C42" s="159" t="s">
        <v>57</v>
      </c>
      <c r="D42" s="96" t="s">
        <v>60</v>
      </c>
      <c r="E42" s="97">
        <f>'MACROZONAS '!M21</f>
        <v>8</v>
      </c>
      <c r="F42" s="97">
        <f>'MACROZONAS '!N21</f>
        <v>2</v>
      </c>
      <c r="G42" s="98"/>
      <c r="H42" s="98"/>
      <c r="I42" s="99">
        <f>(E42*G42)+(F42*H42)</f>
        <v>0</v>
      </c>
      <c r="J42" s="47"/>
    </row>
    <row r="43" spans="1:10" ht="27.75" customHeight="1">
      <c r="A43" s="67"/>
      <c r="B43" s="68"/>
      <c r="C43" s="159"/>
      <c r="D43" s="96" t="s">
        <v>61</v>
      </c>
      <c r="E43" s="97">
        <f>'MACROZONAS '!M16</f>
        <v>778</v>
      </c>
      <c r="F43" s="97">
        <f>'MACROZONAS '!N16</f>
        <v>230</v>
      </c>
      <c r="G43" s="98"/>
      <c r="H43" s="98"/>
      <c r="I43" s="99">
        <f t="shared" ref="I43:I51" si="1">(E43*G43)+(F43*H43)</f>
        <v>0</v>
      </c>
      <c r="J43" s="47"/>
    </row>
    <row r="44" spans="1:10" ht="27.75" customHeight="1">
      <c r="A44" s="67"/>
      <c r="B44" s="68"/>
      <c r="C44" s="159" t="s">
        <v>58</v>
      </c>
      <c r="D44" s="96" t="s">
        <v>60</v>
      </c>
      <c r="E44" s="97">
        <f>'MACROZONAS '!R21</f>
        <v>7</v>
      </c>
      <c r="F44" s="97">
        <f>'MACROZONAS '!S21</f>
        <v>1</v>
      </c>
      <c r="G44" s="98"/>
      <c r="H44" s="98"/>
      <c r="I44" s="99">
        <f t="shared" si="1"/>
        <v>0</v>
      </c>
      <c r="J44" s="47"/>
    </row>
    <row r="45" spans="1:10" ht="27.75" customHeight="1">
      <c r="A45" s="67"/>
      <c r="B45" s="68"/>
      <c r="C45" s="159"/>
      <c r="D45" s="96" t="s">
        <v>61</v>
      </c>
      <c r="E45" s="97">
        <f>'MACROZONAS '!R16</f>
        <v>663</v>
      </c>
      <c r="F45" s="97">
        <f>'MACROZONAS '!S16</f>
        <v>152</v>
      </c>
      <c r="G45" s="98"/>
      <c r="H45" s="98"/>
      <c r="I45" s="99">
        <f t="shared" si="1"/>
        <v>0</v>
      </c>
      <c r="J45" s="47"/>
    </row>
    <row r="46" spans="1:10" ht="27.75" customHeight="1">
      <c r="A46" s="67"/>
      <c r="B46" s="68"/>
      <c r="C46" s="159" t="s">
        <v>133</v>
      </c>
      <c r="D46" s="96" t="s">
        <v>60</v>
      </c>
      <c r="E46" s="97">
        <f>'MACROZONAS '!W21</f>
        <v>9</v>
      </c>
      <c r="F46" s="97">
        <f>'MACROZONAS '!X21</f>
        <v>4</v>
      </c>
      <c r="G46" s="98"/>
      <c r="H46" s="98"/>
      <c r="I46" s="99">
        <f t="shared" si="1"/>
        <v>0</v>
      </c>
      <c r="J46" s="47"/>
    </row>
    <row r="47" spans="1:10" ht="27.75" customHeight="1">
      <c r="A47" s="67"/>
      <c r="B47" s="68"/>
      <c r="C47" s="159"/>
      <c r="D47" s="96" t="s">
        <v>61</v>
      </c>
      <c r="E47" s="97">
        <f>'MACROZONAS '!W16</f>
        <v>981</v>
      </c>
      <c r="F47" s="97">
        <f>'MACROZONAS '!X16</f>
        <v>362</v>
      </c>
      <c r="G47" s="98"/>
      <c r="H47" s="98"/>
      <c r="I47" s="99">
        <f t="shared" si="1"/>
        <v>0</v>
      </c>
      <c r="J47" s="47"/>
    </row>
    <row r="48" spans="1:10" ht="27.75" customHeight="1">
      <c r="A48" s="67"/>
      <c r="B48" s="68"/>
      <c r="C48" s="159" t="s">
        <v>59</v>
      </c>
      <c r="D48" s="96" t="s">
        <v>60</v>
      </c>
      <c r="E48" s="97">
        <f>'MACROZONAS '!AB21</f>
        <v>5</v>
      </c>
      <c r="F48" s="97">
        <f>'MACROZONAS '!AC21</f>
        <v>3</v>
      </c>
      <c r="G48" s="98"/>
      <c r="H48" s="98"/>
      <c r="I48" s="99">
        <f t="shared" si="1"/>
        <v>0</v>
      </c>
      <c r="J48" s="47"/>
    </row>
    <row r="49" spans="1:11" ht="27.75" customHeight="1">
      <c r="A49" s="67"/>
      <c r="B49" s="68"/>
      <c r="C49" s="159"/>
      <c r="D49" s="96" t="s">
        <v>61</v>
      </c>
      <c r="E49" s="97">
        <f>'MACROZONAS '!AB16</f>
        <v>534</v>
      </c>
      <c r="F49" s="97">
        <f>'MACROZONAS '!AC16</f>
        <v>295</v>
      </c>
      <c r="G49" s="98"/>
      <c r="H49" s="98"/>
      <c r="I49" s="99">
        <f t="shared" si="1"/>
        <v>0</v>
      </c>
      <c r="J49" s="47"/>
    </row>
    <row r="50" spans="1:11" ht="27.75" customHeight="1">
      <c r="A50" s="67"/>
      <c r="B50" s="68"/>
      <c r="C50" s="159" t="s">
        <v>134</v>
      </c>
      <c r="D50" s="96" t="s">
        <v>60</v>
      </c>
      <c r="E50" s="97">
        <f>'MACROZONAS '!AG21</f>
        <v>4</v>
      </c>
      <c r="F50" s="97">
        <f>'MACROZONAS '!AH21</f>
        <v>2</v>
      </c>
      <c r="G50" s="98"/>
      <c r="H50" s="98"/>
      <c r="I50" s="99">
        <f t="shared" si="1"/>
        <v>0</v>
      </c>
      <c r="J50" s="47"/>
    </row>
    <row r="51" spans="1:11" ht="27.75" customHeight="1">
      <c r="A51" s="67"/>
      <c r="B51" s="68"/>
      <c r="C51" s="159"/>
      <c r="D51" s="96" t="s">
        <v>61</v>
      </c>
      <c r="E51" s="97">
        <f>'MACROZONAS '!AG16</f>
        <v>434</v>
      </c>
      <c r="F51" s="97">
        <f>'MACROZONAS '!AH16</f>
        <v>203</v>
      </c>
      <c r="G51" s="98"/>
      <c r="H51" s="98"/>
      <c r="I51" s="99">
        <f t="shared" si="1"/>
        <v>0</v>
      </c>
      <c r="J51" s="47"/>
    </row>
    <row r="52" spans="1:11" ht="18.75" customHeight="1">
      <c r="A52" s="67"/>
      <c r="B52" s="68"/>
      <c r="C52" s="156" t="s">
        <v>114</v>
      </c>
      <c r="D52" s="176"/>
      <c r="E52" s="176"/>
      <c r="F52" s="176"/>
      <c r="G52" s="176"/>
      <c r="H52" s="176"/>
      <c r="I52" s="90">
        <f>+SUM(I42:I51)</f>
        <v>0</v>
      </c>
      <c r="J52" s="47"/>
    </row>
    <row r="53" spans="1:11" s="100" customFormat="1" ht="15">
      <c r="B53" s="101"/>
      <c r="C53" s="102"/>
      <c r="D53" s="103"/>
      <c r="E53" s="103"/>
      <c r="F53" s="104"/>
      <c r="G53" s="105"/>
      <c r="H53" s="106"/>
      <c r="I53" s="107"/>
      <c r="J53" s="108"/>
      <c r="K53" s="109"/>
    </row>
    <row r="54" spans="1:11" ht="20.25" customHeight="1">
      <c r="B54" s="46"/>
      <c r="C54" s="165" t="s">
        <v>142</v>
      </c>
      <c r="D54" s="165"/>
      <c r="E54" s="165"/>
      <c r="F54" s="165"/>
      <c r="G54" s="165"/>
      <c r="H54" s="165"/>
      <c r="I54" s="110">
        <f>+I26+I39+I52</f>
        <v>0</v>
      </c>
      <c r="J54" s="47"/>
      <c r="K54" s="37"/>
    </row>
    <row r="55" spans="1:11" ht="15" thickBot="1">
      <c r="A55" s="67"/>
      <c r="B55" s="68"/>
      <c r="C55" s="111"/>
      <c r="D55" s="111"/>
      <c r="E55" s="74"/>
      <c r="F55" s="74"/>
      <c r="G55" s="74"/>
      <c r="H55" s="74"/>
      <c r="I55" s="112"/>
      <c r="J55" s="47"/>
      <c r="K55" s="113"/>
    </row>
    <row r="56" spans="1:11" ht="22.5" customHeight="1" thickBot="1">
      <c r="A56" s="67"/>
      <c r="B56" s="68"/>
      <c r="C56" s="157" t="s">
        <v>150</v>
      </c>
      <c r="D56" s="158"/>
      <c r="E56" s="158"/>
      <c r="F56" s="158"/>
      <c r="G56" s="158"/>
      <c r="H56" s="114" t="s">
        <v>70</v>
      </c>
      <c r="I56" s="115" t="s">
        <v>66</v>
      </c>
      <c r="J56" s="47"/>
      <c r="K56" s="113"/>
    </row>
    <row r="57" spans="1:11" ht="22.5" customHeight="1">
      <c r="A57" s="67"/>
      <c r="B57" s="68"/>
      <c r="C57" s="116" t="s">
        <v>1</v>
      </c>
      <c r="D57" s="117"/>
      <c r="E57" s="118"/>
      <c r="F57" s="119"/>
      <c r="G57" s="120"/>
      <c r="H57" s="121"/>
      <c r="I57" s="122">
        <f>+I54*H57</f>
        <v>0</v>
      </c>
      <c r="J57" s="47"/>
      <c r="K57" s="113"/>
    </row>
    <row r="58" spans="1:11" ht="22.5" customHeight="1" thickBot="1">
      <c r="A58" s="67"/>
      <c r="B58" s="68"/>
      <c r="C58" s="123" t="s">
        <v>2</v>
      </c>
      <c r="D58" s="124"/>
      <c r="E58" s="41"/>
      <c r="F58" s="125"/>
      <c r="G58" s="126"/>
      <c r="H58" s="127"/>
      <c r="I58" s="128">
        <f>+I54*H58</f>
        <v>0</v>
      </c>
      <c r="J58" s="47"/>
      <c r="K58" s="113"/>
    </row>
    <row r="59" spans="1:11" ht="22.5" customHeight="1" thickBot="1">
      <c r="A59" s="67"/>
      <c r="B59" s="68"/>
      <c r="C59" s="161" t="s">
        <v>116</v>
      </c>
      <c r="D59" s="162"/>
      <c r="E59" s="162"/>
      <c r="F59" s="162"/>
      <c r="G59" s="163"/>
      <c r="H59" s="129"/>
      <c r="I59" s="130">
        <f>SUM(I57:I58)</f>
        <v>0</v>
      </c>
      <c r="J59" s="47"/>
      <c r="K59" s="113"/>
    </row>
    <row r="60" spans="1:11" ht="15" thickBot="1">
      <c r="A60" s="67"/>
      <c r="B60" s="68"/>
      <c r="C60" s="111"/>
      <c r="D60" s="111"/>
      <c r="E60" s="74"/>
      <c r="F60" s="74"/>
      <c r="G60" s="74"/>
      <c r="H60" s="74"/>
      <c r="I60" s="112"/>
      <c r="J60" s="47"/>
      <c r="K60" s="113"/>
    </row>
    <row r="61" spans="1:11" ht="21" customHeight="1" thickBot="1">
      <c r="A61" s="67"/>
      <c r="B61" s="68"/>
      <c r="C61" s="150" t="s">
        <v>117</v>
      </c>
      <c r="D61" s="149"/>
      <c r="E61" s="149"/>
      <c r="F61" s="149"/>
      <c r="G61" s="149"/>
      <c r="H61" s="131"/>
      <c r="I61" s="132">
        <f>+I59+I54</f>
        <v>0</v>
      </c>
      <c r="J61" s="47"/>
      <c r="K61" s="113"/>
    </row>
    <row r="62" spans="1:11" ht="15" thickBot="1">
      <c r="A62" s="67"/>
      <c r="B62" s="68"/>
      <c r="C62" s="111"/>
      <c r="D62" s="111"/>
      <c r="E62" s="74"/>
      <c r="F62" s="74"/>
      <c r="G62" s="74"/>
      <c r="H62" s="74"/>
      <c r="I62" s="112"/>
      <c r="J62" s="47"/>
      <c r="K62" s="113"/>
    </row>
    <row r="63" spans="1:11" ht="35.25" customHeight="1" thickBot="1">
      <c r="A63" s="133"/>
      <c r="B63" s="134"/>
      <c r="C63" s="157" t="s">
        <v>72</v>
      </c>
      <c r="D63" s="164"/>
      <c r="E63" s="164"/>
      <c r="F63" s="164"/>
      <c r="G63" s="164"/>
      <c r="H63" s="114" t="s">
        <v>70</v>
      </c>
      <c r="I63" s="132" t="s">
        <v>71</v>
      </c>
      <c r="J63" s="47"/>
      <c r="K63" s="37"/>
    </row>
    <row r="64" spans="1:11" ht="21" customHeight="1">
      <c r="A64" s="160"/>
      <c r="B64" s="134"/>
      <c r="C64" s="135" t="s">
        <v>3</v>
      </c>
      <c r="D64" s="117"/>
      <c r="E64" s="118"/>
      <c r="F64" s="136" t="s">
        <v>73</v>
      </c>
      <c r="G64" s="121"/>
      <c r="H64" s="137"/>
      <c r="I64" s="138">
        <f>+I61*H64</f>
        <v>0</v>
      </c>
      <c r="J64" s="47"/>
      <c r="K64" s="37"/>
    </row>
    <row r="65" spans="1:11" ht="21" customHeight="1" thickBot="1">
      <c r="A65" s="160"/>
      <c r="B65" s="134"/>
      <c r="C65" s="139" t="s">
        <v>4</v>
      </c>
      <c r="D65" s="124"/>
      <c r="E65" s="41"/>
      <c r="F65" s="125"/>
      <c r="G65" s="126"/>
      <c r="H65" s="140">
        <v>0.16</v>
      </c>
      <c r="I65" s="141">
        <f>+I61*H65</f>
        <v>0</v>
      </c>
      <c r="J65" s="47"/>
      <c r="K65" s="37"/>
    </row>
    <row r="66" spans="1:11" ht="21" customHeight="1" thickBot="1">
      <c r="A66" s="67"/>
      <c r="B66" s="68"/>
      <c r="C66" s="161" t="s">
        <v>5</v>
      </c>
      <c r="D66" s="162"/>
      <c r="E66" s="162"/>
      <c r="F66" s="162"/>
      <c r="G66" s="163"/>
      <c r="H66" s="129"/>
      <c r="I66" s="130">
        <f>+SUM(I64:I65)</f>
        <v>0</v>
      </c>
      <c r="J66" s="47"/>
      <c r="K66" s="113"/>
    </row>
    <row r="67" spans="1:11" ht="15" thickBot="1">
      <c r="A67" s="67"/>
      <c r="B67" s="68"/>
      <c r="C67" s="111"/>
      <c r="D67" s="111"/>
      <c r="E67" s="74"/>
      <c r="F67" s="74"/>
      <c r="G67" s="74"/>
      <c r="H67" s="74"/>
      <c r="I67" s="112"/>
      <c r="J67" s="47"/>
      <c r="K67" s="113"/>
    </row>
    <row r="68" spans="1:11" ht="27" customHeight="1" thickBot="1">
      <c r="A68" s="67"/>
      <c r="B68" s="68"/>
      <c r="C68" s="148" t="s">
        <v>118</v>
      </c>
      <c r="D68" s="149"/>
      <c r="E68" s="149"/>
      <c r="F68" s="149"/>
      <c r="G68" s="149"/>
      <c r="H68" s="131"/>
      <c r="I68" s="132">
        <f>+I66+I61</f>
        <v>0</v>
      </c>
      <c r="J68" s="47"/>
    </row>
    <row r="69" spans="1:11" ht="15">
      <c r="A69" s="67"/>
      <c r="B69" s="68"/>
      <c r="C69" s="142"/>
      <c r="D69" s="142"/>
      <c r="E69" s="100"/>
      <c r="F69" s="100"/>
      <c r="G69" s="100"/>
      <c r="H69" s="100"/>
      <c r="I69" s="100"/>
      <c r="J69" s="143"/>
    </row>
    <row r="70" spans="1:11" ht="21.75" customHeight="1">
      <c r="A70" s="67"/>
      <c r="B70" s="68"/>
      <c r="C70" s="66" t="s">
        <v>119</v>
      </c>
      <c r="D70" s="71"/>
      <c r="E70" s="41"/>
      <c r="F70" s="41"/>
      <c r="G70" s="41"/>
      <c r="H70" s="41"/>
      <c r="I70" s="41"/>
      <c r="J70" s="72"/>
    </row>
    <row r="71" spans="1:11" ht="21.75" customHeight="1">
      <c r="A71" s="67"/>
      <c r="B71" s="68"/>
      <c r="C71" s="166" t="s">
        <v>151</v>
      </c>
      <c r="D71" s="166"/>
      <c r="E71" s="166"/>
      <c r="F71" s="166"/>
      <c r="G71" s="166"/>
      <c r="H71" s="166"/>
      <c r="I71" s="166"/>
      <c r="J71" s="167"/>
    </row>
    <row r="72" spans="1:11" ht="21.75" customHeight="1">
      <c r="A72" s="67"/>
      <c r="B72" s="68"/>
      <c r="C72" s="166" t="s">
        <v>152</v>
      </c>
      <c r="D72" s="166"/>
      <c r="E72" s="166"/>
      <c r="F72" s="166"/>
      <c r="G72" s="166"/>
      <c r="H72" s="166"/>
      <c r="I72" s="166"/>
      <c r="J72" s="167"/>
    </row>
    <row r="73" spans="1:11" ht="28.5" customHeight="1">
      <c r="A73" s="67"/>
      <c r="B73" s="68"/>
      <c r="C73" s="168" t="s">
        <v>153</v>
      </c>
      <c r="D73" s="168"/>
      <c r="E73" s="168"/>
      <c r="F73" s="168"/>
      <c r="G73" s="168"/>
      <c r="H73" s="168"/>
      <c r="I73" s="168"/>
      <c r="J73" s="169"/>
    </row>
    <row r="74" spans="1:11" ht="45.75" customHeight="1">
      <c r="A74" s="67"/>
      <c r="B74" s="68"/>
      <c r="C74" s="151" t="s">
        <v>124</v>
      </c>
      <c r="D74" s="151"/>
      <c r="E74" s="151"/>
      <c r="F74" s="151"/>
      <c r="G74" s="151"/>
      <c r="H74" s="151"/>
      <c r="I74" s="151"/>
      <c r="J74" s="152"/>
    </row>
    <row r="75" spans="1:11" ht="28.5" customHeight="1">
      <c r="A75" s="67"/>
      <c r="B75" s="68"/>
      <c r="C75" s="151" t="s">
        <v>125</v>
      </c>
      <c r="D75" s="151"/>
      <c r="E75" s="151"/>
      <c r="F75" s="151"/>
      <c r="G75" s="151"/>
      <c r="H75" s="151"/>
      <c r="I75" s="151"/>
      <c r="J75" s="152"/>
    </row>
    <row r="76" spans="1:11" ht="28.5" customHeight="1">
      <c r="A76" s="67"/>
      <c r="B76" s="68"/>
      <c r="C76" s="153" t="s">
        <v>126</v>
      </c>
      <c r="D76" s="153"/>
      <c r="E76" s="153"/>
      <c r="F76" s="153"/>
      <c r="G76" s="153"/>
      <c r="H76" s="153"/>
      <c r="I76" s="153"/>
      <c r="J76" s="154"/>
    </row>
    <row r="77" spans="1:11" ht="21.75" customHeight="1" thickBot="1">
      <c r="A77" s="67"/>
      <c r="B77" s="144"/>
      <c r="C77" s="146"/>
      <c r="D77" s="146"/>
      <c r="E77" s="146"/>
      <c r="F77" s="146"/>
      <c r="G77" s="146"/>
      <c r="H77" s="146"/>
      <c r="I77" s="146"/>
      <c r="J77" s="147"/>
    </row>
    <row r="78" spans="1:11" ht="21.75" customHeight="1"/>
    <row r="79" spans="1:11" ht="21.75" customHeight="1"/>
    <row r="80" spans="1:11"/>
    <row r="8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spans="6:6" hidden="1"/>
    <row r="290" spans="6:6" hidden="1"/>
    <row r="291" spans="6:6" hidden="1"/>
    <row r="292" spans="6:6" hidden="1"/>
    <row r="293" spans="6:6" hidden="1">
      <c r="F293" s="145">
        <v>0.16</v>
      </c>
    </row>
    <row r="294" spans="6:6" hidden="1">
      <c r="F294" s="145">
        <v>0</v>
      </c>
    </row>
    <row r="295" spans="6:6" hidden="1"/>
    <row r="296" spans="6:6" hidden="1"/>
    <row r="297" spans="6:6" hidden="1"/>
    <row r="298" spans="6:6" hidden="1"/>
    <row r="299" spans="6:6" hidden="1"/>
    <row r="300" spans="6:6" hidden="1"/>
    <row r="301" spans="6:6" hidden="1"/>
    <row r="302" spans="6:6" hidden="1"/>
    <row r="303" spans="6:6" hidden="1"/>
    <row r="304" spans="6:6" hidden="1"/>
    <row r="305" hidden="1"/>
    <row r="306" hidden="1"/>
    <row r="307" hidden="1"/>
    <row r="308" hidden="1"/>
    <row r="309"/>
    <row r="310"/>
    <row r="311"/>
    <row r="312"/>
    <row r="313"/>
    <row r="314"/>
    <row r="315"/>
    <row r="316"/>
    <row r="317"/>
    <row r="318"/>
    <row r="319"/>
  </sheetData>
  <mergeCells count="45">
    <mergeCell ref="E19:F19"/>
    <mergeCell ref="C26:G26"/>
    <mergeCell ref="C35:C36"/>
    <mergeCell ref="D32:E32"/>
    <mergeCell ref="D33:E33"/>
    <mergeCell ref="D34:E34"/>
    <mergeCell ref="C28:E28"/>
    <mergeCell ref="C21:D21"/>
    <mergeCell ref="C23:E23"/>
    <mergeCell ref="C37:C38"/>
    <mergeCell ref="C24:C25"/>
    <mergeCell ref="D24:E24"/>
    <mergeCell ref="D25:E25"/>
    <mergeCell ref="D29:E29"/>
    <mergeCell ref="D30:E30"/>
    <mergeCell ref="D31:E31"/>
    <mergeCell ref="C29:C30"/>
    <mergeCell ref="C31:C32"/>
    <mergeCell ref="C33:C34"/>
    <mergeCell ref="C56:G56"/>
    <mergeCell ref="C42:C43"/>
    <mergeCell ref="C44:C45"/>
    <mergeCell ref="A64:A65"/>
    <mergeCell ref="C66:G66"/>
    <mergeCell ref="C59:G59"/>
    <mergeCell ref="C63:G63"/>
    <mergeCell ref="C54:H54"/>
    <mergeCell ref="C52:H52"/>
    <mergeCell ref="C46:C47"/>
    <mergeCell ref="C48:C49"/>
    <mergeCell ref="C50:C51"/>
    <mergeCell ref="D35:E35"/>
    <mergeCell ref="D36:E36"/>
    <mergeCell ref="D37:E37"/>
    <mergeCell ref="D38:E38"/>
    <mergeCell ref="C39:G39"/>
    <mergeCell ref="C77:J77"/>
    <mergeCell ref="C68:G68"/>
    <mergeCell ref="C61:G61"/>
    <mergeCell ref="C75:J75"/>
    <mergeCell ref="C76:J76"/>
    <mergeCell ref="C74:J74"/>
    <mergeCell ref="C71:J71"/>
    <mergeCell ref="C72:J72"/>
    <mergeCell ref="C73:J73"/>
  </mergeCells>
  <printOptions horizontalCentered="1"/>
  <pageMargins left="0.39370078740157483" right="0.39370078740157483" top="0.35433070866141736" bottom="0.39370078740157483" header="0.31496062992125984" footer="0.31496062992125984"/>
  <pageSetup scale="56" fitToHeight="2" orientation="portrait" horizontalDpi="1200" verticalDpi="1200" r:id="rId1"/>
  <headerFooter>
    <oddFooter>&amp;C&amp;8&amp;P/&amp;N</oddFooter>
  </headerFooter>
  <rowBreaks count="1" manualBreakCount="1">
    <brk id="61" min="1" max="9" man="1"/>
  </rowBreaks>
  <drawing r:id="rId2"/>
  <legacyDrawing r:id="rId3"/>
</worksheet>
</file>

<file path=xl/worksheets/sheet2.xml><?xml version="1.0" encoding="utf-8"?>
<worksheet xmlns="http://schemas.openxmlformats.org/spreadsheetml/2006/main" xmlns:r="http://schemas.openxmlformats.org/officeDocument/2006/relationships">
  <sheetPr>
    <tabColor theme="5" tint="0.59999389629810485"/>
  </sheetPr>
  <dimension ref="A2:AH36"/>
  <sheetViews>
    <sheetView zoomScale="80" zoomScaleNormal="80" workbookViewId="0">
      <selection activeCell="C26" sqref="C26"/>
    </sheetView>
  </sheetViews>
  <sheetFormatPr baseColWidth="10" defaultRowHeight="14.25"/>
  <cols>
    <col min="1" max="1" width="14.625" style="16" customWidth="1"/>
    <col min="2" max="2" width="10" style="16" customWidth="1"/>
    <col min="3" max="3" width="16.625" style="16" customWidth="1"/>
    <col min="4" max="4" width="10" style="16" customWidth="1"/>
    <col min="5" max="8" width="8.125" style="16" customWidth="1"/>
    <col min="9" max="9" width="11.25" style="16" customWidth="1"/>
    <col min="10" max="10" width="14.375" style="16" customWidth="1"/>
    <col min="11" max="11" width="10.375" style="16" customWidth="1"/>
    <col min="12" max="14" width="8.125" style="16" customWidth="1"/>
    <col min="15" max="15" width="13.25" style="16" customWidth="1"/>
    <col min="16" max="19" width="8.125" style="16" customWidth="1"/>
    <col min="20" max="20" width="14.75" style="16" customWidth="1"/>
    <col min="21" max="21" width="11.25" style="16" customWidth="1"/>
    <col min="22" max="24" width="8.125" style="16" customWidth="1"/>
    <col min="25" max="25" width="12.875" style="16" customWidth="1"/>
    <col min="26" max="26" width="10.375" style="16" customWidth="1"/>
    <col min="27" max="29" width="8.125" style="16" customWidth="1"/>
    <col min="30" max="30" width="14.25" style="16" customWidth="1"/>
    <col min="31" max="31" width="9" style="16" customWidth="1"/>
    <col min="32" max="32" width="8.125" style="16" customWidth="1"/>
    <col min="33" max="33" width="7" style="16" customWidth="1"/>
    <col min="34" max="34" width="8.25" style="16" customWidth="1"/>
    <col min="35" max="16384" width="11" style="16"/>
  </cols>
  <sheetData>
    <row r="2" spans="1:34" ht="71.25" customHeight="1">
      <c r="A2" s="30" t="s">
        <v>15</v>
      </c>
      <c r="B2" s="30" t="s">
        <v>120</v>
      </c>
      <c r="C2" s="30" t="s">
        <v>130</v>
      </c>
      <c r="D2" s="30" t="s">
        <v>121</v>
      </c>
      <c r="E2" s="30" t="s">
        <v>16</v>
      </c>
      <c r="F2" s="30" t="s">
        <v>122</v>
      </c>
      <c r="G2" s="30" t="s">
        <v>123</v>
      </c>
      <c r="J2" s="32" t="s">
        <v>49</v>
      </c>
      <c r="K2" s="30" t="s">
        <v>50</v>
      </c>
      <c r="L2" s="30" t="s">
        <v>51</v>
      </c>
      <c r="M2" s="30" t="s">
        <v>128</v>
      </c>
      <c r="N2" s="30" t="s">
        <v>129</v>
      </c>
      <c r="O2" s="17" t="s">
        <v>52</v>
      </c>
      <c r="P2" s="30" t="s">
        <v>50</v>
      </c>
      <c r="Q2" s="30" t="s">
        <v>51</v>
      </c>
      <c r="R2" s="30" t="s">
        <v>128</v>
      </c>
      <c r="S2" s="30" t="s">
        <v>129</v>
      </c>
      <c r="T2" s="33" t="s">
        <v>131</v>
      </c>
      <c r="U2" s="30" t="s">
        <v>50</v>
      </c>
      <c r="V2" s="30" t="s">
        <v>51</v>
      </c>
      <c r="W2" s="30" t="s">
        <v>128</v>
      </c>
      <c r="X2" s="30" t="s">
        <v>129</v>
      </c>
      <c r="Y2" s="34" t="s">
        <v>53</v>
      </c>
      <c r="Z2" s="30" t="s">
        <v>50</v>
      </c>
      <c r="AA2" s="30" t="s">
        <v>51</v>
      </c>
      <c r="AB2" s="30" t="s">
        <v>128</v>
      </c>
      <c r="AC2" s="30" t="s">
        <v>129</v>
      </c>
      <c r="AD2" s="31" t="s">
        <v>132</v>
      </c>
      <c r="AE2" s="30" t="s">
        <v>50</v>
      </c>
      <c r="AF2" s="30" t="s">
        <v>51</v>
      </c>
      <c r="AG2" s="30" t="s">
        <v>128</v>
      </c>
      <c r="AH2" s="30" t="s">
        <v>129</v>
      </c>
    </row>
    <row r="3" spans="1:34">
      <c r="A3" s="23" t="s">
        <v>17</v>
      </c>
      <c r="B3" s="24">
        <v>1</v>
      </c>
      <c r="C3" s="24">
        <v>9</v>
      </c>
      <c r="D3" s="24">
        <v>8</v>
      </c>
      <c r="E3" s="24">
        <v>1</v>
      </c>
      <c r="F3" s="24">
        <v>2</v>
      </c>
      <c r="G3" s="24">
        <v>7</v>
      </c>
      <c r="J3" s="18" t="s">
        <v>20</v>
      </c>
      <c r="K3" s="19">
        <f>C6</f>
        <v>295</v>
      </c>
      <c r="L3" s="19">
        <f>E6</f>
        <v>4</v>
      </c>
      <c r="M3" s="19">
        <f>F6</f>
        <v>239</v>
      </c>
      <c r="N3" s="19">
        <f>G6</f>
        <v>56</v>
      </c>
      <c r="O3" s="18" t="s">
        <v>18</v>
      </c>
      <c r="P3" s="19">
        <f>C4</f>
        <v>359</v>
      </c>
      <c r="Q3" s="19">
        <f>E4</f>
        <v>12</v>
      </c>
      <c r="R3" s="19">
        <f>F4</f>
        <v>299</v>
      </c>
      <c r="S3" s="19">
        <f>G4</f>
        <v>60</v>
      </c>
      <c r="T3" s="18" t="s">
        <v>54</v>
      </c>
      <c r="U3" s="19">
        <f>C7</f>
        <v>626</v>
      </c>
      <c r="V3" s="19">
        <f>E7</f>
        <v>8</v>
      </c>
      <c r="W3" s="19">
        <f>F7</f>
        <v>626</v>
      </c>
      <c r="X3" s="19">
        <v>0</v>
      </c>
      <c r="Y3" s="18" t="s">
        <v>17</v>
      </c>
      <c r="Z3" s="19">
        <f>C3</f>
        <v>9</v>
      </c>
      <c r="AA3" s="19">
        <f>E3</f>
        <v>1</v>
      </c>
      <c r="AB3" s="19">
        <f>F3</f>
        <v>2</v>
      </c>
      <c r="AC3" s="19">
        <f>G3</f>
        <v>7</v>
      </c>
      <c r="AD3" s="18" t="s">
        <v>19</v>
      </c>
      <c r="AE3" s="20">
        <f>C5</f>
        <v>17</v>
      </c>
      <c r="AF3" s="20">
        <f>E5</f>
        <v>2</v>
      </c>
      <c r="AG3" s="21">
        <f>F5</f>
        <v>12</v>
      </c>
      <c r="AH3" s="21">
        <f>G5</f>
        <v>5</v>
      </c>
    </row>
    <row r="4" spans="1:34">
      <c r="A4" s="23" t="s">
        <v>18</v>
      </c>
      <c r="B4" s="24">
        <v>16</v>
      </c>
      <c r="C4" s="24">
        <v>359</v>
      </c>
      <c r="D4" s="24">
        <v>128</v>
      </c>
      <c r="E4" s="25">
        <v>12</v>
      </c>
      <c r="F4" s="24">
        <v>299</v>
      </c>
      <c r="G4" s="24">
        <v>60</v>
      </c>
      <c r="J4" s="18" t="s">
        <v>21</v>
      </c>
      <c r="K4" s="19">
        <f>C8</f>
        <v>350</v>
      </c>
      <c r="L4" s="19">
        <f>E8</f>
        <v>12</v>
      </c>
      <c r="M4" s="19">
        <f>F8</f>
        <v>281</v>
      </c>
      <c r="N4" s="19">
        <f>G8</f>
        <v>69</v>
      </c>
      <c r="O4" s="18" t="s">
        <v>28</v>
      </c>
      <c r="P4" s="19">
        <f>C15</f>
        <v>115</v>
      </c>
      <c r="Q4" s="19">
        <f>E15</f>
        <v>7</v>
      </c>
      <c r="R4" s="19">
        <f>F15</f>
        <v>55</v>
      </c>
      <c r="S4" s="19">
        <f>G15</f>
        <v>60</v>
      </c>
      <c r="T4" s="18" t="s">
        <v>22</v>
      </c>
      <c r="U4" s="19">
        <f>C9</f>
        <v>156</v>
      </c>
      <c r="V4" s="19">
        <f t="shared" ref="V4:X5" si="0">E9</f>
        <v>6</v>
      </c>
      <c r="W4" s="19">
        <f t="shared" si="0"/>
        <v>35</v>
      </c>
      <c r="X4" s="19">
        <f t="shared" si="0"/>
        <v>121</v>
      </c>
      <c r="Y4" s="18" t="s">
        <v>31</v>
      </c>
      <c r="Z4" s="19">
        <f>C18</f>
        <v>2</v>
      </c>
      <c r="AA4" s="19">
        <f>E18</f>
        <v>1</v>
      </c>
      <c r="AB4" s="19">
        <f>F18</f>
        <v>2</v>
      </c>
      <c r="AC4" s="19">
        <f>G18</f>
        <v>0</v>
      </c>
      <c r="AD4" s="18" t="s">
        <v>24</v>
      </c>
      <c r="AE4" s="20">
        <f>C11</f>
        <v>31</v>
      </c>
      <c r="AF4" s="20">
        <f t="shared" ref="AF4:AH5" si="1">E11</f>
        <v>1</v>
      </c>
      <c r="AG4" s="21">
        <f t="shared" si="1"/>
        <v>13</v>
      </c>
      <c r="AH4" s="21">
        <f t="shared" si="1"/>
        <v>18</v>
      </c>
    </row>
    <row r="5" spans="1:34">
      <c r="A5" s="23" t="s">
        <v>19</v>
      </c>
      <c r="B5" s="24">
        <v>3</v>
      </c>
      <c r="C5" s="24">
        <v>17</v>
      </c>
      <c r="D5" s="24">
        <v>7</v>
      </c>
      <c r="E5" s="24">
        <v>2</v>
      </c>
      <c r="F5" s="24">
        <v>12</v>
      </c>
      <c r="G5" s="24">
        <v>5</v>
      </c>
      <c r="J5" s="18" t="s">
        <v>29</v>
      </c>
      <c r="K5" s="19">
        <f>C16</f>
        <v>47</v>
      </c>
      <c r="L5" s="19">
        <f>E16</f>
        <v>2</v>
      </c>
      <c r="M5" s="19">
        <f>F16</f>
        <v>38</v>
      </c>
      <c r="N5" s="19">
        <f>G16</f>
        <v>9</v>
      </c>
      <c r="O5" s="18" t="s">
        <v>46</v>
      </c>
      <c r="P5" s="19">
        <f>C33</f>
        <v>341</v>
      </c>
      <c r="Q5" s="19">
        <f>E33</f>
        <v>9</v>
      </c>
      <c r="R5" s="19">
        <f>F33</f>
        <v>309</v>
      </c>
      <c r="S5" s="19">
        <f>G33</f>
        <v>32</v>
      </c>
      <c r="T5" s="18" t="s">
        <v>23</v>
      </c>
      <c r="U5" s="19">
        <f>C10</f>
        <v>119</v>
      </c>
      <c r="V5" s="19">
        <f t="shared" si="0"/>
        <v>4</v>
      </c>
      <c r="W5" s="19">
        <f t="shared" si="0"/>
        <v>89</v>
      </c>
      <c r="X5" s="19">
        <f t="shared" si="0"/>
        <v>30</v>
      </c>
      <c r="Y5" s="18" t="s">
        <v>42</v>
      </c>
      <c r="Z5" s="19">
        <f>C29</f>
        <v>12</v>
      </c>
      <c r="AA5" s="19">
        <f>E29</f>
        <v>1</v>
      </c>
      <c r="AB5" s="19">
        <f>F29</f>
        <v>0</v>
      </c>
      <c r="AC5" s="19">
        <f>G29</f>
        <v>12</v>
      </c>
      <c r="AD5" s="18" t="s">
        <v>25</v>
      </c>
      <c r="AE5" s="20">
        <f>C12</f>
        <v>44</v>
      </c>
      <c r="AF5" s="20">
        <f t="shared" si="1"/>
        <v>1</v>
      </c>
      <c r="AG5" s="21">
        <f t="shared" si="1"/>
        <v>17</v>
      </c>
      <c r="AH5" s="21">
        <f t="shared" si="1"/>
        <v>27</v>
      </c>
    </row>
    <row r="6" spans="1:34">
      <c r="A6" s="23" t="s">
        <v>20</v>
      </c>
      <c r="B6" s="24">
        <v>7</v>
      </c>
      <c r="C6" s="24">
        <v>295</v>
      </c>
      <c r="D6" s="24">
        <v>31</v>
      </c>
      <c r="E6" s="25">
        <v>4</v>
      </c>
      <c r="F6" s="24">
        <v>239</v>
      </c>
      <c r="G6" s="24">
        <v>56</v>
      </c>
      <c r="J6" s="18" t="s">
        <v>34</v>
      </c>
      <c r="K6" s="19">
        <f>C21</f>
        <v>24</v>
      </c>
      <c r="L6" s="19">
        <f t="shared" ref="L6:N7" si="2">E21</f>
        <v>2</v>
      </c>
      <c r="M6" s="19">
        <f t="shared" si="2"/>
        <v>18</v>
      </c>
      <c r="N6" s="19">
        <f t="shared" si="2"/>
        <v>6</v>
      </c>
      <c r="O6" s="18"/>
      <c r="P6" s="19"/>
      <c r="Q6" s="19"/>
      <c r="R6" s="19"/>
      <c r="S6" s="19"/>
      <c r="T6" s="18" t="s">
        <v>26</v>
      </c>
      <c r="U6" s="19">
        <f>C13</f>
        <v>97</v>
      </c>
      <c r="V6" s="19">
        <f>E13</f>
        <v>6</v>
      </c>
      <c r="W6" s="19">
        <f>F13</f>
        <v>64</v>
      </c>
      <c r="X6" s="19">
        <f>G13</f>
        <v>33</v>
      </c>
      <c r="Y6" s="18" t="s">
        <v>47</v>
      </c>
      <c r="Z6" s="19">
        <f>C34</f>
        <v>7</v>
      </c>
      <c r="AA6" s="19">
        <f t="shared" ref="AA6:AC7" si="3">E34</f>
        <v>1</v>
      </c>
      <c r="AB6" s="19">
        <f t="shared" si="3"/>
        <v>6</v>
      </c>
      <c r="AC6" s="19">
        <f t="shared" si="3"/>
        <v>1</v>
      </c>
      <c r="AD6" s="18" t="s">
        <v>32</v>
      </c>
      <c r="AE6" s="20">
        <f>C19</f>
        <v>47</v>
      </c>
      <c r="AF6" s="20">
        <f t="shared" ref="AF6:AH7" si="4">E19</f>
        <v>1</v>
      </c>
      <c r="AG6" s="21">
        <f t="shared" si="4"/>
        <v>42</v>
      </c>
      <c r="AH6" s="21">
        <f t="shared" si="4"/>
        <v>5</v>
      </c>
    </row>
    <row r="7" spans="1:34">
      <c r="A7" s="23" t="s">
        <v>54</v>
      </c>
      <c r="B7" s="24">
        <v>16</v>
      </c>
      <c r="C7" s="24">
        <v>626</v>
      </c>
      <c r="D7" s="24">
        <v>19</v>
      </c>
      <c r="E7" s="24">
        <v>8</v>
      </c>
      <c r="F7" s="24">
        <v>626</v>
      </c>
      <c r="G7" s="24">
        <v>0</v>
      </c>
      <c r="J7" s="18" t="s">
        <v>35</v>
      </c>
      <c r="K7" s="19">
        <f>C22</f>
        <v>279</v>
      </c>
      <c r="L7" s="19">
        <f t="shared" si="2"/>
        <v>8</v>
      </c>
      <c r="M7" s="19">
        <f t="shared" si="2"/>
        <v>194</v>
      </c>
      <c r="N7" s="19">
        <f t="shared" si="2"/>
        <v>85</v>
      </c>
      <c r="O7" s="18"/>
      <c r="P7" s="19"/>
      <c r="Q7" s="19"/>
      <c r="R7" s="19"/>
      <c r="S7" s="19"/>
      <c r="T7" s="18" t="s">
        <v>30</v>
      </c>
      <c r="U7" s="19">
        <f>C17</f>
        <v>185</v>
      </c>
      <c r="V7" s="19">
        <f>E17</f>
        <v>5</v>
      </c>
      <c r="W7" s="19">
        <f>F17</f>
        <v>79</v>
      </c>
      <c r="X7" s="19">
        <f>G17</f>
        <v>106</v>
      </c>
      <c r="Y7" s="18" t="s">
        <v>48</v>
      </c>
      <c r="Z7" s="19">
        <f>C35</f>
        <v>14</v>
      </c>
      <c r="AA7" s="19">
        <f t="shared" si="3"/>
        <v>2</v>
      </c>
      <c r="AB7" s="19">
        <f t="shared" si="3"/>
        <v>3</v>
      </c>
      <c r="AC7" s="19">
        <f t="shared" si="3"/>
        <v>11</v>
      </c>
      <c r="AD7" s="18" t="s">
        <v>33</v>
      </c>
      <c r="AE7" s="20">
        <f>C20</f>
        <v>188</v>
      </c>
      <c r="AF7" s="20">
        <f t="shared" si="4"/>
        <v>5</v>
      </c>
      <c r="AG7" s="21">
        <f t="shared" si="4"/>
        <v>133</v>
      </c>
      <c r="AH7" s="21">
        <f t="shared" si="4"/>
        <v>55</v>
      </c>
    </row>
    <row r="8" spans="1:34">
      <c r="A8" s="23" t="s">
        <v>21</v>
      </c>
      <c r="B8" s="24">
        <v>8</v>
      </c>
      <c r="C8" s="24">
        <v>350</v>
      </c>
      <c r="D8" s="24">
        <v>47</v>
      </c>
      <c r="E8" s="25">
        <v>12</v>
      </c>
      <c r="F8" s="24">
        <v>281</v>
      </c>
      <c r="G8" s="24">
        <v>69</v>
      </c>
      <c r="J8" s="18" t="s">
        <v>44</v>
      </c>
      <c r="K8" s="19">
        <f>C31</f>
        <v>13</v>
      </c>
      <c r="L8" s="19">
        <f>E31</f>
        <v>1</v>
      </c>
      <c r="M8" s="19">
        <f>F31</f>
        <v>8</v>
      </c>
      <c r="N8" s="19">
        <f>G31</f>
        <v>5</v>
      </c>
      <c r="O8" s="18"/>
      <c r="P8" s="18"/>
      <c r="Q8" s="18"/>
      <c r="R8" s="18"/>
      <c r="S8" s="18"/>
      <c r="T8" s="18" t="s">
        <v>37</v>
      </c>
      <c r="U8" s="19">
        <f>C24</f>
        <v>72</v>
      </c>
      <c r="V8" s="19">
        <f t="shared" ref="V8:X8" si="5">E24</f>
        <v>4</v>
      </c>
      <c r="W8" s="19">
        <f t="shared" si="5"/>
        <v>32</v>
      </c>
      <c r="X8" s="19">
        <f t="shared" si="5"/>
        <v>40</v>
      </c>
      <c r="Y8" s="18" t="s">
        <v>38</v>
      </c>
      <c r="Z8" s="19">
        <f>C25</f>
        <v>397</v>
      </c>
      <c r="AA8" s="19">
        <f>E25</f>
        <v>6</v>
      </c>
      <c r="AB8" s="19">
        <f>F25</f>
        <v>264</v>
      </c>
      <c r="AC8" s="19">
        <f>G25</f>
        <v>133</v>
      </c>
      <c r="AD8" s="18" t="s">
        <v>36</v>
      </c>
      <c r="AE8" s="20">
        <f>C23</f>
        <v>124</v>
      </c>
      <c r="AF8" s="20">
        <f>E23</f>
        <v>2</v>
      </c>
      <c r="AG8" s="21">
        <f>F23</f>
        <v>72</v>
      </c>
      <c r="AH8" s="21">
        <f>G23</f>
        <v>52</v>
      </c>
    </row>
    <row r="9" spans="1:34">
      <c r="A9" s="23" t="s">
        <v>22</v>
      </c>
      <c r="B9" s="24">
        <v>13</v>
      </c>
      <c r="C9" s="24">
        <v>156</v>
      </c>
      <c r="D9" s="24">
        <v>124</v>
      </c>
      <c r="E9" s="24">
        <v>6</v>
      </c>
      <c r="F9" s="24">
        <v>35</v>
      </c>
      <c r="G9" s="24">
        <v>121</v>
      </c>
      <c r="J9" s="21"/>
      <c r="K9" s="21"/>
      <c r="L9" s="21"/>
      <c r="M9" s="21"/>
      <c r="N9" s="21"/>
      <c r="O9" s="18"/>
      <c r="P9" s="18"/>
      <c r="Q9" s="18"/>
      <c r="R9" s="18"/>
      <c r="S9" s="18"/>
      <c r="T9" s="18" t="s">
        <v>40</v>
      </c>
      <c r="U9" s="19">
        <f>C27</f>
        <v>44</v>
      </c>
      <c r="V9" s="19">
        <f t="shared" ref="V9:X10" si="6">E27</f>
        <v>2</v>
      </c>
      <c r="W9" s="19">
        <f t="shared" si="6"/>
        <v>16</v>
      </c>
      <c r="X9" s="19">
        <f t="shared" si="6"/>
        <v>28</v>
      </c>
      <c r="Y9" s="18" t="s">
        <v>43</v>
      </c>
      <c r="Z9" s="19">
        <f>C30</f>
        <v>150</v>
      </c>
      <c r="AA9" s="19">
        <f>E30</f>
        <v>4</v>
      </c>
      <c r="AB9" s="19">
        <f>F30</f>
        <v>65</v>
      </c>
      <c r="AC9" s="19">
        <f>G30</f>
        <v>85</v>
      </c>
      <c r="AD9" s="18" t="s">
        <v>39</v>
      </c>
      <c r="AE9" s="20">
        <f>C26</f>
        <v>9</v>
      </c>
      <c r="AF9" s="20">
        <f>E26</f>
        <v>4</v>
      </c>
      <c r="AG9" s="21">
        <f>F26</f>
        <v>7</v>
      </c>
      <c r="AH9" s="21">
        <f>G26</f>
        <v>2</v>
      </c>
    </row>
    <row r="10" spans="1:34">
      <c r="A10" s="23" t="s">
        <v>23</v>
      </c>
      <c r="B10" s="24">
        <v>6</v>
      </c>
      <c r="C10" s="24">
        <v>119</v>
      </c>
      <c r="D10" s="24">
        <v>29</v>
      </c>
      <c r="E10" s="25">
        <v>4</v>
      </c>
      <c r="F10" s="24">
        <v>89</v>
      </c>
      <c r="G10" s="24">
        <v>30</v>
      </c>
      <c r="J10" s="18"/>
      <c r="K10" s="18"/>
      <c r="L10" s="18"/>
      <c r="M10" s="18"/>
      <c r="N10" s="18"/>
      <c r="O10" s="18"/>
      <c r="P10" s="18"/>
      <c r="Q10" s="18"/>
      <c r="R10" s="18"/>
      <c r="S10" s="18"/>
      <c r="T10" s="18" t="s">
        <v>41</v>
      </c>
      <c r="U10" s="19">
        <f>C28</f>
        <v>44</v>
      </c>
      <c r="V10" s="19">
        <f t="shared" si="6"/>
        <v>2</v>
      </c>
      <c r="W10" s="19">
        <f t="shared" si="6"/>
        <v>40</v>
      </c>
      <c r="X10" s="19">
        <f t="shared" si="6"/>
        <v>4</v>
      </c>
      <c r="Y10" s="18" t="s">
        <v>27</v>
      </c>
      <c r="Z10" s="19">
        <f>C14</f>
        <v>238</v>
      </c>
      <c r="AA10" s="19">
        <f>E14</f>
        <v>5</v>
      </c>
      <c r="AB10" s="19">
        <f>F14</f>
        <v>192</v>
      </c>
      <c r="AC10" s="19">
        <f>G14</f>
        <v>46</v>
      </c>
      <c r="AD10" s="18" t="s">
        <v>45</v>
      </c>
      <c r="AE10" s="19">
        <f>C32</f>
        <v>177</v>
      </c>
      <c r="AF10" s="19">
        <f>E32</f>
        <v>6</v>
      </c>
      <c r="AG10" s="19">
        <f>F32</f>
        <v>138</v>
      </c>
      <c r="AH10" s="19">
        <f>G32</f>
        <v>39</v>
      </c>
    </row>
    <row r="11" spans="1:34">
      <c r="A11" s="23" t="s">
        <v>24</v>
      </c>
      <c r="B11" s="24">
        <v>4</v>
      </c>
      <c r="C11" s="24">
        <v>31</v>
      </c>
      <c r="D11" s="24">
        <v>16</v>
      </c>
      <c r="E11" s="24">
        <v>1</v>
      </c>
      <c r="F11" s="24">
        <v>13</v>
      </c>
      <c r="G11" s="24">
        <v>18</v>
      </c>
      <c r="J11" s="18"/>
      <c r="K11" s="18"/>
      <c r="L11" s="18"/>
      <c r="M11" s="18"/>
      <c r="N11" s="18"/>
      <c r="O11" s="18"/>
      <c r="P11" s="18"/>
      <c r="Q11" s="18"/>
      <c r="R11" s="18"/>
      <c r="S11" s="18"/>
      <c r="T11" s="21"/>
      <c r="U11" s="21"/>
      <c r="V11" s="21"/>
      <c r="W11" s="21"/>
      <c r="X11" s="21"/>
      <c r="Y11" s="18"/>
      <c r="Z11" s="18"/>
      <c r="AA11" s="18"/>
      <c r="AB11" s="18"/>
      <c r="AC11" s="18"/>
      <c r="AD11" s="18"/>
      <c r="AE11" s="20"/>
      <c r="AF11" s="20"/>
      <c r="AG11" s="21"/>
      <c r="AH11" s="21"/>
    </row>
    <row r="12" spans="1:34">
      <c r="A12" s="23" t="s">
        <v>25</v>
      </c>
      <c r="B12" s="24">
        <v>3</v>
      </c>
      <c r="C12" s="24">
        <v>44</v>
      </c>
      <c r="D12" s="24">
        <v>19</v>
      </c>
      <c r="E12" s="25">
        <v>1</v>
      </c>
      <c r="F12" s="24">
        <v>17</v>
      </c>
      <c r="G12" s="24">
        <v>27</v>
      </c>
      <c r="J12" s="18"/>
      <c r="K12" s="18"/>
      <c r="L12" s="18"/>
      <c r="M12" s="18"/>
      <c r="N12" s="18"/>
      <c r="O12" s="18"/>
      <c r="P12" s="18"/>
      <c r="Q12" s="18"/>
      <c r="R12" s="18"/>
      <c r="S12" s="18"/>
      <c r="T12" s="21"/>
      <c r="U12" s="21"/>
      <c r="V12" s="21"/>
      <c r="W12" s="21"/>
      <c r="X12" s="21"/>
      <c r="Y12" s="18"/>
      <c r="Z12" s="18"/>
      <c r="AA12" s="18"/>
      <c r="AB12" s="18"/>
      <c r="AC12" s="18"/>
      <c r="AD12" s="18"/>
      <c r="AE12" s="20"/>
      <c r="AF12" s="20"/>
      <c r="AG12" s="21"/>
      <c r="AH12" s="21"/>
    </row>
    <row r="13" spans="1:34">
      <c r="A13" s="23" t="s">
        <v>26</v>
      </c>
      <c r="B13" s="24">
        <v>7</v>
      </c>
      <c r="C13" s="24">
        <v>97</v>
      </c>
      <c r="D13" s="24">
        <v>42</v>
      </c>
      <c r="E13" s="24">
        <v>6</v>
      </c>
      <c r="F13" s="24">
        <v>64</v>
      </c>
      <c r="G13" s="24">
        <v>33</v>
      </c>
      <c r="J13" s="18"/>
      <c r="K13" s="18"/>
      <c r="L13" s="18"/>
      <c r="M13" s="18"/>
      <c r="N13" s="18"/>
      <c r="O13" s="18"/>
      <c r="P13" s="18"/>
      <c r="Q13" s="18"/>
      <c r="R13" s="18"/>
      <c r="S13" s="18"/>
      <c r="T13" s="21"/>
      <c r="U13" s="21"/>
      <c r="V13" s="21"/>
      <c r="W13" s="21"/>
      <c r="X13" s="21"/>
      <c r="Y13" s="18"/>
      <c r="Z13" s="18"/>
      <c r="AA13" s="18"/>
      <c r="AB13" s="18"/>
      <c r="AC13" s="18"/>
      <c r="AD13" s="18"/>
      <c r="AE13" s="20"/>
      <c r="AF13" s="20"/>
      <c r="AG13" s="21"/>
      <c r="AH13" s="21"/>
    </row>
    <row r="14" spans="1:34">
      <c r="A14" s="23" t="s">
        <v>27</v>
      </c>
      <c r="B14" s="24">
        <v>5</v>
      </c>
      <c r="C14" s="24">
        <v>238</v>
      </c>
      <c r="D14" s="24">
        <v>26</v>
      </c>
      <c r="E14" s="25">
        <v>5</v>
      </c>
      <c r="F14" s="24">
        <v>192</v>
      </c>
      <c r="G14" s="24">
        <v>46</v>
      </c>
      <c r="J14" s="18"/>
      <c r="K14" s="18"/>
      <c r="L14" s="18"/>
      <c r="M14" s="18"/>
      <c r="N14" s="18"/>
      <c r="O14" s="18"/>
      <c r="P14" s="18"/>
      <c r="Q14" s="18"/>
      <c r="R14" s="18"/>
      <c r="S14" s="18"/>
      <c r="T14" s="21"/>
      <c r="U14" s="21"/>
      <c r="V14" s="21"/>
      <c r="W14" s="21"/>
      <c r="X14" s="21"/>
      <c r="Y14" s="18"/>
      <c r="Z14" s="18"/>
      <c r="AA14" s="18"/>
      <c r="AB14" s="18"/>
      <c r="AC14" s="18"/>
      <c r="AD14" s="18"/>
      <c r="AE14" s="20"/>
      <c r="AF14" s="20"/>
      <c r="AG14" s="21"/>
      <c r="AH14" s="21"/>
    </row>
    <row r="15" spans="1:34">
      <c r="A15" s="23" t="s">
        <v>28</v>
      </c>
      <c r="B15" s="24">
        <v>5</v>
      </c>
      <c r="C15" s="24">
        <v>115</v>
      </c>
      <c r="D15" s="24">
        <v>29</v>
      </c>
      <c r="E15" s="24">
        <v>7</v>
      </c>
      <c r="F15" s="24">
        <v>55</v>
      </c>
      <c r="G15" s="24">
        <v>60</v>
      </c>
      <c r="J15" s="21"/>
      <c r="K15" s="21"/>
      <c r="L15" s="21"/>
      <c r="M15" s="21"/>
      <c r="N15" s="21"/>
      <c r="O15" s="21"/>
      <c r="P15" s="21"/>
      <c r="Q15" s="21"/>
      <c r="R15" s="21"/>
      <c r="S15" s="21"/>
      <c r="T15" s="21"/>
      <c r="U15" s="21"/>
      <c r="V15" s="21"/>
      <c r="W15" s="21"/>
      <c r="X15" s="21"/>
      <c r="Y15" s="21"/>
      <c r="Z15" s="21"/>
      <c r="AA15" s="21"/>
      <c r="AB15" s="21"/>
      <c r="AC15" s="21"/>
      <c r="AD15" s="21"/>
      <c r="AE15" s="20"/>
      <c r="AF15" s="20"/>
      <c r="AG15" s="21"/>
      <c r="AH15" s="21"/>
    </row>
    <row r="16" spans="1:34" ht="15">
      <c r="A16" s="23" t="s">
        <v>29</v>
      </c>
      <c r="B16" s="24">
        <v>8</v>
      </c>
      <c r="C16" s="24">
        <v>47</v>
      </c>
      <c r="D16" s="24">
        <v>29</v>
      </c>
      <c r="E16" s="25">
        <v>2</v>
      </c>
      <c r="F16" s="24">
        <v>38</v>
      </c>
      <c r="G16" s="24">
        <v>9</v>
      </c>
      <c r="J16" s="22">
        <v>7</v>
      </c>
      <c r="K16" s="22">
        <f>SUM(K3:K15)</f>
        <v>1008</v>
      </c>
      <c r="L16" s="22">
        <f>SUM(L3:L15)</f>
        <v>29</v>
      </c>
      <c r="M16" s="22">
        <f>SUM(M3:M15)</f>
        <v>778</v>
      </c>
      <c r="N16" s="22">
        <f>SUM(N3:N15)</f>
        <v>230</v>
      </c>
      <c r="O16" s="22">
        <v>2</v>
      </c>
      <c r="P16" s="22">
        <f>SUM(P3:P15)</f>
        <v>815</v>
      </c>
      <c r="Q16" s="22">
        <f>SUM(Q3:Q15)</f>
        <v>28</v>
      </c>
      <c r="R16" s="22">
        <f>SUM(R3:R15)</f>
        <v>663</v>
      </c>
      <c r="S16" s="22">
        <f>SUM(S3:S15)</f>
        <v>152</v>
      </c>
      <c r="T16" s="22">
        <v>12</v>
      </c>
      <c r="U16" s="22">
        <f>SUM(U3:U15)</f>
        <v>1343</v>
      </c>
      <c r="V16" s="22">
        <f>SUM(V3:V15)</f>
        <v>37</v>
      </c>
      <c r="W16" s="22">
        <f>SUM(W3:W15)</f>
        <v>981</v>
      </c>
      <c r="X16" s="22">
        <f>SUM(X3:X15)</f>
        <v>362</v>
      </c>
      <c r="Y16" s="22">
        <v>5</v>
      </c>
      <c r="Z16" s="22">
        <f>SUM(Z3:Z15)</f>
        <v>829</v>
      </c>
      <c r="AA16" s="22">
        <f>SUM(AA3:AA15)</f>
        <v>21</v>
      </c>
      <c r="AB16" s="22">
        <f>SUM(AB3:AB15)</f>
        <v>534</v>
      </c>
      <c r="AC16" s="22">
        <f>SUM(AC3:AC15)</f>
        <v>295</v>
      </c>
      <c r="AD16" s="22">
        <v>7</v>
      </c>
      <c r="AE16" s="22">
        <f>SUM(AE3:AE15)</f>
        <v>637</v>
      </c>
      <c r="AF16" s="22">
        <f>SUM(AF3:AF15)</f>
        <v>22</v>
      </c>
      <c r="AG16" s="22">
        <f>SUM(AG3:AG15)</f>
        <v>434</v>
      </c>
      <c r="AH16" s="22">
        <f>SUM(AH3:AH15)</f>
        <v>203</v>
      </c>
    </row>
    <row r="17" spans="1:34">
      <c r="A17" s="23" t="s">
        <v>30</v>
      </c>
      <c r="B17" s="24">
        <v>13</v>
      </c>
      <c r="C17" s="24">
        <v>185</v>
      </c>
      <c r="D17" s="24">
        <v>116</v>
      </c>
      <c r="E17" s="24">
        <v>5</v>
      </c>
      <c r="F17" s="24">
        <v>79</v>
      </c>
      <c r="G17" s="24">
        <v>106</v>
      </c>
      <c r="J17" s="19"/>
      <c r="K17" s="19"/>
      <c r="L17" s="19"/>
      <c r="M17" s="19"/>
      <c r="N17" s="19"/>
      <c r="O17" s="19"/>
      <c r="P17" s="19"/>
      <c r="Q17" s="19"/>
      <c r="R17" s="19"/>
      <c r="S17" s="19"/>
      <c r="T17" s="19"/>
      <c r="U17" s="19"/>
      <c r="V17" s="19"/>
      <c r="W17" s="19"/>
      <c r="X17" s="19"/>
      <c r="Y17" s="19"/>
      <c r="Z17" s="19"/>
      <c r="AA17" s="19"/>
      <c r="AB17" s="19"/>
      <c r="AC17" s="19"/>
      <c r="AD17" s="19"/>
      <c r="AE17" s="21"/>
      <c r="AF17" s="21"/>
      <c r="AG17" s="21"/>
      <c r="AH17" s="21"/>
    </row>
    <row r="18" spans="1:34">
      <c r="A18" s="23" t="s">
        <v>31</v>
      </c>
      <c r="B18" s="24">
        <v>1</v>
      </c>
      <c r="C18" s="24">
        <v>2</v>
      </c>
      <c r="D18" s="24">
        <v>1</v>
      </c>
      <c r="E18" s="25">
        <v>1</v>
      </c>
      <c r="F18" s="24">
        <v>2</v>
      </c>
      <c r="G18" s="24">
        <v>0</v>
      </c>
    </row>
    <row r="19" spans="1:34">
      <c r="A19" s="23" t="s">
        <v>32</v>
      </c>
      <c r="B19" s="24">
        <v>1</v>
      </c>
      <c r="C19" s="24">
        <v>47</v>
      </c>
      <c r="D19" s="24">
        <v>4</v>
      </c>
      <c r="E19" s="24">
        <v>1</v>
      </c>
      <c r="F19" s="24">
        <v>42</v>
      </c>
      <c r="G19" s="24">
        <v>5</v>
      </c>
    </row>
    <row r="20" spans="1:34" ht="61.5" customHeight="1">
      <c r="A20" s="23" t="s">
        <v>33</v>
      </c>
      <c r="B20" s="24">
        <v>5</v>
      </c>
      <c r="C20" s="24">
        <v>188</v>
      </c>
      <c r="D20" s="24">
        <v>37</v>
      </c>
      <c r="E20" s="25">
        <v>5</v>
      </c>
      <c r="F20" s="24">
        <v>133</v>
      </c>
      <c r="G20" s="24">
        <v>55</v>
      </c>
      <c r="I20" s="38" t="s">
        <v>135</v>
      </c>
      <c r="K20" s="32" t="s">
        <v>49</v>
      </c>
      <c r="L20" s="37"/>
      <c r="M20" s="39">
        <f>M16/SUM($M$16:$N$16)</f>
        <v>0.77182539682539686</v>
      </c>
      <c r="N20" s="39">
        <f>N16/SUM($M$16:$N$16)</f>
        <v>0.22817460317460317</v>
      </c>
      <c r="O20" s="37"/>
      <c r="P20" s="17" t="s">
        <v>52</v>
      </c>
      <c r="Q20" s="37"/>
      <c r="R20" s="39">
        <f>R16/SUM($R$16:$S$16)</f>
        <v>0.81349693251533739</v>
      </c>
      <c r="S20" s="39">
        <f>S16/SUM($R$16:$S$16)</f>
        <v>0.18650306748466258</v>
      </c>
      <c r="U20" s="33" t="s">
        <v>131</v>
      </c>
      <c r="V20" s="37"/>
      <c r="W20" s="39">
        <f>W16/SUM($W$16:$X$16)</f>
        <v>0.73045420699925545</v>
      </c>
      <c r="X20" s="39">
        <f>X16/SUM($W$16:$X$16)</f>
        <v>0.2695457930007446</v>
      </c>
      <c r="Y20" s="37"/>
      <c r="Z20" s="34" t="s">
        <v>53</v>
      </c>
      <c r="AA20" s="37"/>
      <c r="AB20" s="39">
        <f>AB16/SUM($AB$16:$AC$16)</f>
        <v>0.64414957780458382</v>
      </c>
      <c r="AC20" s="39">
        <f>AC16/SUM($AB$16:$AC$16)</f>
        <v>0.35585042219541618</v>
      </c>
      <c r="AE20" s="31" t="s">
        <v>132</v>
      </c>
      <c r="AF20" s="37"/>
      <c r="AG20" s="39">
        <f>AG16/SUM($AG$16:$AH$16)</f>
        <v>0.68131868131868134</v>
      </c>
      <c r="AH20" s="39">
        <f>AH16/SUM($AG$16:$AH$16)</f>
        <v>0.31868131868131866</v>
      </c>
    </row>
    <row r="21" spans="1:34">
      <c r="A21" s="23" t="s">
        <v>34</v>
      </c>
      <c r="B21" s="24">
        <v>4</v>
      </c>
      <c r="C21" s="24">
        <v>24</v>
      </c>
      <c r="D21" s="24">
        <v>13</v>
      </c>
      <c r="E21" s="24">
        <v>2</v>
      </c>
      <c r="F21" s="24">
        <v>18</v>
      </c>
      <c r="G21" s="24">
        <v>6</v>
      </c>
      <c r="I21" s="35">
        <v>0.01</v>
      </c>
      <c r="K21" s="36">
        <f>ROUND(K16*$I$21,0)</f>
        <v>10</v>
      </c>
      <c r="M21" s="21">
        <f>ROUND(M20*$K21,0)</f>
        <v>8</v>
      </c>
      <c r="N21" s="21">
        <f>ROUND(N20*$K21,0)</f>
        <v>2</v>
      </c>
      <c r="P21" s="36">
        <f>ROUND(P16*$I$21,0)</f>
        <v>8</v>
      </c>
      <c r="R21" s="21">
        <f>ROUND(R20*$P21,0)</f>
        <v>7</v>
      </c>
      <c r="S21" s="21">
        <f>ROUND(S20*$P21,0)</f>
        <v>1</v>
      </c>
      <c r="U21" s="36">
        <f>ROUND(U16*$I$21,0)</f>
        <v>13</v>
      </c>
      <c r="W21" s="21">
        <f>ROUND(W20*$U21,0)</f>
        <v>9</v>
      </c>
      <c r="X21" s="21">
        <f>ROUND(X20*$U21,0)</f>
        <v>4</v>
      </c>
      <c r="Z21" s="36">
        <f>ROUND(Z16*$I$21,0)</f>
        <v>8</v>
      </c>
      <c r="AB21" s="21">
        <f>ROUND(AB20*$Z21,0)</f>
        <v>5</v>
      </c>
      <c r="AC21" s="21">
        <f>ROUND(AC20*$Z21,0)</f>
        <v>3</v>
      </c>
      <c r="AE21" s="36">
        <f>ROUND(AE16*$I$21,0)</f>
        <v>6</v>
      </c>
      <c r="AG21" s="21">
        <f>ROUND(AG20*$AE21,0)</f>
        <v>4</v>
      </c>
      <c r="AH21" s="21">
        <f>ROUND(AH20*$AE21,0)</f>
        <v>2</v>
      </c>
    </row>
    <row r="22" spans="1:34">
      <c r="A22" s="23" t="s">
        <v>35</v>
      </c>
      <c r="B22" s="24">
        <v>8</v>
      </c>
      <c r="C22" s="24">
        <v>279</v>
      </c>
      <c r="D22" s="24">
        <v>32</v>
      </c>
      <c r="E22" s="25">
        <v>8</v>
      </c>
      <c r="F22" s="24">
        <v>194</v>
      </c>
      <c r="G22" s="24">
        <v>85</v>
      </c>
    </row>
    <row r="23" spans="1:34">
      <c r="A23" s="23" t="s">
        <v>36</v>
      </c>
      <c r="B23" s="24">
        <v>4</v>
      </c>
      <c r="C23" s="24">
        <v>124</v>
      </c>
      <c r="D23" s="24">
        <v>28</v>
      </c>
      <c r="E23" s="24">
        <v>2</v>
      </c>
      <c r="F23" s="24">
        <v>72</v>
      </c>
      <c r="G23" s="24">
        <v>52</v>
      </c>
    </row>
    <row r="24" spans="1:34">
      <c r="A24" s="23" t="s">
        <v>37</v>
      </c>
      <c r="B24" s="24">
        <v>8</v>
      </c>
      <c r="C24" s="24">
        <v>72</v>
      </c>
      <c r="D24" s="24">
        <v>64</v>
      </c>
      <c r="E24" s="25">
        <v>4</v>
      </c>
      <c r="F24" s="24">
        <v>32</v>
      </c>
      <c r="G24" s="24">
        <v>40</v>
      </c>
      <c r="K24" s="40">
        <f>'FORMATO DE COTIZACIÓN '!E42+'FORMATO DE COTIZACIÓN '!F42</f>
        <v>10</v>
      </c>
      <c r="L24" s="40">
        <f>K24-K21</f>
        <v>0</v>
      </c>
      <c r="P24" s="40">
        <f>'FORMATO DE COTIZACIÓN '!E44+'FORMATO DE COTIZACIÓN '!F44</f>
        <v>8</v>
      </c>
      <c r="Q24" s="40">
        <f>P24-P21</f>
        <v>0</v>
      </c>
      <c r="U24" s="40">
        <f>'FORMATO DE COTIZACIÓN '!E46+'FORMATO DE COTIZACIÓN '!F46</f>
        <v>13</v>
      </c>
      <c r="V24" s="40">
        <f>U24-U21</f>
        <v>0</v>
      </c>
      <c r="Z24" s="40">
        <f>'FORMATO DE COTIZACIÓN '!E48+'FORMATO DE COTIZACIÓN '!F48</f>
        <v>8</v>
      </c>
      <c r="AA24" s="40">
        <f>Z24-Z21</f>
        <v>0</v>
      </c>
      <c r="AE24" s="40">
        <f>'FORMATO DE COTIZACIÓN '!E50+'FORMATO DE COTIZACIÓN '!F50</f>
        <v>6</v>
      </c>
      <c r="AF24" s="40">
        <f>AE24-AE21</f>
        <v>0</v>
      </c>
    </row>
    <row r="25" spans="1:34" ht="28.5">
      <c r="A25" s="26" t="s">
        <v>38</v>
      </c>
      <c r="B25" s="27">
        <v>6</v>
      </c>
      <c r="C25" s="27">
        <v>397</v>
      </c>
      <c r="D25" s="27">
        <v>40</v>
      </c>
      <c r="E25" s="27">
        <v>6</v>
      </c>
      <c r="F25" s="27">
        <v>264</v>
      </c>
      <c r="G25" s="27">
        <v>133</v>
      </c>
      <c r="K25" s="40">
        <f>'FORMATO DE COTIZACIÓN '!E43+'FORMATO DE COTIZACIÓN '!F43</f>
        <v>1008</v>
      </c>
      <c r="L25" s="40">
        <f>K25-K16</f>
        <v>0</v>
      </c>
      <c r="P25" s="40">
        <f>'FORMATO DE COTIZACIÓN '!E45+'FORMATO DE COTIZACIÓN '!F45</f>
        <v>815</v>
      </c>
      <c r="Q25" s="40">
        <f>P25-P16</f>
        <v>0</v>
      </c>
      <c r="U25" s="40">
        <f>'FORMATO DE COTIZACIÓN '!E47+'FORMATO DE COTIZACIÓN '!F47</f>
        <v>1343</v>
      </c>
      <c r="V25" s="40">
        <f>U25-U16</f>
        <v>0</v>
      </c>
      <c r="Z25" s="40">
        <f>'FORMATO DE COTIZACIÓN '!E49+'FORMATO DE COTIZACIÓN '!F49</f>
        <v>829</v>
      </c>
      <c r="AA25" s="40">
        <f>Z25-Z16</f>
        <v>0</v>
      </c>
      <c r="AE25" s="40">
        <f>'FORMATO DE COTIZACIÓN '!E51+'FORMATO DE COTIZACIÓN '!F51</f>
        <v>637</v>
      </c>
      <c r="AF25" s="40">
        <f>AE25-AE16</f>
        <v>0</v>
      </c>
    </row>
    <row r="26" spans="1:34">
      <c r="A26" s="23" t="s">
        <v>39</v>
      </c>
      <c r="B26" s="24">
        <v>4</v>
      </c>
      <c r="C26" s="24">
        <v>9</v>
      </c>
      <c r="D26" s="24">
        <v>8</v>
      </c>
      <c r="E26" s="25">
        <v>4</v>
      </c>
      <c r="F26" s="24">
        <v>7</v>
      </c>
      <c r="G26" s="24">
        <v>2</v>
      </c>
    </row>
    <row r="27" spans="1:34">
      <c r="A27" s="23" t="s">
        <v>40</v>
      </c>
      <c r="B27" s="24">
        <v>3</v>
      </c>
      <c r="C27" s="24">
        <v>44</v>
      </c>
      <c r="D27" s="24">
        <v>12</v>
      </c>
      <c r="E27" s="24">
        <v>2</v>
      </c>
      <c r="F27" s="24">
        <v>16</v>
      </c>
      <c r="G27" s="24">
        <v>28</v>
      </c>
    </row>
    <row r="28" spans="1:34">
      <c r="A28" s="23" t="s">
        <v>41</v>
      </c>
      <c r="B28" s="24">
        <v>7</v>
      </c>
      <c r="C28" s="24">
        <v>44</v>
      </c>
      <c r="D28" s="24">
        <v>17</v>
      </c>
      <c r="E28" s="25">
        <v>2</v>
      </c>
      <c r="F28" s="24">
        <v>40</v>
      </c>
      <c r="G28" s="24">
        <v>4</v>
      </c>
    </row>
    <row r="29" spans="1:34">
      <c r="A29" s="23" t="s">
        <v>42</v>
      </c>
      <c r="B29" s="24">
        <v>1</v>
      </c>
      <c r="C29" s="24">
        <v>12</v>
      </c>
      <c r="D29" s="24">
        <v>2</v>
      </c>
      <c r="E29" s="24">
        <v>1</v>
      </c>
      <c r="F29" s="24">
        <v>0</v>
      </c>
      <c r="G29" s="24">
        <v>12</v>
      </c>
    </row>
    <row r="30" spans="1:34">
      <c r="A30" s="23" t="s">
        <v>43</v>
      </c>
      <c r="B30" s="24">
        <v>9</v>
      </c>
      <c r="C30" s="24">
        <v>150</v>
      </c>
      <c r="D30" s="24">
        <v>89</v>
      </c>
      <c r="E30" s="25">
        <v>4</v>
      </c>
      <c r="F30" s="24">
        <v>65</v>
      </c>
      <c r="G30" s="24">
        <v>85</v>
      </c>
    </row>
    <row r="31" spans="1:34">
      <c r="A31" s="23" t="s">
        <v>44</v>
      </c>
      <c r="B31" s="24">
        <v>2</v>
      </c>
      <c r="C31" s="24">
        <v>13</v>
      </c>
      <c r="D31" s="24">
        <v>5</v>
      </c>
      <c r="E31" s="24">
        <v>1</v>
      </c>
      <c r="F31" s="24">
        <v>8</v>
      </c>
      <c r="G31" s="24">
        <v>5</v>
      </c>
    </row>
    <row r="32" spans="1:34">
      <c r="A32" s="23" t="s">
        <v>45</v>
      </c>
      <c r="B32" s="24">
        <v>9</v>
      </c>
      <c r="C32" s="24">
        <v>177</v>
      </c>
      <c r="D32" s="24">
        <v>45</v>
      </c>
      <c r="E32" s="25">
        <v>6</v>
      </c>
      <c r="F32" s="24">
        <v>138</v>
      </c>
      <c r="G32" s="24">
        <v>39</v>
      </c>
    </row>
    <row r="33" spans="1:7">
      <c r="A33" s="23" t="s">
        <v>46</v>
      </c>
      <c r="B33" s="24">
        <v>13</v>
      </c>
      <c r="C33" s="24">
        <v>341</v>
      </c>
      <c r="D33" s="24">
        <v>45</v>
      </c>
      <c r="E33" s="24">
        <v>9</v>
      </c>
      <c r="F33" s="24">
        <v>309</v>
      </c>
      <c r="G33" s="24">
        <v>32</v>
      </c>
    </row>
    <row r="34" spans="1:7">
      <c r="A34" s="23" t="s">
        <v>47</v>
      </c>
      <c r="B34" s="24">
        <v>1</v>
      </c>
      <c r="C34" s="24">
        <v>7</v>
      </c>
      <c r="D34" s="24">
        <v>3</v>
      </c>
      <c r="E34" s="25">
        <v>1</v>
      </c>
      <c r="F34" s="24">
        <v>6</v>
      </c>
      <c r="G34" s="24">
        <v>1</v>
      </c>
    </row>
    <row r="35" spans="1:7">
      <c r="A35" s="23" t="s">
        <v>48</v>
      </c>
      <c r="B35" s="24">
        <v>1</v>
      </c>
      <c r="C35" s="24">
        <v>14</v>
      </c>
      <c r="D35" s="24">
        <v>4</v>
      </c>
      <c r="E35" s="24">
        <v>2</v>
      </c>
      <c r="F35" s="24">
        <v>3</v>
      </c>
      <c r="G35" s="24">
        <v>11</v>
      </c>
    </row>
    <row r="36" spans="1:7" ht="15">
      <c r="A36" s="28" t="s">
        <v>6</v>
      </c>
      <c r="B36" s="29">
        <v>202</v>
      </c>
      <c r="C36" s="29">
        <v>4632</v>
      </c>
      <c r="D36" s="29">
        <v>1119</v>
      </c>
      <c r="E36" s="29">
        <v>137</v>
      </c>
      <c r="F36" s="29">
        <v>3390</v>
      </c>
      <c r="G36" s="29">
        <v>1242</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tabColor rgb="FFFF0000"/>
  </sheetPr>
  <dimension ref="A1:L32"/>
  <sheetViews>
    <sheetView showGridLines="0" zoomScaleNormal="100" workbookViewId="0">
      <selection activeCell="B22" sqref="B22:G22"/>
    </sheetView>
  </sheetViews>
  <sheetFormatPr baseColWidth="10" defaultRowHeight="12.75"/>
  <cols>
    <col min="1" max="1" width="15.25" style="3" customWidth="1"/>
    <col min="2" max="4" width="11" style="3"/>
    <col min="5" max="5" width="5.75" style="3" customWidth="1"/>
    <col min="6" max="6" width="4.625" style="3" customWidth="1"/>
    <col min="7" max="7" width="11" style="3"/>
    <col min="8" max="8" width="10.375" style="3" customWidth="1"/>
    <col min="9" max="11" width="11" style="3"/>
    <col min="12" max="12" width="12.625" style="3" bestFit="1" customWidth="1"/>
    <col min="13" max="16384" width="11" style="3"/>
  </cols>
  <sheetData>
    <row r="1" spans="1:9" ht="68.25" customHeight="1">
      <c r="A1" s="188" t="s">
        <v>127</v>
      </c>
      <c r="B1" s="189"/>
      <c r="C1" s="189"/>
      <c r="D1" s="189"/>
      <c r="E1" s="189"/>
      <c r="F1" s="189"/>
      <c r="G1" s="189"/>
      <c r="H1" s="189"/>
      <c r="I1" s="190"/>
    </row>
    <row r="2" spans="1:9">
      <c r="A2" s="4"/>
      <c r="B2" s="4"/>
      <c r="C2" s="4"/>
      <c r="D2" s="4"/>
      <c r="E2" s="4"/>
      <c r="F2" s="4"/>
      <c r="G2" s="4"/>
      <c r="H2" s="4"/>
      <c r="I2" s="4"/>
    </row>
    <row r="3" spans="1:9">
      <c r="A3" s="191" t="s">
        <v>74</v>
      </c>
      <c r="B3" s="192"/>
      <c r="C3" s="192"/>
      <c r="D3" s="192"/>
      <c r="E3" s="192"/>
      <c r="F3" s="192"/>
      <c r="G3" s="192"/>
      <c r="H3" s="192"/>
      <c r="I3" s="193"/>
    </row>
    <row r="4" spans="1:9" ht="18.75" customHeight="1">
      <c r="A4" s="194"/>
      <c r="B4" s="195"/>
      <c r="C4" s="195"/>
      <c r="D4" s="195"/>
      <c r="E4" s="195"/>
      <c r="F4" s="195"/>
      <c r="G4" s="195"/>
      <c r="H4" s="195"/>
      <c r="I4" s="196"/>
    </row>
    <row r="5" spans="1:9">
      <c r="A5" s="197"/>
      <c r="B5" s="197"/>
      <c r="C5" s="197"/>
      <c r="D5" s="197"/>
      <c r="E5" s="197"/>
      <c r="F5" s="197"/>
      <c r="G5" s="197"/>
      <c r="H5" s="197"/>
      <c r="I5" s="197"/>
    </row>
    <row r="6" spans="1:9" ht="15" customHeight="1">
      <c r="A6" s="2" t="s">
        <v>75</v>
      </c>
      <c r="B6" s="181"/>
      <c r="C6" s="181"/>
      <c r="D6" s="181"/>
      <c r="E6" s="181"/>
      <c r="F6" s="181"/>
      <c r="G6" s="5" t="s">
        <v>76</v>
      </c>
      <c r="H6" s="181"/>
      <c r="I6" s="181"/>
    </row>
    <row r="7" spans="1:9" ht="15" customHeight="1">
      <c r="A7" s="2" t="s">
        <v>73</v>
      </c>
      <c r="B7" s="181"/>
      <c r="C7" s="181"/>
      <c r="D7" s="6" t="s">
        <v>77</v>
      </c>
      <c r="E7" s="181"/>
      <c r="F7" s="181"/>
      <c r="G7" s="181"/>
      <c r="H7" s="181"/>
      <c r="I7" s="181"/>
    </row>
    <row r="8" spans="1:9" ht="15" customHeight="1">
      <c r="A8" s="2" t="s">
        <v>78</v>
      </c>
      <c r="B8" s="181"/>
      <c r="C8" s="181"/>
      <c r="D8" s="181"/>
      <c r="E8" s="181"/>
      <c r="F8" s="181"/>
      <c r="G8" s="5" t="s">
        <v>79</v>
      </c>
      <c r="H8" s="181"/>
      <c r="I8" s="181"/>
    </row>
    <row r="9" spans="1:9">
      <c r="A9" s="2" t="s">
        <v>80</v>
      </c>
      <c r="B9" s="182"/>
      <c r="C9" s="182"/>
      <c r="D9" s="2" t="s">
        <v>81</v>
      </c>
      <c r="E9" s="181"/>
      <c r="F9" s="181"/>
      <c r="G9" s="181"/>
      <c r="H9" s="181"/>
      <c r="I9" s="181"/>
    </row>
    <row r="10" spans="1:9">
      <c r="A10" s="7" t="s">
        <v>82</v>
      </c>
      <c r="B10" s="183" t="s">
        <v>83</v>
      </c>
      <c r="C10" s="183"/>
      <c r="D10" s="183"/>
      <c r="E10" s="183"/>
      <c r="F10" s="5" t="s">
        <v>84</v>
      </c>
      <c r="G10" s="8"/>
      <c r="H10" s="5" t="s">
        <v>85</v>
      </c>
      <c r="I10" s="8"/>
    </row>
    <row r="11" spans="1:9">
      <c r="A11" s="1"/>
      <c r="B11" s="1"/>
      <c r="C11" s="1"/>
      <c r="D11" s="1"/>
      <c r="E11" s="1"/>
      <c r="F11" s="1"/>
      <c r="G11" s="1"/>
      <c r="H11" s="1"/>
      <c r="I11" s="1"/>
    </row>
    <row r="12" spans="1:9">
      <c r="A12" s="184" t="s">
        <v>86</v>
      </c>
      <c r="B12" s="184"/>
      <c r="C12" s="184"/>
      <c r="D12" s="184"/>
      <c r="E12" s="184"/>
      <c r="F12" s="184"/>
      <c r="G12" s="184"/>
      <c r="H12" s="184"/>
      <c r="I12" s="184"/>
    </row>
    <row r="13" spans="1:9">
      <c r="A13" s="185" t="s">
        <v>87</v>
      </c>
      <c r="B13" s="185"/>
      <c r="C13" s="185"/>
      <c r="D13" s="185"/>
      <c r="E13" s="185"/>
      <c r="F13" s="185"/>
      <c r="G13" s="185"/>
      <c r="H13" s="185"/>
      <c r="I13" s="185"/>
    </row>
    <row r="14" spans="1:9">
      <c r="A14" s="1" t="s">
        <v>88</v>
      </c>
      <c r="B14" s="9"/>
      <c r="C14" s="9"/>
      <c r="D14" s="9"/>
      <c r="E14" s="9"/>
      <c r="F14" s="9"/>
      <c r="G14" s="9"/>
      <c r="H14" s="9"/>
      <c r="I14" s="9"/>
    </row>
    <row r="15" spans="1:9">
      <c r="A15" s="1"/>
      <c r="B15" s="1"/>
      <c r="C15" s="1"/>
      <c r="D15" s="1"/>
      <c r="E15" s="1"/>
      <c r="F15" s="1"/>
      <c r="G15" s="1"/>
      <c r="H15" s="1"/>
      <c r="I15" s="1"/>
    </row>
    <row r="16" spans="1:9">
      <c r="A16" s="186" t="s">
        <v>89</v>
      </c>
      <c r="B16" s="186"/>
      <c r="C16" s="186"/>
      <c r="D16" s="186"/>
      <c r="E16" s="186"/>
      <c r="F16" s="186"/>
      <c r="G16" s="186"/>
      <c r="H16" s="186"/>
      <c r="I16" s="186"/>
    </row>
    <row r="17" spans="1:12">
      <c r="A17" s="10"/>
      <c r="B17" s="10"/>
      <c r="C17" s="10"/>
      <c r="D17" s="10"/>
      <c r="E17" s="10"/>
      <c r="F17" s="10"/>
      <c r="G17" s="10"/>
      <c r="H17" s="10"/>
      <c r="I17" s="10"/>
    </row>
    <row r="18" spans="1:12" ht="20.25" customHeight="1">
      <c r="A18" s="11" t="s">
        <v>90</v>
      </c>
      <c r="B18" s="187" t="s">
        <v>91</v>
      </c>
      <c r="C18" s="187"/>
      <c r="D18" s="187"/>
      <c r="E18" s="187"/>
      <c r="F18" s="187"/>
      <c r="G18" s="187"/>
      <c r="H18" s="187" t="s">
        <v>90</v>
      </c>
      <c r="I18" s="187"/>
    </row>
    <row r="19" spans="1:12" ht="24.75" customHeight="1">
      <c r="A19" s="12" t="s">
        <v>92</v>
      </c>
      <c r="B19" s="180" t="s">
        <v>93</v>
      </c>
      <c r="C19" s="180"/>
      <c r="D19" s="180"/>
      <c r="E19" s="180"/>
      <c r="F19" s="180"/>
      <c r="G19" s="180"/>
      <c r="H19" s="8"/>
      <c r="I19" s="13" t="s">
        <v>94</v>
      </c>
    </row>
    <row r="20" spans="1:12" ht="24.75" customHeight="1">
      <c r="A20" s="12" t="s">
        <v>95</v>
      </c>
      <c r="B20" s="180" t="s">
        <v>96</v>
      </c>
      <c r="C20" s="180"/>
      <c r="D20" s="180"/>
      <c r="E20" s="180"/>
      <c r="F20" s="180"/>
      <c r="G20" s="180"/>
      <c r="H20" s="8"/>
      <c r="I20" s="13" t="s">
        <v>94</v>
      </c>
    </row>
    <row r="21" spans="1:12" ht="24.75" customHeight="1">
      <c r="A21" s="12" t="s">
        <v>97</v>
      </c>
      <c r="B21" s="180" t="s">
        <v>98</v>
      </c>
      <c r="C21" s="180"/>
      <c r="D21" s="180"/>
      <c r="E21" s="180"/>
      <c r="F21" s="180"/>
      <c r="G21" s="180"/>
      <c r="H21" s="8"/>
      <c r="I21" s="13" t="s">
        <v>99</v>
      </c>
    </row>
    <row r="22" spans="1:12" ht="24.75" customHeight="1">
      <c r="A22" s="12" t="s">
        <v>100</v>
      </c>
      <c r="B22" s="180" t="s">
        <v>101</v>
      </c>
      <c r="C22" s="180"/>
      <c r="D22" s="180"/>
      <c r="E22" s="180"/>
      <c r="F22" s="180"/>
      <c r="G22" s="180"/>
      <c r="H22" s="8"/>
      <c r="I22" s="13" t="s">
        <v>62</v>
      </c>
    </row>
    <row r="23" spans="1:12" ht="24.75" customHeight="1">
      <c r="A23" s="12" t="s">
        <v>102</v>
      </c>
      <c r="B23" s="180" t="s">
        <v>103</v>
      </c>
      <c r="C23" s="180"/>
      <c r="D23" s="180"/>
      <c r="E23" s="180"/>
      <c r="F23" s="180"/>
      <c r="G23" s="180"/>
      <c r="H23" s="8"/>
      <c r="I23" s="13" t="s">
        <v>94</v>
      </c>
    </row>
    <row r="24" spans="1:12" ht="24.75" customHeight="1">
      <c r="A24" s="12" t="s">
        <v>104</v>
      </c>
      <c r="B24" s="180" t="s">
        <v>105</v>
      </c>
      <c r="C24" s="180"/>
      <c r="D24" s="180"/>
      <c r="E24" s="180"/>
      <c r="F24" s="180"/>
      <c r="G24" s="180"/>
      <c r="H24" s="8"/>
      <c r="I24" s="13" t="s">
        <v>62</v>
      </c>
    </row>
    <row r="25" spans="1:12" ht="24.75" customHeight="1">
      <c r="A25" s="12" t="s">
        <v>106</v>
      </c>
      <c r="B25" s="180" t="s">
        <v>107</v>
      </c>
      <c r="C25" s="180"/>
      <c r="D25" s="180"/>
      <c r="E25" s="180"/>
      <c r="F25" s="180"/>
      <c r="G25" s="180"/>
      <c r="H25" s="8"/>
      <c r="I25" s="13" t="s">
        <v>94</v>
      </c>
    </row>
    <row r="26" spans="1:12" ht="24.75" customHeight="1">
      <c r="A26" s="12" t="s">
        <v>108</v>
      </c>
      <c r="B26" s="180" t="s">
        <v>109</v>
      </c>
      <c r="C26" s="180"/>
      <c r="D26" s="180"/>
      <c r="E26" s="180"/>
      <c r="F26" s="180"/>
      <c r="G26" s="180"/>
      <c r="H26" s="8"/>
      <c r="I26" s="13" t="s">
        <v>62</v>
      </c>
      <c r="L26" s="14"/>
    </row>
    <row r="27" spans="1:12" ht="24.75" customHeight="1">
      <c r="A27" s="12" t="s">
        <v>110</v>
      </c>
      <c r="B27" s="180" t="s">
        <v>111</v>
      </c>
      <c r="C27" s="180"/>
      <c r="D27" s="180"/>
      <c r="E27" s="180"/>
      <c r="F27" s="180"/>
      <c r="G27" s="180"/>
      <c r="H27" s="8"/>
      <c r="I27" s="13" t="s">
        <v>99</v>
      </c>
      <c r="L27" s="14"/>
    </row>
    <row r="28" spans="1:12" ht="27.75" customHeight="1">
      <c r="A28" s="12" t="s">
        <v>112</v>
      </c>
      <c r="B28" s="180"/>
      <c r="C28" s="180"/>
      <c r="D28" s="180"/>
      <c r="E28" s="180"/>
      <c r="F28" s="180"/>
      <c r="G28" s="180"/>
      <c r="H28" s="8"/>
      <c r="I28" s="13" t="s">
        <v>94</v>
      </c>
    </row>
    <row r="29" spans="1:12">
      <c r="L29" s="15"/>
    </row>
    <row r="30" spans="1:12">
      <c r="A30" s="179" t="s">
        <v>143</v>
      </c>
      <c r="B30" s="179"/>
      <c r="C30" s="179"/>
      <c r="D30" s="179"/>
      <c r="E30" s="179"/>
      <c r="F30" s="179"/>
      <c r="G30" s="179"/>
      <c r="H30" s="179"/>
      <c r="I30" s="179"/>
    </row>
    <row r="31" spans="1:12">
      <c r="A31" s="179"/>
      <c r="B31" s="179"/>
      <c r="C31" s="179"/>
      <c r="D31" s="179"/>
      <c r="E31" s="179"/>
      <c r="F31" s="179"/>
      <c r="G31" s="179"/>
      <c r="H31" s="179"/>
      <c r="I31" s="179"/>
    </row>
    <row r="32" spans="1:12">
      <c r="A32" s="179"/>
      <c r="B32" s="179"/>
      <c r="C32" s="179"/>
      <c r="D32" s="179"/>
      <c r="E32" s="179"/>
      <c r="F32" s="179"/>
      <c r="G32" s="179"/>
      <c r="H32" s="179"/>
      <c r="I32" s="179"/>
    </row>
  </sheetData>
  <mergeCells count="28">
    <mergeCell ref="B7:C7"/>
    <mergeCell ref="E7:I7"/>
    <mergeCell ref="A1:I1"/>
    <mergeCell ref="A3:I4"/>
    <mergeCell ref="A5:I5"/>
    <mergeCell ref="B6:F6"/>
    <mergeCell ref="H6:I6"/>
    <mergeCell ref="B20:G20"/>
    <mergeCell ref="B8:F8"/>
    <mergeCell ref="H8:I8"/>
    <mergeCell ref="B9:C9"/>
    <mergeCell ref="E9:I9"/>
    <mergeCell ref="B10:E10"/>
    <mergeCell ref="A12:I12"/>
    <mergeCell ref="A13:I13"/>
    <mergeCell ref="A16:I16"/>
    <mergeCell ref="B18:G18"/>
    <mergeCell ref="H18:I18"/>
    <mergeCell ref="B19:G19"/>
    <mergeCell ref="A30:I32"/>
    <mergeCell ref="B27:G27"/>
    <mergeCell ref="B28:G28"/>
    <mergeCell ref="B21:G21"/>
    <mergeCell ref="B22:G22"/>
    <mergeCell ref="B23:G23"/>
    <mergeCell ref="B24:G24"/>
    <mergeCell ref="B25:G25"/>
    <mergeCell ref="B26:G26"/>
  </mergeCells>
  <pageMargins left="0.7" right="0.7" top="0.75" bottom="0.75" header="0.3" footer="0.3"/>
  <pageSetup paperSize="9" scale="88" orientation="portrait" r:id="rId1"/>
  <drawing r:id="rId2"/>
</worksheet>
</file>

<file path=xl/worksheets/sheet4.xml><?xml version="1.0" encoding="utf-8"?>
<worksheet xmlns="http://schemas.openxmlformats.org/spreadsheetml/2006/main" xmlns:r="http://schemas.openxmlformats.org/officeDocument/2006/relationships">
  <sheetPr>
    <tabColor rgb="FFFFC000"/>
  </sheetPr>
  <dimension ref="B2:G23"/>
  <sheetViews>
    <sheetView tabSelected="1" workbookViewId="0">
      <selection activeCell="E31" sqref="E31"/>
    </sheetView>
  </sheetViews>
  <sheetFormatPr baseColWidth="10" defaultRowHeight="12.75"/>
  <cols>
    <col min="1" max="1" width="3.5" style="223" customWidth="1"/>
    <col min="2" max="2" width="41.5" style="223" customWidth="1"/>
    <col min="3" max="3" width="6.25" style="223" bestFit="1" customWidth="1"/>
    <col min="4" max="4" width="11" style="223"/>
    <col min="5" max="5" width="18.375" style="224" customWidth="1"/>
    <col min="6" max="16384" width="11" style="223"/>
  </cols>
  <sheetData>
    <row r="2" spans="2:7" s="203" customFormat="1" ht="15" customHeight="1">
      <c r="B2" s="198"/>
      <c r="C2" s="199"/>
      <c r="D2" s="199"/>
      <c r="E2" s="200"/>
      <c r="F2" s="201"/>
      <c r="G2" s="202"/>
    </row>
    <row r="3" spans="2:7" s="203" customFormat="1" ht="15" customHeight="1">
      <c r="B3" s="204"/>
      <c r="C3" s="205"/>
      <c r="D3" s="205"/>
      <c r="E3" s="206"/>
      <c r="F3" s="207"/>
      <c r="G3" s="208"/>
    </row>
    <row r="4" spans="2:7" s="203" customFormat="1" ht="15.75" customHeight="1">
      <c r="B4" s="204"/>
      <c r="C4" s="205"/>
      <c r="D4" s="205"/>
      <c r="E4" s="206"/>
      <c r="F4" s="207"/>
      <c r="G4" s="208"/>
    </row>
    <row r="5" spans="2:7" s="203" customFormat="1" ht="15.75" customHeight="1">
      <c r="B5" s="204"/>
      <c r="C5" s="205"/>
      <c r="D5" s="205"/>
      <c r="E5" s="206"/>
      <c r="F5" s="207"/>
      <c r="G5" s="208"/>
    </row>
    <row r="6" spans="2:7" s="203" customFormat="1" ht="15.75" customHeight="1">
      <c r="B6" s="204"/>
      <c r="C6" s="205"/>
      <c r="D6" s="205"/>
      <c r="E6" s="206"/>
      <c r="G6" s="209"/>
    </row>
    <row r="7" spans="2:7" s="203" customFormat="1" ht="15.75" customHeight="1">
      <c r="B7" s="204"/>
      <c r="C7" s="205"/>
      <c r="D7" s="205"/>
      <c r="E7" s="206"/>
      <c r="G7" s="209"/>
    </row>
    <row r="8" spans="2:7" s="203" customFormat="1" ht="15.75" customHeight="1">
      <c r="B8" s="204"/>
      <c r="C8" s="205"/>
      <c r="D8" s="205"/>
      <c r="E8" s="206"/>
      <c r="G8" s="209"/>
    </row>
    <row r="9" spans="2:7" s="203" customFormat="1" ht="15.75" customHeight="1">
      <c r="B9" s="210" t="s">
        <v>154</v>
      </c>
      <c r="C9" s="211"/>
      <c r="D9" s="211"/>
      <c r="E9" s="211"/>
      <c r="F9" s="211"/>
      <c r="G9" s="212"/>
    </row>
    <row r="10" spans="2:7" s="203" customFormat="1" ht="15.75" customHeight="1">
      <c r="B10" s="213"/>
      <c r="C10" s="214"/>
      <c r="D10" s="214"/>
      <c r="E10" s="214"/>
      <c r="F10" s="214"/>
      <c r="G10" s="215"/>
    </row>
    <row r="11" spans="2:7" s="220" customFormat="1" ht="15.75" customHeight="1">
      <c r="B11" s="216"/>
      <c r="C11" s="216"/>
      <c r="D11" s="216"/>
      <c r="E11" s="217"/>
      <c r="F11" s="218"/>
      <c r="G11" s="219"/>
    </row>
    <row r="12" spans="2:7" s="220" customFormat="1" ht="34.5" customHeight="1">
      <c r="B12" s="221" t="s">
        <v>155</v>
      </c>
      <c r="C12" s="221"/>
      <c r="D12" s="221"/>
      <c r="E12" s="221"/>
      <c r="F12" s="221"/>
      <c r="G12" s="221"/>
    </row>
    <row r="14" spans="2:7">
      <c r="B14" s="222" t="s">
        <v>156</v>
      </c>
    </row>
    <row r="16" spans="2:7" ht="25.5">
      <c r="B16" s="225" t="s">
        <v>157</v>
      </c>
      <c r="C16" s="225"/>
      <c r="D16" s="226" t="s">
        <v>158</v>
      </c>
      <c r="E16" s="226" t="s">
        <v>159</v>
      </c>
    </row>
    <row r="17" spans="2:5" ht="22.5" customHeight="1">
      <c r="B17" s="227" t="s">
        <v>160</v>
      </c>
      <c r="C17" s="227"/>
      <c r="D17" s="228">
        <v>0.1</v>
      </c>
      <c r="E17" s="229" t="s">
        <v>161</v>
      </c>
    </row>
    <row r="18" spans="2:5" ht="28.5" customHeight="1">
      <c r="B18" s="227" t="s">
        <v>162</v>
      </c>
      <c r="C18" s="227"/>
      <c r="D18" s="228">
        <v>0.2</v>
      </c>
      <c r="E18" s="230" t="s">
        <v>163</v>
      </c>
    </row>
    <row r="19" spans="2:5" ht="29.25" customHeight="1">
      <c r="B19" s="227" t="s">
        <v>164</v>
      </c>
      <c r="C19" s="227"/>
      <c r="D19" s="228">
        <v>0.1</v>
      </c>
      <c r="E19" s="230" t="s">
        <v>165</v>
      </c>
    </row>
    <row r="20" spans="2:5" ht="25.5">
      <c r="B20" s="227" t="s">
        <v>166</v>
      </c>
      <c r="C20" s="227"/>
      <c r="D20" s="228">
        <v>0.2</v>
      </c>
      <c r="E20" s="230" t="s">
        <v>163</v>
      </c>
    </row>
    <row r="21" spans="2:5" ht="23.25" customHeight="1">
      <c r="B21" s="231" t="s">
        <v>167</v>
      </c>
      <c r="C21" s="232"/>
      <c r="D21" s="228">
        <v>0.1</v>
      </c>
      <c r="E21" s="229" t="s">
        <v>161</v>
      </c>
    </row>
    <row r="23" spans="2:5">
      <c r="B23" s="223" t="s">
        <v>168</v>
      </c>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FORMATO DE COTIZACIÓN </vt:lpstr>
      <vt:lpstr>MACROZONAS </vt:lpstr>
      <vt:lpstr>INFORMACIÓN FINANCIERA</vt:lpstr>
      <vt:lpstr>POLIZAS</vt:lpstr>
      <vt:lpstr>'FORMATO DE COTIZACIÓN '!Área_de_impresión</vt:lpstr>
      <vt:lpstr>'FORMATO DE COTIZACIÓN '!Títulos_a_imprimir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Juan.Turriago</dc:creator>
  <cp:lastModifiedBy>Lenovo User</cp:lastModifiedBy>
  <cp:lastPrinted>2013-01-31T22:56:15Z</cp:lastPrinted>
  <dcterms:created xsi:type="dcterms:W3CDTF">2013-01-21T14:49:30Z</dcterms:created>
  <dcterms:modified xsi:type="dcterms:W3CDTF">2013-01-31T23:31:27Z</dcterms:modified>
</cp:coreProperties>
</file>