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CBF FINANCIERA 2014\ICBF 2014\Jorge Murcia\CONVOCATORIA PUB 002-2014\CASANARE 1\CASANARE EVALUACIONES\"/>
    </mc:Choice>
  </mc:AlternateContent>
  <bookViews>
    <workbookView xWindow="120" yWindow="135" windowWidth="15480" windowHeight="6660" tabRatio="497"/>
  </bookViews>
  <sheets>
    <sheet name="JURIDICA FUNDESARROLLO" sheetId="12" r:id="rId1"/>
    <sheet name="TECNICAgrupo 3 " sheetId="8" r:id="rId2"/>
    <sheet name="TECNICA grupos 9" sheetId="11" r:id="rId3"/>
    <sheet name="FINANCIERA" sheetId="10" r:id="rId4"/>
  </sheets>
  <calcPr calcId="152511"/>
</workbook>
</file>

<file path=xl/calcChain.xml><?xml version="1.0" encoding="utf-8"?>
<calcChain xmlns="http://schemas.openxmlformats.org/spreadsheetml/2006/main">
  <c r="C23" i="10" l="1"/>
  <c r="C22" i="10"/>
  <c r="C13" i="10"/>
  <c r="C12" i="10"/>
  <c r="D41" i="11" l="1"/>
  <c r="D40" i="11"/>
  <c r="D40" i="8"/>
  <c r="F22" i="8"/>
  <c r="E22" i="8"/>
  <c r="D145" i="11" l="1"/>
  <c r="F135" i="11"/>
  <c r="D146" i="11" s="1"/>
  <c r="E120" i="11"/>
  <c r="N114" i="11"/>
  <c r="M114" i="11"/>
  <c r="L114" i="11"/>
  <c r="K114" i="11"/>
  <c r="C116" i="11" s="1"/>
  <c r="O112" i="11"/>
  <c r="A111" i="11"/>
  <c r="A112" i="11" s="1"/>
  <c r="A113" i="11" s="1"/>
  <c r="C62" i="11"/>
  <c r="N57" i="11"/>
  <c r="M57" i="11"/>
  <c r="L57" i="11"/>
  <c r="K52" i="11"/>
  <c r="K51" i="11"/>
  <c r="O50" i="11"/>
  <c r="K50" i="11"/>
  <c r="A50" i="11"/>
  <c r="A51" i="11" s="1"/>
  <c r="A52" i="11" s="1"/>
  <c r="A53" i="11" s="1"/>
  <c r="A54" i="11" s="1"/>
  <c r="A55" i="11" s="1"/>
  <c r="A56" i="11" s="1"/>
  <c r="K49" i="11"/>
  <c r="E40" i="11"/>
  <c r="F22" i="11"/>
  <c r="C24" i="11" s="1"/>
  <c r="E22" i="11"/>
  <c r="E24" i="11" s="1"/>
  <c r="K57" i="11" l="1"/>
  <c r="C61" i="11" s="1"/>
  <c r="E145" i="11"/>
  <c r="M117" i="8" l="1"/>
  <c r="L117" i="8"/>
  <c r="A110" i="8"/>
  <c r="A111" i="8" s="1"/>
  <c r="A112" i="8" s="1"/>
  <c r="A113" i="8" s="1"/>
  <c r="A114" i="8" s="1"/>
  <c r="A115" i="8" s="1"/>
  <c r="A116" i="8" s="1"/>
  <c r="N117" i="8"/>
  <c r="N57" i="8"/>
  <c r="E123" i="8" l="1"/>
  <c r="D148" i="8" s="1"/>
  <c r="F138" i="8"/>
  <c r="D149" i="8" s="1"/>
  <c r="D41" i="8" s="1"/>
  <c r="E40" i="8" s="1"/>
  <c r="E148" i="8" l="1"/>
  <c r="C119" i="8" l="1"/>
  <c r="M57" i="8"/>
  <c r="C62" i="8" s="1"/>
  <c r="L57" i="8"/>
  <c r="C61" i="8"/>
  <c r="A50" i="8"/>
  <c r="A51" i="8" s="1"/>
  <c r="A52" i="8" s="1"/>
  <c r="A53" i="8" s="1"/>
  <c r="A54" i="8" s="1"/>
  <c r="A55" i="8" s="1"/>
  <c r="A56" i="8" s="1"/>
</calcChain>
</file>

<file path=xl/sharedStrings.xml><?xml version="1.0" encoding="utf-8"?>
<sst xmlns="http://schemas.openxmlformats.org/spreadsheetml/2006/main" count="945" uniqueCount="317">
  <si>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</si>
  <si>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</si>
  <si>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</si>
  <si>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</si>
  <si>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</si>
  <si>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</si>
  <si>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</si>
  <si>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</si>
  <si>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</si>
  <si>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</si>
  <si>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</si>
  <si>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</si>
  <si>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</si>
  <si>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</si>
  <si>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</si>
  <si>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</si>
  <si>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</si>
  <si>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</si>
  <si>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</si>
  <si>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</si>
  <si>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</si>
  <si>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</si>
  <si>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</si>
  <si>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</si>
  <si>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</si>
  <si>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</si>
  <si>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</si>
  <si>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</si>
  <si>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</si>
  <si>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</si>
  <si>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</si>
  <si>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</si>
  <si>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</si>
  <si>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</si>
  <si>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</si>
  <si>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</si>
  <si>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</si>
  <si>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</si>
  <si>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</si>
  <si>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</si>
  <si>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</si>
  <si>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</si>
  <si>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</si>
  <si>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</si>
  <si>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</si>
  <si>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</si>
  <si>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</si>
  <si>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</si>
  <si>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</si>
  <si>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</si>
  <si>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</si>
  <si>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</si>
  <si>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</si>
  <si>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</si>
  <si>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</si>
  <si>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</si>
  <si>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</si>
  <si>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</si>
  <si>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</si>
  <si>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</si>
  <si>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</si>
  <si>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</si>
  <si>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</si>
  <si>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</si>
  <si>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</si>
  <si>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</si>
  <si>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</si>
  <si>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</si>
  <si>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</si>
  <si>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</si>
  <si>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</si>
  <si>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</si>
  <si>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</si>
  <si>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</si>
  <si>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</si>
  <si>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</si>
  <si>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</si>
  <si>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</si>
  <si>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</si>
  <si>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</si>
  <si>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</si>
  <si>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</si>
  <si>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</si>
  <si>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</si>
  <si>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</si>
  <si>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NIVEL DE ENDEUDAMIENTO</t>
  </si>
  <si>
    <t xml:space="preserve">CON LA CAPACIDAD FINANCIERA </t>
  </si>
  <si>
    <t>PROPONENTE</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</si>
  <si>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</si>
  <si>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</si>
  <si>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</si>
  <si>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</si>
  <si>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</si>
  <si>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</si>
  <si>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</si>
  <si>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</si>
  <si>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</si>
  <si>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</si>
  <si>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</si>
  <si>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</si>
  <si>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</si>
  <si>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</si>
  <si>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</si>
  <si>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</si>
  <si>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</si>
  <si>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</si>
  <si>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</si>
  <si>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</si>
  <si>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</si>
  <si>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</si>
  <si>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</si>
  <si>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</si>
  <si>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</si>
  <si>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</si>
  <si>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</si>
  <si>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</si>
  <si>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</si>
  <si>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</si>
  <si>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</si>
  <si>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</si>
  <si>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</si>
  <si>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</si>
  <si>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</si>
  <si>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</si>
  <si>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</si>
  <si>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</si>
  <si>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</si>
  <si>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</si>
  <si>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</si>
  <si>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</si>
  <si>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</si>
  <si>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</si>
  <si>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</si>
  <si>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</si>
  <si>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</si>
  <si>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</si>
  <si>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</si>
  <si>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</si>
  <si>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</si>
  <si>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</si>
  <si>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</si>
  <si>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</si>
  <si>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</si>
  <si>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</si>
  <si>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</si>
  <si>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</si>
  <si>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</si>
  <si>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</si>
  <si>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</si>
  <si>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</si>
  <si>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</si>
  <si>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</si>
  <si>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</si>
  <si>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TRES (3)</t>
  </si>
  <si>
    <t>FUNDACION PARA LA COOPERACION Y EL DESARROLLO SOSTENIBLE DE LA ORINOQUIA-FUNDESARROLLO</t>
  </si>
  <si>
    <t xml:space="preserve">INSTITUTO COLOMBIANO DE BIENESTAR FAMILIAR </t>
  </si>
  <si>
    <t>FUNDACION PARA LA COOPERACION Y DESARROLLO DE LA ORINOQUIA FUNDESARROLLO</t>
  </si>
  <si>
    <t>NA</t>
  </si>
  <si>
    <t>CALLE 36 No.25 ESQUINA</t>
  </si>
  <si>
    <t>CDI INSTITUCIONAL</t>
  </si>
  <si>
    <t>CDI - INSTITUCIONAL CON ARRIENDO- SEMILLITAS DEL MAÑANA</t>
  </si>
  <si>
    <t>CDI - INSTITUCIONAL CON ARRIENDO- LA CASITA DEL SABER</t>
  </si>
  <si>
    <t>GUAFILLA</t>
  </si>
  <si>
    <t>CDI-INSTITUCIONAL CON ARRIENDO- LA CASITA DE LOS EXPLORADORES</t>
  </si>
  <si>
    <t>CALLE 14-24-47</t>
  </si>
  <si>
    <t>CDI- INSTITUCIONAL CON ARRIENDO- ARROCERITOS</t>
  </si>
  <si>
    <t>CRA 9- 47-33</t>
  </si>
  <si>
    <t>CDI-INSTITUCIONAL CON ARRIENDO- LOS PICAPIEDRA</t>
  </si>
  <si>
    <t>EL MORRO CASA LA CABAÑA</t>
  </si>
  <si>
    <t>CDI-INSTITUCIONAL CON ARRIENDO- CDI CAMPESTRE</t>
  </si>
  <si>
    <t>CRA 11- 24-72</t>
  </si>
  <si>
    <t>CDI-INSTITUCIONAL CON ARRIENDO- LIBERTADORES</t>
  </si>
  <si>
    <t>CALLE 12 24-42</t>
  </si>
  <si>
    <t>JOHANNA BETANCOURT GALEANO</t>
  </si>
  <si>
    <t>LICENCIADA EN PREESCOLAR</t>
  </si>
  <si>
    <t>CORPORACION INTERNACIONAL PARA EL DESARROLLO EDUCATIVO</t>
  </si>
  <si>
    <t>N/A</t>
  </si>
  <si>
    <t>1/200</t>
  </si>
  <si>
    <t>FUNDESARROLLO 15-01-2013 A 31-10-2014</t>
  </si>
  <si>
    <t>FUNDESARROLLO</t>
  </si>
  <si>
    <t>EJERCER FUNCIONES DE COORDINACION EN LOS CDI}</t>
  </si>
  <si>
    <t>COORDINADOR (MODALIDAD INSTITUCIONAL)</t>
  </si>
  <si>
    <t>LEIDY ALEJANDRA NARANJO NIÑO</t>
  </si>
  <si>
    <t>PSICOPEDAGOGA</t>
  </si>
  <si>
    <t>UNIVERSIDAD PEDAGOGICA Y TECNILOGICA DE COLOMBIA</t>
  </si>
  <si>
    <t>FUNDESARROLLO 01-10-2013 AL 31-10- 2014</t>
  </si>
  <si>
    <t>EJERCER FUNCIONES DE COORDINACION EN LOS CDI</t>
  </si>
  <si>
    <t>NISTAN PAOLA LOPEZ CORREA</t>
  </si>
  <si>
    <t>UNIVERSIDAD UNAD</t>
  </si>
  <si>
    <t>PSICOLOGA</t>
  </si>
  <si>
    <t>FUNDESARROLLO 14-01-2013 A 31-10-2014</t>
  </si>
  <si>
    <t>MARIA ALEXANDRA CARDOZO NIETO</t>
  </si>
  <si>
    <t>17-06-2013 A 31-12-2013</t>
  </si>
  <si>
    <t>EJERCER FUNCIONES DE PSICOLOGA</t>
  </si>
  <si>
    <t>ELIANA MEJIA PEREZ</t>
  </si>
  <si>
    <t>TRABAJADORA SOCIAL</t>
  </si>
  <si>
    <t>UNIVERSIDAD COLEGIO MAYOR DE CUNDINAMARCA</t>
  </si>
  <si>
    <t>01-03-2013 A 31-10-2014</t>
  </si>
  <si>
    <t>EJERCER CARHO DE EDUDOR FAMILIAR</t>
  </si>
  <si>
    <t>MARIA ZUCENA MALDONADO</t>
  </si>
  <si>
    <t>SPICOLOGA</t>
  </si>
  <si>
    <t>UNIVERSIADA NACIONAL UNAD</t>
  </si>
  <si>
    <t>01-07-2013 A 31-10-2014</t>
  </si>
  <si>
    <t>FUNDACION PARA LA COOPERACION Y EL DESARROLLO SOSTENIBLE DE LA ORINOQUIA</t>
  </si>
  <si>
    <t>SUBSANAR</t>
  </si>
  <si>
    <t>INSTITUTO COLOMBIANO DE BIENETAR FAMILIAR- REGIONAL CASANARE- CENTRO ZONAL YOPAL</t>
  </si>
  <si>
    <t>Se descuentan 3 meses  de agosto a octubre de 2014, en esta certificacion porque se evidenciia un traslapo con el contrato 122 de 2014</t>
  </si>
  <si>
    <t>X</t>
  </si>
  <si>
    <t>CARTA DE COMPROMISO DE GESTIONAR EL USO CUANDO ES PÚBLICA CDI</t>
  </si>
  <si>
    <t>CDI CON ARRIENDO</t>
  </si>
  <si>
    <t>KRA 14 N 20 54 VILLANUEVA</t>
  </si>
  <si>
    <t>SEGÚN LA NOTA 1 DEL NUMERAL 3.20 LA SUPERVISORA DEL CONTRATO DRAPAOLA MENDOZA  CERTIFICA LAS CONDICONES HABILITANTES PARA LA OPERACIÓN DE ESTA INFRAESTRUCTURA DE FECHA 20 NOVIEMBRE DE 2014</t>
  </si>
  <si>
    <t>CALLE 7 No 1G -10 VILLANUEVA</t>
  </si>
  <si>
    <t>CARRERA 11 N 21 -10 VILLANUEVA</t>
  </si>
  <si>
    <t>CALLE 15 N 12 18</t>
  </si>
  <si>
    <t>CDI SIN ARRIENDO</t>
  </si>
  <si>
    <t>CDI SIN  ARRIENDO</t>
  </si>
  <si>
    <t>PREDIO MUNICIPAL CONTIGUO A LA BIBLIOTECA MUNICIPAL DE SABANALARGA</t>
  </si>
  <si>
    <t>MODALIDAD FAMILIAR</t>
  </si>
  <si>
    <t>CALLE 5 7 -3 SABANALARGA</t>
  </si>
  <si>
    <t>NUVIA ESPERANZA ANGARITA AVILA</t>
  </si>
  <si>
    <t>FUNDACION UNIVERSITARIA MONSERRATE</t>
  </si>
  <si>
    <t>FUNDESARROLLO/ FUNDEUPIA/ COORPOSOYA</t>
  </si>
  <si>
    <t>11-09-2014 A 31-10-2014, 15-10-2013 A 19-12-2013 Y 15-01-2014 A 31- 07-2014 9-09-2013 AL 31-12- 2013</t>
  </si>
  <si>
    <t>EJERCER FUNCIONES COMO COORDINADORA EN LOS CDI DEL ICBF</t>
  </si>
  <si>
    <t>ZAUDDY TORCOROMA SANTOS SEPULVEDA</t>
  </si>
  <si>
    <t>Licenciada en educación Básica con énfasis en Ciencias Naturales y Educación Ambiental</t>
  </si>
  <si>
    <t>UNIVERSIDAD DE PAMPLONA</t>
  </si>
  <si>
    <t>FUNDESARROLLO/CORPOSOYA/FUNDEUPIA</t>
  </si>
  <si>
    <t>FUNDESARROLLO 10-09-2014 A 31-10-2014/CORPOSOYA  09-09-2013 AL 31-12-2013 Y FUNDEUPIA 01-02-2014 A 10-09-2014</t>
  </si>
  <si>
    <t>1/210</t>
  </si>
  <si>
    <t>ARACELY MOJICA SANTANA</t>
  </si>
  <si>
    <t>UNAD</t>
  </si>
  <si>
    <t>FUNDESARROLLO 01-03-2013 AL 30-04-2014</t>
  </si>
  <si>
    <t>LOS TRES COORDINADORES SON LOS ASIGNADOS PARA ATENDER LOS 610 CUPOS</t>
  </si>
  <si>
    <t>DARLY VIVIANA RODRIGUEZ LOPEZ</t>
  </si>
  <si>
    <t>UNIVERSIDAD COOPERATIVA DE COLOMBIA</t>
  </si>
  <si>
    <t>FUNDESARROLLO 17-06-2013 A 31-12 2013, 01-06-2012 A 31-12-2012</t>
  </si>
  <si>
    <t>EJERCER FUNCIONES COMO PSICOLOGA</t>
  </si>
  <si>
    <t>MARIA FERNANDA PEÑA LOPEZ</t>
  </si>
  <si>
    <t>FUNDESARROLLO 03-02-2014 A 31-12 2014</t>
  </si>
  <si>
    <t>EERCER FUNCIONES COMO EDUCADOR FAMILIAR</t>
  </si>
  <si>
    <t>CRISTIAN FELIPE MEDINA CIENDUA</t>
  </si>
  <si>
    <t>PSICOLOGO</t>
  </si>
  <si>
    <t>UNIVERSIDAD CONRAD LOPRENZ</t>
  </si>
  <si>
    <t>FUNDESARROLLO 17-06-2013 A 31-12 2013.</t>
  </si>
  <si>
    <t>COORDINADOR (MODALIDAD FAMILIAR)</t>
  </si>
  <si>
    <t>1/300</t>
  </si>
  <si>
    <t>EDY LORENA PEREZ RUIZ</t>
  </si>
  <si>
    <t>COORPORACION INTERNACIONAL PARA EL DESARROLLO EDUCATIVO</t>
  </si>
  <si>
    <t>CENTRO EDUCATIVO RAFAEL NUÑES DE SOACHA</t>
  </si>
  <si>
    <t>01-01-2012 A 31-12-2012</t>
  </si>
  <si>
    <t>EJERCER FUNCIONES DE COORDINADORA DE CONVIVENCIA Y DISCIPLINA DE  LA INSTITUCION</t>
  </si>
  <si>
    <t>EL PROPONENTE PRESENTA PROPUESTA CON LOS 5 COMPONENTES MEDIANTE LOS CUALES PRECISA  LAS ACCIONES  A REALIZAR PARA BRINDAR UN SERVICIO CON CALIDAD</t>
  </si>
  <si>
    <t>ICBF</t>
  </si>
  <si>
    <t>2.18</t>
  </si>
  <si>
    <t>CONTRATO EN EJECUCION POR TANTO SE TOMA LA EXPERIENCIA HASTA 30 DE SEPTIEMBRE DE 2014 SEGÚN EL NUMERAL 3.19 LITERAL C</t>
  </si>
  <si>
    <t>9.2</t>
  </si>
  <si>
    <t>UNION TEMPORAL BIENESTAR PARA LOS NIÑOS Y NIÑAS DE TRINIDAD</t>
  </si>
  <si>
    <t>CONTRATO EN EJECUCION POR TANTO SE TOMA LA EXPERIENCIA HASTA 30 DE SEPTIEMBRE DE 2014 SEGÚN EL NUMERAL 3.19 LITERAL C Y SE TIENE EN CUENTA EL PORCENTAJE DE PARTICIPACION EN LA UNION TEMPORAL</t>
  </si>
  <si>
    <t>1/1000</t>
  </si>
  <si>
    <t>RUTH ESTHER GOMEZ PAEZ</t>
  </si>
  <si>
    <t>CONTADOR PUBLICO</t>
  </si>
  <si>
    <t>COORPORACION UNIVERSITARIA REMINGTON</t>
  </si>
  <si>
    <t>01-06-2012 A 29-11-2014</t>
  </si>
  <si>
    <t>EJERCER FUNCIONES DE CORDINADORA GENERAL Y REPRESENTANTE LEGAL</t>
  </si>
  <si>
    <t>LICENCIADA EN PEDAGOGIA INFANTIL</t>
  </si>
  <si>
    <t>01-10-2012 AL 31-10-2014</t>
  </si>
  <si>
    <t>EJERCER FUNCIONES COMO PEDAGOGA EN CDI</t>
  </si>
  <si>
    <t>1/5000.</t>
  </si>
  <si>
    <t>SANDRA MILENA HURTADO JIMENEZ</t>
  </si>
  <si>
    <t>CONTADORA PUBLICA</t>
  </si>
  <si>
    <t>UNIVERSIDAD DE ANTIOQUIA</t>
  </si>
  <si>
    <t>ICBF REGIONA CASANARE- GRUPO JURIDICO</t>
  </si>
  <si>
    <t>GOBERNACION DE CASANARE</t>
  </si>
  <si>
    <t>ONG FLOR AMIRILLO CASANARE ONG</t>
  </si>
  <si>
    <t>18</t>
  </si>
  <si>
    <t>LA FUNDACION CAMBIO DE RAZON SOCIAL DE ONG A FUNDACION, MEDIANTE ACTA No0000001  DEL 20 DE JULIO DE 2003 SEGÚN CONSTA CAMARA DE COMERCIO DE CASANARE</t>
  </si>
  <si>
    <t>LEIDY KATERINE PULIDO BOTIA</t>
  </si>
  <si>
    <t>FALTA TARJETA PROFESIONAL, SE RECHAZA POR QUE NO CUMPLE CON LAS CONDICIONES SOLICITADAS EN EL PLIEGO</t>
  </si>
  <si>
    <t>DE ACUERDO  A LA NOTA 4 DEL NUMERAL 4.1. CRITERIOS DE PONDERACION NO SE TIENE EN CUENTA ESTA HOJA DE VIDA PUESTO QUE EL GRUPO O CONVOCATORIA AL QUE SE PERSENTA SUPERA LOS CUPOS SEÑALADOS PARA CADA PERFIL, EN TANTO QUE SOLAMENTE SE EVALUARAN  EN  LA PRIMERA PROPUESTA PRESENTADA, ES DECIR SE TENDRA EN CUENTA PARA EL GRUPO 9 YA QUE SUMADO CON EL GRUPO 3 DA UNA SUMATORIA DE 1260 CUPOS.</t>
  </si>
  <si>
    <t>PARA  SUBSANAR  Y PRESENTAR  COPIA DE LA TRAJETA PROFESIONAL (FOLIO 103)</t>
  </si>
  <si>
    <t>SUBSANAR FALTA FUNCIONES CERTIFICACION LABORAL (FOLIO 115)</t>
  </si>
  <si>
    <t>844004578-5</t>
  </si>
  <si>
    <t xml:space="preserve">CUMPLE </t>
  </si>
  <si>
    <t>EL PROPONENTE CUMPLE ___x___ NO CUMPLE _______</t>
  </si>
  <si>
    <t>FUNDACION PARA LA COOPERACION Y EL DESARROLLO SOSTENIBLE DE LA ORINOQUIA -FUNDESARROLLO</t>
  </si>
  <si>
    <t>CONVOCATORIA PÚBLICA DE APORTE No 02 DE 2014</t>
  </si>
  <si>
    <r>
      <t xml:space="preserve">En Yopal, al  </t>
    </r>
    <r>
      <rPr>
        <b/>
        <sz val="11"/>
        <color theme="1"/>
        <rFont val="Arial Narrow"/>
        <family val="2"/>
      </rPr>
      <t xml:space="preserve">1er dia de Diciembre </t>
    </r>
    <r>
      <rPr>
        <sz val="11"/>
        <color theme="1"/>
        <rFont val="Arial Narrow"/>
        <family val="2"/>
      </rPr>
      <t xml:space="preserve">de 2014, en las instalaciones del Instituto Colombiano de Bienestar Familiar –ICBF- de la Regional </t>
    </r>
    <r>
      <rPr>
        <b/>
        <sz val="11"/>
        <color theme="1"/>
        <rFont val="Arial Narrow"/>
        <family val="2"/>
      </rPr>
      <t xml:space="preserve">Casanare </t>
    </r>
    <r>
      <rPr>
        <sz val="11"/>
        <color theme="1"/>
        <rFont val="Arial Narrow"/>
        <family val="2"/>
      </rPr>
      <t>se reunieron los integrantes del Comité Evaluador, a saber: Estudio Técnico</t>
    </r>
    <r>
      <rPr>
        <b/>
        <sz val="11"/>
        <color theme="1"/>
        <rFont val="Arial Narrow"/>
        <family val="2"/>
      </rPr>
      <t xml:space="preserve">: Jorge Murcia Sandoval,Adriana Sofia Triana Silva, Juliet Paola Archila Pérez;  </t>
    </r>
    <r>
      <rPr>
        <sz val="11"/>
        <color theme="1"/>
        <rFont val="Arial Narrow"/>
        <family val="2"/>
      </rPr>
      <t>Estudio Financiero</t>
    </r>
    <r>
      <rPr>
        <b/>
        <sz val="11"/>
        <color theme="1"/>
        <rFont val="Arial Narrow"/>
        <family val="2"/>
      </rPr>
      <t>:</t>
    </r>
    <r>
      <rPr>
        <sz val="11"/>
        <color theme="1"/>
        <rFont val="Arial Narrow"/>
        <family val="2"/>
      </rPr>
      <t xml:space="preserve"> Zoraida Estepa Mendivelso, Washington Tenorio Arizala; y Estudio Jurídico</t>
    </r>
    <r>
      <rPr>
        <b/>
        <sz val="11"/>
        <color theme="1"/>
        <rFont val="Arial Narrow"/>
        <family val="2"/>
      </rPr>
      <t>:</t>
    </r>
    <r>
      <rPr>
        <sz val="11"/>
        <color theme="1"/>
        <rFont val="Arial Narrow"/>
        <family val="2"/>
      </rPr>
      <t xml:space="preserve"> Ingrid Tatiana Mendoza y Dorys Gutiérrez, con el fin de estudiar y evaluar las propuestas presentadas con ocasión de la Convocatoria Pública de aporte No. 002 de 2014, cuyo </t>
    </r>
    <r>
      <rPr>
        <sz val="11"/>
        <rFont val="Arial Narrow"/>
        <family val="2"/>
      </rPr>
      <t>objeto</t>
    </r>
    <r>
      <rPr>
        <sz val="11"/>
        <color theme="1"/>
        <rFont val="Arial Narrow"/>
        <family val="2"/>
      </rPr>
      <t xml:space="preserve"> consiste en</t>
    </r>
    <r>
      <rPr>
        <b/>
        <sz val="11"/>
        <color theme="1"/>
        <rFont val="Arial Narrow"/>
        <family val="2"/>
      </rPr>
      <t>: Atender a niños y niñas menores de 5 años, o hasta su ingreso al grado de transición en los servicios de educación inicial y cuidado, en las modalidades Centros de Desarrollo Infantil y Desarrollo Infantil en medio familiar, con el fin de promover el desarrollo integral de la primera infancia con calidad, de conformidad con los lineamientos, estándares de calidad y las directrices, y parámetros establecidos por el ICBF”.</t>
    </r>
  </si>
  <si>
    <t>FUNDACION SANTA ENGRACIA</t>
  </si>
  <si>
    <t>FUNDACION PARA COOPERACION Y EL DESARROLLO SOSTENIBLE DE LA ORINOQUIA</t>
  </si>
  <si>
    <t>FUNDACION NACIONAL PARA EL DESARROLLO DE LA PROSPERIDAD - FUNDEXPO</t>
  </si>
  <si>
    <t>PROPONENTE No. 3. FUNDACIÓN PARA COOPERACIÓN Y EL DESARROLLO SOSTENIBLE DE LA ORINOQUIA</t>
  </si>
  <si>
    <t>2 al 3</t>
  </si>
  <si>
    <t>El proponente se presenta para el Grupo 3</t>
  </si>
  <si>
    <t>2 a al 3</t>
  </si>
  <si>
    <t>El proponente se presenta para el Grupo 9</t>
  </si>
  <si>
    <t>CERTIFICADO DE CUMPLIMIENTO DE PAGO DE APORTES DE SEGURIDAD SOCIAL Y PARAFISCALES. FORMATO 2</t>
  </si>
  <si>
    <t>Para el Grupo 3</t>
  </si>
  <si>
    <t>Para el Grupo 9</t>
  </si>
  <si>
    <t>29 al 30</t>
  </si>
  <si>
    <t>32 al 33</t>
  </si>
  <si>
    <t>6 al 11</t>
  </si>
  <si>
    <t>Grupo 3 y Grupo 9</t>
  </si>
  <si>
    <t>15 al 20</t>
  </si>
  <si>
    <t xml:space="preserve">Grupo 3 </t>
  </si>
  <si>
    <t>Grupo 9</t>
  </si>
  <si>
    <t>Grupo 3</t>
  </si>
  <si>
    <t>22 y 26 respectivamente</t>
  </si>
  <si>
    <t>21 y 24 respectivamente</t>
  </si>
  <si>
    <t>26 al 27</t>
  </si>
  <si>
    <t>Grupo 3. Resolución número 3742 de 2014, expedida por Regional Casanare</t>
  </si>
  <si>
    <t>29 al 31</t>
  </si>
  <si>
    <t>Grupo 9. Resolución número 3742 de 2014, expedida por Regional Casanare</t>
  </si>
  <si>
    <t>4 al 5</t>
  </si>
  <si>
    <t xml:space="preserve">SI </t>
  </si>
  <si>
    <t>FUNDACION MUEJRES PRO CANASARE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</si>
</sst>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 numFmtId="170" formatCode="_-* #,##0.0_-;\-* #,##0.0_-;_-* &quot;-&quot;??_-;_-@_-"/>
    <numFmt numFmtId="171" formatCode="_-* #,##0_-;\-* #,##0_-;_-* &quot;-&quot;??_-;_-@_-"/>
  </numFmts>
  <fonts count="36"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b/>
      <sz val="10"/>
      <color theme="1"/>
      <name val="Arial"/>
      <family val="2"/>
    </font>
    <font>
      <sz val="12"/>
      <color rgb="FF7030A0"/>
      <name val="Arial"/>
      <family val="2"/>
    </font>
    <font>
      <b/>
      <sz val="12"/>
      <name val="Arial"/>
      <family val="2"/>
    </font>
    <font>
      <sz val="12"/>
      <name val="Arial"/>
      <family val="2"/>
    </font>
    <font>
      <sz val="11"/>
      <name val="Arial Narrow"/>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90">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3" borderId="1" xfId="0" applyFill="1" applyBorder="1" applyAlignment="1">
      <alignmen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0" fontId="0" fillId="0" borderId="0" xfId="0" applyFill="1" applyBorder="1" applyAlignment="1">
      <alignment horizontal="center" vertical="center"/>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8" borderId="26" xfId="0" applyFont="1" applyFill="1" applyBorder="1" applyAlignment="1">
      <alignment vertical="center"/>
    </xf>
    <xf numFmtId="0" fontId="29" fillId="8" borderId="0" xfId="0" applyFont="1" applyFill="1" applyAlignment="1">
      <alignment vertical="center"/>
    </xf>
    <xf numFmtId="0" fontId="29" fillId="7" borderId="33" xfId="0" applyFont="1" applyFill="1" applyBorder="1" applyAlignment="1">
      <alignment vertical="center"/>
    </xf>
    <xf numFmtId="0" fontId="29" fillId="8" borderId="35"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2"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3" fillId="7" borderId="33" xfId="0" applyFont="1" applyFill="1" applyBorder="1" applyAlignment="1">
      <alignment vertical="center"/>
    </xf>
    <xf numFmtId="0" fontId="33" fillId="7" borderId="33" xfId="0" applyFont="1" applyFill="1" applyBorder="1" applyAlignment="1">
      <alignment horizontal="center" vertical="center"/>
    </xf>
    <xf numFmtId="0" fontId="33" fillId="7" borderId="33" xfId="0" applyFont="1" applyFill="1" applyBorder="1" applyAlignment="1">
      <alignment vertical="center" wrapText="1"/>
    </xf>
    <xf numFmtId="0" fontId="0" fillId="0" borderId="1" xfId="0" applyBorder="1" applyAlignment="1">
      <alignment wrapText="1"/>
    </xf>
    <xf numFmtId="0" fontId="9" fillId="2" borderId="1" xfId="0" applyFont="1" applyFill="1" applyBorder="1" applyAlignment="1">
      <alignment horizontal="center" vertical="center" wrapText="1"/>
    </xf>
    <xf numFmtId="14" fontId="0" fillId="0" borderId="0" xfId="0" applyNumberFormat="1" applyFill="1" applyBorder="1" applyAlignment="1" applyProtection="1">
      <alignment horizontal="left" vertical="center"/>
      <protection locked="0"/>
    </xf>
    <xf numFmtId="0" fontId="0" fillId="3" borderId="1" xfId="0" applyNumberFormat="1" applyFill="1" applyBorder="1" applyAlignment="1">
      <alignment horizontal="right" vertical="center"/>
    </xf>
    <xf numFmtId="0" fontId="13" fillId="0" borderId="1" xfId="0" applyNumberFormat="1" applyFont="1" applyFill="1" applyBorder="1" applyAlignment="1" applyProtection="1">
      <alignment horizontal="center" vertical="center" wrapText="1"/>
      <protection locked="0"/>
    </xf>
    <xf numFmtId="12" fontId="13"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0" fillId="0" borderId="1" xfId="0" applyNumberFormat="1" applyBorder="1" applyAlignment="1"/>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Border="1" applyAlignment="1">
      <alignment horizontal="center" vertical="center" wrapText="1"/>
    </xf>
    <xf numFmtId="3" fontId="11" fillId="0" borderId="1" xfId="0" applyNumberFormat="1" applyFont="1" applyFill="1" applyBorder="1" applyAlignment="1">
      <alignment horizontal="right" vertical="center" wrapText="1"/>
    </xf>
    <xf numFmtId="0" fontId="0" fillId="4" borderId="1" xfId="0" applyFill="1" applyBorder="1" applyAlignment="1">
      <alignment horizontal="center" vertical="center"/>
    </xf>
    <xf numFmtId="14" fontId="0" fillId="0" borderId="1" xfId="0" applyNumberFormat="1" applyFill="1" applyBorder="1" applyAlignment="1"/>
    <xf numFmtId="0" fontId="0" fillId="0" borderId="1" xfId="0" applyFill="1" applyBorder="1" applyAlignment="1">
      <alignment horizontal="center" vertical="center"/>
    </xf>
    <xf numFmtId="15" fontId="0" fillId="0" borderId="7" xfId="0" applyNumberFormat="1" applyFont="1" applyFill="1" applyBorder="1" applyAlignment="1" applyProtection="1">
      <alignment horizontal="left" vertical="center"/>
      <protection locked="0"/>
    </xf>
    <xf numFmtId="1" fontId="0" fillId="3" borderId="1" xfId="0" applyNumberFormat="1" applyFill="1" applyBorder="1" applyAlignment="1">
      <alignment horizontal="right" vertical="center"/>
    </xf>
    <xf numFmtId="1" fontId="13" fillId="0" borderId="1" xfId="0" applyNumberFormat="1" applyFont="1" applyFill="1" applyBorder="1" applyAlignment="1" applyProtection="1">
      <alignment horizontal="center" vertical="center" wrapText="1"/>
      <protection locked="0"/>
    </xf>
    <xf numFmtId="170" fontId="13" fillId="0" borderId="1" xfId="1" applyNumberFormat="1" applyFont="1" applyFill="1" applyBorder="1" applyAlignment="1" applyProtection="1">
      <alignment horizontal="center" vertical="center" wrapText="1"/>
      <protection locked="0"/>
    </xf>
    <xf numFmtId="171" fontId="13" fillId="0" borderId="1" xfId="1" applyNumberFormat="1" applyFont="1" applyFill="1" applyBorder="1" applyAlignment="1" applyProtection="1">
      <alignment horizontal="center" vertical="center" wrapText="1"/>
      <protection locked="0"/>
    </xf>
    <xf numFmtId="49"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vertical="center" wrapText="1"/>
    </xf>
    <xf numFmtId="14" fontId="0" fillId="0" borderId="1" xfId="0" applyNumberFormat="1" applyBorder="1" applyAlignment="1">
      <alignment vertical="center"/>
    </xf>
    <xf numFmtId="0" fontId="14" fillId="0" borderId="1" xfId="0" applyFont="1" applyBorder="1" applyAlignment="1">
      <alignment horizontal="center" vertical="center" wrapText="1"/>
    </xf>
    <xf numFmtId="0" fontId="13" fillId="0" borderId="1" xfId="1" applyNumberFormat="1" applyFont="1" applyFill="1" applyBorder="1" applyAlignment="1" applyProtection="1">
      <alignment horizontal="center" vertical="center" wrapText="1"/>
      <protection locked="0"/>
    </xf>
    <xf numFmtId="2" fontId="13" fillId="0" borderId="1" xfId="4" applyNumberFormat="1" applyFont="1" applyFill="1" applyBorder="1" applyAlignment="1" applyProtection="1">
      <alignment horizontal="center" vertical="center" wrapText="1"/>
      <protection locked="0"/>
    </xf>
    <xf numFmtId="171" fontId="0" fillId="0" borderId="0" xfId="1" applyNumberFormat="1" applyFont="1" applyFill="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11" fillId="0" borderId="1" xfId="0" applyFont="1" applyFill="1" applyBorder="1" applyAlignment="1">
      <alignment horizontal="justify" vertical="center" wrapText="1"/>
    </xf>
    <xf numFmtId="0" fontId="23" fillId="0" borderId="0" xfId="0" applyFont="1" applyAlignment="1">
      <alignment horizontal="center" vertical="center"/>
    </xf>
    <xf numFmtId="0" fontId="25" fillId="6"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28" fillId="7" borderId="33" xfId="0" applyFont="1" applyFill="1" applyBorder="1" applyAlignment="1">
      <alignment vertical="center"/>
    </xf>
    <xf numFmtId="0" fontId="0" fillId="3" borderId="1" xfId="0" applyFill="1" applyBorder="1" applyAlignment="1">
      <alignment horizontal="right" vertical="center"/>
    </xf>
    <xf numFmtId="166" fontId="0" fillId="0" borderId="1" xfId="0" applyNumberFormat="1" applyFill="1" applyBorder="1" applyAlignment="1" applyProtection="1">
      <alignment vertical="center"/>
    </xf>
    <xf numFmtId="0" fontId="0" fillId="0" borderId="1" xfId="0" applyBorder="1" applyAlignment="1">
      <alignment horizontal="center"/>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31" fillId="0" borderId="0" xfId="0" applyFont="1" applyAlignment="1">
      <alignment horizontal="center" vertical="center"/>
    </xf>
    <xf numFmtId="0" fontId="25" fillId="6"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1" fillId="2" borderId="5"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Fill="1" applyBorder="1" applyAlignment="1">
      <alignment horizontal="justify"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4" borderId="1" xfId="0" applyFill="1"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justify" vertical="center" wrapText="1"/>
    </xf>
    <xf numFmtId="0" fontId="0" fillId="0" borderId="14" xfId="0" applyBorder="1" applyAlignment="1">
      <alignment horizontal="justify" vertical="center" wrapText="1"/>
    </xf>
    <xf numFmtId="0" fontId="0" fillId="4" borderId="5" xfId="0" applyFill="1" applyBorder="1" applyAlignment="1">
      <alignment horizontal="justify" vertical="center" wrapText="1"/>
    </xf>
    <xf numFmtId="0" fontId="0" fillId="4" borderId="14" xfId="0" applyFill="1" applyBorder="1" applyAlignment="1">
      <alignment horizontal="justify" vertical="center" wrapText="1"/>
    </xf>
    <xf numFmtId="0" fontId="14" fillId="0" borderId="5" xfId="0" applyFont="1" applyFill="1" applyBorder="1" applyAlignment="1">
      <alignment horizontal="justify" vertical="center" wrapText="1"/>
    </xf>
    <xf numFmtId="0" fontId="14" fillId="0" borderId="14" xfId="0" applyFont="1" applyFill="1" applyBorder="1" applyAlignment="1">
      <alignment horizontal="justify" vertical="center" wrapText="1"/>
    </xf>
    <xf numFmtId="44" fontId="34" fillId="7" borderId="32" xfId="3" applyFont="1" applyFill="1" applyBorder="1" applyAlignment="1">
      <alignment horizontal="center" vertical="center" wrapText="1"/>
    </xf>
    <xf numFmtId="44" fontId="34" fillId="7" borderId="31" xfId="3" applyFont="1" applyFill="1" applyBorder="1" applyAlignment="1">
      <alignment horizontal="center"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33" fillId="7" borderId="32" xfId="0" applyFont="1" applyFill="1" applyBorder="1" applyAlignment="1">
      <alignment horizontal="center" vertical="center" wrapText="1"/>
    </xf>
    <xf numFmtId="0" fontId="33" fillId="7" borderId="31" xfId="0" applyFont="1" applyFill="1" applyBorder="1" applyAlignment="1">
      <alignment horizontal="center" vertical="center" wrapText="1"/>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29" fillId="7" borderId="32" xfId="0" applyFont="1" applyFill="1" applyBorder="1" applyAlignment="1">
      <alignment horizontal="center" vertical="center" wrapText="1"/>
    </xf>
    <xf numFmtId="0" fontId="29" fillId="7" borderId="31" xfId="0" applyFont="1" applyFill="1" applyBorder="1" applyAlignment="1">
      <alignment horizontal="center" vertical="center" wrapText="1"/>
    </xf>
    <xf numFmtId="0" fontId="34" fillId="7" borderId="32" xfId="0" applyFont="1" applyFill="1" applyBorder="1" applyAlignment="1">
      <alignment horizontal="center" vertical="center" wrapText="1"/>
    </xf>
    <xf numFmtId="0" fontId="34" fillId="7" borderId="31" xfId="0" applyFont="1" applyFill="1" applyBorder="1" applyAlignment="1">
      <alignment horizontal="center" vertical="center" wrapText="1"/>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2" fontId="29" fillId="7" borderId="27" xfId="0" applyNumberFormat="1" applyFont="1" applyFill="1" applyBorder="1" applyAlignment="1">
      <alignment vertical="center"/>
    </xf>
    <xf numFmtId="2" fontId="29" fillId="7" borderId="29" xfId="0" applyNumberFormat="1" applyFont="1" applyFill="1" applyBorder="1" applyAlignment="1">
      <alignment vertical="center"/>
    </xf>
    <xf numFmtId="2" fontId="29" fillId="8" borderId="0" xfId="0" applyNumberFormat="1" applyFont="1" applyFill="1" applyAlignment="1">
      <alignment horizontal="center" vertical="center"/>
    </xf>
    <xf numFmtId="2" fontId="29" fillId="8" borderId="35" xfId="0" applyNumberFormat="1" applyFont="1" applyFill="1" applyBorder="1" applyAlignment="1">
      <alignment horizontal="center" vertical="center"/>
    </xf>
    <xf numFmtId="0" fontId="26" fillId="7" borderId="19" xfId="0" applyFont="1" applyFill="1" applyBorder="1" applyAlignment="1">
      <alignment horizontal="justify" vertical="justify" wrapText="1"/>
    </xf>
    <xf numFmtId="0" fontId="26" fillId="7" borderId="20" xfId="0" applyFont="1" applyFill="1" applyBorder="1" applyAlignment="1">
      <alignment horizontal="justify" vertical="justify" wrapText="1"/>
    </xf>
    <xf numFmtId="0" fontId="26" fillId="7" borderId="21" xfId="0" applyFont="1" applyFill="1" applyBorder="1" applyAlignment="1">
      <alignment horizontal="justify" vertical="justify" wrapText="1"/>
    </xf>
    <xf numFmtId="0" fontId="26" fillId="7" borderId="22" xfId="0" applyFont="1" applyFill="1" applyBorder="1" applyAlignment="1">
      <alignment horizontal="justify" vertical="justify" wrapText="1"/>
    </xf>
    <xf numFmtId="0" fontId="26" fillId="7" borderId="23" xfId="0" applyFont="1" applyFill="1" applyBorder="1" applyAlignment="1">
      <alignment horizontal="justify" vertical="justify" wrapText="1"/>
    </xf>
    <xf numFmtId="0" fontId="26" fillId="7" borderId="24" xfId="0" applyFont="1" applyFill="1" applyBorder="1" applyAlignment="1">
      <alignment horizontal="justify" vertical="justify" wrapText="1"/>
    </xf>
    <xf numFmtId="0" fontId="26" fillId="0" borderId="22" xfId="0" applyFont="1" applyBorder="1" applyAlignment="1">
      <alignment horizontal="justify" vertical="justify" wrapText="1"/>
    </xf>
    <xf numFmtId="0" fontId="26" fillId="0" borderId="23" xfId="0" applyFont="1" applyBorder="1" applyAlignment="1">
      <alignment horizontal="justify" vertical="justify" wrapText="1"/>
    </xf>
    <xf numFmtId="0" fontId="26" fillId="0" borderId="24" xfId="0" applyFont="1" applyBorder="1" applyAlignment="1">
      <alignment horizontal="justify" vertical="justify" wrapText="1"/>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45"/>
  <sheetViews>
    <sheetView tabSelected="1" topLeftCell="A36" zoomScaleNormal="100" workbookViewId="0">
      <selection activeCell="A22" sqref="A22:D45"/>
    </sheetView>
  </sheetViews>
  <sheetFormatPr baseColWidth="10" defaultRowHeight="15" x14ac:dyDescent="0.25"/>
  <cols>
    <col min="1" max="1" width="11.42578125" style="98"/>
    <col min="2" max="2" width="13.85546875" style="98" customWidth="1"/>
    <col min="3" max="3" width="13.7109375" style="98" customWidth="1"/>
    <col min="4" max="4" width="21.85546875" style="98" customWidth="1"/>
    <col min="5" max="5" width="11.42578125" style="98"/>
    <col min="6" max="6" width="9.85546875" style="98" customWidth="1"/>
    <col min="7" max="7" width="10.85546875" style="98" customWidth="1"/>
    <col min="8" max="11" width="11.42578125" style="98"/>
    <col min="12" max="12" width="20.28515625" style="98" customWidth="1"/>
    <col min="13" max="16384" width="11.42578125" style="98"/>
  </cols>
  <sheetData>
    <row r="3" spans="1:12" ht="16.5" x14ac:dyDescent="0.25">
      <c r="A3" s="203" t="s">
        <v>64</v>
      </c>
      <c r="B3" s="203"/>
      <c r="C3" s="203"/>
      <c r="D3" s="203"/>
      <c r="E3" s="203"/>
      <c r="F3" s="203"/>
      <c r="G3" s="203"/>
      <c r="H3" s="203"/>
      <c r="I3" s="203"/>
      <c r="J3" s="203"/>
      <c r="K3" s="203"/>
      <c r="L3" s="203"/>
    </row>
    <row r="4" spans="1:12" ht="16.5" x14ac:dyDescent="0.25">
      <c r="A4" s="189"/>
    </row>
    <row r="5" spans="1:12" ht="16.5" x14ac:dyDescent="0.25">
      <c r="A5" s="203" t="s">
        <v>287</v>
      </c>
      <c r="B5" s="203"/>
      <c r="C5" s="203"/>
      <c r="D5" s="203"/>
      <c r="E5" s="203"/>
      <c r="F5" s="203"/>
      <c r="G5" s="203"/>
      <c r="H5" s="203"/>
      <c r="I5" s="203"/>
      <c r="J5" s="203"/>
      <c r="K5" s="203"/>
      <c r="L5" s="203"/>
    </row>
    <row r="6" spans="1:12" ht="16.5" x14ac:dyDescent="0.25">
      <c r="A6" s="76"/>
    </row>
    <row r="7" spans="1:12" ht="109.5" customHeight="1" x14ac:dyDescent="0.25">
      <c r="A7" s="204" t="s">
        <v>288</v>
      </c>
      <c r="B7" s="204"/>
      <c r="C7" s="204"/>
      <c r="D7" s="204"/>
      <c r="E7" s="204"/>
      <c r="F7" s="204"/>
      <c r="G7" s="204"/>
      <c r="H7" s="204"/>
      <c r="I7" s="204"/>
      <c r="J7" s="204"/>
      <c r="K7" s="204"/>
      <c r="L7" s="204"/>
    </row>
    <row r="8" spans="1:12" ht="45.75" customHeight="1" x14ac:dyDescent="0.25">
      <c r="A8" s="204"/>
      <c r="B8" s="204"/>
      <c r="C8" s="204"/>
      <c r="D8" s="204"/>
      <c r="E8" s="204"/>
      <c r="F8" s="204"/>
      <c r="G8" s="204"/>
      <c r="H8" s="204"/>
      <c r="I8" s="204"/>
      <c r="J8" s="204"/>
      <c r="K8" s="204"/>
      <c r="L8" s="204"/>
    </row>
    <row r="9" spans="1:12" ht="28.5" customHeight="1" x14ac:dyDescent="0.25">
      <c r="A9" s="204" t="s">
        <v>90</v>
      </c>
      <c r="B9" s="204"/>
      <c r="C9" s="204"/>
      <c r="D9" s="204"/>
      <c r="E9" s="204"/>
      <c r="F9" s="204"/>
      <c r="G9" s="204"/>
      <c r="H9" s="204"/>
      <c r="I9" s="204"/>
      <c r="J9" s="204"/>
      <c r="K9" s="204"/>
      <c r="L9" s="204"/>
    </row>
    <row r="10" spans="1:12" ht="28.5" customHeight="1" x14ac:dyDescent="0.25">
      <c r="A10" s="204"/>
      <c r="B10" s="204"/>
      <c r="C10" s="204"/>
      <c r="D10" s="204"/>
      <c r="E10" s="204"/>
      <c r="F10" s="204"/>
      <c r="G10" s="204"/>
      <c r="H10" s="204"/>
      <c r="I10" s="204"/>
      <c r="J10" s="204"/>
      <c r="K10" s="204"/>
      <c r="L10" s="204"/>
    </row>
    <row r="11" spans="1:12" ht="15.75" thickBot="1" x14ac:dyDescent="0.3"/>
    <row r="12" spans="1:12" ht="15.75" thickBot="1" x14ac:dyDescent="0.3">
      <c r="A12" s="77" t="s">
        <v>65</v>
      </c>
      <c r="B12" s="205" t="s">
        <v>87</v>
      </c>
      <c r="C12" s="206"/>
      <c r="D12" s="206"/>
      <c r="E12" s="206"/>
      <c r="F12" s="206"/>
      <c r="G12" s="206"/>
      <c r="H12" s="206"/>
      <c r="I12" s="206"/>
      <c r="J12" s="206"/>
      <c r="K12" s="206"/>
      <c r="L12" s="206"/>
    </row>
    <row r="13" spans="1:12" ht="15.75" thickBot="1" x14ac:dyDescent="0.3">
      <c r="A13" s="78">
        <v>1</v>
      </c>
      <c r="B13" s="202" t="s">
        <v>289</v>
      </c>
      <c r="C13" s="202"/>
      <c r="D13" s="202"/>
      <c r="E13" s="202"/>
      <c r="F13" s="202"/>
      <c r="G13" s="202"/>
      <c r="H13" s="202"/>
      <c r="I13" s="202"/>
      <c r="J13" s="202"/>
      <c r="K13" s="202"/>
      <c r="L13" s="202"/>
    </row>
    <row r="14" spans="1:12" ht="15.75" thickBot="1" x14ac:dyDescent="0.3">
      <c r="A14" s="78">
        <v>2</v>
      </c>
      <c r="B14" s="202" t="s">
        <v>316</v>
      </c>
      <c r="C14" s="202"/>
      <c r="D14" s="202"/>
      <c r="E14" s="202"/>
      <c r="F14" s="202"/>
      <c r="G14" s="202"/>
      <c r="H14" s="202"/>
      <c r="I14" s="202"/>
      <c r="J14" s="202"/>
      <c r="K14" s="202"/>
      <c r="L14" s="202"/>
    </row>
    <row r="15" spans="1:12" ht="15.75" thickBot="1" x14ac:dyDescent="0.3">
      <c r="A15" s="78">
        <v>3</v>
      </c>
      <c r="B15" s="202" t="s">
        <v>290</v>
      </c>
      <c r="C15" s="202"/>
      <c r="D15" s="202"/>
      <c r="E15" s="202"/>
      <c r="F15" s="202"/>
      <c r="G15" s="202"/>
      <c r="H15" s="202"/>
      <c r="I15" s="202"/>
      <c r="J15" s="202"/>
      <c r="K15" s="202"/>
      <c r="L15" s="202"/>
    </row>
    <row r="16" spans="1:12" ht="15.75" thickBot="1" x14ac:dyDescent="0.3">
      <c r="A16" s="78">
        <v>4</v>
      </c>
      <c r="B16" s="202" t="s">
        <v>291</v>
      </c>
      <c r="C16" s="202"/>
      <c r="D16" s="202"/>
      <c r="E16" s="202"/>
      <c r="F16" s="202"/>
      <c r="G16" s="202"/>
      <c r="H16" s="202"/>
      <c r="I16" s="202"/>
      <c r="J16" s="202"/>
      <c r="K16" s="202"/>
      <c r="L16" s="202"/>
    </row>
    <row r="17" spans="1:12" x14ac:dyDescent="0.25">
      <c r="A17" s="84"/>
      <c r="B17" s="84"/>
      <c r="C17" s="84"/>
      <c r="D17" s="84"/>
      <c r="E17" s="84"/>
      <c r="F17" s="84"/>
      <c r="G17" s="84"/>
      <c r="H17" s="84"/>
      <c r="I17" s="84"/>
      <c r="J17" s="84"/>
      <c r="K17" s="84"/>
      <c r="L17" s="84"/>
    </row>
    <row r="19" spans="1:12" x14ac:dyDescent="0.25">
      <c r="A19" s="200" t="s">
        <v>292</v>
      </c>
      <c r="B19" s="200"/>
      <c r="C19" s="200"/>
      <c r="D19" s="200"/>
      <c r="E19" s="200"/>
      <c r="F19" s="200"/>
      <c r="G19" s="200"/>
      <c r="H19" s="200"/>
      <c r="I19" s="200"/>
      <c r="J19" s="200"/>
      <c r="K19" s="200"/>
      <c r="L19" s="200"/>
    </row>
    <row r="21" spans="1:12" x14ac:dyDescent="0.25">
      <c r="A21" s="201" t="s">
        <v>66</v>
      </c>
      <c r="B21" s="201"/>
      <c r="C21" s="201"/>
      <c r="D21" s="201"/>
      <c r="E21" s="79" t="s">
        <v>67</v>
      </c>
      <c r="F21" s="190" t="s">
        <v>68</v>
      </c>
      <c r="G21" s="190" t="s">
        <v>69</v>
      </c>
      <c r="H21" s="201" t="s">
        <v>3</v>
      </c>
      <c r="I21" s="201"/>
      <c r="J21" s="201"/>
      <c r="K21" s="201"/>
      <c r="L21" s="201"/>
    </row>
    <row r="22" spans="1:12" ht="30.75" customHeight="1" x14ac:dyDescent="0.25">
      <c r="A22" s="281" t="s">
        <v>93</v>
      </c>
      <c r="B22" s="282"/>
      <c r="C22" s="282"/>
      <c r="D22" s="283"/>
      <c r="E22" s="80" t="s">
        <v>293</v>
      </c>
      <c r="F22" s="191" t="s">
        <v>131</v>
      </c>
      <c r="G22" s="1"/>
      <c r="H22" s="196" t="s">
        <v>294</v>
      </c>
      <c r="I22" s="196"/>
      <c r="J22" s="196"/>
      <c r="K22" s="196"/>
      <c r="L22" s="196"/>
    </row>
    <row r="23" spans="1:12" ht="30.75" customHeight="1" x14ac:dyDescent="0.25">
      <c r="A23" s="281" t="s">
        <v>93</v>
      </c>
      <c r="B23" s="282"/>
      <c r="C23" s="282"/>
      <c r="D23" s="283"/>
      <c r="E23" s="80" t="s">
        <v>295</v>
      </c>
      <c r="F23" s="191" t="s">
        <v>131</v>
      </c>
      <c r="G23" s="1"/>
      <c r="H23" s="197" t="s">
        <v>296</v>
      </c>
      <c r="I23" s="198"/>
      <c r="J23" s="198"/>
      <c r="K23" s="198"/>
      <c r="L23" s="199"/>
    </row>
    <row r="24" spans="1:12" ht="31.5" customHeight="1" x14ac:dyDescent="0.25">
      <c r="A24" s="284" t="s">
        <v>297</v>
      </c>
      <c r="B24" s="285"/>
      <c r="C24" s="285"/>
      <c r="D24" s="286"/>
      <c r="E24" s="81">
        <v>25</v>
      </c>
      <c r="F24" s="191" t="s">
        <v>131</v>
      </c>
      <c r="G24" s="1"/>
      <c r="H24" s="196" t="s">
        <v>298</v>
      </c>
      <c r="I24" s="196"/>
      <c r="J24" s="196"/>
      <c r="K24" s="196"/>
      <c r="L24" s="196"/>
    </row>
    <row r="25" spans="1:12" ht="31.5" customHeight="1" x14ac:dyDescent="0.25">
      <c r="A25" s="284" t="s">
        <v>297</v>
      </c>
      <c r="B25" s="285"/>
      <c r="C25" s="285"/>
      <c r="D25" s="286"/>
      <c r="E25" s="81">
        <v>27</v>
      </c>
      <c r="F25" s="191" t="s">
        <v>131</v>
      </c>
      <c r="G25" s="1"/>
      <c r="H25" s="197" t="s">
        <v>299</v>
      </c>
      <c r="I25" s="198"/>
      <c r="J25" s="198"/>
      <c r="K25" s="198"/>
      <c r="L25" s="199"/>
    </row>
    <row r="26" spans="1:12" ht="21" customHeight="1" x14ac:dyDescent="0.25">
      <c r="A26" s="284" t="s">
        <v>128</v>
      </c>
      <c r="B26" s="285"/>
      <c r="C26" s="285"/>
      <c r="D26" s="286"/>
      <c r="E26" s="81" t="s">
        <v>300</v>
      </c>
      <c r="F26" s="191" t="s">
        <v>131</v>
      </c>
      <c r="G26" s="1"/>
      <c r="H26" s="196" t="s">
        <v>298</v>
      </c>
      <c r="I26" s="196"/>
      <c r="J26" s="196"/>
      <c r="K26" s="196"/>
      <c r="L26" s="196"/>
    </row>
    <row r="27" spans="1:12" ht="21" customHeight="1" x14ac:dyDescent="0.25">
      <c r="A27" s="284" t="s">
        <v>128</v>
      </c>
      <c r="B27" s="285"/>
      <c r="C27" s="285"/>
      <c r="D27" s="286"/>
      <c r="E27" s="81" t="s">
        <v>301</v>
      </c>
      <c r="F27" s="191" t="s">
        <v>131</v>
      </c>
      <c r="G27" s="1"/>
      <c r="H27" s="197" t="s">
        <v>299</v>
      </c>
      <c r="I27" s="198"/>
      <c r="J27" s="198"/>
      <c r="K27" s="198"/>
      <c r="L27" s="199"/>
    </row>
    <row r="28" spans="1:12" ht="21.75" customHeight="1" x14ac:dyDescent="0.25">
      <c r="A28" s="287" t="s">
        <v>70</v>
      </c>
      <c r="B28" s="288"/>
      <c r="C28" s="288"/>
      <c r="D28" s="289"/>
      <c r="E28" s="82" t="s">
        <v>302</v>
      </c>
      <c r="F28" s="191" t="s">
        <v>131</v>
      </c>
      <c r="G28" s="1"/>
      <c r="H28" s="196" t="s">
        <v>303</v>
      </c>
      <c r="I28" s="196"/>
      <c r="J28" s="196"/>
      <c r="K28" s="196"/>
      <c r="L28" s="196"/>
    </row>
    <row r="29" spans="1:12" x14ac:dyDescent="0.25">
      <c r="A29" s="287" t="s">
        <v>89</v>
      </c>
      <c r="B29" s="288"/>
      <c r="C29" s="288"/>
      <c r="D29" s="289"/>
      <c r="E29" s="82" t="s">
        <v>304</v>
      </c>
      <c r="F29" s="191" t="s">
        <v>131</v>
      </c>
      <c r="G29" s="1"/>
      <c r="H29" s="196" t="s">
        <v>303</v>
      </c>
      <c r="I29" s="196"/>
      <c r="J29" s="196"/>
      <c r="K29" s="196"/>
      <c r="L29" s="196"/>
    </row>
    <row r="30" spans="1:12" ht="39" customHeight="1" x14ac:dyDescent="0.25">
      <c r="A30" s="287" t="s">
        <v>129</v>
      </c>
      <c r="B30" s="288"/>
      <c r="C30" s="288"/>
      <c r="D30" s="289"/>
      <c r="E30" s="82">
        <v>24</v>
      </c>
      <c r="F30" s="191" t="s">
        <v>131</v>
      </c>
      <c r="G30" s="1"/>
      <c r="H30" s="196" t="s">
        <v>305</v>
      </c>
      <c r="I30" s="196"/>
      <c r="J30" s="196"/>
      <c r="K30" s="196"/>
      <c r="L30" s="196"/>
    </row>
    <row r="31" spans="1:12" ht="39" customHeight="1" x14ac:dyDescent="0.25">
      <c r="A31" s="287" t="s">
        <v>129</v>
      </c>
      <c r="B31" s="288"/>
      <c r="C31" s="288"/>
      <c r="D31" s="289"/>
      <c r="E31" s="82">
        <v>28</v>
      </c>
      <c r="F31" s="191" t="s">
        <v>131</v>
      </c>
      <c r="G31" s="1"/>
      <c r="H31" s="197" t="s">
        <v>306</v>
      </c>
      <c r="I31" s="198"/>
      <c r="J31" s="198"/>
      <c r="K31" s="198"/>
      <c r="L31" s="199"/>
    </row>
    <row r="32" spans="1:12" ht="18.75" customHeight="1" x14ac:dyDescent="0.25">
      <c r="A32" s="287" t="s">
        <v>92</v>
      </c>
      <c r="B32" s="288"/>
      <c r="C32" s="288"/>
      <c r="D32" s="289"/>
      <c r="E32" s="82" t="s">
        <v>176</v>
      </c>
      <c r="F32" s="1" t="s">
        <v>176</v>
      </c>
      <c r="G32" s="1"/>
      <c r="H32" s="197"/>
      <c r="I32" s="198"/>
      <c r="J32" s="198"/>
      <c r="K32" s="198"/>
      <c r="L32" s="199"/>
    </row>
    <row r="33" spans="1:12" ht="25.5" customHeight="1" x14ac:dyDescent="0.25">
      <c r="A33" s="284" t="s">
        <v>71</v>
      </c>
      <c r="B33" s="285"/>
      <c r="C33" s="285"/>
      <c r="D33" s="286"/>
      <c r="E33" s="81">
        <v>14</v>
      </c>
      <c r="F33" s="1" t="s">
        <v>131</v>
      </c>
      <c r="G33" s="1"/>
      <c r="H33" s="196" t="s">
        <v>305</v>
      </c>
      <c r="I33" s="196"/>
      <c r="J33" s="196"/>
      <c r="K33" s="196"/>
      <c r="L33" s="196"/>
    </row>
    <row r="34" spans="1:12" ht="25.5" customHeight="1" x14ac:dyDescent="0.25">
      <c r="A34" s="284" t="s">
        <v>71</v>
      </c>
      <c r="B34" s="285"/>
      <c r="C34" s="285"/>
      <c r="D34" s="286"/>
      <c r="E34" s="81">
        <v>13</v>
      </c>
      <c r="F34" s="1" t="s">
        <v>131</v>
      </c>
      <c r="G34" s="1"/>
      <c r="H34" s="197" t="s">
        <v>306</v>
      </c>
      <c r="I34" s="198"/>
      <c r="J34" s="198"/>
      <c r="K34" s="198"/>
      <c r="L34" s="199"/>
    </row>
    <row r="35" spans="1:12" x14ac:dyDescent="0.25">
      <c r="A35" s="284" t="s">
        <v>72</v>
      </c>
      <c r="B35" s="285"/>
      <c r="C35" s="285"/>
      <c r="D35" s="286"/>
      <c r="E35" s="81">
        <v>12</v>
      </c>
      <c r="F35" s="1" t="s">
        <v>131</v>
      </c>
      <c r="G35" s="1"/>
      <c r="H35" s="196" t="s">
        <v>303</v>
      </c>
      <c r="I35" s="196"/>
      <c r="J35" s="196"/>
      <c r="K35" s="196"/>
      <c r="L35" s="196"/>
    </row>
    <row r="36" spans="1:12" x14ac:dyDescent="0.25">
      <c r="A36" s="284" t="s">
        <v>73</v>
      </c>
      <c r="B36" s="285"/>
      <c r="C36" s="285"/>
      <c r="D36" s="286"/>
      <c r="E36" s="81">
        <v>23</v>
      </c>
      <c r="F36" s="1" t="s">
        <v>131</v>
      </c>
      <c r="G36" s="1"/>
      <c r="H36" s="197" t="s">
        <v>307</v>
      </c>
      <c r="I36" s="198"/>
      <c r="J36" s="198"/>
      <c r="K36" s="198"/>
      <c r="L36" s="199"/>
    </row>
    <row r="37" spans="1:12" ht="25.5" customHeight="1" x14ac:dyDescent="0.25">
      <c r="A37" s="284" t="s">
        <v>73</v>
      </c>
      <c r="B37" s="285"/>
      <c r="C37" s="285"/>
      <c r="D37" s="286"/>
      <c r="E37" s="81" t="s">
        <v>308</v>
      </c>
      <c r="F37" s="1" t="s">
        <v>131</v>
      </c>
      <c r="G37" s="1"/>
      <c r="H37" s="196" t="s">
        <v>306</v>
      </c>
      <c r="I37" s="196"/>
      <c r="J37" s="196"/>
      <c r="K37" s="196"/>
      <c r="L37" s="196"/>
    </row>
    <row r="38" spans="1:12" ht="25.5" customHeight="1" x14ac:dyDescent="0.25">
      <c r="A38" s="284" t="s">
        <v>74</v>
      </c>
      <c r="B38" s="285"/>
      <c r="C38" s="285"/>
      <c r="D38" s="286"/>
      <c r="E38" s="81">
        <v>22</v>
      </c>
      <c r="F38" s="1" t="s">
        <v>131</v>
      </c>
      <c r="G38" s="1"/>
      <c r="H38" s="197" t="s">
        <v>307</v>
      </c>
      <c r="I38" s="198"/>
      <c r="J38" s="198"/>
      <c r="K38" s="198"/>
      <c r="L38" s="199"/>
    </row>
    <row r="39" spans="1:12" ht="42" customHeight="1" x14ac:dyDescent="0.25">
      <c r="A39" s="284" t="s">
        <v>74</v>
      </c>
      <c r="B39" s="285"/>
      <c r="C39" s="285"/>
      <c r="D39" s="286"/>
      <c r="E39" s="81" t="s">
        <v>309</v>
      </c>
      <c r="F39" s="1" t="s">
        <v>131</v>
      </c>
      <c r="G39" s="1"/>
      <c r="H39" s="196" t="s">
        <v>306</v>
      </c>
      <c r="I39" s="196"/>
      <c r="J39" s="196"/>
      <c r="K39" s="196"/>
      <c r="L39" s="196"/>
    </row>
    <row r="40" spans="1:12" ht="42" customHeight="1" x14ac:dyDescent="0.25">
      <c r="A40" s="284" t="s">
        <v>75</v>
      </c>
      <c r="B40" s="285"/>
      <c r="C40" s="285"/>
      <c r="D40" s="286"/>
      <c r="E40" s="81">
        <v>21</v>
      </c>
      <c r="F40" s="1" t="s">
        <v>131</v>
      </c>
      <c r="G40" s="1"/>
      <c r="H40" s="197" t="s">
        <v>307</v>
      </c>
      <c r="I40" s="198"/>
      <c r="J40" s="198"/>
      <c r="K40" s="198"/>
      <c r="L40" s="199"/>
    </row>
    <row r="41" spans="1:12" ht="18" customHeight="1" x14ac:dyDescent="0.25">
      <c r="A41" s="284" t="s">
        <v>75</v>
      </c>
      <c r="B41" s="285"/>
      <c r="C41" s="285"/>
      <c r="D41" s="286"/>
      <c r="E41" s="81">
        <v>23</v>
      </c>
      <c r="F41" s="1" t="s">
        <v>131</v>
      </c>
      <c r="G41" s="1"/>
      <c r="H41" s="196" t="s">
        <v>306</v>
      </c>
      <c r="I41" s="196"/>
      <c r="J41" s="196"/>
      <c r="K41" s="196"/>
      <c r="L41" s="196"/>
    </row>
    <row r="42" spans="1:12" ht="18" customHeight="1" x14ac:dyDescent="0.25">
      <c r="A42" s="284" t="s">
        <v>91</v>
      </c>
      <c r="B42" s="285"/>
      <c r="C42" s="285"/>
      <c r="D42" s="286"/>
      <c r="E42" s="81" t="s">
        <v>310</v>
      </c>
      <c r="F42" s="1" t="s">
        <v>131</v>
      </c>
      <c r="G42" s="1"/>
      <c r="H42" s="197" t="s">
        <v>311</v>
      </c>
      <c r="I42" s="198"/>
      <c r="J42" s="198"/>
      <c r="K42" s="198"/>
      <c r="L42" s="199"/>
    </row>
    <row r="43" spans="1:12" ht="25.5" customHeight="1" x14ac:dyDescent="0.25">
      <c r="A43" s="284" t="s">
        <v>91</v>
      </c>
      <c r="B43" s="285"/>
      <c r="C43" s="285"/>
      <c r="D43" s="286"/>
      <c r="E43" s="81" t="s">
        <v>312</v>
      </c>
      <c r="F43" s="1" t="s">
        <v>131</v>
      </c>
      <c r="G43" s="1"/>
      <c r="H43" s="197" t="s">
        <v>313</v>
      </c>
      <c r="I43" s="198"/>
      <c r="J43" s="198"/>
      <c r="K43" s="198"/>
      <c r="L43" s="199"/>
    </row>
    <row r="44" spans="1:12" ht="21" customHeight="1" x14ac:dyDescent="0.25">
      <c r="A44" s="284" t="s">
        <v>94</v>
      </c>
      <c r="B44" s="285"/>
      <c r="C44" s="285"/>
      <c r="D44" s="286"/>
      <c r="E44" s="81" t="s">
        <v>314</v>
      </c>
      <c r="F44" s="1" t="s">
        <v>315</v>
      </c>
      <c r="G44" s="1"/>
      <c r="H44" s="197" t="s">
        <v>303</v>
      </c>
      <c r="I44" s="198"/>
      <c r="J44" s="198"/>
      <c r="K44" s="198"/>
      <c r="L44" s="199"/>
    </row>
    <row r="45" spans="1:12" x14ac:dyDescent="0.25">
      <c r="A45" s="284" t="s">
        <v>95</v>
      </c>
      <c r="B45" s="285"/>
      <c r="C45" s="285"/>
      <c r="D45" s="286"/>
      <c r="E45" s="83" t="s">
        <v>176</v>
      </c>
      <c r="F45" s="1" t="s">
        <v>176</v>
      </c>
      <c r="G45" s="1"/>
      <c r="H45" s="196"/>
      <c r="I45" s="196"/>
      <c r="J45" s="196"/>
      <c r="K45" s="196"/>
      <c r="L45" s="196"/>
    </row>
  </sheetData>
  <mergeCells count="60">
    <mergeCell ref="A43:D43"/>
    <mergeCell ref="H43:L43"/>
    <mergeCell ref="A44:D44"/>
    <mergeCell ref="H44:L44"/>
    <mergeCell ref="A45:D45"/>
    <mergeCell ref="H45:L45"/>
    <mergeCell ref="A40:D40"/>
    <mergeCell ref="H40:L40"/>
    <mergeCell ref="A41:D41"/>
    <mergeCell ref="H41:L41"/>
    <mergeCell ref="A42:D42"/>
    <mergeCell ref="H42:L42"/>
    <mergeCell ref="A37:D37"/>
    <mergeCell ref="H37:L37"/>
    <mergeCell ref="A38:D38"/>
    <mergeCell ref="H38:L38"/>
    <mergeCell ref="A39:D39"/>
    <mergeCell ref="H39:L39"/>
    <mergeCell ref="A34:D34"/>
    <mergeCell ref="H34:L34"/>
    <mergeCell ref="A35:D35"/>
    <mergeCell ref="H35:L35"/>
    <mergeCell ref="A36:D36"/>
    <mergeCell ref="H36:L36"/>
    <mergeCell ref="A31:D31"/>
    <mergeCell ref="H31:L31"/>
    <mergeCell ref="A32:D32"/>
    <mergeCell ref="H32:L32"/>
    <mergeCell ref="A33:D33"/>
    <mergeCell ref="H33:L33"/>
    <mergeCell ref="A28:D28"/>
    <mergeCell ref="H28:L28"/>
    <mergeCell ref="A29:D29"/>
    <mergeCell ref="H29:L29"/>
    <mergeCell ref="A30:D30"/>
    <mergeCell ref="H30:L30"/>
    <mergeCell ref="A25:D25"/>
    <mergeCell ref="H25:L25"/>
    <mergeCell ref="A26:D26"/>
    <mergeCell ref="H26:L26"/>
    <mergeCell ref="A27:D27"/>
    <mergeCell ref="H27:L27"/>
    <mergeCell ref="A22:D22"/>
    <mergeCell ref="H22:L22"/>
    <mergeCell ref="A23:D23"/>
    <mergeCell ref="H23:L23"/>
    <mergeCell ref="A24:D24"/>
    <mergeCell ref="H24:L24"/>
    <mergeCell ref="B14:L14"/>
    <mergeCell ref="B15:L15"/>
    <mergeCell ref="B16:L16"/>
    <mergeCell ref="A19:L19"/>
    <mergeCell ref="A21:D21"/>
    <mergeCell ref="H21:L21"/>
    <mergeCell ref="A3:L3"/>
    <mergeCell ref="A5:L5"/>
    <mergeCell ref="A7:L8"/>
    <mergeCell ref="A9:L10"/>
    <mergeCell ref="B12:L12"/>
    <mergeCell ref="B13:L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9"/>
  <sheetViews>
    <sheetView zoomScale="70" zoomScaleNormal="70" workbookViewId="0">
      <selection activeCell="G99" sqref="G99"/>
    </sheetView>
  </sheetViews>
  <sheetFormatPr baseColWidth="10" defaultRowHeight="15" x14ac:dyDescent="0.25"/>
  <cols>
    <col min="1" max="1" width="3.140625" style="9" bestFit="1" customWidth="1"/>
    <col min="2" max="2" width="102.7109375" style="9" bestFit="1" customWidth="1"/>
    <col min="3" max="3" width="31.140625" style="9" customWidth="1"/>
    <col min="4" max="4" width="35.2851562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2" width="35.7109375" style="9" customWidth="1"/>
    <col min="13" max="13" width="18.7109375" style="9" customWidth="1"/>
    <col min="14" max="14" width="22.140625" style="9" customWidth="1"/>
    <col min="15" max="15" width="26.140625" style="9" customWidth="1"/>
    <col min="16" max="16" width="19.5703125" style="9" bestFit="1" customWidth="1"/>
    <col min="17" max="17" width="58.42578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21" t="s">
        <v>62</v>
      </c>
      <c r="C2" s="222"/>
      <c r="D2" s="222"/>
      <c r="E2" s="222"/>
      <c r="F2" s="222"/>
      <c r="G2" s="222"/>
      <c r="H2" s="222"/>
      <c r="I2" s="222"/>
      <c r="J2" s="222"/>
      <c r="K2" s="222"/>
      <c r="L2" s="222"/>
      <c r="M2" s="222"/>
      <c r="N2" s="222"/>
      <c r="O2" s="222"/>
      <c r="P2" s="222"/>
    </row>
    <row r="4" spans="2:16" ht="26.25" x14ac:dyDescent="0.25">
      <c r="B4" s="221" t="s">
        <v>47</v>
      </c>
      <c r="C4" s="222"/>
      <c r="D4" s="222"/>
      <c r="E4" s="222"/>
      <c r="F4" s="222"/>
      <c r="G4" s="222"/>
      <c r="H4" s="222"/>
      <c r="I4" s="222"/>
      <c r="J4" s="222"/>
      <c r="K4" s="222"/>
      <c r="L4" s="222"/>
      <c r="M4" s="222"/>
      <c r="N4" s="222"/>
      <c r="O4" s="222"/>
      <c r="P4" s="222"/>
    </row>
    <row r="5" spans="2:16" ht="15.75" thickBot="1" x14ac:dyDescent="0.3"/>
    <row r="6" spans="2:16" ht="21.75" thickBot="1" x14ac:dyDescent="0.3">
      <c r="B6" s="11" t="s">
        <v>4</v>
      </c>
      <c r="C6" s="225" t="s">
        <v>154</v>
      </c>
      <c r="D6" s="225"/>
      <c r="E6" s="225"/>
      <c r="F6" s="225"/>
      <c r="G6" s="225"/>
      <c r="H6" s="225"/>
      <c r="I6" s="225"/>
      <c r="J6" s="225"/>
      <c r="K6" s="225"/>
      <c r="L6" s="225"/>
      <c r="M6" s="225"/>
      <c r="N6" s="226"/>
    </row>
    <row r="7" spans="2:16" ht="16.5" thickBot="1" x14ac:dyDescent="0.3">
      <c r="B7" s="12" t="s">
        <v>5</v>
      </c>
      <c r="C7" s="225" t="s">
        <v>176</v>
      </c>
      <c r="D7" s="225"/>
      <c r="E7" s="225"/>
      <c r="F7" s="225"/>
      <c r="G7" s="225"/>
      <c r="H7" s="225"/>
      <c r="I7" s="225"/>
      <c r="J7" s="225"/>
      <c r="K7" s="225"/>
      <c r="L7" s="225"/>
      <c r="M7" s="225"/>
      <c r="N7" s="226"/>
    </row>
    <row r="8" spans="2:16" ht="16.5" thickBot="1" x14ac:dyDescent="0.3">
      <c r="B8" s="12" t="s">
        <v>6</v>
      </c>
      <c r="C8" s="225" t="s">
        <v>176</v>
      </c>
      <c r="D8" s="225"/>
      <c r="E8" s="225"/>
      <c r="F8" s="225"/>
      <c r="G8" s="225"/>
      <c r="H8" s="225"/>
      <c r="I8" s="225"/>
      <c r="J8" s="225"/>
      <c r="K8" s="225"/>
      <c r="L8" s="225"/>
      <c r="M8" s="225"/>
      <c r="N8" s="226"/>
    </row>
    <row r="9" spans="2:16" ht="16.5" thickBot="1" x14ac:dyDescent="0.3">
      <c r="B9" s="12" t="s">
        <v>7</v>
      </c>
      <c r="C9" s="225" t="s">
        <v>176</v>
      </c>
      <c r="D9" s="225"/>
      <c r="E9" s="225"/>
      <c r="F9" s="225"/>
      <c r="G9" s="225"/>
      <c r="H9" s="225"/>
      <c r="I9" s="225"/>
      <c r="J9" s="225"/>
      <c r="K9" s="225"/>
      <c r="L9" s="225"/>
      <c r="M9" s="225"/>
      <c r="N9" s="226"/>
    </row>
    <row r="10" spans="2:16" ht="16.5" thickBot="1" x14ac:dyDescent="0.3">
      <c r="B10" s="12" t="s">
        <v>8</v>
      </c>
      <c r="C10" s="227" t="s">
        <v>153</v>
      </c>
      <c r="D10" s="227"/>
      <c r="E10" s="228"/>
      <c r="F10" s="33"/>
      <c r="G10" s="33"/>
      <c r="H10" s="33"/>
      <c r="I10" s="33"/>
      <c r="J10" s="33"/>
      <c r="K10" s="33"/>
      <c r="L10" s="33"/>
      <c r="M10" s="33"/>
      <c r="N10" s="34"/>
    </row>
    <row r="11" spans="2:16" ht="16.5" thickBot="1" x14ac:dyDescent="0.3">
      <c r="B11" s="14" t="s">
        <v>9</v>
      </c>
      <c r="C11" s="155">
        <v>41972</v>
      </c>
      <c r="D11" s="15"/>
      <c r="E11" s="15"/>
      <c r="F11" s="15"/>
      <c r="G11" s="15"/>
      <c r="H11" s="15"/>
      <c r="I11" s="15"/>
      <c r="J11" s="15"/>
      <c r="K11" s="15"/>
      <c r="L11" s="15"/>
      <c r="M11" s="15"/>
      <c r="N11" s="16"/>
    </row>
    <row r="12" spans="2:16" ht="15.75" x14ac:dyDescent="0.25">
      <c r="B12" s="13"/>
      <c r="C12" s="17"/>
      <c r="D12" s="18"/>
      <c r="E12" s="18"/>
      <c r="F12" s="18"/>
      <c r="G12" s="18"/>
      <c r="H12" s="18"/>
      <c r="I12" s="8"/>
      <c r="J12" s="8"/>
      <c r="K12" s="8"/>
      <c r="L12" s="8"/>
      <c r="M12" s="8"/>
      <c r="N12" s="18"/>
    </row>
    <row r="13" spans="2:16" x14ac:dyDescent="0.25">
      <c r="I13" s="8"/>
      <c r="J13" s="8"/>
      <c r="K13" s="8"/>
      <c r="L13" s="8"/>
      <c r="M13" s="8"/>
      <c r="N13" s="20"/>
    </row>
    <row r="14" spans="2:16" ht="45.75" customHeight="1" x14ac:dyDescent="0.25">
      <c r="B14" s="231" t="s">
        <v>96</v>
      </c>
      <c r="C14" s="231"/>
      <c r="D14" s="50" t="s">
        <v>12</v>
      </c>
      <c r="E14" s="50" t="s">
        <v>13</v>
      </c>
      <c r="F14" s="50" t="s">
        <v>29</v>
      </c>
      <c r="G14" s="86"/>
      <c r="I14" s="37"/>
      <c r="J14" s="37"/>
      <c r="K14" s="37"/>
      <c r="L14" s="37"/>
      <c r="M14" s="37"/>
      <c r="N14" s="20"/>
    </row>
    <row r="15" spans="2:16" x14ac:dyDescent="0.25">
      <c r="B15" s="231"/>
      <c r="C15" s="231"/>
      <c r="D15" s="154">
        <v>3</v>
      </c>
      <c r="E15" s="35">
        <v>1750962000</v>
      </c>
      <c r="F15" s="156">
        <v>600</v>
      </c>
      <c r="G15" s="87"/>
      <c r="I15" s="38"/>
      <c r="J15" s="38"/>
      <c r="K15" s="38"/>
      <c r="L15" s="38"/>
      <c r="M15" s="38"/>
      <c r="N15" s="20"/>
    </row>
    <row r="16" spans="2:16" x14ac:dyDescent="0.25">
      <c r="B16" s="231"/>
      <c r="C16" s="231"/>
      <c r="D16" s="50"/>
      <c r="E16" s="35"/>
      <c r="F16" s="35"/>
      <c r="G16" s="87"/>
      <c r="I16" s="38"/>
      <c r="J16" s="38"/>
      <c r="K16" s="38"/>
      <c r="L16" s="38"/>
      <c r="M16" s="38"/>
      <c r="N16" s="20"/>
    </row>
    <row r="17" spans="1:14" x14ac:dyDescent="0.25">
      <c r="B17" s="231"/>
      <c r="C17" s="231"/>
      <c r="D17" s="50"/>
      <c r="E17" s="35"/>
      <c r="F17" s="156"/>
      <c r="G17" s="87"/>
      <c r="I17" s="38"/>
      <c r="J17" s="38"/>
      <c r="K17" s="38"/>
      <c r="L17" s="38"/>
      <c r="M17" s="38"/>
      <c r="N17" s="20"/>
    </row>
    <row r="18" spans="1:14" x14ac:dyDescent="0.25">
      <c r="B18" s="231"/>
      <c r="C18" s="231"/>
      <c r="D18" s="50"/>
      <c r="E18" s="194"/>
      <c r="F18" s="35"/>
      <c r="G18" s="87"/>
      <c r="H18" s="21"/>
      <c r="I18" s="38"/>
      <c r="J18" s="38"/>
      <c r="K18" s="38"/>
      <c r="L18" s="38"/>
      <c r="M18" s="38"/>
      <c r="N18" s="19"/>
    </row>
    <row r="19" spans="1:14" x14ac:dyDescent="0.25">
      <c r="B19" s="231"/>
      <c r="C19" s="231"/>
      <c r="D19" s="50"/>
      <c r="E19" s="194"/>
      <c r="F19" s="35"/>
      <c r="G19" s="87"/>
      <c r="H19" s="21"/>
      <c r="I19" s="40"/>
      <c r="J19" s="40"/>
      <c r="K19" s="40"/>
      <c r="L19" s="40"/>
      <c r="M19" s="40"/>
      <c r="N19" s="19"/>
    </row>
    <row r="20" spans="1:14" x14ac:dyDescent="0.25">
      <c r="B20" s="231"/>
      <c r="C20" s="231"/>
      <c r="D20" s="50"/>
      <c r="E20" s="194"/>
      <c r="F20" s="35"/>
      <c r="G20" s="87"/>
      <c r="H20" s="21"/>
      <c r="I20" s="8"/>
      <c r="J20" s="8"/>
      <c r="K20" s="8"/>
      <c r="L20" s="8"/>
      <c r="M20" s="8"/>
      <c r="N20" s="19"/>
    </row>
    <row r="21" spans="1:14" x14ac:dyDescent="0.25">
      <c r="B21" s="231"/>
      <c r="C21" s="231"/>
      <c r="D21" s="50"/>
      <c r="E21" s="194"/>
      <c r="F21" s="35"/>
      <c r="G21" s="87"/>
      <c r="H21" s="21"/>
      <c r="I21" s="8"/>
      <c r="J21" s="8"/>
      <c r="K21" s="8"/>
      <c r="L21" s="8"/>
      <c r="M21" s="8"/>
      <c r="N21" s="19"/>
    </row>
    <row r="22" spans="1:14" ht="15.75" thickBot="1" x14ac:dyDescent="0.3">
      <c r="B22" s="223" t="s">
        <v>14</v>
      </c>
      <c r="C22" s="224"/>
      <c r="D22" s="50"/>
      <c r="E22" s="35">
        <f>SUM(E15:E21)</f>
        <v>1750962000</v>
      </c>
      <c r="F22" s="156">
        <f>SUM(F15:F21)</f>
        <v>600</v>
      </c>
      <c r="G22" s="87"/>
      <c r="H22" s="21"/>
      <c r="I22" s="8"/>
      <c r="J22" s="8"/>
      <c r="K22" s="8"/>
      <c r="L22" s="8"/>
      <c r="M22" s="8"/>
      <c r="N22" s="19"/>
    </row>
    <row r="23" spans="1:14" ht="45.75" thickBot="1" x14ac:dyDescent="0.3">
      <c r="A23" s="42"/>
      <c r="B23" s="51" t="s">
        <v>15</v>
      </c>
      <c r="C23" s="51" t="s">
        <v>97</v>
      </c>
      <c r="E23" s="37"/>
      <c r="F23" s="37"/>
      <c r="G23" s="37"/>
      <c r="H23" s="37"/>
      <c r="I23" s="10"/>
      <c r="J23" s="10"/>
      <c r="K23" s="10"/>
      <c r="L23" s="10"/>
      <c r="M23" s="10"/>
    </row>
    <row r="24" spans="1:14" ht="15.75" thickBot="1" x14ac:dyDescent="0.3">
      <c r="A24" s="43">
        <v>1</v>
      </c>
      <c r="C24" s="167">
        <v>480</v>
      </c>
      <c r="D24" s="41"/>
      <c r="E24" s="35">
        <v>1750962000</v>
      </c>
      <c r="F24" s="39"/>
      <c r="G24" s="39"/>
      <c r="H24" s="39"/>
      <c r="I24" s="22"/>
      <c r="J24" s="22"/>
      <c r="K24" s="22"/>
      <c r="L24" s="22"/>
      <c r="M24" s="22"/>
    </row>
    <row r="25" spans="1:14" x14ac:dyDescent="0.25">
      <c r="A25" s="93"/>
      <c r="C25" s="94"/>
      <c r="D25" s="38"/>
      <c r="E25" s="95"/>
      <c r="F25" s="39"/>
      <c r="G25" s="39"/>
      <c r="H25" s="39"/>
      <c r="I25" s="22"/>
      <c r="J25" s="22"/>
      <c r="K25" s="22"/>
      <c r="L25" s="22"/>
      <c r="M25" s="22"/>
    </row>
    <row r="26" spans="1:14" x14ac:dyDescent="0.25">
      <c r="A26" s="93"/>
      <c r="C26" s="94"/>
      <c r="D26" s="38"/>
      <c r="E26" s="95"/>
      <c r="F26" s="39"/>
      <c r="G26" s="39"/>
      <c r="H26" s="39"/>
      <c r="I26" s="22"/>
      <c r="J26" s="22"/>
      <c r="K26" s="22"/>
      <c r="L26" s="22"/>
      <c r="M26" s="22"/>
    </row>
    <row r="27" spans="1:14" x14ac:dyDescent="0.25">
      <c r="A27" s="93"/>
      <c r="B27" s="116" t="s">
        <v>130</v>
      </c>
      <c r="C27" s="98"/>
      <c r="D27" s="98"/>
      <c r="E27" s="98"/>
      <c r="F27" s="98"/>
      <c r="G27" s="98"/>
      <c r="H27" s="98"/>
      <c r="I27" s="101"/>
      <c r="J27" s="101"/>
      <c r="K27" s="101"/>
      <c r="L27" s="101"/>
      <c r="M27" s="101"/>
      <c r="N27" s="102"/>
    </row>
    <row r="28" spans="1:14" x14ac:dyDescent="0.25">
      <c r="A28" s="93"/>
      <c r="B28" s="98"/>
      <c r="C28" s="98"/>
      <c r="D28" s="98"/>
      <c r="E28" s="98"/>
      <c r="F28" s="98"/>
      <c r="G28" s="98"/>
      <c r="H28" s="98"/>
      <c r="I28" s="101"/>
      <c r="J28" s="101"/>
      <c r="K28" s="101"/>
      <c r="L28" s="101"/>
      <c r="M28" s="101"/>
      <c r="N28" s="102"/>
    </row>
    <row r="29" spans="1:14" x14ac:dyDescent="0.25">
      <c r="A29" s="93"/>
      <c r="B29" s="119" t="s">
        <v>33</v>
      </c>
      <c r="C29" s="119" t="s">
        <v>131</v>
      </c>
      <c r="D29" s="119" t="s">
        <v>132</v>
      </c>
      <c r="E29" s="98"/>
      <c r="F29" s="98"/>
      <c r="G29" s="98"/>
      <c r="H29" s="98"/>
      <c r="I29" s="101"/>
      <c r="J29" s="101"/>
      <c r="K29" s="101"/>
      <c r="L29" s="101"/>
      <c r="M29" s="101"/>
      <c r="N29" s="102"/>
    </row>
    <row r="30" spans="1:14" x14ac:dyDescent="0.25">
      <c r="A30" s="93"/>
      <c r="B30" s="115" t="s">
        <v>133</v>
      </c>
      <c r="C30" s="163" t="s">
        <v>131</v>
      </c>
      <c r="D30" s="184"/>
      <c r="E30" s="98"/>
      <c r="F30" s="98"/>
      <c r="G30" s="98"/>
      <c r="H30" s="98"/>
      <c r="I30" s="101"/>
      <c r="J30" s="101"/>
      <c r="K30" s="101"/>
      <c r="L30" s="101"/>
      <c r="M30" s="101"/>
      <c r="N30" s="102"/>
    </row>
    <row r="31" spans="1:14" x14ac:dyDescent="0.25">
      <c r="A31" s="93"/>
      <c r="B31" s="115" t="s">
        <v>134</v>
      </c>
      <c r="C31" s="163" t="s">
        <v>131</v>
      </c>
      <c r="D31" s="184"/>
      <c r="E31" s="98"/>
      <c r="F31" s="98"/>
      <c r="G31" s="98"/>
      <c r="H31" s="98"/>
      <c r="I31" s="101"/>
      <c r="J31" s="101"/>
      <c r="K31" s="101"/>
      <c r="L31" s="101"/>
      <c r="M31" s="101"/>
      <c r="N31" s="102"/>
    </row>
    <row r="32" spans="1:14" x14ac:dyDescent="0.25">
      <c r="A32" s="93"/>
      <c r="B32" s="115" t="s">
        <v>135</v>
      </c>
      <c r="C32" s="163" t="s">
        <v>131</v>
      </c>
      <c r="D32" s="184"/>
      <c r="E32" s="98"/>
      <c r="F32" s="98"/>
      <c r="G32" s="98"/>
      <c r="H32" s="98"/>
      <c r="I32" s="101"/>
      <c r="J32" s="101"/>
      <c r="K32" s="101"/>
      <c r="L32" s="101"/>
      <c r="M32" s="101"/>
      <c r="N32" s="102"/>
    </row>
    <row r="33" spans="1:17" x14ac:dyDescent="0.25">
      <c r="A33" s="93"/>
      <c r="B33" s="115" t="s">
        <v>136</v>
      </c>
      <c r="C33" s="163"/>
      <c r="D33" s="184" t="s">
        <v>132</v>
      </c>
      <c r="E33" s="98" t="s">
        <v>204</v>
      </c>
      <c r="F33" s="98"/>
      <c r="G33" s="98"/>
      <c r="H33" s="98"/>
      <c r="I33" s="101"/>
      <c r="J33" s="101"/>
      <c r="K33" s="101"/>
      <c r="L33" s="101"/>
      <c r="M33" s="101"/>
      <c r="N33" s="102"/>
    </row>
    <row r="34" spans="1:17" x14ac:dyDescent="0.25">
      <c r="A34" s="93"/>
      <c r="B34" s="98"/>
      <c r="C34" s="98"/>
      <c r="D34" s="98"/>
      <c r="E34" s="98"/>
      <c r="F34" s="98"/>
      <c r="G34" s="98"/>
      <c r="H34" s="98"/>
      <c r="I34" s="101"/>
      <c r="J34" s="101"/>
      <c r="K34" s="101"/>
      <c r="L34" s="101"/>
      <c r="M34" s="101"/>
      <c r="N34" s="102"/>
    </row>
    <row r="35" spans="1:17" x14ac:dyDescent="0.25">
      <c r="A35" s="93"/>
      <c r="B35" s="98"/>
      <c r="C35" s="98"/>
      <c r="D35" s="98"/>
      <c r="E35" s="98"/>
      <c r="F35" s="98"/>
      <c r="G35" s="98"/>
      <c r="H35" s="98"/>
      <c r="I35" s="101"/>
      <c r="J35" s="101"/>
      <c r="K35" s="101"/>
      <c r="L35" s="101"/>
      <c r="M35" s="101"/>
      <c r="N35" s="102"/>
    </row>
    <row r="36" spans="1:17" x14ac:dyDescent="0.25">
      <c r="A36" s="93"/>
      <c r="B36" s="116" t="s">
        <v>137</v>
      </c>
      <c r="C36" s="98"/>
      <c r="D36" s="98"/>
      <c r="E36" s="98"/>
      <c r="F36" s="98"/>
      <c r="G36" s="98"/>
      <c r="H36" s="98"/>
      <c r="I36" s="101"/>
      <c r="J36" s="101"/>
      <c r="K36" s="101"/>
      <c r="L36" s="101"/>
      <c r="M36" s="101"/>
      <c r="N36" s="102"/>
    </row>
    <row r="37" spans="1:17" x14ac:dyDescent="0.25">
      <c r="A37" s="93"/>
      <c r="B37" s="98"/>
      <c r="C37" s="98"/>
      <c r="D37" s="98"/>
      <c r="E37" s="98"/>
      <c r="F37" s="98"/>
      <c r="G37" s="98"/>
      <c r="H37" s="98"/>
      <c r="I37" s="101"/>
      <c r="J37" s="101"/>
      <c r="K37" s="101"/>
      <c r="L37" s="101"/>
      <c r="M37" s="101"/>
      <c r="N37" s="102"/>
    </row>
    <row r="38" spans="1:17" x14ac:dyDescent="0.25">
      <c r="A38" s="93"/>
      <c r="B38" s="98"/>
      <c r="C38" s="98"/>
      <c r="D38" s="98"/>
      <c r="E38" s="98"/>
      <c r="F38" s="98"/>
      <c r="G38" s="98"/>
      <c r="H38" s="98"/>
      <c r="I38" s="101"/>
      <c r="J38" s="101"/>
      <c r="K38" s="101"/>
      <c r="L38" s="101"/>
      <c r="M38" s="101"/>
      <c r="N38" s="102"/>
    </row>
    <row r="39" spans="1:17" x14ac:dyDescent="0.25">
      <c r="A39" s="93"/>
      <c r="B39" s="119" t="s">
        <v>33</v>
      </c>
      <c r="C39" s="119" t="s">
        <v>57</v>
      </c>
      <c r="D39" s="118" t="s">
        <v>50</v>
      </c>
      <c r="E39" s="118" t="s">
        <v>16</v>
      </c>
      <c r="F39" s="98"/>
      <c r="G39" s="98"/>
      <c r="H39" s="98"/>
      <c r="I39" s="101"/>
      <c r="J39" s="101"/>
      <c r="K39" s="101"/>
      <c r="L39" s="101"/>
      <c r="M39" s="101"/>
      <c r="N39" s="102"/>
    </row>
    <row r="40" spans="1:17" ht="28.5" x14ac:dyDescent="0.25">
      <c r="A40" s="93"/>
      <c r="B40" s="99" t="s">
        <v>138</v>
      </c>
      <c r="C40" s="100">
        <v>40</v>
      </c>
      <c r="D40" s="117">
        <f>D148</f>
        <v>40</v>
      </c>
      <c r="E40" s="240">
        <f>+D40+D41</f>
        <v>40</v>
      </c>
      <c r="F40" s="98"/>
      <c r="G40" s="98"/>
      <c r="H40" s="98"/>
      <c r="I40" s="101"/>
      <c r="J40" s="101"/>
      <c r="K40" s="101"/>
      <c r="L40" s="101"/>
      <c r="M40" s="101"/>
      <c r="N40" s="102"/>
    </row>
    <row r="41" spans="1:17" ht="42.75" x14ac:dyDescent="0.25">
      <c r="A41" s="93"/>
      <c r="B41" s="99" t="s">
        <v>139</v>
      </c>
      <c r="C41" s="100">
        <v>60</v>
      </c>
      <c r="D41" s="186">
        <f>D149</f>
        <v>0</v>
      </c>
      <c r="E41" s="241"/>
      <c r="F41" s="98"/>
      <c r="G41" s="98"/>
      <c r="H41" s="98"/>
      <c r="I41" s="101"/>
      <c r="J41" s="101"/>
      <c r="K41" s="101"/>
      <c r="L41" s="101"/>
      <c r="M41" s="101"/>
      <c r="N41" s="102"/>
    </row>
    <row r="42" spans="1:17" x14ac:dyDescent="0.25">
      <c r="A42" s="93"/>
      <c r="C42" s="94"/>
      <c r="D42" s="38"/>
      <c r="E42" s="95"/>
      <c r="F42" s="39"/>
      <c r="G42" s="39"/>
      <c r="H42" s="39"/>
      <c r="I42" s="22"/>
      <c r="J42" s="22"/>
      <c r="K42" s="22"/>
      <c r="L42" s="22"/>
      <c r="M42" s="22"/>
    </row>
    <row r="43" spans="1:17" x14ac:dyDescent="0.25">
      <c r="A43" s="93"/>
      <c r="C43" s="94"/>
      <c r="D43" s="38"/>
      <c r="E43" s="95"/>
      <c r="F43" s="39"/>
      <c r="G43" s="39"/>
      <c r="H43" s="39"/>
      <c r="I43" s="22"/>
      <c r="J43" s="22"/>
      <c r="K43" s="22"/>
      <c r="L43" s="22"/>
      <c r="M43" s="22"/>
    </row>
    <row r="44" spans="1:17" x14ac:dyDescent="0.25">
      <c r="A44" s="93"/>
      <c r="C44" s="94"/>
      <c r="D44" s="38"/>
      <c r="E44" s="95"/>
      <c r="F44" s="39"/>
      <c r="G44" s="39"/>
      <c r="H44" s="39"/>
      <c r="I44" s="22"/>
      <c r="J44" s="22"/>
      <c r="K44" s="22"/>
      <c r="L44" s="22"/>
      <c r="M44" s="22"/>
    </row>
    <row r="45" spans="1:17" ht="15.75" thickBot="1" x14ac:dyDescent="0.3">
      <c r="M45" s="233" t="s">
        <v>35</v>
      </c>
      <c r="N45" s="233"/>
    </row>
    <row r="46" spans="1:17" x14ac:dyDescent="0.25">
      <c r="B46" s="63" t="s">
        <v>30</v>
      </c>
      <c r="M46" s="62"/>
      <c r="N46" s="62"/>
    </row>
    <row r="47" spans="1:17" ht="15.75" thickBot="1" x14ac:dyDescent="0.3">
      <c r="M47" s="62"/>
      <c r="N47" s="62"/>
    </row>
    <row r="48" spans="1:17" s="8" customFormat="1" ht="109.5" customHeight="1" x14ac:dyDescent="0.25">
      <c r="B48" s="112" t="s">
        <v>140</v>
      </c>
      <c r="C48" s="112" t="s">
        <v>141</v>
      </c>
      <c r="D48" s="112" t="s">
        <v>142</v>
      </c>
      <c r="E48" s="52" t="s">
        <v>44</v>
      </c>
      <c r="F48" s="52" t="s">
        <v>22</v>
      </c>
      <c r="G48" s="52" t="s">
        <v>98</v>
      </c>
      <c r="H48" s="52" t="s">
        <v>17</v>
      </c>
      <c r="I48" s="52" t="s">
        <v>10</v>
      </c>
      <c r="J48" s="52" t="s">
        <v>31</v>
      </c>
      <c r="K48" s="52" t="s">
        <v>60</v>
      </c>
      <c r="L48" s="52" t="s">
        <v>20</v>
      </c>
      <c r="M48" s="97" t="s">
        <v>26</v>
      </c>
      <c r="N48" s="112" t="s">
        <v>143</v>
      </c>
      <c r="O48" s="52" t="s">
        <v>36</v>
      </c>
      <c r="P48" s="53" t="s">
        <v>11</v>
      </c>
      <c r="Q48" s="53" t="s">
        <v>19</v>
      </c>
    </row>
    <row r="49" spans="1:26" s="28" customFormat="1" ht="45" x14ac:dyDescent="0.25">
      <c r="A49" s="44">
        <v>1</v>
      </c>
      <c r="B49" s="109" t="s">
        <v>156</v>
      </c>
      <c r="C49" s="46" t="s">
        <v>156</v>
      </c>
      <c r="D49" s="47" t="s">
        <v>155</v>
      </c>
      <c r="E49" s="157">
        <v>207</v>
      </c>
      <c r="F49" s="24" t="s">
        <v>131</v>
      </c>
      <c r="G49" s="147" t="s">
        <v>157</v>
      </c>
      <c r="H49" s="49">
        <v>41261</v>
      </c>
      <c r="I49" s="111">
        <v>41851</v>
      </c>
      <c r="J49" s="25" t="s">
        <v>132</v>
      </c>
      <c r="K49" s="96">
        <v>19.11</v>
      </c>
      <c r="L49" s="25"/>
      <c r="M49" s="158">
        <v>600</v>
      </c>
      <c r="N49" s="96" t="s">
        <v>176</v>
      </c>
      <c r="O49" s="26">
        <v>2334215700</v>
      </c>
      <c r="P49" s="26">
        <v>32</v>
      </c>
      <c r="Q49" s="148"/>
      <c r="R49" s="27"/>
      <c r="S49" s="27"/>
      <c r="T49" s="27"/>
      <c r="U49" s="27"/>
      <c r="V49" s="27"/>
      <c r="W49" s="27"/>
      <c r="X49" s="27"/>
      <c r="Y49" s="27"/>
      <c r="Z49" s="27"/>
    </row>
    <row r="50" spans="1:26" s="28" customFormat="1" ht="45" x14ac:dyDescent="0.25">
      <c r="A50" s="44">
        <f>+A49+1</f>
        <v>2</v>
      </c>
      <c r="B50" s="109" t="s">
        <v>156</v>
      </c>
      <c r="C50" s="109" t="s">
        <v>156</v>
      </c>
      <c r="D50" s="47" t="s">
        <v>155</v>
      </c>
      <c r="E50" s="157">
        <v>74</v>
      </c>
      <c r="F50" s="24" t="s">
        <v>131</v>
      </c>
      <c r="G50" s="24" t="s">
        <v>157</v>
      </c>
      <c r="H50" s="111">
        <v>40378</v>
      </c>
      <c r="I50" s="111">
        <v>40530</v>
      </c>
      <c r="J50" s="25" t="s">
        <v>132</v>
      </c>
      <c r="K50" s="96">
        <v>5</v>
      </c>
      <c r="L50" s="25"/>
      <c r="M50" s="96" t="s">
        <v>157</v>
      </c>
      <c r="N50" s="96" t="s">
        <v>176</v>
      </c>
      <c r="O50" s="26">
        <v>26800000</v>
      </c>
      <c r="P50" s="26">
        <v>38</v>
      </c>
      <c r="Q50" s="148"/>
      <c r="R50" s="27"/>
      <c r="S50" s="27"/>
      <c r="T50" s="27"/>
      <c r="U50" s="27"/>
      <c r="V50" s="27"/>
      <c r="W50" s="27"/>
      <c r="X50" s="27"/>
      <c r="Y50" s="27"/>
      <c r="Z50" s="27"/>
    </row>
    <row r="51" spans="1:26" s="28" customFormat="1" x14ac:dyDescent="0.25">
      <c r="A51" s="44">
        <f t="shared" ref="A51:A56" si="0">+A50+1</f>
        <v>3</v>
      </c>
      <c r="B51" s="45"/>
      <c r="C51" s="46"/>
      <c r="D51" s="45"/>
      <c r="E51" s="23"/>
      <c r="F51" s="24"/>
      <c r="G51" s="24"/>
      <c r="H51" s="24"/>
      <c r="I51" s="25"/>
      <c r="J51" s="25"/>
      <c r="K51" s="96"/>
      <c r="L51" s="25"/>
      <c r="M51" s="96"/>
      <c r="N51" s="96"/>
      <c r="O51" s="26"/>
      <c r="P51" s="26"/>
      <c r="Q51" s="148"/>
      <c r="R51" s="27"/>
      <c r="S51" s="27"/>
      <c r="T51" s="27"/>
      <c r="U51" s="27"/>
      <c r="V51" s="27"/>
      <c r="W51" s="27"/>
      <c r="X51" s="27"/>
      <c r="Y51" s="27"/>
      <c r="Z51" s="27"/>
    </row>
    <row r="52" spans="1:26" s="28" customFormat="1" x14ac:dyDescent="0.25">
      <c r="A52" s="44">
        <f t="shared" si="0"/>
        <v>4</v>
      </c>
      <c r="B52" s="45"/>
      <c r="C52" s="46"/>
      <c r="D52" s="45"/>
      <c r="E52" s="23"/>
      <c r="F52" s="24"/>
      <c r="G52" s="24"/>
      <c r="H52" s="24"/>
      <c r="I52" s="105"/>
      <c r="J52" s="25"/>
      <c r="K52" s="96"/>
      <c r="L52" s="25"/>
      <c r="M52" s="96"/>
      <c r="N52" s="96"/>
      <c r="O52" s="26"/>
      <c r="P52" s="26"/>
      <c r="Q52" s="148"/>
      <c r="R52" s="27"/>
      <c r="S52" s="27"/>
      <c r="T52" s="27"/>
      <c r="U52" s="27"/>
      <c r="V52" s="27"/>
      <c r="W52" s="27"/>
      <c r="X52" s="27"/>
      <c r="Y52" s="27"/>
      <c r="Z52" s="27"/>
    </row>
    <row r="53" spans="1:26" s="28" customFormat="1" x14ac:dyDescent="0.25">
      <c r="A53" s="44">
        <f t="shared" si="0"/>
        <v>5</v>
      </c>
      <c r="B53" s="45"/>
      <c r="C53" s="46"/>
      <c r="D53" s="45"/>
      <c r="E53" s="23"/>
      <c r="F53" s="24"/>
      <c r="G53" s="24"/>
      <c r="H53" s="24"/>
      <c r="I53" s="25"/>
      <c r="J53" s="25"/>
      <c r="K53" s="96"/>
      <c r="L53" s="25"/>
      <c r="M53" s="96"/>
      <c r="N53" s="96"/>
      <c r="O53" s="26"/>
      <c r="P53" s="26"/>
      <c r="Q53" s="148"/>
      <c r="R53" s="27"/>
      <c r="S53" s="27"/>
      <c r="T53" s="27"/>
      <c r="U53" s="27"/>
      <c r="V53" s="27"/>
      <c r="W53" s="27"/>
      <c r="X53" s="27"/>
      <c r="Y53" s="27"/>
      <c r="Z53" s="27"/>
    </row>
    <row r="54" spans="1:26" s="28" customFormat="1" x14ac:dyDescent="0.25">
      <c r="A54" s="44">
        <f t="shared" si="0"/>
        <v>6</v>
      </c>
      <c r="B54" s="45"/>
      <c r="C54" s="46"/>
      <c r="D54" s="45"/>
      <c r="E54" s="23"/>
      <c r="F54" s="24"/>
      <c r="G54" s="24"/>
      <c r="H54" s="24"/>
      <c r="I54" s="25"/>
      <c r="J54" s="25"/>
      <c r="K54" s="96"/>
      <c r="L54" s="25"/>
      <c r="M54" s="96"/>
      <c r="N54" s="96"/>
      <c r="O54" s="26"/>
      <c r="P54" s="26"/>
      <c r="Q54" s="148"/>
      <c r="R54" s="27"/>
      <c r="S54" s="27"/>
      <c r="T54" s="27"/>
      <c r="U54" s="27"/>
      <c r="V54" s="27"/>
      <c r="W54" s="27"/>
      <c r="X54" s="27"/>
      <c r="Y54" s="27"/>
      <c r="Z54" s="27"/>
    </row>
    <row r="55" spans="1:26" s="28" customFormat="1" x14ac:dyDescent="0.25">
      <c r="A55" s="44">
        <f t="shared" si="0"/>
        <v>7</v>
      </c>
      <c r="B55" s="45"/>
      <c r="C55" s="46"/>
      <c r="D55" s="45"/>
      <c r="E55" s="23"/>
      <c r="F55" s="24"/>
      <c r="G55" s="24"/>
      <c r="H55" s="24"/>
      <c r="I55" s="25"/>
      <c r="J55" s="25"/>
      <c r="K55" s="96"/>
      <c r="L55" s="25"/>
      <c r="M55" s="96"/>
      <c r="N55" s="96"/>
      <c r="O55" s="26"/>
      <c r="P55" s="26"/>
      <c r="Q55" s="148"/>
      <c r="R55" s="27"/>
      <c r="S55" s="27"/>
      <c r="T55" s="27"/>
      <c r="U55" s="27"/>
      <c r="V55" s="27"/>
      <c r="W55" s="27"/>
      <c r="X55" s="27"/>
      <c r="Y55" s="27"/>
      <c r="Z55" s="27"/>
    </row>
    <row r="56" spans="1:26" s="28" customFormat="1" x14ac:dyDescent="0.25">
      <c r="A56" s="44">
        <f t="shared" si="0"/>
        <v>8</v>
      </c>
      <c r="B56" s="45"/>
      <c r="C56" s="46"/>
      <c r="D56" s="45"/>
      <c r="E56" s="23"/>
      <c r="F56" s="24"/>
      <c r="G56" s="24"/>
      <c r="H56" s="24"/>
      <c r="I56" s="25"/>
      <c r="J56" s="25"/>
      <c r="K56" s="96"/>
      <c r="L56" s="25"/>
      <c r="M56" s="96"/>
      <c r="N56" s="96"/>
      <c r="O56" s="26"/>
      <c r="P56" s="26"/>
      <c r="Q56" s="148"/>
      <c r="R56" s="27"/>
      <c r="S56" s="27"/>
      <c r="T56" s="27"/>
      <c r="U56" s="27"/>
      <c r="V56" s="27"/>
      <c r="W56" s="27"/>
      <c r="X56" s="27"/>
      <c r="Y56" s="27"/>
      <c r="Z56" s="27"/>
    </row>
    <row r="57" spans="1:26" s="28" customFormat="1" ht="22.5" customHeight="1" x14ac:dyDescent="0.25">
      <c r="A57" s="44"/>
      <c r="B57" s="47" t="s">
        <v>16</v>
      </c>
      <c r="C57" s="46"/>
      <c r="D57" s="45"/>
      <c r="E57" s="23"/>
      <c r="F57" s="24"/>
      <c r="G57" s="24"/>
      <c r="H57" s="24"/>
      <c r="I57" s="25"/>
      <c r="J57" s="25"/>
      <c r="K57" s="146">
        <v>24.11</v>
      </c>
      <c r="L57" s="48">
        <f t="shared" ref="L57:N57" si="1">SUM(L49:L56)</f>
        <v>0</v>
      </c>
      <c r="M57" s="146">
        <f t="shared" si="1"/>
        <v>600</v>
      </c>
      <c r="N57" s="48">
        <f t="shared" si="1"/>
        <v>0</v>
      </c>
      <c r="O57" s="26"/>
      <c r="P57" s="26"/>
      <c r="Q57" s="149"/>
    </row>
    <row r="58" spans="1:26" s="29" customFormat="1" x14ac:dyDescent="0.25">
      <c r="E58" s="30"/>
    </row>
    <row r="59" spans="1:26" s="29" customFormat="1" x14ac:dyDescent="0.25">
      <c r="B59" s="234" t="s">
        <v>28</v>
      </c>
      <c r="C59" s="234" t="s">
        <v>27</v>
      </c>
      <c r="D59" s="232" t="s">
        <v>34</v>
      </c>
      <c r="E59" s="232"/>
    </row>
    <row r="60" spans="1:26" s="29" customFormat="1" x14ac:dyDescent="0.25">
      <c r="B60" s="235"/>
      <c r="C60" s="235"/>
      <c r="D60" s="58" t="s">
        <v>23</v>
      </c>
      <c r="E60" s="59" t="s">
        <v>24</v>
      </c>
    </row>
    <row r="61" spans="1:26" s="29" customFormat="1" ht="30.6" customHeight="1" x14ac:dyDescent="0.25">
      <c r="B61" s="57" t="s">
        <v>21</v>
      </c>
      <c r="C61" s="159">
        <f>+K57</f>
        <v>24.11</v>
      </c>
      <c r="D61" s="160" t="s">
        <v>131</v>
      </c>
      <c r="E61" s="56"/>
      <c r="F61" s="31"/>
      <c r="G61" s="31"/>
      <c r="H61" s="31"/>
      <c r="I61" s="31"/>
      <c r="J61" s="31"/>
      <c r="K61" s="31"/>
      <c r="L61" s="31"/>
      <c r="M61" s="31"/>
    </row>
    <row r="62" spans="1:26" s="29" customFormat="1" ht="30" customHeight="1" x14ac:dyDescent="0.25">
      <c r="B62" s="57" t="s">
        <v>25</v>
      </c>
      <c r="C62" s="159">
        <f>+M57</f>
        <v>600</v>
      </c>
      <c r="D62" s="160" t="s">
        <v>131</v>
      </c>
      <c r="E62" s="56"/>
    </row>
    <row r="63" spans="1:26" s="29" customFormat="1" x14ac:dyDescent="0.25">
      <c r="B63" s="32"/>
      <c r="C63" s="230"/>
      <c r="D63" s="230"/>
      <c r="E63" s="230"/>
      <c r="F63" s="230"/>
      <c r="G63" s="230"/>
      <c r="H63" s="230"/>
      <c r="I63" s="230"/>
      <c r="J63" s="230"/>
      <c r="K63" s="230"/>
      <c r="L63" s="230"/>
      <c r="M63" s="230"/>
      <c r="N63" s="230"/>
    </row>
    <row r="64" spans="1:26" ht="28.15" customHeight="1" thickBot="1" x14ac:dyDescent="0.3"/>
    <row r="65" spans="2:17" ht="27" thickBot="1" x14ac:dyDescent="0.3">
      <c r="B65" s="229" t="s">
        <v>99</v>
      </c>
      <c r="C65" s="229"/>
      <c r="D65" s="229"/>
      <c r="E65" s="229"/>
      <c r="F65" s="229"/>
      <c r="G65" s="229"/>
      <c r="H65" s="229"/>
      <c r="I65" s="229"/>
      <c r="J65" s="229"/>
      <c r="K65" s="229"/>
      <c r="L65" s="229"/>
      <c r="M65" s="229"/>
      <c r="N65" s="229"/>
    </row>
    <row r="68" spans="2:17" ht="109.5" customHeight="1" x14ac:dyDescent="0.25">
      <c r="B68" s="114" t="s">
        <v>144</v>
      </c>
      <c r="C68" s="65" t="s">
        <v>2</v>
      </c>
      <c r="D68" s="65" t="s">
        <v>101</v>
      </c>
      <c r="E68" s="65" t="s">
        <v>100</v>
      </c>
      <c r="F68" s="65" t="s">
        <v>102</v>
      </c>
      <c r="G68" s="65" t="s">
        <v>103</v>
      </c>
      <c r="H68" s="65" t="s">
        <v>104</v>
      </c>
      <c r="I68" s="65" t="s">
        <v>105</v>
      </c>
      <c r="J68" s="65" t="s">
        <v>106</v>
      </c>
      <c r="K68" s="65" t="s">
        <v>107</v>
      </c>
      <c r="L68" s="65" t="s">
        <v>108</v>
      </c>
      <c r="M68" s="90" t="s">
        <v>109</v>
      </c>
      <c r="N68" s="90" t="s">
        <v>110</v>
      </c>
      <c r="O68" s="207" t="s">
        <v>3</v>
      </c>
      <c r="P68" s="209"/>
      <c r="Q68" s="65" t="s">
        <v>18</v>
      </c>
    </row>
    <row r="69" spans="2:17" x14ac:dyDescent="0.25">
      <c r="B69" s="3" t="s">
        <v>160</v>
      </c>
      <c r="C69" s="3" t="s">
        <v>159</v>
      </c>
      <c r="D69" s="5" t="s">
        <v>158</v>
      </c>
      <c r="E69" s="4">
        <v>160</v>
      </c>
      <c r="F69" s="4" t="s">
        <v>157</v>
      </c>
      <c r="G69" s="4" t="s">
        <v>131</v>
      </c>
      <c r="H69" s="4" t="s">
        <v>157</v>
      </c>
      <c r="I69" s="4" t="s">
        <v>157</v>
      </c>
      <c r="J69" s="4" t="s">
        <v>131</v>
      </c>
      <c r="K69" s="117" t="s">
        <v>131</v>
      </c>
      <c r="L69" s="117" t="s">
        <v>131</v>
      </c>
      <c r="M69" s="117" t="s">
        <v>131</v>
      </c>
      <c r="N69" s="117" t="s">
        <v>131</v>
      </c>
      <c r="O69" s="214"/>
      <c r="P69" s="215"/>
      <c r="Q69" s="60" t="s">
        <v>131</v>
      </c>
    </row>
    <row r="70" spans="2:17" s="29" customFormat="1" x14ac:dyDescent="0.25">
      <c r="B70" s="91" t="s">
        <v>161</v>
      </c>
      <c r="C70" s="91" t="s">
        <v>159</v>
      </c>
      <c r="D70" s="5" t="s">
        <v>162</v>
      </c>
      <c r="E70" s="4">
        <v>20</v>
      </c>
      <c r="F70" s="4" t="s">
        <v>157</v>
      </c>
      <c r="G70" s="4" t="s">
        <v>131</v>
      </c>
      <c r="H70" s="4" t="s">
        <v>157</v>
      </c>
      <c r="I70" s="4" t="s">
        <v>157</v>
      </c>
      <c r="J70" s="4" t="s">
        <v>131</v>
      </c>
      <c r="K70" s="55" t="s">
        <v>131</v>
      </c>
      <c r="L70" s="55" t="s">
        <v>131</v>
      </c>
      <c r="M70" s="55" t="s">
        <v>131</v>
      </c>
      <c r="N70" s="55" t="s">
        <v>131</v>
      </c>
      <c r="O70" s="219"/>
      <c r="P70" s="220"/>
      <c r="Q70" s="56" t="s">
        <v>131</v>
      </c>
    </row>
    <row r="71" spans="2:17" s="29" customFormat="1" x14ac:dyDescent="0.25">
      <c r="B71" s="91" t="s">
        <v>163</v>
      </c>
      <c r="C71" s="91" t="s">
        <v>159</v>
      </c>
      <c r="D71" s="5" t="s">
        <v>164</v>
      </c>
      <c r="E71" s="4">
        <v>90</v>
      </c>
      <c r="F71" s="4" t="s">
        <v>157</v>
      </c>
      <c r="G71" s="4" t="s">
        <v>131</v>
      </c>
      <c r="H71" s="4" t="s">
        <v>157</v>
      </c>
      <c r="I71" s="4" t="s">
        <v>157</v>
      </c>
      <c r="J71" s="4" t="s">
        <v>131</v>
      </c>
      <c r="K71" s="55" t="s">
        <v>131</v>
      </c>
      <c r="L71" s="55" t="s">
        <v>131</v>
      </c>
      <c r="M71" s="55" t="s">
        <v>131</v>
      </c>
      <c r="N71" s="55" t="s">
        <v>131</v>
      </c>
      <c r="O71" s="219"/>
      <c r="P71" s="220"/>
      <c r="Q71" s="56" t="s">
        <v>131</v>
      </c>
    </row>
    <row r="72" spans="2:17" s="29" customFormat="1" x14ac:dyDescent="0.25">
      <c r="B72" s="91" t="s">
        <v>165</v>
      </c>
      <c r="C72" s="91" t="s">
        <v>159</v>
      </c>
      <c r="D72" s="5" t="s">
        <v>166</v>
      </c>
      <c r="E72" s="4">
        <v>40</v>
      </c>
      <c r="F72" s="4" t="s">
        <v>157</v>
      </c>
      <c r="G72" s="4" t="s">
        <v>131</v>
      </c>
      <c r="H72" s="4" t="s">
        <v>157</v>
      </c>
      <c r="I72" s="4" t="s">
        <v>157</v>
      </c>
      <c r="J72" s="4" t="s">
        <v>131</v>
      </c>
      <c r="K72" s="55" t="s">
        <v>131</v>
      </c>
      <c r="L72" s="55" t="s">
        <v>131</v>
      </c>
      <c r="M72" s="55" t="s">
        <v>131</v>
      </c>
      <c r="N72" s="55" t="s">
        <v>131</v>
      </c>
      <c r="O72" s="219"/>
      <c r="P72" s="220"/>
      <c r="Q72" s="56" t="s">
        <v>131</v>
      </c>
    </row>
    <row r="73" spans="2:17" s="29" customFormat="1" x14ac:dyDescent="0.25">
      <c r="B73" s="91" t="s">
        <v>167</v>
      </c>
      <c r="C73" s="91" t="s">
        <v>159</v>
      </c>
      <c r="D73" s="5" t="s">
        <v>168</v>
      </c>
      <c r="E73" s="4">
        <v>30</v>
      </c>
      <c r="F73" s="4" t="s">
        <v>157</v>
      </c>
      <c r="G73" s="4" t="s">
        <v>131</v>
      </c>
      <c r="H73" s="4" t="s">
        <v>157</v>
      </c>
      <c r="I73" s="4" t="s">
        <v>157</v>
      </c>
      <c r="J73" s="4" t="s">
        <v>131</v>
      </c>
      <c r="K73" s="55" t="s">
        <v>131</v>
      </c>
      <c r="L73" s="55" t="s">
        <v>131</v>
      </c>
      <c r="M73" s="55" t="s">
        <v>131</v>
      </c>
      <c r="N73" s="55" t="s">
        <v>131</v>
      </c>
      <c r="O73" s="219"/>
      <c r="P73" s="220"/>
      <c r="Q73" s="56" t="s">
        <v>131</v>
      </c>
    </row>
    <row r="74" spans="2:17" s="29" customFormat="1" x14ac:dyDescent="0.25">
      <c r="B74" s="91" t="s">
        <v>169</v>
      </c>
      <c r="C74" s="91" t="s">
        <v>159</v>
      </c>
      <c r="D74" s="5" t="s">
        <v>170</v>
      </c>
      <c r="E74" s="4">
        <v>140</v>
      </c>
      <c r="F74" s="4" t="s">
        <v>157</v>
      </c>
      <c r="G74" s="4" t="s">
        <v>131</v>
      </c>
      <c r="H74" s="4" t="s">
        <v>157</v>
      </c>
      <c r="I74" s="4" t="s">
        <v>157</v>
      </c>
      <c r="J74" s="4" t="s">
        <v>131</v>
      </c>
      <c r="K74" s="55" t="s">
        <v>131</v>
      </c>
      <c r="L74" s="55" t="s">
        <v>131</v>
      </c>
      <c r="M74" s="55" t="s">
        <v>131</v>
      </c>
      <c r="N74" s="55" t="s">
        <v>131</v>
      </c>
      <c r="O74" s="219"/>
      <c r="P74" s="220"/>
      <c r="Q74" s="56" t="s">
        <v>131</v>
      </c>
    </row>
    <row r="75" spans="2:17" x14ac:dyDescent="0.25">
      <c r="B75" s="60" t="s">
        <v>171</v>
      </c>
      <c r="C75" s="60" t="s">
        <v>159</v>
      </c>
      <c r="D75" s="60" t="s">
        <v>172</v>
      </c>
      <c r="E75" s="117">
        <v>120</v>
      </c>
      <c r="F75" s="117" t="s">
        <v>157</v>
      </c>
      <c r="G75" s="117" t="s">
        <v>131</v>
      </c>
      <c r="H75" s="117" t="s">
        <v>157</v>
      </c>
      <c r="I75" s="117" t="s">
        <v>157</v>
      </c>
      <c r="J75" s="117" t="s">
        <v>131</v>
      </c>
      <c r="K75" s="117" t="s">
        <v>131</v>
      </c>
      <c r="L75" s="117" t="s">
        <v>131</v>
      </c>
      <c r="M75" s="117" t="s">
        <v>131</v>
      </c>
      <c r="N75" s="117" t="s">
        <v>131</v>
      </c>
      <c r="O75" s="214"/>
      <c r="P75" s="215"/>
      <c r="Q75" s="60" t="s">
        <v>131</v>
      </c>
    </row>
    <row r="76" spans="2:17" x14ac:dyDescent="0.25">
      <c r="B76" s="9" t="s">
        <v>1</v>
      </c>
    </row>
    <row r="77" spans="2:17" x14ac:dyDescent="0.25">
      <c r="B77" s="9" t="s">
        <v>37</v>
      </c>
    </row>
    <row r="78" spans="2:17" x14ac:dyDescent="0.25">
      <c r="B78" s="9" t="s">
        <v>61</v>
      </c>
    </row>
    <row r="80" spans="2:17" ht="15.75" thickBot="1" x14ac:dyDescent="0.3"/>
    <row r="81" spans="2:17" ht="27" thickBot="1" x14ac:dyDescent="0.3">
      <c r="B81" s="242" t="s">
        <v>38</v>
      </c>
      <c r="C81" s="243"/>
      <c r="D81" s="243"/>
      <c r="E81" s="243"/>
      <c r="F81" s="243"/>
      <c r="G81" s="243"/>
      <c r="H81" s="243"/>
      <c r="I81" s="243"/>
      <c r="J81" s="243"/>
      <c r="K81" s="243"/>
      <c r="L81" s="243"/>
      <c r="M81" s="243"/>
      <c r="N81" s="244"/>
    </row>
    <row r="86" spans="2:17" ht="76.5" customHeight="1" x14ac:dyDescent="0.25">
      <c r="B86" s="54" t="s">
        <v>0</v>
      </c>
      <c r="C86" s="54" t="s">
        <v>39</v>
      </c>
      <c r="D86" s="54" t="s">
        <v>40</v>
      </c>
      <c r="E86" s="54" t="s">
        <v>111</v>
      </c>
      <c r="F86" s="54" t="s">
        <v>113</v>
      </c>
      <c r="G86" s="54" t="s">
        <v>114</v>
      </c>
      <c r="H86" s="54" t="s">
        <v>115</v>
      </c>
      <c r="I86" s="54" t="s">
        <v>112</v>
      </c>
      <c r="J86" s="207" t="s">
        <v>116</v>
      </c>
      <c r="K86" s="208"/>
      <c r="L86" s="209"/>
      <c r="M86" s="54" t="s">
        <v>117</v>
      </c>
      <c r="N86" s="54" t="s">
        <v>41</v>
      </c>
      <c r="O86" s="54" t="s">
        <v>42</v>
      </c>
      <c r="P86" s="207" t="s">
        <v>3</v>
      </c>
      <c r="Q86" s="209"/>
    </row>
    <row r="87" spans="2:17" ht="60.75" customHeight="1" x14ac:dyDescent="0.25">
      <c r="B87" s="153" t="s">
        <v>181</v>
      </c>
      <c r="C87" s="85" t="s">
        <v>177</v>
      </c>
      <c r="D87" s="153" t="s">
        <v>173</v>
      </c>
      <c r="E87" s="3">
        <v>52975096</v>
      </c>
      <c r="F87" s="153" t="s">
        <v>174</v>
      </c>
      <c r="G87" s="153" t="s">
        <v>175</v>
      </c>
      <c r="H87" s="161">
        <v>39640</v>
      </c>
      <c r="I87" s="5" t="s">
        <v>176</v>
      </c>
      <c r="J87" s="1" t="s">
        <v>179</v>
      </c>
      <c r="K87" s="92" t="s">
        <v>178</v>
      </c>
      <c r="L87" s="92" t="s">
        <v>180</v>
      </c>
      <c r="M87" s="60" t="s">
        <v>131</v>
      </c>
      <c r="N87" s="60" t="s">
        <v>131</v>
      </c>
      <c r="O87" s="60" t="s">
        <v>131</v>
      </c>
      <c r="P87" s="212"/>
      <c r="Q87" s="212"/>
    </row>
    <row r="88" spans="2:17" ht="60.75" customHeight="1" x14ac:dyDescent="0.25">
      <c r="B88" s="153" t="s">
        <v>181</v>
      </c>
      <c r="C88" s="153" t="s">
        <v>177</v>
      </c>
      <c r="D88" s="153" t="s">
        <v>182</v>
      </c>
      <c r="E88" s="3">
        <v>1116543245</v>
      </c>
      <c r="F88" s="153" t="s">
        <v>183</v>
      </c>
      <c r="G88" s="153" t="s">
        <v>184</v>
      </c>
      <c r="H88" s="161">
        <v>40711</v>
      </c>
      <c r="I88" s="5" t="s">
        <v>176</v>
      </c>
      <c r="J88" s="1" t="s">
        <v>179</v>
      </c>
      <c r="K88" s="92" t="s">
        <v>185</v>
      </c>
      <c r="L88" s="92" t="s">
        <v>186</v>
      </c>
      <c r="M88" s="115" t="s">
        <v>131</v>
      </c>
      <c r="N88" s="115" t="s">
        <v>131</v>
      </c>
      <c r="O88" s="115" t="s">
        <v>131</v>
      </c>
      <c r="P88" s="214"/>
      <c r="Q88" s="215"/>
    </row>
    <row r="89" spans="2:17" ht="60.75" customHeight="1" x14ac:dyDescent="0.25">
      <c r="B89" s="153" t="s">
        <v>181</v>
      </c>
      <c r="C89" s="153" t="s">
        <v>177</v>
      </c>
      <c r="D89" s="153" t="s">
        <v>187</v>
      </c>
      <c r="E89" s="3">
        <v>22866512</v>
      </c>
      <c r="F89" s="153" t="s">
        <v>189</v>
      </c>
      <c r="G89" s="153" t="s">
        <v>188</v>
      </c>
      <c r="H89" s="161">
        <v>39256</v>
      </c>
      <c r="I89" s="5" t="s">
        <v>131</v>
      </c>
      <c r="J89" s="1" t="s">
        <v>179</v>
      </c>
      <c r="K89" s="92" t="s">
        <v>190</v>
      </c>
      <c r="L89" s="92" t="s">
        <v>193</v>
      </c>
      <c r="M89" s="115" t="s">
        <v>131</v>
      </c>
      <c r="N89" s="115" t="s">
        <v>131</v>
      </c>
      <c r="O89" s="115" t="s">
        <v>131</v>
      </c>
      <c r="P89" s="216"/>
      <c r="Q89" s="217"/>
    </row>
    <row r="90" spans="2:17" ht="33.6" customHeight="1" x14ac:dyDescent="0.25">
      <c r="B90" s="153" t="s">
        <v>43</v>
      </c>
      <c r="C90" s="153" t="s">
        <v>177</v>
      </c>
      <c r="D90" s="153" t="s">
        <v>191</v>
      </c>
      <c r="E90" s="3">
        <v>46374858</v>
      </c>
      <c r="F90" s="153" t="s">
        <v>189</v>
      </c>
      <c r="G90" s="153" t="s">
        <v>188</v>
      </c>
      <c r="H90" s="161">
        <v>38891</v>
      </c>
      <c r="I90" s="5" t="s">
        <v>131</v>
      </c>
      <c r="J90" s="1" t="s">
        <v>179</v>
      </c>
      <c r="K90" s="92" t="s">
        <v>192</v>
      </c>
      <c r="L90" s="92" t="s">
        <v>198</v>
      </c>
      <c r="M90" s="115" t="s">
        <v>131</v>
      </c>
      <c r="N90" s="115" t="s">
        <v>131</v>
      </c>
      <c r="O90" s="115" t="s">
        <v>131</v>
      </c>
      <c r="P90" s="218" t="s">
        <v>282</v>
      </c>
      <c r="Q90" s="218"/>
    </row>
    <row r="91" spans="2:17" ht="33.6" customHeight="1" x14ac:dyDescent="0.25">
      <c r="B91" s="153" t="s">
        <v>43</v>
      </c>
      <c r="C91" s="153" t="s">
        <v>177</v>
      </c>
      <c r="D91" s="92" t="s">
        <v>194</v>
      </c>
      <c r="E91" s="91">
        <v>40420845</v>
      </c>
      <c r="F91" s="153" t="s">
        <v>195</v>
      </c>
      <c r="G91" s="92" t="s">
        <v>196</v>
      </c>
      <c r="H91" s="169">
        <v>35608</v>
      </c>
      <c r="I91" s="5" t="s">
        <v>131</v>
      </c>
      <c r="J91" s="5" t="s">
        <v>179</v>
      </c>
      <c r="K91" s="92" t="s">
        <v>197</v>
      </c>
      <c r="L91" s="92" t="s">
        <v>193</v>
      </c>
      <c r="M91" s="56" t="s">
        <v>131</v>
      </c>
      <c r="N91" s="56" t="s">
        <v>131</v>
      </c>
      <c r="O91" s="56" t="s">
        <v>131</v>
      </c>
      <c r="P91" s="213"/>
      <c r="Q91" s="213"/>
    </row>
    <row r="92" spans="2:17" ht="33.6" customHeight="1" x14ac:dyDescent="0.25">
      <c r="B92" s="85" t="s">
        <v>43</v>
      </c>
      <c r="C92" s="153" t="s">
        <v>177</v>
      </c>
      <c r="D92" s="92" t="s">
        <v>199</v>
      </c>
      <c r="E92" s="91">
        <v>47433980</v>
      </c>
      <c r="F92" s="153" t="s">
        <v>200</v>
      </c>
      <c r="G92" s="92" t="s">
        <v>201</v>
      </c>
      <c r="H92" s="169">
        <v>43096</v>
      </c>
      <c r="I92" s="5" t="s">
        <v>131</v>
      </c>
      <c r="J92" s="5" t="s">
        <v>179</v>
      </c>
      <c r="K92" s="92" t="s">
        <v>202</v>
      </c>
      <c r="L92" s="92" t="s">
        <v>193</v>
      </c>
      <c r="M92" s="56" t="s">
        <v>131</v>
      </c>
      <c r="N92" s="56" t="s">
        <v>131</v>
      </c>
      <c r="O92" s="56" t="s">
        <v>131</v>
      </c>
      <c r="P92" s="213"/>
      <c r="Q92" s="213"/>
    </row>
    <row r="94" spans="2:17" ht="15.75" thickBot="1" x14ac:dyDescent="0.3"/>
    <row r="95" spans="2:17" ht="27" thickBot="1" x14ac:dyDescent="0.3">
      <c r="B95" s="242" t="s">
        <v>45</v>
      </c>
      <c r="C95" s="243"/>
      <c r="D95" s="243"/>
      <c r="E95" s="243"/>
      <c r="F95" s="243"/>
      <c r="G95" s="243"/>
      <c r="H95" s="243"/>
      <c r="I95" s="243"/>
      <c r="J95" s="243"/>
      <c r="K95" s="243"/>
      <c r="L95" s="243"/>
      <c r="M95" s="243"/>
      <c r="N95" s="244"/>
    </row>
    <row r="98" spans="1:26" ht="46.15" customHeight="1" x14ac:dyDescent="0.25">
      <c r="B98" s="65" t="s">
        <v>33</v>
      </c>
      <c r="C98" s="65" t="s">
        <v>46</v>
      </c>
      <c r="D98" s="207" t="s">
        <v>3</v>
      </c>
      <c r="E98" s="209"/>
    </row>
    <row r="99" spans="1:26" ht="88.5" customHeight="1" x14ac:dyDescent="0.25">
      <c r="B99" s="66" t="s">
        <v>118</v>
      </c>
      <c r="C99" s="192" t="s">
        <v>131</v>
      </c>
      <c r="D99" s="248" t="s">
        <v>253</v>
      </c>
      <c r="E99" s="249"/>
    </row>
    <row r="102" spans="1:26" ht="26.25" x14ac:dyDescent="0.25">
      <c r="B102" s="221" t="s">
        <v>63</v>
      </c>
      <c r="C102" s="222"/>
      <c r="D102" s="222"/>
      <c r="E102" s="222"/>
      <c r="F102" s="222"/>
      <c r="G102" s="222"/>
      <c r="H102" s="222"/>
      <c r="I102" s="222"/>
      <c r="J102" s="222"/>
      <c r="K102" s="222"/>
      <c r="L102" s="222"/>
      <c r="M102" s="222"/>
      <c r="N102" s="222"/>
      <c r="O102" s="222"/>
      <c r="P102" s="222"/>
    </row>
    <row r="104" spans="1:26" ht="15.75" thickBot="1" x14ac:dyDescent="0.3"/>
    <row r="105" spans="1:26" ht="27" thickBot="1" x14ac:dyDescent="0.3">
      <c r="B105" s="242" t="s">
        <v>53</v>
      </c>
      <c r="C105" s="243"/>
      <c r="D105" s="243"/>
      <c r="E105" s="243"/>
      <c r="F105" s="243"/>
      <c r="G105" s="243"/>
      <c r="H105" s="243"/>
      <c r="I105" s="243"/>
      <c r="J105" s="243"/>
      <c r="K105" s="243"/>
      <c r="L105" s="243"/>
      <c r="M105" s="243"/>
      <c r="N105" s="244"/>
    </row>
    <row r="107" spans="1:26" ht="15.75" thickBot="1" x14ac:dyDescent="0.3">
      <c r="M107" s="62"/>
      <c r="N107" s="62"/>
    </row>
    <row r="108" spans="1:26" s="101" customFormat="1" ht="109.5" customHeight="1" x14ac:dyDescent="0.25">
      <c r="B108" s="112" t="s">
        <v>140</v>
      </c>
      <c r="C108" s="112" t="s">
        <v>141</v>
      </c>
      <c r="D108" s="112" t="s">
        <v>142</v>
      </c>
      <c r="E108" s="112" t="s">
        <v>44</v>
      </c>
      <c r="F108" s="112" t="s">
        <v>22</v>
      </c>
      <c r="G108" s="112" t="s">
        <v>98</v>
      </c>
      <c r="H108" s="112" t="s">
        <v>17</v>
      </c>
      <c r="I108" s="112" t="s">
        <v>10</v>
      </c>
      <c r="J108" s="112" t="s">
        <v>31</v>
      </c>
      <c r="K108" s="112" t="s">
        <v>60</v>
      </c>
      <c r="L108" s="112" t="s">
        <v>20</v>
      </c>
      <c r="M108" s="97" t="s">
        <v>26</v>
      </c>
      <c r="N108" s="112" t="s">
        <v>143</v>
      </c>
      <c r="O108" s="112" t="s">
        <v>36</v>
      </c>
      <c r="P108" s="113" t="s">
        <v>11</v>
      </c>
      <c r="Q108" s="113" t="s">
        <v>19</v>
      </c>
    </row>
    <row r="109" spans="1:26" s="107" customFormat="1" ht="60" x14ac:dyDescent="0.25">
      <c r="A109" s="44">
        <v>1</v>
      </c>
      <c r="B109" s="108" t="s">
        <v>154</v>
      </c>
      <c r="C109" s="109" t="s">
        <v>154</v>
      </c>
      <c r="D109" s="108" t="s">
        <v>273</v>
      </c>
      <c r="E109" s="173">
        <v>82</v>
      </c>
      <c r="F109" s="104" t="s">
        <v>131</v>
      </c>
      <c r="G109" s="147" t="s">
        <v>176</v>
      </c>
      <c r="H109" s="111">
        <v>41053</v>
      </c>
      <c r="I109" s="111">
        <v>41266</v>
      </c>
      <c r="J109" s="105" t="s">
        <v>132</v>
      </c>
      <c r="K109" s="96">
        <v>7</v>
      </c>
      <c r="L109" s="96">
        <v>0</v>
      </c>
      <c r="M109" s="96">
        <v>0</v>
      </c>
      <c r="N109" s="96">
        <v>0</v>
      </c>
      <c r="O109" s="26">
        <v>544676251</v>
      </c>
      <c r="P109" s="26">
        <v>207</v>
      </c>
      <c r="Q109" s="148"/>
      <c r="R109" s="106"/>
      <c r="S109" s="106"/>
      <c r="T109" s="106"/>
      <c r="U109" s="106"/>
      <c r="V109" s="106"/>
      <c r="W109" s="106"/>
      <c r="X109" s="106"/>
      <c r="Y109" s="106"/>
      <c r="Z109" s="106"/>
    </row>
    <row r="110" spans="1:26" s="107" customFormat="1" ht="60" x14ac:dyDescent="0.25">
      <c r="A110" s="44">
        <f>+A109+1</f>
        <v>2</v>
      </c>
      <c r="B110" s="108" t="s">
        <v>154</v>
      </c>
      <c r="C110" s="109" t="s">
        <v>154</v>
      </c>
      <c r="D110" s="108" t="s">
        <v>273</v>
      </c>
      <c r="E110" s="173">
        <v>205</v>
      </c>
      <c r="F110" s="104" t="s">
        <v>131</v>
      </c>
      <c r="G110" s="147" t="s">
        <v>176</v>
      </c>
      <c r="H110" s="111">
        <v>40714</v>
      </c>
      <c r="I110" s="105">
        <v>40907</v>
      </c>
      <c r="J110" s="105" t="s">
        <v>132</v>
      </c>
      <c r="K110" s="96">
        <v>6</v>
      </c>
      <c r="L110" s="96">
        <v>0</v>
      </c>
      <c r="M110" s="96">
        <v>0</v>
      </c>
      <c r="N110" s="96">
        <v>0</v>
      </c>
      <c r="O110" s="26">
        <v>136778700</v>
      </c>
      <c r="P110" s="26">
        <v>210</v>
      </c>
      <c r="Q110" s="148"/>
      <c r="R110" s="106"/>
      <c r="S110" s="106"/>
      <c r="T110" s="106"/>
      <c r="U110" s="106"/>
      <c r="V110" s="106"/>
      <c r="W110" s="106"/>
      <c r="X110" s="106"/>
      <c r="Y110" s="106"/>
      <c r="Z110" s="106"/>
    </row>
    <row r="111" spans="1:26" s="107" customFormat="1" ht="77.25" customHeight="1" x14ac:dyDescent="0.25">
      <c r="A111" s="44">
        <f t="shared" ref="A111:A116" si="2">+A110+1</f>
        <v>3</v>
      </c>
      <c r="B111" s="108" t="s">
        <v>154</v>
      </c>
      <c r="C111" s="109" t="s">
        <v>275</v>
      </c>
      <c r="D111" s="108" t="s">
        <v>274</v>
      </c>
      <c r="E111" s="173">
        <v>42</v>
      </c>
      <c r="F111" s="104" t="s">
        <v>131</v>
      </c>
      <c r="G111" s="147" t="s">
        <v>176</v>
      </c>
      <c r="H111" s="111">
        <v>40028</v>
      </c>
      <c r="I111" s="105">
        <v>40199</v>
      </c>
      <c r="J111" s="105" t="s">
        <v>132</v>
      </c>
      <c r="K111" s="96">
        <v>5</v>
      </c>
      <c r="L111" s="96">
        <v>0</v>
      </c>
      <c r="M111" s="96">
        <v>200</v>
      </c>
      <c r="N111" s="96">
        <v>0</v>
      </c>
      <c r="O111" s="26">
        <v>165000000</v>
      </c>
      <c r="P111" s="26">
        <v>212</v>
      </c>
      <c r="Q111" s="188" t="s">
        <v>277</v>
      </c>
      <c r="R111" s="106"/>
      <c r="S111" s="106"/>
      <c r="T111" s="106"/>
      <c r="U111" s="106"/>
      <c r="V111" s="106"/>
      <c r="W111" s="106"/>
      <c r="X111" s="106"/>
      <c r="Y111" s="106"/>
      <c r="Z111" s="106"/>
    </row>
    <row r="112" spans="1:26" s="107" customFormat="1" x14ac:dyDescent="0.25">
      <c r="A112" s="44">
        <f t="shared" si="2"/>
        <v>4</v>
      </c>
      <c r="B112" s="108"/>
      <c r="C112" s="109"/>
      <c r="D112" s="108"/>
      <c r="E112" s="103"/>
      <c r="F112" s="104"/>
      <c r="G112" s="104"/>
      <c r="H112" s="104"/>
      <c r="I112" s="105"/>
      <c r="J112" s="105"/>
      <c r="K112" s="96"/>
      <c r="L112" s="96"/>
      <c r="M112" s="96"/>
      <c r="N112" s="96"/>
      <c r="O112" s="26"/>
      <c r="P112" s="26"/>
      <c r="Q112" s="148"/>
      <c r="R112" s="106"/>
      <c r="S112" s="106"/>
      <c r="T112" s="106"/>
      <c r="U112" s="106"/>
      <c r="V112" s="106"/>
      <c r="W112" s="106"/>
      <c r="X112" s="106"/>
      <c r="Y112" s="106"/>
      <c r="Z112" s="106"/>
    </row>
    <row r="113" spans="1:26" s="107" customFormat="1" x14ac:dyDescent="0.25">
      <c r="A113" s="44">
        <f t="shared" si="2"/>
        <v>5</v>
      </c>
      <c r="B113" s="108"/>
      <c r="C113" s="109"/>
      <c r="D113" s="108"/>
      <c r="E113" s="103"/>
      <c r="F113" s="104"/>
      <c r="G113" s="104"/>
      <c r="H113" s="104"/>
      <c r="I113" s="105"/>
      <c r="J113" s="105"/>
      <c r="K113" s="96"/>
      <c r="L113" s="96"/>
      <c r="M113" s="96"/>
      <c r="N113" s="96"/>
      <c r="O113" s="26"/>
      <c r="P113" s="26"/>
      <c r="Q113" s="148"/>
      <c r="R113" s="106"/>
      <c r="S113" s="106"/>
      <c r="T113" s="106"/>
      <c r="U113" s="106"/>
      <c r="V113" s="106"/>
      <c r="W113" s="106"/>
      <c r="X113" s="106"/>
      <c r="Y113" s="106"/>
      <c r="Z113" s="106"/>
    </row>
    <row r="114" spans="1:26" s="107" customFormat="1" x14ac:dyDescent="0.25">
      <c r="A114" s="44">
        <f t="shared" si="2"/>
        <v>6</v>
      </c>
      <c r="B114" s="108"/>
      <c r="C114" s="109"/>
      <c r="D114" s="108"/>
      <c r="E114" s="103"/>
      <c r="F114" s="104"/>
      <c r="G114" s="104"/>
      <c r="H114" s="104"/>
      <c r="I114" s="105"/>
      <c r="J114" s="105"/>
      <c r="K114" s="96"/>
      <c r="L114" s="96"/>
      <c r="M114" s="96"/>
      <c r="N114" s="96"/>
      <c r="O114" s="26"/>
      <c r="P114" s="26"/>
      <c r="Q114" s="148"/>
      <c r="R114" s="106"/>
      <c r="S114" s="106"/>
      <c r="T114" s="106"/>
      <c r="U114" s="106"/>
      <c r="V114" s="106"/>
      <c r="W114" s="106"/>
      <c r="X114" s="106"/>
      <c r="Y114" s="106"/>
      <c r="Z114" s="106"/>
    </row>
    <row r="115" spans="1:26" s="107" customFormat="1" x14ac:dyDescent="0.25">
      <c r="A115" s="44">
        <f t="shared" si="2"/>
        <v>7</v>
      </c>
      <c r="B115" s="108"/>
      <c r="C115" s="109"/>
      <c r="D115" s="108"/>
      <c r="E115" s="103"/>
      <c r="F115" s="104"/>
      <c r="G115" s="104"/>
      <c r="H115" s="104"/>
      <c r="I115" s="105"/>
      <c r="J115" s="105"/>
      <c r="K115" s="96"/>
      <c r="L115" s="96"/>
      <c r="M115" s="96"/>
      <c r="N115" s="96"/>
      <c r="O115" s="26"/>
      <c r="P115" s="26"/>
      <c r="Q115" s="148"/>
      <c r="R115" s="106"/>
      <c r="S115" s="106"/>
      <c r="T115" s="106"/>
      <c r="U115" s="106"/>
      <c r="V115" s="106"/>
      <c r="W115" s="106"/>
      <c r="X115" s="106"/>
      <c r="Y115" s="106"/>
      <c r="Z115" s="106"/>
    </row>
    <row r="116" spans="1:26" s="107" customFormat="1" x14ac:dyDescent="0.25">
      <c r="A116" s="44">
        <f t="shared" si="2"/>
        <v>8</v>
      </c>
      <c r="B116" s="108"/>
      <c r="C116" s="109"/>
      <c r="D116" s="108"/>
      <c r="E116" s="103"/>
      <c r="F116" s="104"/>
      <c r="G116" s="104"/>
      <c r="H116" s="104"/>
      <c r="I116" s="105"/>
      <c r="J116" s="105"/>
      <c r="K116" s="96"/>
      <c r="L116" s="96"/>
      <c r="M116" s="96"/>
      <c r="N116" s="96"/>
      <c r="O116" s="26"/>
      <c r="P116" s="26"/>
      <c r="Q116" s="148"/>
      <c r="R116" s="106"/>
      <c r="S116" s="106"/>
      <c r="T116" s="106"/>
      <c r="U116" s="106"/>
      <c r="V116" s="106"/>
      <c r="W116" s="106"/>
      <c r="X116" s="106"/>
      <c r="Y116" s="106"/>
      <c r="Z116" s="106"/>
    </row>
    <row r="117" spans="1:26" s="107" customFormat="1" x14ac:dyDescent="0.25">
      <c r="A117" s="44"/>
      <c r="B117" s="47" t="s">
        <v>16</v>
      </c>
      <c r="C117" s="109"/>
      <c r="D117" s="108"/>
      <c r="E117" s="103"/>
      <c r="F117" s="104"/>
      <c r="G117" s="104"/>
      <c r="H117" s="104"/>
      <c r="I117" s="105"/>
      <c r="J117" s="105"/>
      <c r="K117" s="110" t="s">
        <v>276</v>
      </c>
      <c r="L117" s="110">
        <f t="shared" ref="L117:N117" si="3">SUM(L109:L116)</f>
        <v>0</v>
      </c>
      <c r="M117" s="146">
        <f t="shared" si="3"/>
        <v>200</v>
      </c>
      <c r="N117" s="110">
        <f t="shared" si="3"/>
        <v>0</v>
      </c>
      <c r="O117" s="26"/>
      <c r="P117" s="26"/>
      <c r="Q117" s="149"/>
    </row>
    <row r="118" spans="1:26" x14ac:dyDescent="0.25">
      <c r="B118" s="29"/>
      <c r="C118" s="29"/>
      <c r="D118" s="29"/>
      <c r="E118" s="30"/>
      <c r="F118" s="29"/>
      <c r="G118" s="29"/>
      <c r="H118" s="29"/>
      <c r="I118" s="29"/>
      <c r="J118" s="29"/>
      <c r="K118" s="29"/>
      <c r="L118" s="29"/>
      <c r="M118" s="29"/>
      <c r="N118" s="29"/>
      <c r="O118" s="29"/>
      <c r="P118" s="29"/>
    </row>
    <row r="119" spans="1:26" ht="18.75" x14ac:dyDescent="0.25">
      <c r="B119" s="57" t="s">
        <v>32</v>
      </c>
      <c r="C119" s="70" t="str">
        <f>+K117</f>
        <v>18</v>
      </c>
      <c r="H119" s="31"/>
      <c r="I119" s="31"/>
      <c r="J119" s="31"/>
      <c r="K119" s="31"/>
      <c r="L119" s="31"/>
      <c r="M119" s="31"/>
      <c r="N119" s="29"/>
      <c r="O119" s="29"/>
      <c r="P119" s="29"/>
    </row>
    <row r="121" spans="1:26" ht="15.75" thickBot="1" x14ac:dyDescent="0.3"/>
    <row r="122" spans="1:26" ht="37.15" customHeight="1" thickBot="1" x14ac:dyDescent="0.3">
      <c r="B122" s="73" t="s">
        <v>48</v>
      </c>
      <c r="C122" s="74" t="s">
        <v>49</v>
      </c>
      <c r="D122" s="73" t="s">
        <v>50</v>
      </c>
      <c r="E122" s="74" t="s">
        <v>54</v>
      </c>
    </row>
    <row r="123" spans="1:26" ht="41.45" customHeight="1" x14ac:dyDescent="0.25">
      <c r="B123" s="64" t="s">
        <v>119</v>
      </c>
      <c r="C123" s="67">
        <v>20</v>
      </c>
      <c r="D123" s="67"/>
      <c r="E123" s="245">
        <f>+D123+D124+D125</f>
        <v>40</v>
      </c>
    </row>
    <row r="124" spans="1:26" x14ac:dyDescent="0.25">
      <c r="B124" s="64" t="s">
        <v>120</v>
      </c>
      <c r="C124" s="55">
        <v>30</v>
      </c>
      <c r="D124" s="68"/>
      <c r="E124" s="246"/>
    </row>
    <row r="125" spans="1:26" ht="15.75" thickBot="1" x14ac:dyDescent="0.3">
      <c r="B125" s="64" t="s">
        <v>121</v>
      </c>
      <c r="C125" s="69">
        <v>40</v>
      </c>
      <c r="D125" s="69">
        <v>40</v>
      </c>
      <c r="E125" s="247"/>
    </row>
    <row r="127" spans="1:26" ht="15.75" thickBot="1" x14ac:dyDescent="0.3"/>
    <row r="128" spans="1:26" ht="27" thickBot="1" x14ac:dyDescent="0.3">
      <c r="B128" s="242" t="s">
        <v>51</v>
      </c>
      <c r="C128" s="243"/>
      <c r="D128" s="243"/>
      <c r="E128" s="243"/>
      <c r="F128" s="243"/>
      <c r="G128" s="243"/>
      <c r="H128" s="243"/>
      <c r="I128" s="243"/>
      <c r="J128" s="243"/>
      <c r="K128" s="243"/>
      <c r="L128" s="243"/>
      <c r="M128" s="243"/>
      <c r="N128" s="244"/>
    </row>
    <row r="130" spans="2:17" ht="76.5" customHeight="1" x14ac:dyDescent="0.25">
      <c r="B130" s="54" t="s">
        <v>0</v>
      </c>
      <c r="C130" s="54" t="s">
        <v>39</v>
      </c>
      <c r="D130" s="54" t="s">
        <v>40</v>
      </c>
      <c r="E130" s="54" t="s">
        <v>111</v>
      </c>
      <c r="F130" s="54" t="s">
        <v>113</v>
      </c>
      <c r="G130" s="54" t="s">
        <v>114</v>
      </c>
      <c r="H130" s="54" t="s">
        <v>115</v>
      </c>
      <c r="I130" s="54" t="s">
        <v>112</v>
      </c>
      <c r="J130" s="207" t="s">
        <v>116</v>
      </c>
      <c r="K130" s="208"/>
      <c r="L130" s="209"/>
      <c r="M130" s="54" t="s">
        <v>117</v>
      </c>
      <c r="N130" s="54" t="s">
        <v>41</v>
      </c>
      <c r="O130" s="54" t="s">
        <v>42</v>
      </c>
      <c r="P130" s="207" t="s">
        <v>3</v>
      </c>
      <c r="Q130" s="209"/>
    </row>
    <row r="131" spans="2:17" ht="120.75" customHeight="1" x14ac:dyDescent="0.25">
      <c r="B131" s="66" t="s">
        <v>125</v>
      </c>
      <c r="C131" s="66" t="s">
        <v>260</v>
      </c>
      <c r="D131" s="115" t="s">
        <v>261</v>
      </c>
      <c r="E131" s="115">
        <v>33481676</v>
      </c>
      <c r="F131" s="115" t="s">
        <v>262</v>
      </c>
      <c r="G131" s="66" t="s">
        <v>263</v>
      </c>
      <c r="H131" s="179">
        <v>41090</v>
      </c>
      <c r="I131" s="56" t="s">
        <v>132</v>
      </c>
      <c r="J131" s="115" t="s">
        <v>179</v>
      </c>
      <c r="K131" s="178" t="s">
        <v>264</v>
      </c>
      <c r="L131" s="178" t="s">
        <v>265</v>
      </c>
      <c r="M131" s="115" t="s">
        <v>131</v>
      </c>
      <c r="N131" s="115" t="s">
        <v>131</v>
      </c>
      <c r="O131" s="115" t="s">
        <v>132</v>
      </c>
      <c r="P131" s="210" t="s">
        <v>280</v>
      </c>
      <c r="Q131" s="210"/>
    </row>
    <row r="132" spans="2:17" ht="138" customHeight="1" x14ac:dyDescent="0.25">
      <c r="B132" s="66" t="s">
        <v>126</v>
      </c>
      <c r="C132" s="66" t="s">
        <v>260</v>
      </c>
      <c r="D132" s="115" t="s">
        <v>278</v>
      </c>
      <c r="E132" s="115">
        <v>1116546095</v>
      </c>
      <c r="F132" s="66" t="s">
        <v>266</v>
      </c>
      <c r="G132" s="115" t="s">
        <v>227</v>
      </c>
      <c r="H132" s="179">
        <v>41012</v>
      </c>
      <c r="I132" s="56" t="s">
        <v>176</v>
      </c>
      <c r="J132" s="115" t="s">
        <v>179</v>
      </c>
      <c r="K132" s="178" t="s">
        <v>267</v>
      </c>
      <c r="L132" s="56" t="s">
        <v>268</v>
      </c>
      <c r="M132" s="115" t="s">
        <v>131</v>
      </c>
      <c r="N132" s="115" t="s">
        <v>131</v>
      </c>
      <c r="O132" s="115" t="s">
        <v>132</v>
      </c>
      <c r="P132" s="210" t="s">
        <v>280</v>
      </c>
      <c r="Q132" s="210"/>
    </row>
    <row r="133" spans="2:17" ht="33.6" customHeight="1" x14ac:dyDescent="0.25">
      <c r="B133" s="66" t="s">
        <v>127</v>
      </c>
      <c r="C133" s="66" t="s">
        <v>269</v>
      </c>
      <c r="D133" s="115" t="s">
        <v>270</v>
      </c>
      <c r="E133" s="115">
        <v>43598180</v>
      </c>
      <c r="F133" s="115" t="s">
        <v>271</v>
      </c>
      <c r="G133" s="115" t="s">
        <v>272</v>
      </c>
      <c r="H133" s="179">
        <v>38119</v>
      </c>
      <c r="I133" s="56" t="s">
        <v>132</v>
      </c>
      <c r="J133" s="115"/>
      <c r="K133" s="56"/>
      <c r="L133" s="56"/>
      <c r="M133" s="115" t="s">
        <v>131</v>
      </c>
      <c r="N133" s="115" t="s">
        <v>132</v>
      </c>
      <c r="O133" s="115" t="s">
        <v>131</v>
      </c>
      <c r="P133" s="211" t="s">
        <v>279</v>
      </c>
      <c r="Q133" s="211"/>
    </row>
    <row r="136" spans="2:17" ht="15.75" thickBot="1" x14ac:dyDescent="0.3"/>
    <row r="137" spans="2:17" ht="54" customHeight="1" x14ac:dyDescent="0.25">
      <c r="B137" s="72" t="s">
        <v>33</v>
      </c>
      <c r="C137" s="72" t="s">
        <v>48</v>
      </c>
      <c r="D137" s="54" t="s">
        <v>49</v>
      </c>
      <c r="E137" s="72" t="s">
        <v>50</v>
      </c>
      <c r="F137" s="74" t="s">
        <v>55</v>
      </c>
    </row>
    <row r="138" spans="2:17" ht="120.75" customHeight="1" x14ac:dyDescent="0.2">
      <c r="B138" s="236" t="s">
        <v>52</v>
      </c>
      <c r="C138" s="6" t="s">
        <v>122</v>
      </c>
      <c r="D138" s="68">
        <v>25</v>
      </c>
      <c r="E138" s="68">
        <v>0</v>
      </c>
      <c r="F138" s="237">
        <f>+E138+E139+E140</f>
        <v>0</v>
      </c>
      <c r="G138" s="89"/>
    </row>
    <row r="139" spans="2:17" ht="76.150000000000006" customHeight="1" x14ac:dyDescent="0.2">
      <c r="B139" s="236"/>
      <c r="C139" s="6" t="s">
        <v>123</v>
      </c>
      <c r="D139" s="71">
        <v>25</v>
      </c>
      <c r="E139" s="68">
        <v>0</v>
      </c>
      <c r="F139" s="238"/>
      <c r="G139" s="89"/>
    </row>
    <row r="140" spans="2:17" ht="69" customHeight="1" x14ac:dyDescent="0.2">
      <c r="B140" s="236"/>
      <c r="C140" s="6" t="s">
        <v>124</v>
      </c>
      <c r="D140" s="68">
        <v>10</v>
      </c>
      <c r="E140" s="68">
        <v>0</v>
      </c>
      <c r="F140" s="239"/>
      <c r="G140" s="89"/>
    </row>
    <row r="141" spans="2:17" x14ac:dyDescent="0.25">
      <c r="C141"/>
    </row>
    <row r="144" spans="2:17" x14ac:dyDescent="0.25">
      <c r="B144" s="63" t="s">
        <v>56</v>
      </c>
    </row>
    <row r="147" spans="2:5" x14ac:dyDescent="0.25">
      <c r="B147" s="75" t="s">
        <v>33</v>
      </c>
      <c r="C147" s="75" t="s">
        <v>57</v>
      </c>
      <c r="D147" s="72" t="s">
        <v>50</v>
      </c>
      <c r="E147" s="72" t="s">
        <v>16</v>
      </c>
    </row>
    <row r="148" spans="2:5" ht="28.5" x14ac:dyDescent="0.25">
      <c r="B148" s="2" t="s">
        <v>58</v>
      </c>
      <c r="C148" s="7">
        <v>40</v>
      </c>
      <c r="D148" s="68">
        <f>+E123</f>
        <v>40</v>
      </c>
      <c r="E148" s="240">
        <f>+D148+D149</f>
        <v>40</v>
      </c>
    </row>
    <row r="149" spans="2:5" ht="42.75" x14ac:dyDescent="0.25">
      <c r="B149" s="2" t="s">
        <v>59</v>
      </c>
      <c r="C149" s="7">
        <v>60</v>
      </c>
      <c r="D149" s="68">
        <f>+F138</f>
        <v>0</v>
      </c>
      <c r="E149" s="241"/>
    </row>
  </sheetData>
  <mergeCells count="48">
    <mergeCell ref="O69:P69"/>
    <mergeCell ref="B138:B140"/>
    <mergeCell ref="F138:F140"/>
    <mergeCell ref="E148:E149"/>
    <mergeCell ref="B2:P2"/>
    <mergeCell ref="B102:P102"/>
    <mergeCell ref="B128:N128"/>
    <mergeCell ref="E123:E125"/>
    <mergeCell ref="B95:N95"/>
    <mergeCell ref="D98:E98"/>
    <mergeCell ref="D99:E99"/>
    <mergeCell ref="B105:N105"/>
    <mergeCell ref="P86:Q86"/>
    <mergeCell ref="B81:N81"/>
    <mergeCell ref="E40:E41"/>
    <mergeCell ref="O68:P68"/>
    <mergeCell ref="B65:N65"/>
    <mergeCell ref="C63:N63"/>
    <mergeCell ref="B14:C21"/>
    <mergeCell ref="D59:E59"/>
    <mergeCell ref="M45:N45"/>
    <mergeCell ref="B59:B60"/>
    <mergeCell ref="C59:C60"/>
    <mergeCell ref="B4:P4"/>
    <mergeCell ref="B22:C22"/>
    <mergeCell ref="C6:N6"/>
    <mergeCell ref="C7:N7"/>
    <mergeCell ref="C8:N8"/>
    <mergeCell ref="C9:N9"/>
    <mergeCell ref="C10:E10"/>
    <mergeCell ref="O75:P75"/>
    <mergeCell ref="O70:P70"/>
    <mergeCell ref="O71:P71"/>
    <mergeCell ref="O72:P72"/>
    <mergeCell ref="O73:P73"/>
    <mergeCell ref="O74:P74"/>
    <mergeCell ref="J130:L130"/>
    <mergeCell ref="P130:Q130"/>
    <mergeCell ref="P131:Q131"/>
    <mergeCell ref="P133:Q133"/>
    <mergeCell ref="J86:L86"/>
    <mergeCell ref="P87:Q87"/>
    <mergeCell ref="P92:Q92"/>
    <mergeCell ref="P88:Q88"/>
    <mergeCell ref="P89:Q89"/>
    <mergeCell ref="P90:Q90"/>
    <mergeCell ref="P91:Q91"/>
    <mergeCell ref="P132:Q132"/>
  </mergeCells>
  <dataValidations count="2">
    <dataValidation type="decimal" allowBlank="1" showInputMessage="1" showErrorMessage="1" sqref="WVH983065 WLL983065 C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C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C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C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C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C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C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C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C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C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C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C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C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C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C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 type="list" allowBlank="1" showInputMessage="1" showErrorMessage="1" sqref="WVE983065 A65561 IS65561 SO65561 ACK65561 AMG65561 AWC65561 BFY65561 BPU65561 BZQ65561 CJM65561 CTI65561 DDE65561 DNA65561 DWW65561 EGS65561 EQO65561 FAK65561 FKG65561 FUC65561 GDY65561 GNU65561 GXQ65561 HHM65561 HRI65561 IBE65561 ILA65561 IUW65561 JES65561 JOO65561 JYK65561 KIG65561 KSC65561 LBY65561 LLU65561 LVQ65561 MFM65561 MPI65561 MZE65561 NJA65561 NSW65561 OCS65561 OMO65561 OWK65561 PGG65561 PQC65561 PZY65561 QJU65561 QTQ65561 RDM65561 RNI65561 RXE65561 SHA65561 SQW65561 TAS65561 TKO65561 TUK65561 UEG65561 UOC65561 UXY65561 VHU65561 VRQ65561 WBM65561 WLI65561 WVE65561 A131097 IS131097 SO131097 ACK131097 AMG131097 AWC131097 BFY131097 BPU131097 BZQ131097 CJM131097 CTI131097 DDE131097 DNA131097 DWW131097 EGS131097 EQO131097 FAK131097 FKG131097 FUC131097 GDY131097 GNU131097 GXQ131097 HHM131097 HRI131097 IBE131097 ILA131097 IUW131097 JES131097 JOO131097 JYK131097 KIG131097 KSC131097 LBY131097 LLU131097 LVQ131097 MFM131097 MPI131097 MZE131097 NJA131097 NSW131097 OCS131097 OMO131097 OWK131097 PGG131097 PQC131097 PZY131097 QJU131097 QTQ131097 RDM131097 RNI131097 RXE131097 SHA131097 SQW131097 TAS131097 TKO131097 TUK131097 UEG131097 UOC131097 UXY131097 VHU131097 VRQ131097 WBM131097 WLI131097 WVE131097 A196633 IS196633 SO196633 ACK196633 AMG196633 AWC196633 BFY196633 BPU196633 BZQ196633 CJM196633 CTI196633 DDE196633 DNA196633 DWW196633 EGS196633 EQO196633 FAK196633 FKG196633 FUC196633 GDY196633 GNU196633 GXQ196633 HHM196633 HRI196633 IBE196633 ILA196633 IUW196633 JES196633 JOO196633 JYK196633 KIG196633 KSC196633 LBY196633 LLU196633 LVQ196633 MFM196633 MPI196633 MZE196633 NJA196633 NSW196633 OCS196633 OMO196633 OWK196633 PGG196633 PQC196633 PZY196633 QJU196633 QTQ196633 RDM196633 RNI196633 RXE196633 SHA196633 SQW196633 TAS196633 TKO196633 TUK196633 UEG196633 UOC196633 UXY196633 VHU196633 VRQ196633 WBM196633 WLI196633 WVE196633 A262169 IS262169 SO262169 ACK262169 AMG262169 AWC262169 BFY262169 BPU262169 BZQ262169 CJM262169 CTI262169 DDE262169 DNA262169 DWW262169 EGS262169 EQO262169 FAK262169 FKG262169 FUC262169 GDY262169 GNU262169 GXQ262169 HHM262169 HRI262169 IBE262169 ILA262169 IUW262169 JES262169 JOO262169 JYK262169 KIG262169 KSC262169 LBY262169 LLU262169 LVQ262169 MFM262169 MPI262169 MZE262169 NJA262169 NSW262169 OCS262169 OMO262169 OWK262169 PGG262169 PQC262169 PZY262169 QJU262169 QTQ262169 RDM262169 RNI262169 RXE262169 SHA262169 SQW262169 TAS262169 TKO262169 TUK262169 UEG262169 UOC262169 UXY262169 VHU262169 VRQ262169 WBM262169 WLI262169 WVE262169 A327705 IS327705 SO327705 ACK327705 AMG327705 AWC327705 BFY327705 BPU327705 BZQ327705 CJM327705 CTI327705 DDE327705 DNA327705 DWW327705 EGS327705 EQO327705 FAK327705 FKG327705 FUC327705 GDY327705 GNU327705 GXQ327705 HHM327705 HRI327705 IBE327705 ILA327705 IUW327705 JES327705 JOO327705 JYK327705 KIG327705 KSC327705 LBY327705 LLU327705 LVQ327705 MFM327705 MPI327705 MZE327705 NJA327705 NSW327705 OCS327705 OMO327705 OWK327705 PGG327705 PQC327705 PZY327705 QJU327705 QTQ327705 RDM327705 RNI327705 RXE327705 SHA327705 SQW327705 TAS327705 TKO327705 TUK327705 UEG327705 UOC327705 UXY327705 VHU327705 VRQ327705 WBM327705 WLI327705 WVE327705 A393241 IS393241 SO393241 ACK393241 AMG393241 AWC393241 BFY393241 BPU393241 BZQ393241 CJM393241 CTI393241 DDE393241 DNA393241 DWW393241 EGS393241 EQO393241 FAK393241 FKG393241 FUC393241 GDY393241 GNU393241 GXQ393241 HHM393241 HRI393241 IBE393241 ILA393241 IUW393241 JES393241 JOO393241 JYK393241 KIG393241 KSC393241 LBY393241 LLU393241 LVQ393241 MFM393241 MPI393241 MZE393241 NJA393241 NSW393241 OCS393241 OMO393241 OWK393241 PGG393241 PQC393241 PZY393241 QJU393241 QTQ393241 RDM393241 RNI393241 RXE393241 SHA393241 SQW393241 TAS393241 TKO393241 TUK393241 UEG393241 UOC393241 UXY393241 VHU393241 VRQ393241 WBM393241 WLI393241 WVE393241 A458777 IS458777 SO458777 ACK458777 AMG458777 AWC458777 BFY458777 BPU458777 BZQ458777 CJM458777 CTI458777 DDE458777 DNA458777 DWW458777 EGS458777 EQO458777 FAK458777 FKG458777 FUC458777 GDY458777 GNU458777 GXQ458777 HHM458777 HRI458777 IBE458777 ILA458777 IUW458777 JES458777 JOO458777 JYK458777 KIG458777 KSC458777 LBY458777 LLU458777 LVQ458777 MFM458777 MPI458777 MZE458777 NJA458777 NSW458777 OCS458777 OMO458777 OWK458777 PGG458777 PQC458777 PZY458777 QJU458777 QTQ458777 RDM458777 RNI458777 RXE458777 SHA458777 SQW458777 TAS458777 TKO458777 TUK458777 UEG458777 UOC458777 UXY458777 VHU458777 VRQ458777 WBM458777 WLI458777 WVE458777 A524313 IS524313 SO524313 ACK524313 AMG524313 AWC524313 BFY524313 BPU524313 BZQ524313 CJM524313 CTI524313 DDE524313 DNA524313 DWW524313 EGS524313 EQO524313 FAK524313 FKG524313 FUC524313 GDY524313 GNU524313 GXQ524313 HHM524313 HRI524313 IBE524313 ILA524313 IUW524313 JES524313 JOO524313 JYK524313 KIG524313 KSC524313 LBY524313 LLU524313 LVQ524313 MFM524313 MPI524313 MZE524313 NJA524313 NSW524313 OCS524313 OMO524313 OWK524313 PGG524313 PQC524313 PZY524313 QJU524313 QTQ524313 RDM524313 RNI524313 RXE524313 SHA524313 SQW524313 TAS524313 TKO524313 TUK524313 UEG524313 UOC524313 UXY524313 VHU524313 VRQ524313 WBM524313 WLI524313 WVE524313 A589849 IS589849 SO589849 ACK589849 AMG589849 AWC589849 BFY589849 BPU589849 BZQ589849 CJM589849 CTI589849 DDE589849 DNA589849 DWW589849 EGS589849 EQO589849 FAK589849 FKG589849 FUC589849 GDY589849 GNU589849 GXQ589849 HHM589849 HRI589849 IBE589849 ILA589849 IUW589849 JES589849 JOO589849 JYK589849 KIG589849 KSC589849 LBY589849 LLU589849 LVQ589849 MFM589849 MPI589849 MZE589849 NJA589849 NSW589849 OCS589849 OMO589849 OWK589849 PGG589849 PQC589849 PZY589849 QJU589849 QTQ589849 RDM589849 RNI589849 RXE589849 SHA589849 SQW589849 TAS589849 TKO589849 TUK589849 UEG589849 UOC589849 UXY589849 VHU589849 VRQ589849 WBM589849 WLI589849 WVE589849 A655385 IS655385 SO655385 ACK655385 AMG655385 AWC655385 BFY655385 BPU655385 BZQ655385 CJM655385 CTI655385 DDE655385 DNA655385 DWW655385 EGS655385 EQO655385 FAK655385 FKG655385 FUC655385 GDY655385 GNU655385 GXQ655385 HHM655385 HRI655385 IBE655385 ILA655385 IUW655385 JES655385 JOO655385 JYK655385 KIG655385 KSC655385 LBY655385 LLU655385 LVQ655385 MFM655385 MPI655385 MZE655385 NJA655385 NSW655385 OCS655385 OMO655385 OWK655385 PGG655385 PQC655385 PZY655385 QJU655385 QTQ655385 RDM655385 RNI655385 RXE655385 SHA655385 SQW655385 TAS655385 TKO655385 TUK655385 UEG655385 UOC655385 UXY655385 VHU655385 VRQ655385 WBM655385 WLI655385 WVE655385 A720921 IS720921 SO720921 ACK720921 AMG720921 AWC720921 BFY720921 BPU720921 BZQ720921 CJM720921 CTI720921 DDE720921 DNA720921 DWW720921 EGS720921 EQO720921 FAK720921 FKG720921 FUC720921 GDY720921 GNU720921 GXQ720921 HHM720921 HRI720921 IBE720921 ILA720921 IUW720921 JES720921 JOO720921 JYK720921 KIG720921 KSC720921 LBY720921 LLU720921 LVQ720921 MFM720921 MPI720921 MZE720921 NJA720921 NSW720921 OCS720921 OMO720921 OWK720921 PGG720921 PQC720921 PZY720921 QJU720921 QTQ720921 RDM720921 RNI720921 RXE720921 SHA720921 SQW720921 TAS720921 TKO720921 TUK720921 UEG720921 UOC720921 UXY720921 VHU720921 VRQ720921 WBM720921 WLI720921 WVE720921 A786457 IS786457 SO786457 ACK786457 AMG786457 AWC786457 BFY786457 BPU786457 BZQ786457 CJM786457 CTI786457 DDE786457 DNA786457 DWW786457 EGS786457 EQO786457 FAK786457 FKG786457 FUC786457 GDY786457 GNU786457 GXQ786457 HHM786457 HRI786457 IBE786457 ILA786457 IUW786457 JES786457 JOO786457 JYK786457 KIG786457 KSC786457 LBY786457 LLU786457 LVQ786457 MFM786457 MPI786457 MZE786457 NJA786457 NSW786457 OCS786457 OMO786457 OWK786457 PGG786457 PQC786457 PZY786457 QJU786457 QTQ786457 RDM786457 RNI786457 RXE786457 SHA786457 SQW786457 TAS786457 TKO786457 TUK786457 UEG786457 UOC786457 UXY786457 VHU786457 VRQ786457 WBM786457 WLI786457 WVE786457 A851993 IS851993 SO851993 ACK851993 AMG851993 AWC851993 BFY851993 BPU851993 BZQ851993 CJM851993 CTI851993 DDE851993 DNA851993 DWW851993 EGS851993 EQO851993 FAK851993 FKG851993 FUC851993 GDY851993 GNU851993 GXQ851993 HHM851993 HRI851993 IBE851993 ILA851993 IUW851993 JES851993 JOO851993 JYK851993 KIG851993 KSC851993 LBY851993 LLU851993 LVQ851993 MFM851993 MPI851993 MZE851993 NJA851993 NSW851993 OCS851993 OMO851993 OWK851993 PGG851993 PQC851993 PZY851993 QJU851993 QTQ851993 RDM851993 RNI851993 RXE851993 SHA851993 SQW851993 TAS851993 TKO851993 TUK851993 UEG851993 UOC851993 UXY851993 VHU851993 VRQ851993 WBM851993 WLI851993 WVE851993 A917529 IS917529 SO917529 ACK917529 AMG917529 AWC917529 BFY917529 BPU917529 BZQ917529 CJM917529 CTI917529 DDE917529 DNA917529 DWW917529 EGS917529 EQO917529 FAK917529 FKG917529 FUC917529 GDY917529 GNU917529 GXQ917529 HHM917529 HRI917529 IBE917529 ILA917529 IUW917529 JES917529 JOO917529 JYK917529 KIG917529 KSC917529 LBY917529 LLU917529 LVQ917529 MFM917529 MPI917529 MZE917529 NJA917529 NSW917529 OCS917529 OMO917529 OWK917529 PGG917529 PQC917529 PZY917529 QJU917529 QTQ917529 RDM917529 RNI917529 RXE917529 SHA917529 SQW917529 TAS917529 TKO917529 TUK917529 UEG917529 UOC917529 UXY917529 VHU917529 VRQ917529 WBM917529 WLI917529 WVE917529 A983065 IS983065 SO983065 ACK983065 AMG983065 AWC983065 BFY983065 BPU983065 BZQ983065 CJM983065 CTI983065 DDE983065 DNA983065 DWW983065 EGS983065 EQO983065 FAK983065 FKG983065 FUC983065 GDY983065 GNU983065 GXQ983065 HHM983065 HRI983065 IBE983065 ILA983065 IUW983065 JES983065 JOO983065 JYK983065 KIG983065 KSC983065 LBY983065 LLU983065 LVQ983065 MFM983065 MPI983065 MZE983065 NJA983065 NSW983065 OCS983065 OMO983065 OWK983065 PGG983065 PQC983065 PZY983065 QJU983065 QTQ983065 RDM983065 RNI983065 RXE983065 SHA983065 SQW983065 TAS983065 TKO983065 TUK983065 UEG983065 UOC983065 UXY983065 VHU983065 VRQ983065 WBM983065 WLI983065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6"/>
  <sheetViews>
    <sheetView zoomScale="70" zoomScaleNormal="70" workbookViewId="0">
      <selection activeCell="F109" sqref="F109"/>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5.42578125" style="9" customWidth="1"/>
    <col min="11" max="11" width="19" style="9" customWidth="1"/>
    <col min="12" max="13" width="18.7109375" style="9" customWidth="1"/>
    <col min="14" max="14" width="22.140625" style="9" customWidth="1"/>
    <col min="15" max="15" width="26.140625" style="9" customWidth="1"/>
    <col min="16" max="16" width="19.5703125" style="9" bestFit="1" customWidth="1"/>
    <col min="17" max="17" width="57.42578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21" t="s">
        <v>62</v>
      </c>
      <c r="C2" s="222"/>
      <c r="D2" s="222"/>
      <c r="E2" s="222"/>
      <c r="F2" s="222"/>
      <c r="G2" s="222"/>
      <c r="H2" s="222"/>
      <c r="I2" s="222"/>
      <c r="J2" s="222"/>
      <c r="K2" s="222"/>
      <c r="L2" s="222"/>
      <c r="M2" s="222"/>
      <c r="N2" s="222"/>
      <c r="O2" s="222"/>
      <c r="P2" s="222"/>
    </row>
    <row r="4" spans="2:16" ht="26.25" x14ac:dyDescent="0.25">
      <c r="B4" s="221" t="s">
        <v>47</v>
      </c>
      <c r="C4" s="222"/>
      <c r="D4" s="222"/>
      <c r="E4" s="222"/>
      <c r="F4" s="222"/>
      <c r="G4" s="222"/>
      <c r="H4" s="222"/>
      <c r="I4" s="222"/>
      <c r="J4" s="222"/>
      <c r="K4" s="222"/>
      <c r="L4" s="222"/>
      <c r="M4" s="222"/>
      <c r="N4" s="222"/>
      <c r="O4" s="222"/>
      <c r="P4" s="222"/>
    </row>
    <row r="5" spans="2:16" ht="15.75" thickBot="1" x14ac:dyDescent="0.3"/>
    <row r="6" spans="2:16" ht="21.75" thickBot="1" x14ac:dyDescent="0.3">
      <c r="B6" s="11" t="s">
        <v>4</v>
      </c>
      <c r="C6" s="225" t="s">
        <v>203</v>
      </c>
      <c r="D6" s="225"/>
      <c r="E6" s="225"/>
      <c r="F6" s="225"/>
      <c r="G6" s="225"/>
      <c r="H6" s="225"/>
      <c r="I6" s="225"/>
      <c r="J6" s="225"/>
      <c r="K6" s="225"/>
      <c r="L6" s="225"/>
      <c r="M6" s="225"/>
      <c r="N6" s="226"/>
    </row>
    <row r="7" spans="2:16" ht="16.5" thickBot="1" x14ac:dyDescent="0.3">
      <c r="B7" s="12" t="s">
        <v>5</v>
      </c>
      <c r="C7" s="225" t="s">
        <v>176</v>
      </c>
      <c r="D7" s="225"/>
      <c r="E7" s="225"/>
      <c r="F7" s="225"/>
      <c r="G7" s="225"/>
      <c r="H7" s="225"/>
      <c r="I7" s="225"/>
      <c r="J7" s="225"/>
      <c r="K7" s="225"/>
      <c r="L7" s="225"/>
      <c r="M7" s="225"/>
      <c r="N7" s="226"/>
    </row>
    <row r="8" spans="2:16" ht="16.5" thickBot="1" x14ac:dyDescent="0.3">
      <c r="B8" s="12" t="s">
        <v>6</v>
      </c>
      <c r="C8" s="225" t="s">
        <v>176</v>
      </c>
      <c r="D8" s="225"/>
      <c r="E8" s="225"/>
      <c r="F8" s="225"/>
      <c r="G8" s="225"/>
      <c r="H8" s="225"/>
      <c r="I8" s="225"/>
      <c r="J8" s="225"/>
      <c r="K8" s="225"/>
      <c r="L8" s="225"/>
      <c r="M8" s="225"/>
      <c r="N8" s="226"/>
    </row>
    <row r="9" spans="2:16" ht="16.5" thickBot="1" x14ac:dyDescent="0.3">
      <c r="B9" s="12" t="s">
        <v>7</v>
      </c>
      <c r="C9" s="225" t="s">
        <v>176</v>
      </c>
      <c r="D9" s="225"/>
      <c r="E9" s="225"/>
      <c r="F9" s="225"/>
      <c r="G9" s="225"/>
      <c r="H9" s="225"/>
      <c r="I9" s="225"/>
      <c r="J9" s="225"/>
      <c r="K9" s="225"/>
      <c r="L9" s="225"/>
      <c r="M9" s="225"/>
      <c r="N9" s="226"/>
    </row>
    <row r="10" spans="2:16" ht="16.5" thickBot="1" x14ac:dyDescent="0.3">
      <c r="B10" s="12" t="s">
        <v>8</v>
      </c>
      <c r="C10" s="227">
        <v>9</v>
      </c>
      <c r="D10" s="227"/>
      <c r="E10" s="228"/>
      <c r="F10" s="33"/>
      <c r="G10" s="33"/>
      <c r="H10" s="33"/>
      <c r="I10" s="33"/>
      <c r="J10" s="33"/>
      <c r="K10" s="33"/>
      <c r="L10" s="33"/>
      <c r="M10" s="33"/>
      <c r="N10" s="34"/>
    </row>
    <row r="11" spans="2:16" ht="16.5" thickBot="1" x14ac:dyDescent="0.3">
      <c r="B11" s="14" t="s">
        <v>9</v>
      </c>
      <c r="C11" s="171">
        <v>41972</v>
      </c>
      <c r="D11" s="15"/>
      <c r="E11" s="15"/>
      <c r="F11" s="15"/>
      <c r="G11" s="15"/>
      <c r="H11" s="15"/>
      <c r="I11" s="15"/>
      <c r="J11" s="15"/>
      <c r="K11" s="15"/>
      <c r="L11" s="15"/>
      <c r="M11" s="15"/>
      <c r="N11" s="16"/>
    </row>
    <row r="12" spans="2:16" ht="15.75" x14ac:dyDescent="0.25">
      <c r="B12" s="13"/>
      <c r="C12" s="17"/>
      <c r="D12" s="18"/>
      <c r="E12" s="18"/>
      <c r="F12" s="18"/>
      <c r="G12" s="18"/>
      <c r="H12" s="18"/>
      <c r="I12" s="101"/>
      <c r="J12" s="101"/>
      <c r="K12" s="101"/>
      <c r="L12" s="101"/>
      <c r="M12" s="101"/>
      <c r="N12" s="18"/>
    </row>
    <row r="13" spans="2:16" x14ac:dyDescent="0.25">
      <c r="I13" s="101"/>
      <c r="J13" s="101"/>
      <c r="K13" s="101"/>
      <c r="L13" s="101"/>
      <c r="M13" s="101"/>
      <c r="N13" s="102"/>
    </row>
    <row r="14" spans="2:16" ht="45.75" customHeight="1" x14ac:dyDescent="0.25">
      <c r="B14" s="231" t="s">
        <v>96</v>
      </c>
      <c r="C14" s="231"/>
      <c r="D14" s="164" t="s">
        <v>12</v>
      </c>
      <c r="E14" s="164" t="s">
        <v>13</v>
      </c>
      <c r="F14" s="164" t="s">
        <v>29</v>
      </c>
      <c r="G14" s="86"/>
      <c r="I14" s="37"/>
      <c r="J14" s="37"/>
      <c r="K14" s="37"/>
      <c r="L14" s="37"/>
      <c r="M14" s="37"/>
      <c r="N14" s="102"/>
    </row>
    <row r="15" spans="2:16" x14ac:dyDescent="0.25">
      <c r="B15" s="231"/>
      <c r="C15" s="231"/>
      <c r="D15" s="164">
        <v>9</v>
      </c>
      <c r="E15" s="35">
        <v>1870731510</v>
      </c>
      <c r="F15" s="172">
        <v>660</v>
      </c>
      <c r="G15" s="87"/>
      <c r="I15" s="38"/>
      <c r="J15" s="38"/>
      <c r="K15" s="38"/>
      <c r="L15" s="38"/>
      <c r="M15" s="38"/>
      <c r="N15" s="102"/>
    </row>
    <row r="16" spans="2:16" x14ac:dyDescent="0.25">
      <c r="B16" s="231"/>
      <c r="C16" s="231"/>
      <c r="D16" s="164"/>
      <c r="E16" s="35"/>
      <c r="F16" s="172"/>
      <c r="G16" s="87"/>
      <c r="I16" s="38"/>
      <c r="J16" s="38"/>
      <c r="K16" s="38"/>
      <c r="L16" s="38"/>
      <c r="M16" s="38"/>
      <c r="N16" s="102"/>
    </row>
    <row r="17" spans="1:14" x14ac:dyDescent="0.25">
      <c r="B17" s="231"/>
      <c r="C17" s="231"/>
      <c r="D17" s="164"/>
      <c r="E17" s="35"/>
      <c r="F17" s="172"/>
      <c r="G17" s="87"/>
      <c r="I17" s="38"/>
      <c r="J17" s="38"/>
      <c r="K17" s="38"/>
      <c r="L17" s="38"/>
      <c r="M17" s="38"/>
      <c r="N17" s="102"/>
    </row>
    <row r="18" spans="1:14" x14ac:dyDescent="0.25">
      <c r="B18" s="231"/>
      <c r="C18" s="231"/>
      <c r="D18" s="164"/>
      <c r="E18" s="36"/>
      <c r="F18" s="172"/>
      <c r="G18" s="87"/>
      <c r="H18" s="21"/>
      <c r="I18" s="38"/>
      <c r="J18" s="38"/>
      <c r="K18" s="38"/>
      <c r="L18" s="38"/>
      <c r="M18" s="38"/>
      <c r="N18" s="19"/>
    </row>
    <row r="19" spans="1:14" x14ac:dyDescent="0.25">
      <c r="B19" s="231"/>
      <c r="C19" s="231"/>
      <c r="D19" s="164"/>
      <c r="E19" s="36"/>
      <c r="F19" s="172"/>
      <c r="G19" s="87"/>
      <c r="H19" s="21"/>
      <c r="I19" s="40"/>
      <c r="J19" s="40"/>
      <c r="K19" s="40"/>
      <c r="L19" s="40"/>
      <c r="M19" s="40"/>
      <c r="N19" s="19"/>
    </row>
    <row r="20" spans="1:14" x14ac:dyDescent="0.25">
      <c r="B20" s="231"/>
      <c r="C20" s="231"/>
      <c r="D20" s="164"/>
      <c r="E20" s="36"/>
      <c r="F20" s="172"/>
      <c r="G20" s="87"/>
      <c r="H20" s="21"/>
      <c r="I20" s="101"/>
      <c r="J20" s="101"/>
      <c r="K20" s="101"/>
      <c r="L20" s="101"/>
      <c r="M20" s="101"/>
      <c r="N20" s="19"/>
    </row>
    <row r="21" spans="1:14" x14ac:dyDescent="0.25">
      <c r="B21" s="231"/>
      <c r="C21" s="231"/>
      <c r="D21" s="164"/>
      <c r="E21" s="36"/>
      <c r="F21" s="172"/>
      <c r="G21" s="87"/>
      <c r="H21" s="21"/>
      <c r="I21" s="101"/>
      <c r="J21" s="101"/>
      <c r="K21" s="101"/>
      <c r="L21" s="101"/>
      <c r="M21" s="101"/>
      <c r="N21" s="19"/>
    </row>
    <row r="22" spans="1:14" ht="15.75" thickBot="1" x14ac:dyDescent="0.3">
      <c r="B22" s="223" t="s">
        <v>14</v>
      </c>
      <c r="C22" s="224"/>
      <c r="D22" s="164"/>
      <c r="E22" s="61">
        <f>SUM(E15:E21)</f>
        <v>1870731510</v>
      </c>
      <c r="F22" s="172">
        <f>SUM(F15:F21)</f>
        <v>660</v>
      </c>
      <c r="G22" s="87"/>
      <c r="H22" s="21"/>
      <c r="I22" s="101"/>
      <c r="J22" s="101"/>
      <c r="K22" s="101"/>
      <c r="L22" s="101"/>
      <c r="M22" s="101"/>
      <c r="N22" s="19"/>
    </row>
    <row r="23" spans="1:14" ht="45.75" thickBot="1" x14ac:dyDescent="0.3">
      <c r="A23" s="42"/>
      <c r="B23" s="51" t="s">
        <v>15</v>
      </c>
      <c r="C23" s="51" t="s">
        <v>97</v>
      </c>
      <c r="E23" s="37"/>
      <c r="F23" s="37"/>
      <c r="G23" s="37"/>
      <c r="H23" s="37"/>
      <c r="I23" s="10"/>
      <c r="J23" s="10"/>
      <c r="K23" s="10"/>
      <c r="L23" s="10"/>
      <c r="M23" s="10"/>
    </row>
    <row r="24" spans="1:14" ht="15.75" thickBot="1" x14ac:dyDescent="0.3">
      <c r="A24" s="43">
        <v>1</v>
      </c>
      <c r="C24" s="167">
        <f>+F22*80%</f>
        <v>528</v>
      </c>
      <c r="D24" s="38"/>
      <c r="E24" s="195">
        <f>E22</f>
        <v>1870731510</v>
      </c>
      <c r="F24" s="39"/>
      <c r="G24" s="39"/>
      <c r="H24" s="39"/>
      <c r="I24" s="22"/>
      <c r="J24" s="22"/>
      <c r="K24" s="22"/>
      <c r="L24" s="22"/>
      <c r="M24" s="22"/>
    </row>
    <row r="25" spans="1:14" x14ac:dyDescent="0.25">
      <c r="A25" s="93"/>
      <c r="C25" s="94"/>
      <c r="D25" s="38"/>
      <c r="E25" s="95"/>
      <c r="F25" s="39"/>
      <c r="G25" s="39"/>
      <c r="H25" s="39"/>
      <c r="I25" s="22"/>
      <c r="J25" s="22"/>
      <c r="K25" s="22"/>
      <c r="L25" s="22"/>
      <c r="M25" s="22"/>
    </row>
    <row r="26" spans="1:14" x14ac:dyDescent="0.25">
      <c r="A26" s="93"/>
      <c r="C26" s="94"/>
      <c r="D26" s="38"/>
      <c r="E26" s="95"/>
      <c r="F26" s="39"/>
      <c r="G26" s="39"/>
      <c r="H26" s="39"/>
      <c r="I26" s="22"/>
      <c r="J26" s="22"/>
      <c r="K26" s="22"/>
      <c r="L26" s="22"/>
      <c r="M26" s="22"/>
    </row>
    <row r="27" spans="1:14" x14ac:dyDescent="0.25">
      <c r="A27" s="93"/>
      <c r="B27" s="116" t="s">
        <v>130</v>
      </c>
      <c r="I27" s="101"/>
      <c r="J27" s="101"/>
      <c r="K27" s="101"/>
      <c r="L27" s="101"/>
      <c r="M27" s="101"/>
      <c r="N27" s="102"/>
    </row>
    <row r="28" spans="1:14" x14ac:dyDescent="0.25">
      <c r="A28" s="93"/>
      <c r="I28" s="101"/>
      <c r="J28" s="101"/>
      <c r="K28" s="101"/>
      <c r="L28" s="101"/>
      <c r="M28" s="101"/>
      <c r="N28" s="102"/>
    </row>
    <row r="29" spans="1:14" x14ac:dyDescent="0.25">
      <c r="A29" s="93"/>
      <c r="B29" s="119" t="s">
        <v>33</v>
      </c>
      <c r="C29" s="119" t="s">
        <v>131</v>
      </c>
      <c r="D29" s="119" t="s">
        <v>132</v>
      </c>
      <c r="I29" s="101"/>
      <c r="J29" s="101"/>
      <c r="K29" s="101"/>
      <c r="L29" s="101"/>
      <c r="M29" s="101"/>
      <c r="N29" s="102"/>
    </row>
    <row r="30" spans="1:14" x14ac:dyDescent="0.25">
      <c r="A30" s="93"/>
      <c r="B30" s="115" t="s">
        <v>133</v>
      </c>
      <c r="C30" s="115" t="s">
        <v>207</v>
      </c>
      <c r="D30" s="115"/>
      <c r="I30" s="101"/>
      <c r="J30" s="101"/>
      <c r="K30" s="101"/>
      <c r="L30" s="101"/>
      <c r="M30" s="101"/>
      <c r="N30" s="102"/>
    </row>
    <row r="31" spans="1:14" x14ac:dyDescent="0.25">
      <c r="A31" s="93"/>
      <c r="B31" s="115" t="s">
        <v>134</v>
      </c>
      <c r="C31" s="115" t="s">
        <v>207</v>
      </c>
      <c r="D31" s="115"/>
      <c r="I31" s="101"/>
      <c r="J31" s="101"/>
      <c r="K31" s="101"/>
      <c r="L31" s="101"/>
      <c r="M31" s="101"/>
      <c r="N31" s="102"/>
    </row>
    <row r="32" spans="1:14" x14ac:dyDescent="0.25">
      <c r="A32" s="93"/>
      <c r="B32" s="115" t="s">
        <v>135</v>
      </c>
      <c r="C32" s="115" t="s">
        <v>207</v>
      </c>
      <c r="D32" s="115"/>
      <c r="I32" s="101"/>
      <c r="J32" s="101"/>
      <c r="K32" s="101"/>
      <c r="L32" s="101"/>
      <c r="M32" s="101"/>
      <c r="N32" s="102"/>
    </row>
    <row r="33" spans="1:17" x14ac:dyDescent="0.25">
      <c r="A33" s="93"/>
      <c r="B33" s="115" t="s">
        <v>136</v>
      </c>
      <c r="C33" s="187"/>
      <c r="D33" s="187" t="s">
        <v>207</v>
      </c>
      <c r="E33" s="29" t="s">
        <v>204</v>
      </c>
      <c r="I33" s="101"/>
      <c r="J33" s="101"/>
      <c r="K33" s="101"/>
      <c r="L33" s="101"/>
      <c r="M33" s="101"/>
      <c r="N33" s="102"/>
    </row>
    <row r="34" spans="1:17" x14ac:dyDescent="0.25">
      <c r="A34" s="93"/>
      <c r="I34" s="101"/>
      <c r="J34" s="101"/>
      <c r="K34" s="101"/>
      <c r="L34" s="101"/>
      <c r="M34" s="101"/>
      <c r="N34" s="102"/>
    </row>
    <row r="35" spans="1:17" x14ac:dyDescent="0.25">
      <c r="A35" s="93"/>
      <c r="I35" s="101"/>
      <c r="J35" s="101"/>
      <c r="K35" s="101"/>
      <c r="L35" s="101"/>
      <c r="M35" s="101"/>
      <c r="N35" s="102"/>
    </row>
    <row r="36" spans="1:17" x14ac:dyDescent="0.25">
      <c r="A36" s="93"/>
      <c r="B36" s="116" t="s">
        <v>137</v>
      </c>
      <c r="I36" s="101"/>
      <c r="J36" s="101"/>
      <c r="K36" s="101"/>
      <c r="L36" s="101"/>
      <c r="M36" s="101"/>
      <c r="N36" s="102"/>
    </row>
    <row r="37" spans="1:17" x14ac:dyDescent="0.25">
      <c r="A37" s="93"/>
      <c r="I37" s="101"/>
      <c r="J37" s="101"/>
      <c r="K37" s="101"/>
      <c r="L37" s="101"/>
      <c r="M37" s="101"/>
      <c r="N37" s="102"/>
    </row>
    <row r="38" spans="1:17" x14ac:dyDescent="0.25">
      <c r="A38" s="93"/>
      <c r="I38" s="101"/>
      <c r="J38" s="101"/>
      <c r="K38" s="101"/>
      <c r="L38" s="101"/>
      <c r="M38" s="101"/>
      <c r="N38" s="102"/>
    </row>
    <row r="39" spans="1:17" x14ac:dyDescent="0.25">
      <c r="A39" s="93"/>
      <c r="B39" s="119" t="s">
        <v>33</v>
      </c>
      <c r="C39" s="119" t="s">
        <v>57</v>
      </c>
      <c r="D39" s="118" t="s">
        <v>50</v>
      </c>
      <c r="E39" s="118" t="s">
        <v>16</v>
      </c>
      <c r="I39" s="101"/>
      <c r="J39" s="101"/>
      <c r="K39" s="101"/>
      <c r="L39" s="101"/>
      <c r="M39" s="101"/>
      <c r="N39" s="102"/>
    </row>
    <row r="40" spans="1:17" ht="28.5" x14ac:dyDescent="0.25">
      <c r="A40" s="93"/>
      <c r="B40" s="99" t="s">
        <v>138</v>
      </c>
      <c r="C40" s="100">
        <v>40</v>
      </c>
      <c r="D40" s="163">
        <f>D145</f>
        <v>40</v>
      </c>
      <c r="E40" s="240">
        <f>+D40+D41</f>
        <v>65</v>
      </c>
      <c r="I40" s="101"/>
      <c r="J40" s="101"/>
      <c r="K40" s="101"/>
      <c r="L40" s="101"/>
      <c r="M40" s="101"/>
      <c r="N40" s="102"/>
    </row>
    <row r="41" spans="1:17" ht="42.75" x14ac:dyDescent="0.25">
      <c r="A41" s="93"/>
      <c r="B41" s="99" t="s">
        <v>139</v>
      </c>
      <c r="C41" s="100">
        <v>60</v>
      </c>
      <c r="D41" s="186">
        <f>D146</f>
        <v>25</v>
      </c>
      <c r="E41" s="241"/>
      <c r="I41" s="101"/>
      <c r="J41" s="101"/>
      <c r="K41" s="101"/>
      <c r="L41" s="101"/>
      <c r="M41" s="101"/>
      <c r="N41" s="102"/>
    </row>
    <row r="42" spans="1:17" x14ac:dyDescent="0.25">
      <c r="A42" s="93"/>
      <c r="C42" s="94"/>
      <c r="D42" s="38"/>
      <c r="E42" s="95"/>
      <c r="F42" s="39"/>
      <c r="G42" s="39"/>
      <c r="H42" s="39"/>
      <c r="I42" s="22"/>
      <c r="J42" s="22"/>
      <c r="K42" s="22"/>
      <c r="L42" s="22"/>
      <c r="M42" s="22"/>
    </row>
    <row r="43" spans="1:17" x14ac:dyDescent="0.25">
      <c r="A43" s="93"/>
      <c r="C43" s="94"/>
      <c r="D43" s="38"/>
      <c r="E43" s="95"/>
      <c r="F43" s="39"/>
      <c r="G43" s="39"/>
      <c r="H43" s="39"/>
      <c r="I43" s="22"/>
      <c r="J43" s="22"/>
      <c r="K43" s="22"/>
      <c r="L43" s="22"/>
      <c r="M43" s="22"/>
    </row>
    <row r="44" spans="1:17" x14ac:dyDescent="0.25">
      <c r="A44" s="93"/>
      <c r="C44" s="94"/>
      <c r="D44" s="38"/>
      <c r="E44" s="95"/>
      <c r="F44" s="39"/>
      <c r="G44" s="39"/>
      <c r="H44" s="39"/>
      <c r="I44" s="22"/>
      <c r="J44" s="22"/>
      <c r="K44" s="22"/>
      <c r="L44" s="22"/>
      <c r="M44" s="22"/>
    </row>
    <row r="45" spans="1:17" ht="15.75" thickBot="1" x14ac:dyDescent="0.3">
      <c r="M45" s="233" t="s">
        <v>35</v>
      </c>
      <c r="N45" s="233"/>
    </row>
    <row r="46" spans="1:17" x14ac:dyDescent="0.25">
      <c r="B46" s="116" t="s">
        <v>30</v>
      </c>
      <c r="M46" s="62"/>
      <c r="N46" s="62"/>
    </row>
    <row r="47" spans="1:17" ht="15.75" thickBot="1" x14ac:dyDescent="0.3">
      <c r="M47" s="62"/>
      <c r="N47" s="62"/>
    </row>
    <row r="48" spans="1:17" s="101" customFormat="1" ht="109.5" customHeight="1" x14ac:dyDescent="0.25">
      <c r="B48" s="112" t="s">
        <v>140</v>
      </c>
      <c r="C48" s="112" t="s">
        <v>141</v>
      </c>
      <c r="D48" s="112" t="s">
        <v>142</v>
      </c>
      <c r="E48" s="112" t="s">
        <v>44</v>
      </c>
      <c r="F48" s="112" t="s">
        <v>22</v>
      </c>
      <c r="G48" s="112" t="s">
        <v>98</v>
      </c>
      <c r="H48" s="112" t="s">
        <v>17</v>
      </c>
      <c r="I48" s="112" t="s">
        <v>10</v>
      </c>
      <c r="J48" s="112" t="s">
        <v>31</v>
      </c>
      <c r="K48" s="112" t="s">
        <v>60</v>
      </c>
      <c r="L48" s="112" t="s">
        <v>20</v>
      </c>
      <c r="M48" s="97" t="s">
        <v>26</v>
      </c>
      <c r="N48" s="112" t="s">
        <v>143</v>
      </c>
      <c r="O48" s="112" t="s">
        <v>36</v>
      </c>
      <c r="P48" s="113" t="s">
        <v>11</v>
      </c>
      <c r="Q48" s="113" t="s">
        <v>19</v>
      </c>
    </row>
    <row r="49" spans="1:26" s="107" customFormat="1" ht="60" x14ac:dyDescent="0.25">
      <c r="A49" s="44">
        <v>1</v>
      </c>
      <c r="B49" s="47" t="s">
        <v>203</v>
      </c>
      <c r="C49" s="47" t="s">
        <v>203</v>
      </c>
      <c r="D49" s="108" t="s">
        <v>205</v>
      </c>
      <c r="E49" s="173">
        <v>122</v>
      </c>
      <c r="F49" s="104" t="s">
        <v>131</v>
      </c>
      <c r="G49" s="147" t="s">
        <v>176</v>
      </c>
      <c r="H49" s="111">
        <v>41852</v>
      </c>
      <c r="I49" s="111">
        <v>41943</v>
      </c>
      <c r="J49" s="105" t="s">
        <v>132</v>
      </c>
      <c r="K49" s="174">
        <f>(I49-H49)/30</f>
        <v>3.0333333333333332</v>
      </c>
      <c r="L49" s="175">
        <v>0</v>
      </c>
      <c r="M49" s="173">
        <v>600</v>
      </c>
      <c r="N49" s="173" t="s">
        <v>176</v>
      </c>
      <c r="O49" s="26">
        <v>445845600</v>
      </c>
      <c r="P49" s="26">
        <v>36</v>
      </c>
      <c r="Q49" s="148"/>
      <c r="R49" s="106"/>
      <c r="S49" s="106"/>
      <c r="T49" s="106"/>
      <c r="U49" s="106"/>
      <c r="V49" s="106"/>
      <c r="W49" s="106"/>
      <c r="X49" s="106"/>
      <c r="Y49" s="106"/>
      <c r="Z49" s="106"/>
    </row>
    <row r="50" spans="1:26" s="107" customFormat="1" ht="60" x14ac:dyDescent="0.25">
      <c r="A50" s="44">
        <f>+A49+1</f>
        <v>2</v>
      </c>
      <c r="B50" s="47" t="s">
        <v>203</v>
      </c>
      <c r="C50" s="47" t="s">
        <v>203</v>
      </c>
      <c r="D50" s="108" t="s">
        <v>205</v>
      </c>
      <c r="E50" s="173">
        <v>72</v>
      </c>
      <c r="F50" s="104" t="s">
        <v>131</v>
      </c>
      <c r="G50" s="147" t="s">
        <v>176</v>
      </c>
      <c r="H50" s="111">
        <v>41662</v>
      </c>
      <c r="I50" s="111">
        <v>41943</v>
      </c>
      <c r="J50" s="105" t="s">
        <v>132</v>
      </c>
      <c r="K50" s="174">
        <f>(I50-H50)/30-3</f>
        <v>6.3666666666666671</v>
      </c>
      <c r="L50" s="175">
        <v>3</v>
      </c>
      <c r="M50" s="173">
        <v>320</v>
      </c>
      <c r="N50" s="173" t="s">
        <v>176</v>
      </c>
      <c r="O50" s="26">
        <f>737609520</f>
        <v>737609520</v>
      </c>
      <c r="P50" s="26">
        <v>42</v>
      </c>
      <c r="Q50" s="148" t="s">
        <v>206</v>
      </c>
      <c r="R50" s="106"/>
      <c r="S50" s="106"/>
      <c r="T50" s="106"/>
      <c r="U50" s="106"/>
      <c r="V50" s="106"/>
      <c r="W50" s="106"/>
      <c r="X50" s="106"/>
      <c r="Y50" s="106"/>
      <c r="Z50" s="106"/>
    </row>
    <row r="51" spans="1:26" s="107" customFormat="1" ht="60" x14ac:dyDescent="0.25">
      <c r="A51" s="44">
        <f t="shared" ref="A51:A56" si="0">+A50+1</f>
        <v>3</v>
      </c>
      <c r="B51" s="47" t="s">
        <v>203</v>
      </c>
      <c r="C51" s="47" t="s">
        <v>203</v>
      </c>
      <c r="D51" s="108" t="s">
        <v>205</v>
      </c>
      <c r="E51" s="173">
        <v>95</v>
      </c>
      <c r="F51" s="104" t="s">
        <v>131</v>
      </c>
      <c r="G51" s="147" t="s">
        <v>176</v>
      </c>
      <c r="H51" s="111">
        <v>41431</v>
      </c>
      <c r="I51" s="111">
        <v>41639</v>
      </c>
      <c r="J51" s="105" t="s">
        <v>132</v>
      </c>
      <c r="K51" s="174">
        <f>(I51-H51)/30</f>
        <v>6.9333333333333336</v>
      </c>
      <c r="L51" s="175"/>
      <c r="M51" s="173">
        <v>2687</v>
      </c>
      <c r="N51" s="173" t="s">
        <v>176</v>
      </c>
      <c r="O51" s="26">
        <v>745193771</v>
      </c>
      <c r="P51" s="26">
        <v>43</v>
      </c>
      <c r="Q51" s="148"/>
      <c r="R51" s="106"/>
      <c r="S51" s="106"/>
      <c r="T51" s="106"/>
      <c r="U51" s="106"/>
      <c r="V51" s="106"/>
      <c r="W51" s="106"/>
      <c r="X51" s="106"/>
      <c r="Y51" s="106"/>
      <c r="Z51" s="106"/>
    </row>
    <row r="52" spans="1:26" s="107" customFormat="1" ht="60" x14ac:dyDescent="0.25">
      <c r="A52" s="44">
        <f t="shared" si="0"/>
        <v>4</v>
      </c>
      <c r="B52" s="47" t="s">
        <v>203</v>
      </c>
      <c r="C52" s="47" t="s">
        <v>203</v>
      </c>
      <c r="D52" s="108" t="s">
        <v>205</v>
      </c>
      <c r="E52" s="173">
        <v>65</v>
      </c>
      <c r="F52" s="104" t="s">
        <v>131</v>
      </c>
      <c r="G52" s="147" t="s">
        <v>176</v>
      </c>
      <c r="H52" s="111">
        <v>40645</v>
      </c>
      <c r="I52" s="111">
        <v>40908</v>
      </c>
      <c r="J52" s="105" t="s">
        <v>132</v>
      </c>
      <c r="K52" s="174">
        <f>(I52-H52)/30</f>
        <v>8.7666666666666675</v>
      </c>
      <c r="L52" s="175"/>
      <c r="M52" s="173">
        <v>0</v>
      </c>
      <c r="N52" s="173" t="s">
        <v>176</v>
      </c>
      <c r="O52" s="26">
        <v>18000000</v>
      </c>
      <c r="P52" s="26">
        <v>44</v>
      </c>
      <c r="Q52" s="148"/>
      <c r="R52" s="106"/>
      <c r="S52" s="106"/>
      <c r="T52" s="106"/>
      <c r="U52" s="106"/>
      <c r="V52" s="106"/>
      <c r="W52" s="106"/>
      <c r="X52" s="106"/>
      <c r="Y52" s="106"/>
      <c r="Z52" s="106"/>
    </row>
    <row r="53" spans="1:26" s="107" customFormat="1" x14ac:dyDescent="0.25">
      <c r="A53" s="44">
        <f t="shared" si="0"/>
        <v>5</v>
      </c>
      <c r="B53" s="108"/>
      <c r="C53" s="109"/>
      <c r="D53" s="108"/>
      <c r="E53" s="103"/>
      <c r="F53" s="104"/>
      <c r="G53" s="104"/>
      <c r="H53" s="104"/>
      <c r="I53" s="105"/>
      <c r="J53" s="105"/>
      <c r="K53" s="105"/>
      <c r="L53" s="105"/>
      <c r="M53" s="96"/>
      <c r="N53" s="96"/>
      <c r="O53" s="26"/>
      <c r="P53" s="26"/>
      <c r="Q53" s="148"/>
      <c r="R53" s="106"/>
      <c r="S53" s="106"/>
      <c r="T53" s="106"/>
      <c r="U53" s="106"/>
      <c r="V53" s="106"/>
      <c r="W53" s="106"/>
      <c r="X53" s="106"/>
      <c r="Y53" s="106"/>
      <c r="Z53" s="106"/>
    </row>
    <row r="54" spans="1:26" s="107" customFormat="1" x14ac:dyDescent="0.25">
      <c r="A54" s="44">
        <f t="shared" si="0"/>
        <v>6</v>
      </c>
      <c r="B54" s="108"/>
      <c r="C54" s="109"/>
      <c r="D54" s="108"/>
      <c r="E54" s="103"/>
      <c r="F54" s="104"/>
      <c r="G54" s="104"/>
      <c r="H54" s="104"/>
      <c r="I54" s="105"/>
      <c r="J54" s="105"/>
      <c r="K54" s="105"/>
      <c r="L54" s="105"/>
      <c r="M54" s="96"/>
      <c r="N54" s="96"/>
      <c r="O54" s="26"/>
      <c r="P54" s="26"/>
      <c r="Q54" s="148"/>
      <c r="R54" s="106"/>
      <c r="S54" s="106"/>
      <c r="T54" s="106"/>
      <c r="U54" s="106"/>
      <c r="V54" s="106"/>
      <c r="W54" s="106"/>
      <c r="X54" s="106"/>
      <c r="Y54" s="106"/>
      <c r="Z54" s="106"/>
    </row>
    <row r="55" spans="1:26" s="107" customFormat="1" x14ac:dyDescent="0.25">
      <c r="A55" s="44">
        <f t="shared" si="0"/>
        <v>7</v>
      </c>
      <c r="B55" s="108"/>
      <c r="C55" s="109"/>
      <c r="D55" s="108"/>
      <c r="E55" s="103"/>
      <c r="F55" s="104"/>
      <c r="G55" s="104"/>
      <c r="H55" s="104"/>
      <c r="I55" s="105"/>
      <c r="J55" s="105"/>
      <c r="K55" s="105"/>
      <c r="L55" s="105"/>
      <c r="M55" s="96"/>
      <c r="N55" s="96"/>
      <c r="O55" s="26"/>
      <c r="P55" s="26"/>
      <c r="Q55" s="148"/>
      <c r="R55" s="106"/>
      <c r="S55" s="106"/>
      <c r="T55" s="106"/>
      <c r="U55" s="106"/>
      <c r="V55" s="106"/>
      <c r="W55" s="106"/>
      <c r="X55" s="106"/>
      <c r="Y55" s="106"/>
      <c r="Z55" s="106"/>
    </row>
    <row r="56" spans="1:26" s="107" customFormat="1" x14ac:dyDescent="0.25">
      <c r="A56" s="44">
        <f t="shared" si="0"/>
        <v>8</v>
      </c>
      <c r="B56" s="108"/>
      <c r="C56" s="109"/>
      <c r="D56" s="108"/>
      <c r="E56" s="103"/>
      <c r="F56" s="104"/>
      <c r="G56" s="104"/>
      <c r="H56" s="104"/>
      <c r="I56" s="105"/>
      <c r="J56" s="105"/>
      <c r="K56" s="105"/>
      <c r="L56" s="105"/>
      <c r="M56" s="96"/>
      <c r="N56" s="96"/>
      <c r="O56" s="26"/>
      <c r="P56" s="26"/>
      <c r="Q56" s="148"/>
      <c r="R56" s="106"/>
      <c r="S56" s="106"/>
      <c r="T56" s="106"/>
      <c r="U56" s="106"/>
      <c r="V56" s="106"/>
      <c r="W56" s="106"/>
      <c r="X56" s="106"/>
      <c r="Y56" s="106"/>
      <c r="Z56" s="106"/>
    </row>
    <row r="57" spans="1:26" s="107" customFormat="1" x14ac:dyDescent="0.25">
      <c r="A57" s="44"/>
      <c r="B57" s="47" t="s">
        <v>16</v>
      </c>
      <c r="C57" s="109"/>
      <c r="D57" s="108"/>
      <c r="E57" s="103"/>
      <c r="F57" s="104"/>
      <c r="G57" s="104"/>
      <c r="H57" s="104"/>
      <c r="I57" s="105"/>
      <c r="J57" s="105"/>
      <c r="K57" s="110">
        <f t="shared" ref="K57:N57" si="1">SUM(K49:K56)</f>
        <v>25.1</v>
      </c>
      <c r="L57" s="110">
        <f t="shared" si="1"/>
        <v>3</v>
      </c>
      <c r="M57" s="146">
        <f t="shared" si="1"/>
        <v>3607</v>
      </c>
      <c r="N57" s="110">
        <f t="shared" si="1"/>
        <v>0</v>
      </c>
      <c r="O57" s="26"/>
      <c r="P57" s="26"/>
      <c r="Q57" s="149"/>
    </row>
    <row r="58" spans="1:26" s="29" customFormat="1" x14ac:dyDescent="0.25">
      <c r="E58" s="30"/>
    </row>
    <row r="59" spans="1:26" s="29" customFormat="1" x14ac:dyDescent="0.25">
      <c r="B59" s="234" t="s">
        <v>28</v>
      </c>
      <c r="C59" s="234" t="s">
        <v>27</v>
      </c>
      <c r="D59" s="232" t="s">
        <v>34</v>
      </c>
      <c r="E59" s="232"/>
    </row>
    <row r="60" spans="1:26" s="29" customFormat="1" x14ac:dyDescent="0.25">
      <c r="B60" s="235"/>
      <c r="C60" s="235"/>
      <c r="D60" s="165" t="s">
        <v>23</v>
      </c>
      <c r="E60" s="59" t="s">
        <v>24</v>
      </c>
    </row>
    <row r="61" spans="1:26" s="29" customFormat="1" ht="30.6" customHeight="1" x14ac:dyDescent="0.25">
      <c r="B61" s="57" t="s">
        <v>21</v>
      </c>
      <c r="C61" s="176">
        <f>+K57</f>
        <v>25.1</v>
      </c>
      <c r="D61" s="170" t="s">
        <v>207</v>
      </c>
      <c r="E61" s="56"/>
      <c r="F61" s="31"/>
      <c r="G61" s="31"/>
      <c r="H61" s="31"/>
      <c r="I61" s="31"/>
      <c r="J61" s="31"/>
      <c r="K61" s="31"/>
      <c r="L61" s="31"/>
      <c r="M61" s="31"/>
    </row>
    <row r="62" spans="1:26" s="29" customFormat="1" ht="30" customHeight="1" x14ac:dyDescent="0.25">
      <c r="B62" s="57" t="s">
        <v>25</v>
      </c>
      <c r="C62" s="176">
        <f>+M57</f>
        <v>3607</v>
      </c>
      <c r="D62" s="170" t="s">
        <v>207</v>
      </c>
      <c r="E62" s="56"/>
    </row>
    <row r="63" spans="1:26" s="29" customFormat="1" x14ac:dyDescent="0.25">
      <c r="B63" s="32"/>
      <c r="C63" s="230"/>
      <c r="D63" s="230"/>
      <c r="E63" s="230"/>
      <c r="F63" s="230"/>
      <c r="G63" s="230"/>
      <c r="H63" s="230"/>
      <c r="I63" s="230"/>
      <c r="J63" s="230"/>
      <c r="K63" s="230"/>
      <c r="L63" s="230"/>
      <c r="M63" s="230"/>
      <c r="N63" s="230"/>
    </row>
    <row r="64" spans="1:26" ht="28.15" customHeight="1" thickBot="1" x14ac:dyDescent="0.3"/>
    <row r="65" spans="2:17" ht="27" thickBot="1" x14ac:dyDescent="0.3">
      <c r="B65" s="229" t="s">
        <v>99</v>
      </c>
      <c r="C65" s="229"/>
      <c r="D65" s="229"/>
      <c r="E65" s="229"/>
      <c r="F65" s="229"/>
      <c r="G65" s="229"/>
      <c r="H65" s="229"/>
      <c r="I65" s="229"/>
      <c r="J65" s="229"/>
      <c r="K65" s="229"/>
      <c r="L65" s="229"/>
      <c r="M65" s="229"/>
      <c r="N65" s="229"/>
    </row>
    <row r="68" spans="2:17" ht="109.5" customHeight="1" x14ac:dyDescent="0.25">
      <c r="B68" s="114" t="s">
        <v>144</v>
      </c>
      <c r="C68" s="114" t="s">
        <v>2</v>
      </c>
      <c r="D68" s="114" t="s">
        <v>101</v>
      </c>
      <c r="E68" s="114" t="s">
        <v>100</v>
      </c>
      <c r="F68" s="114" t="s">
        <v>102</v>
      </c>
      <c r="G68" s="114" t="s">
        <v>103</v>
      </c>
      <c r="H68" s="114" t="s">
        <v>208</v>
      </c>
      <c r="I68" s="114" t="s">
        <v>105</v>
      </c>
      <c r="J68" s="114" t="s">
        <v>106</v>
      </c>
      <c r="K68" s="114" t="s">
        <v>107</v>
      </c>
      <c r="L68" s="114" t="s">
        <v>108</v>
      </c>
      <c r="M68" s="162" t="s">
        <v>109</v>
      </c>
      <c r="N68" s="162" t="s">
        <v>110</v>
      </c>
      <c r="O68" s="207" t="s">
        <v>3</v>
      </c>
      <c r="P68" s="209"/>
      <c r="Q68" s="114" t="s">
        <v>18</v>
      </c>
    </row>
    <row r="69" spans="2:17" ht="93.75" customHeight="1" x14ac:dyDescent="0.25">
      <c r="B69" s="115" t="s">
        <v>209</v>
      </c>
      <c r="C69" s="115" t="s">
        <v>209</v>
      </c>
      <c r="D69" s="177" t="s">
        <v>210</v>
      </c>
      <c r="E69" s="170">
        <v>160</v>
      </c>
      <c r="F69" s="170" t="s">
        <v>176</v>
      </c>
      <c r="G69" s="170" t="s">
        <v>131</v>
      </c>
      <c r="H69" s="170" t="s">
        <v>176</v>
      </c>
      <c r="I69" s="170" t="s">
        <v>176</v>
      </c>
      <c r="J69" s="170" t="s">
        <v>131</v>
      </c>
      <c r="K69" s="163" t="s">
        <v>131</v>
      </c>
      <c r="L69" s="163" t="s">
        <v>131</v>
      </c>
      <c r="M69" s="163" t="s">
        <v>131</v>
      </c>
      <c r="N69" s="163" t="s">
        <v>131</v>
      </c>
      <c r="O69" s="252" t="s">
        <v>211</v>
      </c>
      <c r="P69" s="253"/>
      <c r="Q69" s="163" t="s">
        <v>131</v>
      </c>
    </row>
    <row r="70" spans="2:17" ht="92.25" customHeight="1" x14ac:dyDescent="0.25">
      <c r="B70" s="115" t="s">
        <v>209</v>
      </c>
      <c r="C70" s="115" t="s">
        <v>209</v>
      </c>
      <c r="D70" s="177" t="s">
        <v>212</v>
      </c>
      <c r="E70" s="170">
        <v>220</v>
      </c>
      <c r="F70" s="170" t="s">
        <v>176</v>
      </c>
      <c r="G70" s="170" t="s">
        <v>131</v>
      </c>
      <c r="H70" s="170" t="s">
        <v>176</v>
      </c>
      <c r="I70" s="170" t="s">
        <v>176</v>
      </c>
      <c r="J70" s="170" t="s">
        <v>131</v>
      </c>
      <c r="K70" s="163" t="s">
        <v>131</v>
      </c>
      <c r="L70" s="163" t="s">
        <v>131</v>
      </c>
      <c r="M70" s="163" t="s">
        <v>131</v>
      </c>
      <c r="N70" s="163" t="s">
        <v>131</v>
      </c>
      <c r="O70" s="252" t="s">
        <v>211</v>
      </c>
      <c r="P70" s="253"/>
      <c r="Q70" s="163" t="s">
        <v>131</v>
      </c>
    </row>
    <row r="71" spans="2:17" ht="99" customHeight="1" x14ac:dyDescent="0.25">
      <c r="B71" s="115" t="s">
        <v>209</v>
      </c>
      <c r="C71" s="115" t="s">
        <v>209</v>
      </c>
      <c r="D71" s="177" t="s">
        <v>213</v>
      </c>
      <c r="E71" s="170">
        <v>120</v>
      </c>
      <c r="F71" s="170" t="s">
        <v>176</v>
      </c>
      <c r="G71" s="170" t="s">
        <v>131</v>
      </c>
      <c r="H71" s="170" t="s">
        <v>176</v>
      </c>
      <c r="I71" s="170" t="s">
        <v>176</v>
      </c>
      <c r="J71" s="170" t="s">
        <v>131</v>
      </c>
      <c r="K71" s="163" t="s">
        <v>131</v>
      </c>
      <c r="L71" s="163" t="s">
        <v>131</v>
      </c>
      <c r="M71" s="163" t="s">
        <v>131</v>
      </c>
      <c r="N71" s="163" t="s">
        <v>131</v>
      </c>
      <c r="O71" s="252" t="s">
        <v>211</v>
      </c>
      <c r="P71" s="253"/>
      <c r="Q71" s="163" t="s">
        <v>131</v>
      </c>
    </row>
    <row r="72" spans="2:17" ht="90.75" customHeight="1" x14ac:dyDescent="0.25">
      <c r="B72" s="115" t="s">
        <v>209</v>
      </c>
      <c r="C72" s="115" t="s">
        <v>209</v>
      </c>
      <c r="D72" s="56" t="s">
        <v>214</v>
      </c>
      <c r="E72" s="170">
        <v>40</v>
      </c>
      <c r="F72" s="170" t="s">
        <v>176</v>
      </c>
      <c r="G72" s="170" t="s">
        <v>131</v>
      </c>
      <c r="H72" s="170" t="s">
        <v>176</v>
      </c>
      <c r="I72" s="170" t="s">
        <v>176</v>
      </c>
      <c r="J72" s="170" t="s">
        <v>131</v>
      </c>
      <c r="K72" s="163" t="s">
        <v>131</v>
      </c>
      <c r="L72" s="163" t="s">
        <v>131</v>
      </c>
      <c r="M72" s="163" t="s">
        <v>131</v>
      </c>
      <c r="N72" s="163" t="s">
        <v>131</v>
      </c>
      <c r="O72" s="252" t="s">
        <v>211</v>
      </c>
      <c r="P72" s="253"/>
      <c r="Q72" s="163" t="s">
        <v>131</v>
      </c>
    </row>
    <row r="73" spans="2:17" ht="97.5" customHeight="1" x14ac:dyDescent="0.25">
      <c r="B73" s="115" t="s">
        <v>215</v>
      </c>
      <c r="C73" s="115" t="s">
        <v>216</v>
      </c>
      <c r="D73" s="178" t="s">
        <v>217</v>
      </c>
      <c r="E73" s="170">
        <v>70</v>
      </c>
      <c r="F73" s="170" t="s">
        <v>176</v>
      </c>
      <c r="G73" s="170" t="s">
        <v>176</v>
      </c>
      <c r="H73" s="170" t="s">
        <v>131</v>
      </c>
      <c r="I73" s="170" t="s">
        <v>176</v>
      </c>
      <c r="J73" s="170" t="s">
        <v>131</v>
      </c>
      <c r="K73" s="163" t="s">
        <v>131</v>
      </c>
      <c r="L73" s="163" t="s">
        <v>131</v>
      </c>
      <c r="M73" s="163" t="s">
        <v>131</v>
      </c>
      <c r="N73" s="163" t="s">
        <v>131</v>
      </c>
      <c r="O73" s="252" t="s">
        <v>211</v>
      </c>
      <c r="P73" s="253"/>
      <c r="Q73" s="163" t="s">
        <v>131</v>
      </c>
    </row>
    <row r="74" spans="2:17" ht="93" customHeight="1" x14ac:dyDescent="0.25">
      <c r="B74" s="115" t="s">
        <v>218</v>
      </c>
      <c r="C74" s="115" t="s">
        <v>218</v>
      </c>
      <c r="D74" s="56" t="s">
        <v>219</v>
      </c>
      <c r="E74" s="170">
        <v>50</v>
      </c>
      <c r="F74" s="170" t="s">
        <v>176</v>
      </c>
      <c r="G74" s="170" t="s">
        <v>176</v>
      </c>
      <c r="H74" s="170" t="s">
        <v>176</v>
      </c>
      <c r="I74" s="170" t="s">
        <v>131</v>
      </c>
      <c r="J74" s="170" t="s">
        <v>131</v>
      </c>
      <c r="K74" s="163" t="s">
        <v>131</v>
      </c>
      <c r="L74" s="163" t="s">
        <v>131</v>
      </c>
      <c r="M74" s="163" t="s">
        <v>131</v>
      </c>
      <c r="N74" s="163" t="s">
        <v>131</v>
      </c>
      <c r="O74" s="252" t="s">
        <v>211</v>
      </c>
      <c r="P74" s="253"/>
      <c r="Q74" s="163" t="s">
        <v>131</v>
      </c>
    </row>
    <row r="75" spans="2:17" x14ac:dyDescent="0.25">
      <c r="B75" s="115"/>
      <c r="C75" s="115"/>
      <c r="D75" s="115"/>
      <c r="E75" s="115"/>
      <c r="F75" s="115"/>
      <c r="G75" s="115"/>
      <c r="H75" s="115"/>
      <c r="I75" s="115"/>
      <c r="J75" s="115"/>
      <c r="K75" s="115"/>
      <c r="L75" s="115"/>
      <c r="M75" s="115"/>
      <c r="N75" s="115"/>
      <c r="O75" s="214"/>
      <c r="P75" s="215"/>
      <c r="Q75" s="115"/>
    </row>
    <row r="76" spans="2:17" x14ac:dyDescent="0.25">
      <c r="B76" s="9" t="s">
        <v>1</v>
      </c>
    </row>
    <row r="77" spans="2:17" x14ac:dyDescent="0.25">
      <c r="B77" s="9" t="s">
        <v>37</v>
      </c>
    </row>
    <row r="78" spans="2:17" x14ac:dyDescent="0.25">
      <c r="B78" s="9" t="s">
        <v>61</v>
      </c>
    </row>
    <row r="80" spans="2:17" ht="15.75" thickBot="1" x14ac:dyDescent="0.3"/>
    <row r="81" spans="2:17" ht="27" thickBot="1" x14ac:dyDescent="0.3">
      <c r="B81" s="242" t="s">
        <v>38</v>
      </c>
      <c r="C81" s="243"/>
      <c r="D81" s="243"/>
      <c r="E81" s="243"/>
      <c r="F81" s="243"/>
      <c r="G81" s="243"/>
      <c r="H81" s="243"/>
      <c r="I81" s="243"/>
      <c r="J81" s="243"/>
      <c r="K81" s="243"/>
      <c r="L81" s="243"/>
      <c r="M81" s="243"/>
      <c r="N81" s="244"/>
    </row>
    <row r="86" spans="2:17" ht="76.5" customHeight="1" x14ac:dyDescent="0.25">
      <c r="B86" s="114" t="s">
        <v>0</v>
      </c>
      <c r="C86" s="114" t="s">
        <v>39</v>
      </c>
      <c r="D86" s="114" t="s">
        <v>40</v>
      </c>
      <c r="E86" s="114" t="s">
        <v>111</v>
      </c>
      <c r="F86" s="114" t="s">
        <v>113</v>
      </c>
      <c r="G86" s="114" t="s">
        <v>114</v>
      </c>
      <c r="H86" s="114" t="s">
        <v>115</v>
      </c>
      <c r="I86" s="114" t="s">
        <v>112</v>
      </c>
      <c r="J86" s="207" t="s">
        <v>116</v>
      </c>
      <c r="K86" s="208"/>
      <c r="L86" s="209"/>
      <c r="M86" s="114" t="s">
        <v>117</v>
      </c>
      <c r="N86" s="114" t="s">
        <v>41</v>
      </c>
      <c r="O86" s="114" t="s">
        <v>42</v>
      </c>
      <c r="P86" s="207" t="s">
        <v>3</v>
      </c>
      <c r="Q86" s="209"/>
    </row>
    <row r="87" spans="2:17" ht="107.25" customHeight="1" x14ac:dyDescent="0.25">
      <c r="B87" s="66" t="s">
        <v>181</v>
      </c>
      <c r="C87" s="71" t="s">
        <v>177</v>
      </c>
      <c r="D87" s="66" t="s">
        <v>220</v>
      </c>
      <c r="E87" s="115">
        <v>23623569</v>
      </c>
      <c r="F87" s="115" t="s">
        <v>195</v>
      </c>
      <c r="G87" s="66" t="s">
        <v>221</v>
      </c>
      <c r="H87" s="179">
        <v>41488</v>
      </c>
      <c r="I87" s="170" t="s">
        <v>131</v>
      </c>
      <c r="J87" s="66" t="s">
        <v>222</v>
      </c>
      <c r="K87" s="178" t="s">
        <v>223</v>
      </c>
      <c r="L87" s="178" t="s">
        <v>224</v>
      </c>
      <c r="M87" s="163" t="s">
        <v>131</v>
      </c>
      <c r="N87" s="163" t="s">
        <v>131</v>
      </c>
      <c r="O87" s="163" t="s">
        <v>131</v>
      </c>
      <c r="P87" s="212"/>
      <c r="Q87" s="212"/>
    </row>
    <row r="88" spans="2:17" ht="144.75" customHeight="1" x14ac:dyDescent="0.25">
      <c r="B88" s="66" t="s">
        <v>181</v>
      </c>
      <c r="C88" s="71" t="s">
        <v>177</v>
      </c>
      <c r="D88" s="66" t="s">
        <v>225</v>
      </c>
      <c r="E88" s="115">
        <v>23467655</v>
      </c>
      <c r="F88" s="66" t="s">
        <v>226</v>
      </c>
      <c r="G88" s="66" t="s">
        <v>227</v>
      </c>
      <c r="H88" s="179">
        <v>41370</v>
      </c>
      <c r="I88" s="170" t="s">
        <v>157</v>
      </c>
      <c r="J88" s="66" t="s">
        <v>228</v>
      </c>
      <c r="K88" s="66" t="s">
        <v>229</v>
      </c>
      <c r="L88" s="178" t="s">
        <v>224</v>
      </c>
      <c r="M88" s="163" t="s">
        <v>131</v>
      </c>
      <c r="N88" s="163" t="s">
        <v>131</v>
      </c>
      <c r="O88" s="163" t="s">
        <v>131</v>
      </c>
      <c r="P88" s="212"/>
      <c r="Q88" s="212"/>
    </row>
    <row r="89" spans="2:17" ht="144.75" customHeight="1" x14ac:dyDescent="0.25">
      <c r="B89" s="66" t="s">
        <v>181</v>
      </c>
      <c r="C89" s="180" t="s">
        <v>230</v>
      </c>
      <c r="D89" s="66" t="s">
        <v>231</v>
      </c>
      <c r="E89" s="115">
        <v>40333565</v>
      </c>
      <c r="F89" s="66" t="s">
        <v>189</v>
      </c>
      <c r="G89" s="66" t="s">
        <v>232</v>
      </c>
      <c r="H89" s="179">
        <v>40529</v>
      </c>
      <c r="I89" s="170" t="s">
        <v>131</v>
      </c>
      <c r="J89" s="66" t="s">
        <v>179</v>
      </c>
      <c r="K89" s="66" t="s">
        <v>233</v>
      </c>
      <c r="L89" s="178" t="s">
        <v>224</v>
      </c>
      <c r="M89" s="163" t="s">
        <v>131</v>
      </c>
      <c r="N89" s="163" t="s">
        <v>131</v>
      </c>
      <c r="O89" s="184"/>
      <c r="P89" s="216" t="s">
        <v>234</v>
      </c>
      <c r="Q89" s="217"/>
    </row>
    <row r="90" spans="2:17" ht="104.25" customHeight="1" x14ac:dyDescent="0.25">
      <c r="B90" s="66" t="s">
        <v>43</v>
      </c>
      <c r="C90" s="71" t="s">
        <v>177</v>
      </c>
      <c r="D90" s="66" t="s">
        <v>235</v>
      </c>
      <c r="E90" s="115">
        <v>1121834976</v>
      </c>
      <c r="F90" s="66" t="s">
        <v>189</v>
      </c>
      <c r="G90" s="66" t="s">
        <v>236</v>
      </c>
      <c r="H90" s="179">
        <v>40781</v>
      </c>
      <c r="I90" s="168" t="s">
        <v>132</v>
      </c>
      <c r="J90" s="66" t="s">
        <v>179</v>
      </c>
      <c r="K90" s="66" t="s">
        <v>237</v>
      </c>
      <c r="L90" s="178" t="s">
        <v>238</v>
      </c>
      <c r="M90" s="163" t="s">
        <v>131</v>
      </c>
      <c r="N90" s="163" t="s">
        <v>131</v>
      </c>
      <c r="O90" s="163" t="s">
        <v>131</v>
      </c>
      <c r="P90" s="250" t="s">
        <v>281</v>
      </c>
      <c r="Q90" s="251"/>
    </row>
    <row r="91" spans="2:17" ht="104.25" customHeight="1" x14ac:dyDescent="0.25">
      <c r="B91" s="66" t="s">
        <v>43</v>
      </c>
      <c r="C91" s="71" t="s">
        <v>177</v>
      </c>
      <c r="D91" s="66" t="s">
        <v>239</v>
      </c>
      <c r="E91" s="115">
        <v>1116992149</v>
      </c>
      <c r="F91" s="66" t="s">
        <v>189</v>
      </c>
      <c r="G91" s="66" t="s">
        <v>227</v>
      </c>
      <c r="H91" s="179">
        <v>41012</v>
      </c>
      <c r="I91" s="170" t="s">
        <v>131</v>
      </c>
      <c r="J91" s="66" t="s">
        <v>179</v>
      </c>
      <c r="K91" s="66" t="s">
        <v>240</v>
      </c>
      <c r="L91" s="178" t="s">
        <v>241</v>
      </c>
      <c r="M91" s="163" t="s">
        <v>131</v>
      </c>
      <c r="N91" s="163" t="s">
        <v>131</v>
      </c>
      <c r="O91" s="163" t="s">
        <v>131</v>
      </c>
      <c r="P91" s="216"/>
      <c r="Q91" s="217"/>
    </row>
    <row r="92" spans="2:17" ht="104.25" customHeight="1" x14ac:dyDescent="0.25">
      <c r="B92" s="66" t="s">
        <v>43</v>
      </c>
      <c r="C92" s="71" t="s">
        <v>230</v>
      </c>
      <c r="D92" s="66" t="s">
        <v>242</v>
      </c>
      <c r="E92" s="115">
        <v>1118169011</v>
      </c>
      <c r="F92" s="66" t="s">
        <v>243</v>
      </c>
      <c r="G92" s="66" t="s">
        <v>244</v>
      </c>
      <c r="H92" s="179">
        <v>41320</v>
      </c>
      <c r="I92" s="170" t="s">
        <v>131</v>
      </c>
      <c r="J92" s="66" t="s">
        <v>179</v>
      </c>
      <c r="K92" s="66" t="s">
        <v>245</v>
      </c>
      <c r="L92" s="178" t="s">
        <v>241</v>
      </c>
      <c r="M92" s="163" t="s">
        <v>131</v>
      </c>
      <c r="N92" s="163" t="s">
        <v>131</v>
      </c>
      <c r="O92" s="163" t="s">
        <v>131</v>
      </c>
      <c r="P92" s="216"/>
      <c r="Q92" s="217"/>
    </row>
    <row r="93" spans="2:17" ht="97.5" customHeight="1" x14ac:dyDescent="0.25">
      <c r="B93" s="66" t="s">
        <v>246</v>
      </c>
      <c r="C93" s="71" t="s">
        <v>247</v>
      </c>
      <c r="D93" s="66" t="s">
        <v>248</v>
      </c>
      <c r="E93" s="115">
        <v>40079413</v>
      </c>
      <c r="F93" s="66" t="s">
        <v>174</v>
      </c>
      <c r="G93" s="66" t="s">
        <v>249</v>
      </c>
      <c r="H93" s="179">
        <v>40893</v>
      </c>
      <c r="I93" s="170" t="s">
        <v>176</v>
      </c>
      <c r="J93" s="66" t="s">
        <v>250</v>
      </c>
      <c r="K93" s="178" t="s">
        <v>251</v>
      </c>
      <c r="L93" s="178" t="s">
        <v>252</v>
      </c>
      <c r="M93" s="163" t="s">
        <v>131</v>
      </c>
      <c r="N93" s="163" t="s">
        <v>131</v>
      </c>
      <c r="O93" s="170" t="s">
        <v>131</v>
      </c>
      <c r="P93" s="216"/>
      <c r="Q93" s="217"/>
    </row>
    <row r="94" spans="2:17" x14ac:dyDescent="0.25">
      <c r="P94" s="29"/>
      <c r="Q94" s="29"/>
    </row>
    <row r="95" spans="2:17" ht="15.75" thickBot="1" x14ac:dyDescent="0.3">
      <c r="P95" s="29"/>
      <c r="Q95" s="29"/>
    </row>
    <row r="96" spans="2:17" ht="27" thickBot="1" x14ac:dyDescent="0.3">
      <c r="B96" s="242" t="s">
        <v>45</v>
      </c>
      <c r="C96" s="243"/>
      <c r="D96" s="243"/>
      <c r="E96" s="243"/>
      <c r="F96" s="243"/>
      <c r="G96" s="243"/>
      <c r="H96" s="243"/>
      <c r="I96" s="243"/>
      <c r="J96" s="243"/>
      <c r="K96" s="243"/>
      <c r="L96" s="243"/>
      <c r="M96" s="243"/>
      <c r="N96" s="244"/>
    </row>
    <row r="99" spans="1:26" ht="46.15" customHeight="1" x14ac:dyDescent="0.25">
      <c r="B99" s="114" t="s">
        <v>33</v>
      </c>
      <c r="C99" s="114" t="s">
        <v>46</v>
      </c>
      <c r="D99" s="207" t="s">
        <v>3</v>
      </c>
      <c r="E99" s="209"/>
    </row>
    <row r="100" spans="1:26" ht="77.25" customHeight="1" x14ac:dyDescent="0.25">
      <c r="B100" s="66" t="s">
        <v>118</v>
      </c>
      <c r="C100" s="192" t="s">
        <v>131</v>
      </c>
      <c r="D100" s="248" t="s">
        <v>253</v>
      </c>
      <c r="E100" s="249"/>
    </row>
    <row r="103" spans="1:26" ht="26.25" x14ac:dyDescent="0.25">
      <c r="B103" s="221" t="s">
        <v>63</v>
      </c>
      <c r="C103" s="222"/>
      <c r="D103" s="222"/>
      <c r="E103" s="222"/>
      <c r="F103" s="222"/>
      <c r="G103" s="222"/>
      <c r="H103" s="222"/>
      <c r="I103" s="222"/>
      <c r="J103" s="222"/>
      <c r="K103" s="222"/>
      <c r="L103" s="222"/>
      <c r="M103" s="222"/>
      <c r="N103" s="222"/>
      <c r="O103" s="222"/>
      <c r="P103" s="222"/>
    </row>
    <row r="105" spans="1:26" ht="15.75" thickBot="1" x14ac:dyDescent="0.3"/>
    <row r="106" spans="1:26" ht="27" thickBot="1" x14ac:dyDescent="0.3">
      <c r="B106" s="242" t="s">
        <v>53</v>
      </c>
      <c r="C106" s="243"/>
      <c r="D106" s="243"/>
      <c r="E106" s="243"/>
      <c r="F106" s="243"/>
      <c r="G106" s="243"/>
      <c r="H106" s="243"/>
      <c r="I106" s="243"/>
      <c r="J106" s="243"/>
      <c r="K106" s="243"/>
      <c r="L106" s="243"/>
      <c r="M106" s="243"/>
      <c r="N106" s="244"/>
    </row>
    <row r="108" spans="1:26" ht="15.75" thickBot="1" x14ac:dyDescent="0.3">
      <c r="M108" s="62"/>
      <c r="N108" s="62"/>
    </row>
    <row r="109" spans="1:26" s="101" customFormat="1" ht="109.5" customHeight="1" x14ac:dyDescent="0.25">
      <c r="B109" s="112" t="s">
        <v>140</v>
      </c>
      <c r="C109" s="112" t="s">
        <v>141</v>
      </c>
      <c r="D109" s="112" t="s">
        <v>142</v>
      </c>
      <c r="E109" s="112" t="s">
        <v>44</v>
      </c>
      <c r="F109" s="112" t="s">
        <v>22</v>
      </c>
      <c r="G109" s="112" t="s">
        <v>98</v>
      </c>
      <c r="H109" s="112" t="s">
        <v>17</v>
      </c>
      <c r="I109" s="112" t="s">
        <v>10</v>
      </c>
      <c r="J109" s="112" t="s">
        <v>31</v>
      </c>
      <c r="K109" s="112" t="s">
        <v>60</v>
      </c>
      <c r="L109" s="112" t="s">
        <v>20</v>
      </c>
      <c r="M109" s="97" t="s">
        <v>26</v>
      </c>
      <c r="N109" s="112" t="s">
        <v>143</v>
      </c>
      <c r="O109" s="112" t="s">
        <v>36</v>
      </c>
      <c r="P109" s="113" t="s">
        <v>11</v>
      </c>
      <c r="Q109" s="113" t="s">
        <v>19</v>
      </c>
    </row>
    <row r="110" spans="1:26" s="107" customFormat="1" ht="45" x14ac:dyDescent="0.25">
      <c r="A110" s="44">
        <v>1</v>
      </c>
      <c r="B110" s="47" t="s">
        <v>203</v>
      </c>
      <c r="C110" s="47" t="s">
        <v>203</v>
      </c>
      <c r="D110" s="108" t="s">
        <v>254</v>
      </c>
      <c r="E110" s="175">
        <v>86</v>
      </c>
      <c r="F110" s="104" t="s">
        <v>131</v>
      </c>
      <c r="G110" s="147" t="s">
        <v>157</v>
      </c>
      <c r="H110" s="111">
        <v>41668</v>
      </c>
      <c r="I110" s="111">
        <v>41988</v>
      </c>
      <c r="J110" s="105" t="s">
        <v>132</v>
      </c>
      <c r="K110" s="181">
        <v>8</v>
      </c>
      <c r="L110" s="105" t="s">
        <v>255</v>
      </c>
      <c r="M110" s="96" t="s">
        <v>157</v>
      </c>
      <c r="N110" s="96" t="s">
        <v>176</v>
      </c>
      <c r="O110" s="26">
        <v>30000000</v>
      </c>
      <c r="P110" s="26">
        <v>219</v>
      </c>
      <c r="Q110" s="148" t="s">
        <v>256</v>
      </c>
      <c r="R110" s="106"/>
      <c r="S110" s="106"/>
      <c r="T110" s="106"/>
      <c r="U110" s="106"/>
      <c r="V110" s="106"/>
      <c r="W110" s="106"/>
      <c r="X110" s="106"/>
      <c r="Y110" s="106"/>
      <c r="Z110" s="106"/>
    </row>
    <row r="111" spans="1:26" s="107" customFormat="1" ht="45" x14ac:dyDescent="0.25">
      <c r="A111" s="44">
        <f>+A110+1</f>
        <v>2</v>
      </c>
      <c r="B111" s="47" t="s">
        <v>203</v>
      </c>
      <c r="C111" s="47" t="s">
        <v>203</v>
      </c>
      <c r="D111" s="108" t="s">
        <v>254</v>
      </c>
      <c r="E111" s="175">
        <v>75</v>
      </c>
      <c r="F111" s="104" t="s">
        <v>131</v>
      </c>
      <c r="G111" s="104" t="s">
        <v>157</v>
      </c>
      <c r="H111" s="111">
        <v>41355</v>
      </c>
      <c r="I111" s="111">
        <v>41639</v>
      </c>
      <c r="J111" s="105" t="s">
        <v>132</v>
      </c>
      <c r="K111" s="105" t="s">
        <v>257</v>
      </c>
      <c r="L111" s="105"/>
      <c r="M111" s="96">
        <v>70</v>
      </c>
      <c r="N111" s="96" t="s">
        <v>176</v>
      </c>
      <c r="O111" s="26">
        <v>8037046</v>
      </c>
      <c r="P111" s="26">
        <v>221</v>
      </c>
      <c r="Q111" s="148"/>
      <c r="R111" s="106"/>
      <c r="S111" s="106"/>
      <c r="T111" s="106"/>
      <c r="U111" s="106"/>
      <c r="V111" s="106"/>
      <c r="W111" s="106"/>
      <c r="X111" s="106"/>
      <c r="Y111" s="106"/>
      <c r="Z111" s="106"/>
    </row>
    <row r="112" spans="1:26" s="107" customFormat="1" ht="60" x14ac:dyDescent="0.25">
      <c r="A112" s="44">
        <f t="shared" ref="A112:A113" si="2">+A111+1</f>
        <v>3</v>
      </c>
      <c r="B112" s="47" t="s">
        <v>203</v>
      </c>
      <c r="C112" s="47" t="s">
        <v>258</v>
      </c>
      <c r="D112" s="108" t="s">
        <v>254</v>
      </c>
      <c r="E112" s="175">
        <v>123</v>
      </c>
      <c r="F112" s="104" t="s">
        <v>131</v>
      </c>
      <c r="G112" s="103">
        <v>0.91</v>
      </c>
      <c r="H112" s="111">
        <v>41558</v>
      </c>
      <c r="I112" s="111">
        <v>42004</v>
      </c>
      <c r="J112" s="105" t="s">
        <v>132</v>
      </c>
      <c r="K112" s="182">
        <v>10</v>
      </c>
      <c r="L112" s="96">
        <v>3</v>
      </c>
      <c r="M112" s="173">
        <v>400</v>
      </c>
      <c r="N112" s="96">
        <v>364</v>
      </c>
      <c r="O112" s="26">
        <f>1134977697*91%</f>
        <v>1032829704.27</v>
      </c>
      <c r="P112" s="26">
        <v>222</v>
      </c>
      <c r="Q112" s="148" t="s">
        <v>259</v>
      </c>
      <c r="R112" s="106"/>
      <c r="S112" s="106"/>
      <c r="T112" s="106"/>
      <c r="U112" s="106"/>
      <c r="V112" s="106"/>
      <c r="W112" s="106"/>
      <c r="X112" s="106"/>
      <c r="Y112" s="106"/>
      <c r="Z112" s="106"/>
    </row>
    <row r="113" spans="1:26" s="107" customFormat="1" x14ac:dyDescent="0.25">
      <c r="A113" s="44">
        <f t="shared" si="2"/>
        <v>4</v>
      </c>
      <c r="B113" s="108"/>
      <c r="C113" s="109"/>
      <c r="D113" s="108"/>
      <c r="E113" s="175"/>
      <c r="F113" s="104"/>
      <c r="G113" s="104"/>
      <c r="H113" s="104"/>
      <c r="I113" s="105"/>
      <c r="J113" s="105"/>
      <c r="K113" s="105"/>
      <c r="L113" s="105"/>
      <c r="M113" s="96"/>
      <c r="N113" s="96"/>
      <c r="O113" s="26"/>
      <c r="P113" s="26"/>
      <c r="Q113" s="148"/>
      <c r="R113" s="106"/>
      <c r="S113" s="106"/>
      <c r="T113" s="106"/>
      <c r="U113" s="106"/>
      <c r="V113" s="106"/>
      <c r="W113" s="106"/>
      <c r="X113" s="106"/>
      <c r="Y113" s="106"/>
      <c r="Z113" s="106"/>
    </row>
    <row r="114" spans="1:26" s="107" customFormat="1" x14ac:dyDescent="0.25">
      <c r="A114" s="44"/>
      <c r="B114" s="47" t="s">
        <v>16</v>
      </c>
      <c r="C114" s="109"/>
      <c r="D114" s="108"/>
      <c r="E114" s="175"/>
      <c r="F114" s="104"/>
      <c r="G114" s="104"/>
      <c r="H114" s="104"/>
      <c r="I114" s="105"/>
      <c r="J114" s="105"/>
      <c r="K114" s="110">
        <f>SUM(K110:K113)</f>
        <v>18</v>
      </c>
      <c r="L114" s="110">
        <f>SUM(L110:L113)</f>
        <v>3</v>
      </c>
      <c r="M114" s="146">
        <f>SUM(M110:M113)</f>
        <v>470</v>
      </c>
      <c r="N114" s="110">
        <f>SUM(N110:N113)</f>
        <v>364</v>
      </c>
      <c r="O114" s="26"/>
      <c r="P114" s="26"/>
      <c r="Q114" s="149"/>
    </row>
    <row r="115" spans="1:26" x14ac:dyDescent="0.25">
      <c r="B115" s="29"/>
      <c r="C115" s="29"/>
      <c r="D115" s="29"/>
      <c r="E115" s="183"/>
      <c r="F115" s="29"/>
      <c r="G115" s="29"/>
      <c r="H115" s="29"/>
      <c r="I115" s="29"/>
      <c r="J115" s="29"/>
      <c r="K115" s="29"/>
      <c r="L115" s="29"/>
      <c r="M115" s="29"/>
      <c r="N115" s="29"/>
      <c r="O115" s="29"/>
      <c r="P115" s="29"/>
    </row>
    <row r="116" spans="1:26" ht="18.75" x14ac:dyDescent="0.25">
      <c r="B116" s="57" t="s">
        <v>32</v>
      </c>
      <c r="C116" s="70">
        <f>+K114</f>
        <v>18</v>
      </c>
      <c r="H116" s="31"/>
      <c r="I116" s="31"/>
      <c r="J116" s="31"/>
      <c r="K116" s="31"/>
      <c r="L116" s="31"/>
      <c r="M116" s="31"/>
      <c r="N116" s="29"/>
      <c r="O116" s="29"/>
      <c r="P116" s="29"/>
    </row>
    <row r="118" spans="1:26" ht="15.75" thickBot="1" x14ac:dyDescent="0.3"/>
    <row r="119" spans="1:26" ht="37.15" customHeight="1" thickBot="1" x14ac:dyDescent="0.3">
      <c r="B119" s="73" t="s">
        <v>48</v>
      </c>
      <c r="C119" s="74" t="s">
        <v>49</v>
      </c>
      <c r="D119" s="73" t="s">
        <v>50</v>
      </c>
      <c r="E119" s="74" t="s">
        <v>54</v>
      </c>
    </row>
    <row r="120" spans="1:26" ht="41.45" customHeight="1" x14ac:dyDescent="0.25">
      <c r="B120" s="64" t="s">
        <v>119</v>
      </c>
      <c r="C120" s="67">
        <v>20</v>
      </c>
      <c r="D120" s="67"/>
      <c r="E120" s="245">
        <f>+D120+D121+D122</f>
        <v>40</v>
      </c>
    </row>
    <row r="121" spans="1:26" x14ac:dyDescent="0.25">
      <c r="B121" s="64" t="s">
        <v>120</v>
      </c>
      <c r="C121" s="170">
        <v>30</v>
      </c>
      <c r="D121" s="163">
        <v>0</v>
      </c>
      <c r="E121" s="246"/>
    </row>
    <row r="122" spans="1:26" ht="15.75" thickBot="1" x14ac:dyDescent="0.3">
      <c r="B122" s="64" t="s">
        <v>121</v>
      </c>
      <c r="C122" s="69">
        <v>40</v>
      </c>
      <c r="D122" s="69">
        <v>40</v>
      </c>
      <c r="E122" s="247"/>
    </row>
    <row r="124" spans="1:26" ht="15.75" thickBot="1" x14ac:dyDescent="0.3"/>
    <row r="125" spans="1:26" ht="27" thickBot="1" x14ac:dyDescent="0.3">
      <c r="B125" s="242" t="s">
        <v>51</v>
      </c>
      <c r="C125" s="243"/>
      <c r="D125" s="243"/>
      <c r="E125" s="243"/>
      <c r="F125" s="243"/>
      <c r="G125" s="243"/>
      <c r="H125" s="243"/>
      <c r="I125" s="243"/>
      <c r="J125" s="243"/>
      <c r="K125" s="243"/>
      <c r="L125" s="243"/>
      <c r="M125" s="243"/>
      <c r="N125" s="244"/>
    </row>
    <row r="127" spans="1:26" ht="76.5" customHeight="1" x14ac:dyDescent="0.25">
      <c r="B127" s="114" t="s">
        <v>0</v>
      </c>
      <c r="C127" s="114" t="s">
        <v>39</v>
      </c>
      <c r="D127" s="114" t="s">
        <v>40</v>
      </c>
      <c r="E127" s="114" t="s">
        <v>111</v>
      </c>
      <c r="F127" s="114" t="s">
        <v>113</v>
      </c>
      <c r="G127" s="114" t="s">
        <v>114</v>
      </c>
      <c r="H127" s="114" t="s">
        <v>115</v>
      </c>
      <c r="I127" s="114" t="s">
        <v>112</v>
      </c>
      <c r="J127" s="207" t="s">
        <v>116</v>
      </c>
      <c r="K127" s="208"/>
      <c r="L127" s="209"/>
      <c r="M127" s="114" t="s">
        <v>117</v>
      </c>
      <c r="N127" s="114" t="s">
        <v>41</v>
      </c>
      <c r="O127" s="114" t="s">
        <v>42</v>
      </c>
      <c r="P127" s="207" t="s">
        <v>3</v>
      </c>
      <c r="Q127" s="209"/>
    </row>
    <row r="128" spans="1:26" ht="86.25" customHeight="1" x14ac:dyDescent="0.25">
      <c r="B128" s="66" t="s">
        <v>125</v>
      </c>
      <c r="C128" s="66" t="s">
        <v>260</v>
      </c>
      <c r="D128" s="115" t="s">
        <v>261</v>
      </c>
      <c r="E128" s="115">
        <v>33481676</v>
      </c>
      <c r="F128" s="115" t="s">
        <v>262</v>
      </c>
      <c r="G128" s="66" t="s">
        <v>263</v>
      </c>
      <c r="H128" s="179">
        <v>41090</v>
      </c>
      <c r="I128" s="185" t="s">
        <v>132</v>
      </c>
      <c r="J128" s="115" t="s">
        <v>179</v>
      </c>
      <c r="K128" s="178" t="s">
        <v>264</v>
      </c>
      <c r="L128" s="178" t="s">
        <v>265</v>
      </c>
      <c r="M128" s="184" t="s">
        <v>131</v>
      </c>
      <c r="N128" s="185" t="s">
        <v>132</v>
      </c>
      <c r="O128" s="185" t="s">
        <v>131</v>
      </c>
      <c r="P128" s="211" t="s">
        <v>279</v>
      </c>
      <c r="Q128" s="211"/>
    </row>
    <row r="129" spans="2:17" ht="60.75" customHeight="1" x14ac:dyDescent="0.25">
      <c r="B129" s="66" t="s">
        <v>126</v>
      </c>
      <c r="C129" s="66" t="s">
        <v>260</v>
      </c>
      <c r="D129" s="115" t="s">
        <v>278</v>
      </c>
      <c r="E129" s="115">
        <v>1116546095</v>
      </c>
      <c r="F129" s="66" t="s">
        <v>266</v>
      </c>
      <c r="G129" s="115" t="s">
        <v>227</v>
      </c>
      <c r="H129" s="179">
        <v>41012</v>
      </c>
      <c r="I129" s="185" t="s">
        <v>176</v>
      </c>
      <c r="J129" s="115" t="s">
        <v>179</v>
      </c>
      <c r="K129" s="178" t="s">
        <v>267</v>
      </c>
      <c r="L129" s="56" t="s">
        <v>268</v>
      </c>
      <c r="M129" s="184" t="s">
        <v>131</v>
      </c>
      <c r="N129" s="185" t="s">
        <v>131</v>
      </c>
      <c r="O129" s="185" t="s">
        <v>131</v>
      </c>
      <c r="P129" s="219"/>
      <c r="Q129" s="220"/>
    </row>
    <row r="130" spans="2:17" ht="72" customHeight="1" x14ac:dyDescent="0.25">
      <c r="B130" s="66" t="s">
        <v>127</v>
      </c>
      <c r="C130" s="66" t="s">
        <v>269</v>
      </c>
      <c r="D130" s="115" t="s">
        <v>270</v>
      </c>
      <c r="E130" s="115">
        <v>43598180</v>
      </c>
      <c r="F130" s="115" t="s">
        <v>271</v>
      </c>
      <c r="G130" s="115" t="s">
        <v>272</v>
      </c>
      <c r="H130" s="179">
        <v>38119</v>
      </c>
      <c r="I130" s="185" t="s">
        <v>132</v>
      </c>
      <c r="J130" s="115"/>
      <c r="K130" s="56"/>
      <c r="L130" s="56"/>
      <c r="M130" s="184" t="s">
        <v>131</v>
      </c>
      <c r="N130" s="185" t="s">
        <v>132</v>
      </c>
      <c r="O130" s="185" t="s">
        <v>132</v>
      </c>
      <c r="P130" s="211" t="s">
        <v>279</v>
      </c>
      <c r="Q130" s="211"/>
    </row>
    <row r="133" spans="2:17" ht="15.75" thickBot="1" x14ac:dyDescent="0.3"/>
    <row r="134" spans="2:17" ht="54" customHeight="1" x14ac:dyDescent="0.25">
      <c r="B134" s="118" t="s">
        <v>33</v>
      </c>
      <c r="C134" s="118" t="s">
        <v>48</v>
      </c>
      <c r="D134" s="114" t="s">
        <v>49</v>
      </c>
      <c r="E134" s="118" t="s">
        <v>50</v>
      </c>
      <c r="F134" s="74" t="s">
        <v>55</v>
      </c>
      <c r="G134" s="88"/>
    </row>
    <row r="135" spans="2:17" ht="120.75" customHeight="1" x14ac:dyDescent="0.25">
      <c r="B135" s="236" t="s">
        <v>52</v>
      </c>
      <c r="C135" s="166" t="s">
        <v>122</v>
      </c>
      <c r="D135" s="163">
        <v>25</v>
      </c>
      <c r="E135" s="163">
        <v>0</v>
      </c>
      <c r="F135" s="237">
        <f>+E135+E136+E137</f>
        <v>25</v>
      </c>
      <c r="G135" s="89"/>
    </row>
    <row r="136" spans="2:17" ht="76.150000000000006" customHeight="1" x14ac:dyDescent="0.25">
      <c r="B136" s="236"/>
      <c r="C136" s="166" t="s">
        <v>123</v>
      </c>
      <c r="D136" s="71">
        <v>25</v>
      </c>
      <c r="E136" s="163">
        <v>25</v>
      </c>
      <c r="F136" s="238"/>
      <c r="G136" s="89"/>
    </row>
    <row r="137" spans="2:17" ht="69" customHeight="1" x14ac:dyDescent="0.25">
      <c r="B137" s="236"/>
      <c r="C137" s="166" t="s">
        <v>124</v>
      </c>
      <c r="D137" s="163">
        <v>10</v>
      </c>
      <c r="E137" s="163">
        <v>0</v>
      </c>
      <c r="F137" s="239"/>
      <c r="G137" s="89"/>
    </row>
    <row r="141" spans="2:17" x14ac:dyDescent="0.25">
      <c r="B141" s="116" t="s">
        <v>56</v>
      </c>
    </row>
    <row r="144" spans="2:17" x14ac:dyDescent="0.25">
      <c r="B144" s="119" t="s">
        <v>33</v>
      </c>
      <c r="C144" s="119" t="s">
        <v>57</v>
      </c>
      <c r="D144" s="118" t="s">
        <v>50</v>
      </c>
      <c r="E144" s="118" t="s">
        <v>16</v>
      </c>
    </row>
    <row r="145" spans="2:5" ht="28.5" x14ac:dyDescent="0.25">
      <c r="B145" s="99" t="s">
        <v>58</v>
      </c>
      <c r="C145" s="100">
        <v>40</v>
      </c>
      <c r="D145" s="163">
        <f>+E120</f>
        <v>40</v>
      </c>
      <c r="E145" s="240">
        <f>+D145+D146</f>
        <v>65</v>
      </c>
    </row>
    <row r="146" spans="2:5" ht="42.75" x14ac:dyDescent="0.25">
      <c r="B146" s="99" t="s">
        <v>59</v>
      </c>
      <c r="C146" s="100">
        <v>60</v>
      </c>
      <c r="D146" s="163">
        <f>+F135</f>
        <v>25</v>
      </c>
      <c r="E146" s="241"/>
    </row>
  </sheetData>
  <mergeCells count="49">
    <mergeCell ref="B59:B60"/>
    <mergeCell ref="C59:C60"/>
    <mergeCell ref="D59:E59"/>
    <mergeCell ref="B2:P2"/>
    <mergeCell ref="B4:P4"/>
    <mergeCell ref="C6:N6"/>
    <mergeCell ref="C7:N7"/>
    <mergeCell ref="C8:N8"/>
    <mergeCell ref="C9:N9"/>
    <mergeCell ref="C10:E10"/>
    <mergeCell ref="B14:C21"/>
    <mergeCell ref="B22:C22"/>
    <mergeCell ref="E40:E41"/>
    <mergeCell ref="M45:N45"/>
    <mergeCell ref="J86:L86"/>
    <mergeCell ref="P86:Q86"/>
    <mergeCell ref="C63:N63"/>
    <mergeCell ref="B65:N65"/>
    <mergeCell ref="O68:P68"/>
    <mergeCell ref="O69:P69"/>
    <mergeCell ref="O70:P70"/>
    <mergeCell ref="O71:P71"/>
    <mergeCell ref="O72:P72"/>
    <mergeCell ref="O73:P73"/>
    <mergeCell ref="O74:P74"/>
    <mergeCell ref="O75:P75"/>
    <mergeCell ref="B81:N81"/>
    <mergeCell ref="B106:N106"/>
    <mergeCell ref="P87:Q87"/>
    <mergeCell ref="P88:Q88"/>
    <mergeCell ref="P89:Q89"/>
    <mergeCell ref="P90:Q90"/>
    <mergeCell ref="P91:Q91"/>
    <mergeCell ref="P92:Q92"/>
    <mergeCell ref="P93:Q93"/>
    <mergeCell ref="B96:N96"/>
    <mergeCell ref="D99:E99"/>
    <mergeCell ref="D100:E100"/>
    <mergeCell ref="B103:P103"/>
    <mergeCell ref="P130:Q130"/>
    <mergeCell ref="B135:B137"/>
    <mergeCell ref="F135:F137"/>
    <mergeCell ref="E145:E146"/>
    <mergeCell ref="E120:E122"/>
    <mergeCell ref="B125:N125"/>
    <mergeCell ref="J127:L127"/>
    <mergeCell ref="P127:Q127"/>
    <mergeCell ref="P128:Q128"/>
    <mergeCell ref="P129:Q129"/>
  </mergeCells>
  <dataValidations count="2">
    <dataValidation type="list" allowBlank="1" showInputMessage="1" showErrorMessage="1" sqref="WVE983062 A65558 IS65558 SO65558 ACK65558 AMG65558 AWC65558 BFY65558 BPU65558 BZQ65558 CJM65558 CTI65558 DDE65558 DNA65558 DWW65558 EGS65558 EQO65558 FAK65558 FKG65558 FUC65558 GDY65558 GNU65558 GXQ65558 HHM65558 HRI65558 IBE65558 ILA65558 IUW65558 JES65558 JOO65558 JYK65558 KIG65558 KSC65558 LBY65558 LLU65558 LVQ65558 MFM65558 MPI65558 MZE65558 NJA65558 NSW65558 OCS65558 OMO65558 OWK65558 PGG65558 PQC65558 PZY65558 QJU65558 QTQ65558 RDM65558 RNI65558 RXE65558 SHA65558 SQW65558 TAS65558 TKO65558 TUK65558 UEG65558 UOC65558 UXY65558 VHU65558 VRQ65558 WBM65558 WLI65558 WVE65558 A131094 IS131094 SO131094 ACK131094 AMG131094 AWC131094 BFY131094 BPU131094 BZQ131094 CJM131094 CTI131094 DDE131094 DNA131094 DWW131094 EGS131094 EQO131094 FAK131094 FKG131094 FUC131094 GDY131094 GNU131094 GXQ131094 HHM131094 HRI131094 IBE131094 ILA131094 IUW131094 JES131094 JOO131094 JYK131094 KIG131094 KSC131094 LBY131094 LLU131094 LVQ131094 MFM131094 MPI131094 MZE131094 NJA131094 NSW131094 OCS131094 OMO131094 OWK131094 PGG131094 PQC131094 PZY131094 QJU131094 QTQ131094 RDM131094 RNI131094 RXE131094 SHA131094 SQW131094 TAS131094 TKO131094 TUK131094 UEG131094 UOC131094 UXY131094 VHU131094 VRQ131094 WBM131094 WLI131094 WVE131094 A196630 IS196630 SO196630 ACK196630 AMG196630 AWC196630 BFY196630 BPU196630 BZQ196630 CJM196630 CTI196630 DDE196630 DNA196630 DWW196630 EGS196630 EQO196630 FAK196630 FKG196630 FUC196630 GDY196630 GNU196630 GXQ196630 HHM196630 HRI196630 IBE196630 ILA196630 IUW196630 JES196630 JOO196630 JYK196630 KIG196630 KSC196630 LBY196630 LLU196630 LVQ196630 MFM196630 MPI196630 MZE196630 NJA196630 NSW196630 OCS196630 OMO196630 OWK196630 PGG196630 PQC196630 PZY196630 QJU196630 QTQ196630 RDM196630 RNI196630 RXE196630 SHA196630 SQW196630 TAS196630 TKO196630 TUK196630 UEG196630 UOC196630 UXY196630 VHU196630 VRQ196630 WBM196630 WLI196630 WVE196630 A262166 IS262166 SO262166 ACK262166 AMG262166 AWC262166 BFY262166 BPU262166 BZQ262166 CJM262166 CTI262166 DDE262166 DNA262166 DWW262166 EGS262166 EQO262166 FAK262166 FKG262166 FUC262166 GDY262166 GNU262166 GXQ262166 HHM262166 HRI262166 IBE262166 ILA262166 IUW262166 JES262166 JOO262166 JYK262166 KIG262166 KSC262166 LBY262166 LLU262166 LVQ262166 MFM262166 MPI262166 MZE262166 NJA262166 NSW262166 OCS262166 OMO262166 OWK262166 PGG262166 PQC262166 PZY262166 QJU262166 QTQ262166 RDM262166 RNI262166 RXE262166 SHA262166 SQW262166 TAS262166 TKO262166 TUK262166 UEG262166 UOC262166 UXY262166 VHU262166 VRQ262166 WBM262166 WLI262166 WVE262166 A327702 IS327702 SO327702 ACK327702 AMG327702 AWC327702 BFY327702 BPU327702 BZQ327702 CJM327702 CTI327702 DDE327702 DNA327702 DWW327702 EGS327702 EQO327702 FAK327702 FKG327702 FUC327702 GDY327702 GNU327702 GXQ327702 HHM327702 HRI327702 IBE327702 ILA327702 IUW327702 JES327702 JOO327702 JYK327702 KIG327702 KSC327702 LBY327702 LLU327702 LVQ327702 MFM327702 MPI327702 MZE327702 NJA327702 NSW327702 OCS327702 OMO327702 OWK327702 PGG327702 PQC327702 PZY327702 QJU327702 QTQ327702 RDM327702 RNI327702 RXE327702 SHA327702 SQW327702 TAS327702 TKO327702 TUK327702 UEG327702 UOC327702 UXY327702 VHU327702 VRQ327702 WBM327702 WLI327702 WVE327702 A393238 IS393238 SO393238 ACK393238 AMG393238 AWC393238 BFY393238 BPU393238 BZQ393238 CJM393238 CTI393238 DDE393238 DNA393238 DWW393238 EGS393238 EQO393238 FAK393238 FKG393238 FUC393238 GDY393238 GNU393238 GXQ393238 HHM393238 HRI393238 IBE393238 ILA393238 IUW393238 JES393238 JOO393238 JYK393238 KIG393238 KSC393238 LBY393238 LLU393238 LVQ393238 MFM393238 MPI393238 MZE393238 NJA393238 NSW393238 OCS393238 OMO393238 OWK393238 PGG393238 PQC393238 PZY393238 QJU393238 QTQ393238 RDM393238 RNI393238 RXE393238 SHA393238 SQW393238 TAS393238 TKO393238 TUK393238 UEG393238 UOC393238 UXY393238 VHU393238 VRQ393238 WBM393238 WLI393238 WVE393238 A458774 IS458774 SO458774 ACK458774 AMG458774 AWC458774 BFY458774 BPU458774 BZQ458774 CJM458774 CTI458774 DDE458774 DNA458774 DWW458774 EGS458774 EQO458774 FAK458774 FKG458774 FUC458774 GDY458774 GNU458774 GXQ458774 HHM458774 HRI458774 IBE458774 ILA458774 IUW458774 JES458774 JOO458774 JYK458774 KIG458774 KSC458774 LBY458774 LLU458774 LVQ458774 MFM458774 MPI458774 MZE458774 NJA458774 NSW458774 OCS458774 OMO458774 OWK458774 PGG458774 PQC458774 PZY458774 QJU458774 QTQ458774 RDM458774 RNI458774 RXE458774 SHA458774 SQW458774 TAS458774 TKO458774 TUK458774 UEG458774 UOC458774 UXY458774 VHU458774 VRQ458774 WBM458774 WLI458774 WVE458774 A524310 IS524310 SO524310 ACK524310 AMG524310 AWC524310 BFY524310 BPU524310 BZQ524310 CJM524310 CTI524310 DDE524310 DNA524310 DWW524310 EGS524310 EQO524310 FAK524310 FKG524310 FUC524310 GDY524310 GNU524310 GXQ524310 HHM524310 HRI524310 IBE524310 ILA524310 IUW524310 JES524310 JOO524310 JYK524310 KIG524310 KSC524310 LBY524310 LLU524310 LVQ524310 MFM524310 MPI524310 MZE524310 NJA524310 NSW524310 OCS524310 OMO524310 OWK524310 PGG524310 PQC524310 PZY524310 QJU524310 QTQ524310 RDM524310 RNI524310 RXE524310 SHA524310 SQW524310 TAS524310 TKO524310 TUK524310 UEG524310 UOC524310 UXY524310 VHU524310 VRQ524310 WBM524310 WLI524310 WVE524310 A589846 IS589846 SO589846 ACK589846 AMG589846 AWC589846 BFY589846 BPU589846 BZQ589846 CJM589846 CTI589846 DDE589846 DNA589846 DWW589846 EGS589846 EQO589846 FAK589846 FKG589846 FUC589846 GDY589846 GNU589846 GXQ589846 HHM589846 HRI589846 IBE589846 ILA589846 IUW589846 JES589846 JOO589846 JYK589846 KIG589846 KSC589846 LBY589846 LLU589846 LVQ589846 MFM589846 MPI589846 MZE589846 NJA589846 NSW589846 OCS589846 OMO589846 OWK589846 PGG589846 PQC589846 PZY589846 QJU589846 QTQ589846 RDM589846 RNI589846 RXE589846 SHA589846 SQW589846 TAS589846 TKO589846 TUK589846 UEG589846 UOC589846 UXY589846 VHU589846 VRQ589846 WBM589846 WLI589846 WVE589846 A655382 IS655382 SO655382 ACK655382 AMG655382 AWC655382 BFY655382 BPU655382 BZQ655382 CJM655382 CTI655382 DDE655382 DNA655382 DWW655382 EGS655382 EQO655382 FAK655382 FKG655382 FUC655382 GDY655382 GNU655382 GXQ655382 HHM655382 HRI655382 IBE655382 ILA655382 IUW655382 JES655382 JOO655382 JYK655382 KIG655382 KSC655382 LBY655382 LLU655382 LVQ655382 MFM655382 MPI655382 MZE655382 NJA655382 NSW655382 OCS655382 OMO655382 OWK655382 PGG655382 PQC655382 PZY655382 QJU655382 QTQ655382 RDM655382 RNI655382 RXE655382 SHA655382 SQW655382 TAS655382 TKO655382 TUK655382 UEG655382 UOC655382 UXY655382 VHU655382 VRQ655382 WBM655382 WLI655382 WVE655382 A720918 IS720918 SO720918 ACK720918 AMG720918 AWC720918 BFY720918 BPU720918 BZQ720918 CJM720918 CTI720918 DDE720918 DNA720918 DWW720918 EGS720918 EQO720918 FAK720918 FKG720918 FUC720918 GDY720918 GNU720918 GXQ720918 HHM720918 HRI720918 IBE720918 ILA720918 IUW720918 JES720918 JOO720918 JYK720918 KIG720918 KSC720918 LBY720918 LLU720918 LVQ720918 MFM720918 MPI720918 MZE720918 NJA720918 NSW720918 OCS720918 OMO720918 OWK720918 PGG720918 PQC720918 PZY720918 QJU720918 QTQ720918 RDM720918 RNI720918 RXE720918 SHA720918 SQW720918 TAS720918 TKO720918 TUK720918 UEG720918 UOC720918 UXY720918 VHU720918 VRQ720918 WBM720918 WLI720918 WVE720918 A786454 IS786454 SO786454 ACK786454 AMG786454 AWC786454 BFY786454 BPU786454 BZQ786454 CJM786454 CTI786454 DDE786454 DNA786454 DWW786454 EGS786454 EQO786454 FAK786454 FKG786454 FUC786454 GDY786454 GNU786454 GXQ786454 HHM786454 HRI786454 IBE786454 ILA786454 IUW786454 JES786454 JOO786454 JYK786454 KIG786454 KSC786454 LBY786454 LLU786454 LVQ786454 MFM786454 MPI786454 MZE786454 NJA786454 NSW786454 OCS786454 OMO786454 OWK786454 PGG786454 PQC786454 PZY786454 QJU786454 QTQ786454 RDM786454 RNI786454 RXE786454 SHA786454 SQW786454 TAS786454 TKO786454 TUK786454 UEG786454 UOC786454 UXY786454 VHU786454 VRQ786454 WBM786454 WLI786454 WVE786454 A851990 IS851990 SO851990 ACK851990 AMG851990 AWC851990 BFY851990 BPU851990 BZQ851990 CJM851990 CTI851990 DDE851990 DNA851990 DWW851990 EGS851990 EQO851990 FAK851990 FKG851990 FUC851990 GDY851990 GNU851990 GXQ851990 HHM851990 HRI851990 IBE851990 ILA851990 IUW851990 JES851990 JOO851990 JYK851990 KIG851990 KSC851990 LBY851990 LLU851990 LVQ851990 MFM851990 MPI851990 MZE851990 NJA851990 NSW851990 OCS851990 OMO851990 OWK851990 PGG851990 PQC851990 PZY851990 QJU851990 QTQ851990 RDM851990 RNI851990 RXE851990 SHA851990 SQW851990 TAS851990 TKO851990 TUK851990 UEG851990 UOC851990 UXY851990 VHU851990 VRQ851990 WBM851990 WLI851990 WVE851990 A917526 IS917526 SO917526 ACK917526 AMG917526 AWC917526 BFY917526 BPU917526 BZQ917526 CJM917526 CTI917526 DDE917526 DNA917526 DWW917526 EGS917526 EQO917526 FAK917526 FKG917526 FUC917526 GDY917526 GNU917526 GXQ917526 HHM917526 HRI917526 IBE917526 ILA917526 IUW917526 JES917526 JOO917526 JYK917526 KIG917526 KSC917526 LBY917526 LLU917526 LVQ917526 MFM917526 MPI917526 MZE917526 NJA917526 NSW917526 OCS917526 OMO917526 OWK917526 PGG917526 PQC917526 PZY917526 QJU917526 QTQ917526 RDM917526 RNI917526 RXE917526 SHA917526 SQW917526 TAS917526 TKO917526 TUK917526 UEG917526 UOC917526 UXY917526 VHU917526 VRQ917526 WBM917526 WLI917526 WVE917526 A983062 IS983062 SO983062 ACK983062 AMG983062 AWC983062 BFY983062 BPU983062 BZQ983062 CJM983062 CTI983062 DDE983062 DNA983062 DWW983062 EGS983062 EQO983062 FAK983062 FKG983062 FUC983062 GDY983062 GNU983062 GXQ983062 HHM983062 HRI983062 IBE983062 ILA983062 IUW983062 JES983062 JOO983062 JYK983062 KIG983062 KSC983062 LBY983062 LLU983062 LVQ983062 MFM983062 MPI983062 MZE983062 NJA983062 NSW983062 OCS983062 OMO983062 OWK983062 PGG983062 PQC983062 PZY983062 QJU983062 QTQ983062 RDM983062 RNI983062 RXE983062 SHA983062 SQW983062 TAS983062 TKO983062 TUK983062 UEG983062 UOC983062 UXY983062 VHU983062 VRQ983062 WBM983062 WLI983062 A24:A44 IS24:IS44 SO24:SO44 ACK24:ACK44 AMG24:AMG44 AWC24:AWC44 BFY24:BFY44 BPU24:BPU44 BZQ24:BZQ44 CJM24:CJM44 CTI24:CTI44 DDE24:DDE44 DNA24:DNA44 DWW24:DWW44 EGS24:EGS44 EQO24:EQO44 FAK24:FAK44 FKG24:FKG44 FUC24:FUC44 GDY24:GDY44 GNU24:GNU44 GXQ24:GXQ44 HHM24:HHM44 HRI24:HRI44 IBE24:IBE44 ILA24:ILA44 IUW24:IUW44 JES24:JES44 JOO24:JOO44 JYK24:JYK44 KIG24:KIG44 KSC24:KSC44 LBY24:LBY44 LLU24:LLU44 LVQ24:LVQ44 MFM24:MFM44 MPI24:MPI44 MZE24:MZE44 NJA24:NJA44 NSW24:NSW44 OCS24:OCS44 OMO24:OMO44 OWK24:OWK44 PGG24:PGG44 PQC24:PQC44 PZY24:PZY44 QJU24:QJU44 QTQ24:QTQ44 RDM24:RDM44 RNI24:RNI44 RXE24:RXE44 SHA24:SHA44 SQW24:SQW44 TAS24:TAS44 TKO24:TKO44 TUK24:TUK44 UEG24:UEG44 UOC24:UOC44 UXY24:UXY44 VHU24:VHU44 VRQ24:VRQ44 WBM24:WBM44 WLI24:WLI44 WVE24:WVE44">
      <formula1>"1,2,3,4,5"</formula1>
    </dataValidation>
    <dataValidation type="decimal" allowBlank="1" showInputMessage="1" showErrorMessage="1" sqref="WVH983062 WLL983062 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IV24:IV44 SR24:SR44 ACN24:ACN44 AMJ24:AMJ44 AWF24:AWF44 BGB24:BGB44 BPX24:BPX44 BZT24:BZT44 CJP24:CJP44 CTL24:CTL44 DDH24:DDH44 DND24:DND44 DWZ24:DWZ44 EGV24:EGV44 EQR24:EQR44 FAN24:FAN44 FKJ24:FKJ44 FUF24:FUF44 GEB24:GEB44 GNX24:GNX44 GXT24:GXT44 HHP24:HHP44 HRL24:HRL44 IBH24:IBH44 ILD24:ILD44 IUZ24:IUZ44 JEV24:JEV44 JOR24:JOR44 JYN24:JYN44 KIJ24:KIJ44 KSF24:KSF44 LCB24:LCB44 LLX24:LLX44 LVT24:LVT44 MFP24:MFP44 MPL24:MPL44 MZH24:MZH44 NJD24:NJD44 NSZ24:NSZ44 OCV24:OCV44 OMR24:OMR44 OWN24:OWN44 PGJ24:PGJ44 PQF24:PQF44 QAB24:QAB44 QJX24:QJX44 QTT24:QTT44 RDP24:RDP44 RNL24:RNL44 RXH24:RXH44 SHD24:SHD44 SQZ24:SQZ44 TAV24:TAV44 TKR24:TKR44 TUN24:TUN44 UEJ24:UEJ44 UOF24:UOF44 UYB24:UYB44 VHX24:VHX44 VRT24:VRT44 WBP24:WBP44 WLL24:WLL44 WVH24:WVH44">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C5" sqref="C5:D5"/>
    </sheetView>
  </sheetViews>
  <sheetFormatPr baseColWidth="10" defaultRowHeight="15.75" x14ac:dyDescent="0.25"/>
  <cols>
    <col min="1" max="1" width="4.42578125" style="144" customWidth="1"/>
    <col min="2" max="2" width="49.42578125" style="144" customWidth="1"/>
    <col min="3" max="3" width="35.28515625" style="144" customWidth="1"/>
    <col min="4" max="4" width="29.42578125" style="144" customWidth="1"/>
    <col min="5" max="5" width="6.140625" style="144" customWidth="1"/>
    <col min="6" max="16384" width="11.42578125" style="98"/>
  </cols>
  <sheetData>
    <row r="1" spans="1:5" x14ac:dyDescent="0.25">
      <c r="A1" s="261" t="s">
        <v>88</v>
      </c>
      <c r="B1" s="262"/>
      <c r="C1" s="262"/>
      <c r="D1" s="262"/>
      <c r="E1" s="121"/>
    </row>
    <row r="2" spans="1:5" x14ac:dyDescent="0.25">
      <c r="A2" s="122"/>
      <c r="B2" s="263" t="s">
        <v>76</v>
      </c>
      <c r="C2" s="263"/>
      <c r="D2" s="263"/>
      <c r="E2" s="123"/>
    </row>
    <row r="3" spans="1:5" x14ac:dyDescent="0.25">
      <c r="A3" s="124"/>
      <c r="B3" s="263" t="s">
        <v>145</v>
      </c>
      <c r="C3" s="263"/>
      <c r="D3" s="263"/>
      <c r="E3" s="125"/>
    </row>
    <row r="4" spans="1:5" thickBot="1" x14ac:dyDescent="0.3">
      <c r="A4" s="126"/>
      <c r="B4" s="127"/>
      <c r="C4" s="127"/>
      <c r="D4" s="127"/>
      <c r="E4" s="128"/>
    </row>
    <row r="5" spans="1:5" ht="30" customHeight="1" thickBot="1" x14ac:dyDescent="0.3">
      <c r="A5" s="126"/>
      <c r="B5" s="129" t="s">
        <v>77</v>
      </c>
      <c r="C5" s="264" t="s">
        <v>286</v>
      </c>
      <c r="D5" s="265"/>
      <c r="E5" s="128"/>
    </row>
    <row r="6" spans="1:5" ht="16.5" thickBot="1" x14ac:dyDescent="0.3">
      <c r="A6" s="126"/>
      <c r="B6" s="150" t="s">
        <v>78</v>
      </c>
      <c r="C6" s="266" t="s">
        <v>283</v>
      </c>
      <c r="D6" s="267"/>
      <c r="E6" s="128"/>
    </row>
    <row r="7" spans="1:5" ht="16.5" thickBot="1" x14ac:dyDescent="0.3">
      <c r="A7" s="126"/>
      <c r="B7" s="150" t="s">
        <v>146</v>
      </c>
      <c r="C7" s="259" t="s">
        <v>147</v>
      </c>
      <c r="D7" s="260"/>
      <c r="E7" s="128"/>
    </row>
    <row r="8" spans="1:5" ht="16.5" thickBot="1" x14ac:dyDescent="0.3">
      <c r="A8" s="126"/>
      <c r="B8" s="151">
        <v>3</v>
      </c>
      <c r="C8" s="254">
        <v>1750962000</v>
      </c>
      <c r="D8" s="255"/>
      <c r="E8" s="128"/>
    </row>
    <row r="9" spans="1:5" ht="16.5" thickBot="1" x14ac:dyDescent="0.3">
      <c r="A9" s="126"/>
      <c r="B9" s="151">
        <v>9</v>
      </c>
      <c r="C9" s="254">
        <v>1870731510</v>
      </c>
      <c r="D9" s="255"/>
      <c r="E9" s="128"/>
    </row>
    <row r="10" spans="1:5" ht="16.5" thickBot="1" x14ac:dyDescent="0.3">
      <c r="A10" s="126"/>
      <c r="B10" s="151"/>
      <c r="C10" s="254"/>
      <c r="D10" s="255"/>
      <c r="E10" s="128"/>
    </row>
    <row r="11" spans="1:5" ht="16.5" thickBot="1" x14ac:dyDescent="0.3">
      <c r="A11" s="126"/>
      <c r="B11" s="151"/>
      <c r="C11" s="254"/>
      <c r="D11" s="255"/>
      <c r="E11" s="128"/>
    </row>
    <row r="12" spans="1:5" ht="48" thickBot="1" x14ac:dyDescent="0.3">
      <c r="A12" s="126"/>
      <c r="B12" s="152" t="s">
        <v>148</v>
      </c>
      <c r="C12" s="254">
        <f>SUM(C8:D11)</f>
        <v>3621693510</v>
      </c>
      <c r="D12" s="255"/>
      <c r="E12" s="128"/>
    </row>
    <row r="13" spans="1:5" ht="48" thickBot="1" x14ac:dyDescent="0.3">
      <c r="A13" s="126"/>
      <c r="B13" s="152" t="s">
        <v>149</v>
      </c>
      <c r="C13" s="254">
        <f>+C12/616000</f>
        <v>5879.3725811688309</v>
      </c>
      <c r="D13" s="255"/>
      <c r="E13" s="128"/>
    </row>
    <row r="14" spans="1:5" x14ac:dyDescent="0.25">
      <c r="A14" s="126"/>
      <c r="B14" s="127"/>
      <c r="C14" s="130"/>
      <c r="D14" s="131"/>
      <c r="E14" s="128"/>
    </row>
    <row r="15" spans="1:5" ht="16.5" thickBot="1" x14ac:dyDescent="0.3">
      <c r="A15" s="126"/>
      <c r="B15" s="127" t="s">
        <v>150</v>
      </c>
      <c r="C15" s="130"/>
      <c r="D15" s="131"/>
      <c r="E15" s="128"/>
    </row>
    <row r="16" spans="1:5" ht="15" x14ac:dyDescent="0.25">
      <c r="A16" s="126"/>
      <c r="B16" s="132" t="s">
        <v>79</v>
      </c>
      <c r="C16" s="133">
        <v>237330000</v>
      </c>
      <c r="D16" s="277"/>
      <c r="E16" s="128"/>
    </row>
    <row r="17" spans="1:6" ht="15" x14ac:dyDescent="0.25">
      <c r="A17" s="126"/>
      <c r="B17" s="126" t="s">
        <v>80</v>
      </c>
      <c r="C17" s="134">
        <v>351200000</v>
      </c>
      <c r="D17" s="128"/>
      <c r="E17" s="128"/>
    </row>
    <row r="18" spans="1:6" ht="15" x14ac:dyDescent="0.25">
      <c r="A18" s="126"/>
      <c r="B18" s="126" t="s">
        <v>81</v>
      </c>
      <c r="C18" s="134">
        <v>63450000</v>
      </c>
      <c r="D18" s="278"/>
      <c r="E18" s="128"/>
    </row>
    <row r="19" spans="1:6" thickBot="1" x14ac:dyDescent="0.3">
      <c r="A19" s="126"/>
      <c r="B19" s="135" t="s">
        <v>82</v>
      </c>
      <c r="C19" s="136">
        <v>63450000</v>
      </c>
      <c r="D19" s="137"/>
      <c r="E19" s="128"/>
    </row>
    <row r="20" spans="1:6" ht="16.5" thickBot="1" x14ac:dyDescent="0.3">
      <c r="A20" s="126"/>
      <c r="B20" s="256" t="s">
        <v>83</v>
      </c>
      <c r="C20" s="257"/>
      <c r="D20" s="258"/>
      <c r="E20" s="128"/>
    </row>
    <row r="21" spans="1:6" ht="16.5" thickBot="1" x14ac:dyDescent="0.3">
      <c r="A21" s="126"/>
      <c r="B21" s="256" t="s">
        <v>84</v>
      </c>
      <c r="C21" s="257"/>
      <c r="D21" s="258"/>
      <c r="E21" s="128"/>
    </row>
    <row r="22" spans="1:6" x14ac:dyDescent="0.25">
      <c r="A22" s="126"/>
      <c r="B22" s="138" t="s">
        <v>151</v>
      </c>
      <c r="C22" s="279">
        <f>C16/C18</f>
        <v>3.7404255319148936</v>
      </c>
      <c r="D22" s="131" t="s">
        <v>284</v>
      </c>
      <c r="E22" s="128"/>
    </row>
    <row r="23" spans="1:6" ht="16.5" thickBot="1" x14ac:dyDescent="0.3">
      <c r="A23" s="126"/>
      <c r="B23" s="193" t="s">
        <v>85</v>
      </c>
      <c r="C23" s="280">
        <f>C19/C17</f>
        <v>0.18066628701594534</v>
      </c>
      <c r="D23" s="139" t="s">
        <v>68</v>
      </c>
      <c r="E23" s="128"/>
    </row>
    <row r="24" spans="1:6" ht="16.5" thickBot="1" x14ac:dyDescent="0.3">
      <c r="A24" s="126"/>
      <c r="B24" s="140"/>
      <c r="C24" s="141"/>
      <c r="D24" s="127"/>
      <c r="E24" s="142"/>
    </row>
    <row r="25" spans="1:6" x14ac:dyDescent="0.25">
      <c r="A25" s="271"/>
      <c r="B25" s="272"/>
      <c r="C25" s="274" t="s">
        <v>285</v>
      </c>
      <c r="D25" s="275"/>
      <c r="E25" s="276"/>
      <c r="F25" s="268"/>
    </row>
    <row r="26" spans="1:6" ht="16.5" thickBot="1" x14ac:dyDescent="0.3">
      <c r="A26" s="271"/>
      <c r="B26" s="273"/>
      <c r="C26" s="269" t="s">
        <v>86</v>
      </c>
      <c r="D26" s="270"/>
      <c r="E26" s="276"/>
      <c r="F26" s="268"/>
    </row>
    <row r="27" spans="1:6" thickBot="1" x14ac:dyDescent="0.3">
      <c r="A27" s="135"/>
      <c r="B27" s="143"/>
      <c r="C27" s="143"/>
      <c r="D27" s="143"/>
      <c r="E27" s="137"/>
      <c r="F27" s="120"/>
    </row>
    <row r="28" spans="1:6" x14ac:dyDescent="0.25">
      <c r="B28" s="145" t="s">
        <v>152</v>
      </c>
    </row>
  </sheetData>
  <mergeCells count="20">
    <mergeCell ref="F25:F26"/>
    <mergeCell ref="C26:D26"/>
    <mergeCell ref="B21:D21"/>
    <mergeCell ref="A25:A26"/>
    <mergeCell ref="B25:B26"/>
    <mergeCell ref="C25:D25"/>
    <mergeCell ref="E25:E26"/>
    <mergeCell ref="A1:D1"/>
    <mergeCell ref="B2:D2"/>
    <mergeCell ref="B3:D3"/>
    <mergeCell ref="C5:D5"/>
    <mergeCell ref="C6:D6"/>
    <mergeCell ref="C13:D13"/>
    <mergeCell ref="B20:D20"/>
    <mergeCell ref="C8:D8"/>
    <mergeCell ref="C7:D7"/>
    <mergeCell ref="C9:D9"/>
    <mergeCell ref="C10:D10"/>
    <mergeCell ref="C11:D11"/>
    <mergeCell ref="C12:D1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JURIDICA FUNDESARROLLO</vt:lpstr>
      <vt:lpstr>TECNICAgrupo 3 </vt:lpstr>
      <vt:lpstr>TECNICA grupos 9</vt:lpstr>
      <vt:lpstr>FINANCIERA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admin</cp:lastModifiedBy>
  <dcterms:created xsi:type="dcterms:W3CDTF">2014-10-22T15:49:24Z</dcterms:created>
  <dcterms:modified xsi:type="dcterms:W3CDTF">2014-12-03T20:19:20Z</dcterms:modified>
</cp:coreProperties>
</file>