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Frank\Desktop\Subsanaciones\YAMIROSUBSANACIONES\"/>
    </mc:Choice>
  </mc:AlternateContent>
  <bookViews>
    <workbookView xWindow="0" yWindow="0" windowWidth="20490" windowHeight="7455"/>
  </bookViews>
  <sheets>
    <sheet name="Hoja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54" i="1" l="1"/>
  <c r="K53" i="1"/>
  <c r="F134" i="1" l="1"/>
  <c r="D145" i="1" s="1"/>
  <c r="E144" i="1" s="1"/>
  <c r="E119" i="1"/>
  <c r="N113" i="1"/>
  <c r="M113" i="1"/>
  <c r="L113" i="1"/>
  <c r="K113" i="1"/>
  <c r="A106" i="1"/>
  <c r="A107" i="1" s="1"/>
  <c r="A108" i="1" s="1"/>
  <c r="A109" i="1" s="1"/>
  <c r="A110" i="1" s="1"/>
  <c r="A111" i="1" s="1"/>
  <c r="A112" i="1" s="1"/>
  <c r="C62" i="1"/>
  <c r="N57" i="1"/>
  <c r="M57" i="1"/>
  <c r="L57" i="1"/>
  <c r="K57" i="1"/>
  <c r="C61" i="1" s="1"/>
  <c r="A50" i="1"/>
  <c r="A51" i="1" s="1"/>
  <c r="A52" i="1" s="1"/>
  <c r="A53" i="1" s="1"/>
  <c r="A54" i="1" s="1"/>
  <c r="A55" i="1" s="1"/>
  <c r="A56" i="1" s="1"/>
  <c r="E40" i="1"/>
  <c r="F22" i="1"/>
  <c r="C24" i="1" s="1"/>
  <c r="E22" i="1"/>
  <c r="E24" i="1" s="1"/>
</calcChain>
</file>

<file path=xl/sharedStrings.xml><?xml version="1.0" encoding="utf-8"?>
<sst xmlns="http://schemas.openxmlformats.org/spreadsheetml/2006/main" count="271" uniqueCount="161">
  <si>
    <t>1. CRITERIOS HABILITANTES</t>
  </si>
  <si>
    <t>Experiencia Específica - habilitante</t>
  </si>
  <si>
    <t>Nombre de Proponente:</t>
  </si>
  <si>
    <t>FUNDACION INTEGRAL FRANCISCO DE QUEVEDO</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</si>
  <si>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</si>
  <si>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</si>
  <si>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</si>
  <si>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</si>
  <si>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</si>
  <si>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</si>
  <si>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</si>
  <si>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</si>
  <si>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</si>
  <si>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</si>
  <si>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</si>
  <si>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</si>
  <si>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</si>
  <si>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</si>
  <si>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</si>
  <si>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</si>
  <si>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</si>
  <si>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</si>
  <si>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</si>
  <si>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</si>
  <si>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</si>
  <si>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</si>
  <si>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</si>
  <si>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</si>
  <si>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</si>
  <si>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</si>
  <si>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</si>
  <si>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</si>
  <si>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</si>
  <si>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</si>
  <si>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</si>
  <si>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</si>
  <si>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</si>
  <si>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</si>
  <si>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</si>
  <si>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</si>
  <si>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</si>
  <si>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</si>
  <si>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</si>
  <si>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</si>
  <si>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</si>
  <si>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</si>
  <si>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</si>
  <si>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</si>
  <si>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</si>
  <si>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Colegio Francisco de Quevedo</t>
  </si>
  <si>
    <t>MEN ICETEX</t>
  </si>
  <si>
    <t>08023 del 13 de octubre del 2009</t>
  </si>
  <si>
    <t>08645 del 10 de junio del 2011</t>
  </si>
  <si>
    <t>FONADE</t>
  </si>
  <si>
    <t>2111589 del 15 de septiembre del 2011</t>
  </si>
  <si>
    <t>SECRETARIA DE EDUCACION DE MALAMBO</t>
  </si>
  <si>
    <t>011 del 5 de abril del 2010</t>
  </si>
  <si>
    <t>Se traslapa con la primera certificación</t>
  </si>
  <si>
    <t>007 del 11 de febrero del 2011</t>
  </si>
  <si>
    <t>Se traslapa con la segunda y tercera certificación</t>
  </si>
  <si>
    <t>08 del 29 de septiembre de 2012</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</si>
  <si>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</si>
  <si>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</si>
  <si>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</si>
  <si>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</si>
  <si>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</si>
  <si>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</si>
  <si>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</si>
  <si>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</si>
  <si>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</si>
  <si>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</si>
  <si>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</si>
  <si>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</si>
  <si>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</si>
  <si>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</si>
  <si>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</si>
  <si>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</si>
  <si>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</si>
  <si>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</si>
  <si>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</si>
  <si>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</si>
  <si>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UBICACIÓN ACTUAL DE LOS BENEFICIARIOS SI/NO</t>
  </si>
  <si>
    <t>OBSERVACIONES</t>
  </si>
  <si>
    <t>CUMPLE 
SI /NO</t>
  </si>
  <si>
    <t>CDI INSTITUCIONAL CON ARRIENDO</t>
  </si>
  <si>
    <t>INSTITUCIONAL</t>
  </si>
  <si>
    <t>Calle 6 #1D #56</t>
  </si>
  <si>
    <t xml:space="preserve">No se encuentra a 1 kilómetro de la ubicación actual de los beneficiarios.  </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</si>
  <si>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</si>
  <si>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</si>
  <si>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</si>
  <si>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</si>
  <si>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</si>
  <si>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</si>
  <si>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</si>
  <si>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</si>
  <si>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</si>
  <si>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</si>
  <si>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</si>
  <si>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</si>
  <si>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</si>
  <si>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</si>
  <si>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</si>
  <si>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</si>
  <si>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</si>
  <si>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1/200</t>
  </si>
  <si>
    <t>MARIA EUGENIA ROYERO RUZ</t>
  </si>
  <si>
    <t>LICENCIADA EN EDUCACION BASICA ENFASIS EN ESPAÑOL Y LITERATURA</t>
  </si>
  <si>
    <t>UNIVERSIDAD DEL ATLANTICO</t>
  </si>
  <si>
    <t>COLEGIO FRANCISCO DE QUEVEDO</t>
  </si>
  <si>
    <t>AÑOS 2008-2012</t>
  </si>
  <si>
    <t>DOCENTE Y COORDINADORA DE PREESCOLAR</t>
  </si>
  <si>
    <t>No especifica fecha inicial y fecha final</t>
  </si>
  <si>
    <t>PROFESIONAL DE APOYO PSICOSOCIAL</t>
  </si>
  <si>
    <t>MARTINEZ PEREZ CASSIANI</t>
  </si>
  <si>
    <t>PSICOLOGO</t>
  </si>
  <si>
    <t>UNIVERSIDAD SIMON BOLIVAR</t>
  </si>
  <si>
    <t xml:space="preserve">COLEGIO FRANSCISCO DE QUEVEDO
</t>
  </si>
  <si>
    <t>Año 2008 hasta la fecha</t>
  </si>
  <si>
    <t>PSICOLOGO PRIMERA INFANCIA</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</si>
  <si>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</si>
  <si>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</si>
  <si>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</si>
  <si>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</si>
  <si>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</si>
  <si>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08 del 28 de febrero del 2013</t>
  </si>
  <si>
    <t>No aporta SIMAT</t>
  </si>
  <si>
    <t>028 del 23 de enero del 2014</t>
  </si>
  <si>
    <t>Total meses de experiencia adicional acreditada valida</t>
  </si>
  <si>
    <t>19,29</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</si>
  <si>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</si>
  <si>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</si>
  <si>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</si>
  <si>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</si>
  <si>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</si>
  <si>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</si>
  <si>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</si>
  <si>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</si>
  <si>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1/130</t>
  </si>
  <si>
    <t>CANDELARIA ROCHA DE PAYARES</t>
  </si>
  <si>
    <t>LICENCIADA EN PSICOPEDAGOGIA</t>
  </si>
  <si>
    <t>CORPORACION UNICOSTA</t>
  </si>
  <si>
    <t>Año 1985 hasta la fecha</t>
  </si>
  <si>
    <t>DIRECTORA PREESCOLAR</t>
  </si>
  <si>
    <t>PROFESIONAL DE APOYO PEDAGÓGICO  POR CADA MIL CUPOS OFERTADOS O FRACIÓN INFERIOR</t>
  </si>
  <si>
    <t>INES MARIA COGOLLO FONTALVO</t>
  </si>
  <si>
    <t xml:space="preserve">LICENCIADA EN LENGUA CASTELLANA Y COMUNICACIÓN
</t>
  </si>
  <si>
    <t>UNIVERSIDAD DE PAMPLONA</t>
  </si>
  <si>
    <t>COLEGIO DIVINO NIÑO</t>
  </si>
  <si>
    <t>Años 2007-2088 y Años 2009-2011</t>
  </si>
  <si>
    <t>DOCENTE DE PREESCOLAR
COORDINADORA DE PREESCOLAR</t>
  </si>
  <si>
    <t xml:space="preserve">La experiencia aportada corresponde a la fecha en que se desempeñó como Normalista.  </t>
  </si>
  <si>
    <t xml:space="preserve">FINANCIERO  POR CADA CINCO MIL CUPOS OFERTADOS O FRACIÓN INFERIOR </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</si>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</sst>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quot;$&quot;* #,##0.00_);_(&quot;$&quot;* \(#,##0.00\);_(&quot;$&quot;* &quot;-&quot;??_);_(@_)"/>
    <numFmt numFmtId="165" formatCode="_(* #,##0.00_);_(* \(#,##0.00\);_(* &quot;-&quot;??_);_(@_)"/>
    <numFmt numFmtId="166" formatCode="[$$-2C0A]\ #,##0"/>
    <numFmt numFmtId="167" formatCode="[$$-240A]\ #,##0.00"/>
    <numFmt numFmtId="168" formatCode="&quot;$&quot;\ #,##0_);[Red]\(&quot;$&quot;\ #,##0\)"/>
    <numFmt numFmtId="169" formatCode="[$$-240A]\ #,##0"/>
    <numFmt numFmtId="170" formatCode="_-* #,##0\ _€_-;\-* #,##0\ _€_-;_-* &quot;-&quot;??\ _€_-;_-@_-"/>
    <numFmt numFmtId="171" formatCode="[$$-2C0A]\ #,##0.00"/>
  </numFmts>
  <fonts count="23"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4">
    <xf numFmtId="0" fontId="0"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cellStyleXfs>
  <cellXfs count="146">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6" fontId="0" fillId="3" borderId="6" xfId="0" applyNumberFormat="1" applyFill="1" applyBorder="1" applyAlignment="1">
      <alignment horizontal="right" vertical="center"/>
    </xf>
    <xf numFmtId="0" fontId="0" fillId="3" borderId="6" xfId="2" applyNumberFormat="1" applyFont="1" applyFill="1" applyBorder="1" applyAlignment="1">
      <alignment horizontal="right" vertical="center"/>
    </xf>
    <xf numFmtId="166" fontId="0" fillId="3" borderId="0" xfId="0" applyNumberFormat="1" applyFill="1" applyBorder="1" applyAlignment="1">
      <alignment horizontal="right" vertical="center"/>
    </xf>
    <xf numFmtId="167" fontId="0" fillId="0" borderId="0" xfId="0" applyNumberFormat="1" applyFill="1" applyBorder="1" applyAlignment="1">
      <alignment vertical="center"/>
    </xf>
    <xf numFmtId="0" fontId="0" fillId="3" borderId="6" xfId="0" applyFill="1" applyBorder="1" applyAlignment="1">
      <alignment vertical="center"/>
    </xf>
    <xf numFmtId="166" fontId="0" fillId="0" borderId="0" xfId="0" applyNumberFormat="1" applyFill="1" applyBorder="1" applyAlignment="1">
      <alignment horizontal="center" vertical="center"/>
    </xf>
    <xf numFmtId="168" fontId="0" fillId="0" borderId="0" xfId="0" applyNumberFormat="1" applyAlignment="1">
      <alignment horizontal="center" vertical="center"/>
    </xf>
    <xf numFmtId="0" fontId="0" fillId="0" borderId="0" xfId="0" applyFill="1" applyBorder="1" applyAlignment="1">
      <alignment horizontal="center" vertical="center"/>
    </xf>
    <xf numFmtId="166"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7" fontId="0" fillId="0" borderId="0" xfId="0" applyNumberFormat="1" applyBorder="1" applyAlignment="1">
      <alignment vertical="center"/>
    </xf>
    <xf numFmtId="166"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9"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0" fillId="0" borderId="6" xfId="0" applyBorder="1" applyAlignment="1">
      <alignment horizontal="center" vertical="center"/>
    </xf>
    <xf numFmtId="0" fontId="0" fillId="0" borderId="0" xfId="0" applyFill="1" applyBorder="1" applyAlignment="1">
      <alignment horizontal="center" vertical="center" wrapText="1"/>
    </xf>
    <xf numFmtId="0" fontId="0" fillId="0" borderId="6" xfId="0" applyFill="1" applyBorder="1" applyAlignment="1">
      <alignment vertical="center"/>
    </xf>
    <xf numFmtId="0" fontId="0" fillId="0" borderId="6" xfId="0" applyFill="1" applyBorder="1" applyAlignment="1">
      <alignment horizontal="center" vertical="center"/>
    </xf>
    <xf numFmtId="0" fontId="0" fillId="0" borderId="0" xfId="0" applyFill="1"/>
    <xf numFmtId="0" fontId="0" fillId="0" borderId="0" xfId="0" applyFill="1" applyAlignment="1">
      <alignment horizontal="center" vertical="center"/>
    </xf>
    <xf numFmtId="0" fontId="2" fillId="0" borderId="0" xfId="0" applyFont="1" applyFill="1" applyAlignment="1">
      <alignment horizontal="center" vertical="center"/>
    </xf>
    <xf numFmtId="0" fontId="0" fillId="0" borderId="0" xfId="0" applyFill="1" applyAlignment="1">
      <alignment vertical="center"/>
    </xf>
    <xf numFmtId="0" fontId="2" fillId="2" borderId="6" xfId="0" applyFont="1" applyFill="1" applyBorder="1" applyAlignment="1">
      <alignment horizontal="center" vertical="center"/>
    </xf>
    <xf numFmtId="0" fontId="10" fillId="0" borderId="6" xfId="0" applyFont="1" applyFill="1" applyBorder="1" applyAlignment="1">
      <alignment horizontal="justify" vertical="center" wrapText="1"/>
    </xf>
    <xf numFmtId="0" fontId="10" fillId="0" borderId="6" xfId="0" applyFont="1" applyFill="1" applyBorder="1" applyAlignment="1">
      <alignment horizontal="center" vertical="center" wrapText="1"/>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left" vertical="center" wrapText="1"/>
      <protection locked="0"/>
    </xf>
    <xf numFmtId="0" fontId="12" fillId="0" borderId="6" xfId="0"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center" vertical="center" wrapText="1"/>
      <protection locked="0"/>
    </xf>
    <xf numFmtId="9"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3"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0" fontId="13" fillId="0" borderId="6" xfId="0" applyNumberFormat="1" applyFont="1" applyFill="1" applyBorder="1" applyAlignment="1" applyProtection="1">
      <alignment horizontal="center" vertical="center" wrapText="1"/>
      <protection locked="0"/>
    </xf>
    <xf numFmtId="1" fontId="13" fillId="0" borderId="6" xfId="0" applyNumberFormat="1" applyFont="1" applyFill="1" applyBorder="1" applyAlignment="1" applyProtection="1">
      <alignment horizontal="center" vertical="center" wrapText="1"/>
      <protection locked="0"/>
    </xf>
    <xf numFmtId="170"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49" fontId="12" fillId="0" borderId="6" xfId="0" applyNumberFormat="1" applyFont="1" applyFill="1" applyBorder="1" applyAlignment="1" applyProtection="1">
      <alignment vertical="center" wrapText="1"/>
      <protection locked="0"/>
    </xf>
    <xf numFmtId="49"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167" fontId="0" fillId="0" borderId="0" xfId="0" applyNumberFormat="1" applyFill="1" applyAlignment="1">
      <alignment vertical="center"/>
    </xf>
    <xf numFmtId="0" fontId="2" fillId="0" borderId="6" xfId="0" applyFont="1" applyFill="1" applyBorder="1" applyAlignment="1">
      <alignment horizontal="center" vertical="center"/>
    </xf>
    <xf numFmtId="171"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Fill="1" applyBorder="1" applyAlignment="1">
      <alignment horizontal="left" vertical="center"/>
    </xf>
    <xf numFmtId="0" fontId="0" fillId="0" borderId="6" xfId="0" applyFill="1" applyBorder="1" applyAlignment="1">
      <alignment horizontal="center" vertical="center" wrapText="1"/>
    </xf>
    <xf numFmtId="0" fontId="0" fillId="0" borderId="6" xfId="0" applyFill="1" applyBorder="1" applyAlignment="1">
      <alignment horizontal="center"/>
    </xf>
    <xf numFmtId="0" fontId="0" fillId="0" borderId="6" xfId="0" applyBorder="1" applyAlignment="1"/>
    <xf numFmtId="0" fontId="0" fillId="0" borderId="6" xfId="0" applyBorder="1" applyAlignment="1">
      <alignment horizontal="center"/>
    </xf>
    <xf numFmtId="0" fontId="0" fillId="0" borderId="6" xfId="0" applyFill="1" applyBorder="1"/>
    <xf numFmtId="0" fontId="0" fillId="0" borderId="6" xfId="0" applyFill="1" applyBorder="1" applyAlignment="1"/>
    <xf numFmtId="0" fontId="0" fillId="0" borderId="6" xfId="0" applyBorder="1" applyAlignment="1">
      <alignment wrapText="1"/>
    </xf>
    <xf numFmtId="14" fontId="0" fillId="0" borderId="6" xfId="0" applyNumberFormat="1" applyBorder="1" applyAlignment="1"/>
    <xf numFmtId="0" fontId="0" fillId="0" borderId="6" xfId="0" applyBorder="1" applyAlignment="1">
      <alignment vertical="center" wrapText="1"/>
    </xf>
    <xf numFmtId="49" fontId="14" fillId="4" borderId="6" xfId="0" applyNumberFormat="1" applyFont="1" applyFill="1" applyBorder="1" applyAlignment="1" applyProtection="1">
      <alignment horizontal="center" vertical="center" wrapText="1"/>
      <protection locked="0"/>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0" fillId="0" borderId="15" xfId="0" applyFill="1" applyBorder="1" applyAlignment="1">
      <alignment horizontal="center" vertical="center"/>
    </xf>
    <xf numFmtId="0" fontId="0" fillId="0" borderId="17" xfId="0" applyFill="1" applyBorder="1" applyAlignment="1">
      <alignment horizontal="center" vertical="center"/>
    </xf>
    <xf numFmtId="14" fontId="0" fillId="0" borderId="6" xfId="0" applyNumberFormat="1" applyBorder="1" applyAlignment="1">
      <alignment vertical="center" wrapText="1"/>
    </xf>
    <xf numFmtId="0" fontId="0" fillId="0" borderId="6" xfId="0" applyBorder="1"/>
    <xf numFmtId="0" fontId="2" fillId="2" borderId="0" xfId="0" applyFont="1" applyFill="1" applyBorder="1" applyAlignment="1">
      <alignment horizontal="center" vertical="center" wrapText="1"/>
    </xf>
    <xf numFmtId="0" fontId="21"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6" xfId="0" applyBorder="1" applyAlignment="1">
      <alignment horizontal="center" vertical="center"/>
    </xf>
    <xf numFmtId="0" fontId="21"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xf numFmtId="0" fontId="0" fillId="0" borderId="9" xfId="0" applyFill="1" applyBorder="1" applyAlignment="1">
      <alignment horizontal="center" vertical="center"/>
    </xf>
    <xf numFmtId="0" fontId="0" fillId="0" borderId="10" xfId="0" applyFill="1"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0" fillId="0" borderId="14" xfId="0" applyFill="1" applyBorder="1" applyAlignment="1">
      <alignment horizontal="center" vertical="center"/>
    </xf>
    <xf numFmtId="0" fontId="0" fillId="0" borderId="16" xfId="0" applyFill="1" applyBorder="1" applyAlignment="1">
      <alignment horizontal="center" vertical="center"/>
    </xf>
    <xf numFmtId="0" fontId="0" fillId="0" borderId="18" xfId="0" applyFill="1" applyBorder="1" applyAlignment="1">
      <alignment horizontal="center" vertical="center"/>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0" fillId="0" borderId="7" xfId="0" applyFill="1" applyBorder="1" applyAlignment="1">
      <alignment horizontal="center" vertical="center" wrapText="1"/>
    </xf>
    <xf numFmtId="0" fontId="0" fillId="0" borderId="8" xfId="0" applyFill="1" applyBorder="1" applyAlignment="1">
      <alignment horizontal="center" vertical="center" wrapText="1"/>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1" fillId="0" borderId="11" xfId="0" applyFont="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cellXfs>
  <cellStyles count="4">
    <cellStyle name="Millares" xfId="1" builtinId="3"/>
    <cellStyle name="Moneda" xfId="2" builtinId="4"/>
    <cellStyle name="Normal" xfId="0" builtinId="0"/>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abSelected="1" topLeftCell="B1" zoomScale="70" zoomScaleNormal="70" workbookViewId="0">
      <selection activeCell="C115" sqref="C115"/>
    </sheetView>
  </sheetViews>
  <sheetFormatPr baseColWidth="10" defaultRowHeight="15" x14ac:dyDescent="0.25"/>
  <cols>
    <col min="1" max="1" width="3.140625" style="1" bestFit="1" customWidth="1"/>
    <col min="2" max="2" width="102.7109375" style="1" bestFit="1" customWidth="1"/>
    <col min="3" max="3" width="31.140625" style="1" customWidth="1"/>
    <col min="4" max="4" width="27.5703125" style="1" customWidth="1"/>
    <col min="5" max="5" width="20.140625" style="1" customWidth="1"/>
    <col min="6" max="6" width="16.85546875" style="1" customWidth="1"/>
    <col min="7" max="7" width="22.2851562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20.42578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27" t="s">
        <v>0</v>
      </c>
      <c r="C2" s="128"/>
      <c r="D2" s="128"/>
      <c r="E2" s="128"/>
      <c r="F2" s="128"/>
      <c r="G2" s="128"/>
      <c r="H2" s="128"/>
      <c r="I2" s="128"/>
      <c r="J2" s="128"/>
      <c r="K2" s="128"/>
      <c r="L2" s="128"/>
      <c r="M2" s="128"/>
      <c r="N2" s="128"/>
      <c r="O2" s="128"/>
      <c r="P2" s="128"/>
    </row>
    <row r="4" spans="2:16" ht="26.25" x14ac:dyDescent="0.25">
      <c r="B4" s="127" t="s">
        <v>1</v>
      </c>
      <c r="C4" s="128"/>
      <c r="D4" s="128"/>
      <c r="E4" s="128"/>
      <c r="F4" s="128"/>
      <c r="G4" s="128"/>
      <c r="H4" s="128"/>
      <c r="I4" s="128"/>
      <c r="J4" s="128"/>
      <c r="K4" s="128"/>
      <c r="L4" s="128"/>
      <c r="M4" s="128"/>
      <c r="N4" s="128"/>
      <c r="O4" s="128"/>
      <c r="P4" s="128"/>
    </row>
    <row r="5" spans="2:16" ht="15.75" thickBot="1" x14ac:dyDescent="0.3"/>
    <row r="6" spans="2:16" ht="21.75" thickBot="1" x14ac:dyDescent="0.3">
      <c r="B6" s="2" t="s">
        <v>2</v>
      </c>
      <c r="C6" s="144" t="s">
        <v>3</v>
      </c>
      <c r="D6" s="144"/>
      <c r="E6" s="144"/>
      <c r="F6" s="144"/>
      <c r="G6" s="144"/>
      <c r="H6" s="144"/>
      <c r="I6" s="144"/>
      <c r="J6" s="144"/>
      <c r="K6" s="144"/>
      <c r="L6" s="144"/>
      <c r="M6" s="144"/>
      <c r="N6" s="145"/>
    </row>
    <row r="7" spans="2:16" ht="16.5" thickBot="1" x14ac:dyDescent="0.3">
      <c r="B7" s="3" t="s">
        <v>4</v>
      </c>
      <c r="C7" s="144"/>
      <c r="D7" s="144"/>
      <c r="E7" s="144"/>
      <c r="F7" s="144"/>
      <c r="G7" s="144"/>
      <c r="H7" s="144"/>
      <c r="I7" s="144"/>
      <c r="J7" s="144"/>
      <c r="K7" s="144"/>
      <c r="L7" s="144"/>
      <c r="M7" s="144"/>
      <c r="N7" s="145"/>
    </row>
    <row r="8" spans="2:16" ht="16.5" thickBot="1" x14ac:dyDescent="0.3">
      <c r="B8" s="3" t="s">
        <v>5</v>
      </c>
      <c r="C8" s="144"/>
      <c r="D8" s="144"/>
      <c r="E8" s="144"/>
      <c r="F8" s="144"/>
      <c r="G8" s="144"/>
      <c r="H8" s="144"/>
      <c r="I8" s="144"/>
      <c r="J8" s="144"/>
      <c r="K8" s="144"/>
      <c r="L8" s="144"/>
      <c r="M8" s="144"/>
      <c r="N8" s="145"/>
    </row>
    <row r="9" spans="2:16" ht="16.5" thickBot="1" x14ac:dyDescent="0.3">
      <c r="B9" s="3" t="s">
        <v>6</v>
      </c>
      <c r="C9" s="144"/>
      <c r="D9" s="144"/>
      <c r="E9" s="144"/>
      <c r="F9" s="144"/>
      <c r="G9" s="144"/>
      <c r="H9" s="144"/>
      <c r="I9" s="144"/>
      <c r="J9" s="144"/>
      <c r="K9" s="144"/>
      <c r="L9" s="144"/>
      <c r="M9" s="144"/>
      <c r="N9" s="145"/>
    </row>
    <row r="10" spans="2:16" ht="16.5" thickBot="1" x14ac:dyDescent="0.3">
      <c r="B10" s="3" t="s">
        <v>7</v>
      </c>
      <c r="C10" s="135">
        <v>41</v>
      </c>
      <c r="D10" s="135"/>
      <c r="E10" s="136"/>
      <c r="F10" s="4"/>
      <c r="G10" s="4"/>
      <c r="H10" s="4"/>
      <c r="I10" s="4"/>
      <c r="J10" s="4"/>
      <c r="K10" s="4"/>
      <c r="L10" s="4"/>
      <c r="M10" s="4"/>
      <c r="N10" s="5"/>
    </row>
    <row r="11" spans="2:16" ht="16.5" thickBot="1" x14ac:dyDescent="0.3">
      <c r="B11" s="6" t="s">
        <v>8</v>
      </c>
      <c r="C11" s="7">
        <v>41978</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30" x14ac:dyDescent="0.25">
      <c r="B14" s="137" t="s">
        <v>9</v>
      </c>
      <c r="C14" s="137"/>
      <c r="D14" s="15" t="s">
        <v>10</v>
      </c>
      <c r="E14" s="15" t="s">
        <v>11</v>
      </c>
      <c r="F14" s="15" t="s">
        <v>12</v>
      </c>
      <c r="G14" s="16"/>
      <c r="I14" s="17"/>
      <c r="J14" s="17"/>
      <c r="K14" s="17"/>
      <c r="L14" s="17"/>
      <c r="M14" s="17"/>
      <c r="N14" s="14"/>
    </row>
    <row r="15" spans="2:16" x14ac:dyDescent="0.25">
      <c r="B15" s="137"/>
      <c r="C15" s="137"/>
      <c r="D15" s="15">
        <v>41</v>
      </c>
      <c r="E15" s="18">
        <v>379375100</v>
      </c>
      <c r="F15" s="19">
        <v>130</v>
      </c>
      <c r="G15" s="20"/>
      <c r="I15" s="21"/>
      <c r="J15" s="21"/>
      <c r="K15" s="21"/>
      <c r="L15" s="21"/>
      <c r="M15" s="21"/>
      <c r="N15" s="14"/>
    </row>
    <row r="16" spans="2:16" x14ac:dyDescent="0.25">
      <c r="B16" s="137"/>
      <c r="C16" s="137"/>
      <c r="D16" s="15"/>
      <c r="E16" s="18"/>
      <c r="F16" s="19"/>
      <c r="G16" s="20"/>
      <c r="I16" s="21"/>
      <c r="J16" s="21"/>
      <c r="K16" s="21"/>
      <c r="L16" s="21"/>
      <c r="M16" s="21"/>
      <c r="N16" s="14"/>
    </row>
    <row r="17" spans="1:14" x14ac:dyDescent="0.25">
      <c r="B17" s="137"/>
      <c r="C17" s="137"/>
      <c r="D17" s="15"/>
      <c r="E17" s="18"/>
      <c r="F17" s="19"/>
      <c r="G17" s="20"/>
      <c r="I17" s="21"/>
      <c r="J17" s="21"/>
      <c r="K17" s="21"/>
      <c r="L17" s="21"/>
      <c r="M17" s="21"/>
      <c r="N17" s="14"/>
    </row>
    <row r="18" spans="1:14" x14ac:dyDescent="0.25">
      <c r="B18" s="137"/>
      <c r="C18" s="137"/>
      <c r="D18" s="15"/>
      <c r="E18" s="22"/>
      <c r="F18" s="19"/>
      <c r="G18" s="20"/>
      <c r="H18" s="23"/>
      <c r="I18" s="21"/>
      <c r="J18" s="21"/>
      <c r="K18" s="21"/>
      <c r="L18" s="21"/>
      <c r="M18" s="21"/>
      <c r="N18" s="24"/>
    </row>
    <row r="19" spans="1:14" x14ac:dyDescent="0.25">
      <c r="B19" s="137"/>
      <c r="C19" s="137"/>
      <c r="D19" s="15"/>
      <c r="E19" s="22"/>
      <c r="F19" s="18"/>
      <c r="G19" s="20"/>
      <c r="H19" s="23"/>
      <c r="I19" s="25"/>
      <c r="J19" s="25"/>
      <c r="K19" s="25"/>
      <c r="L19" s="25"/>
      <c r="M19" s="25"/>
      <c r="N19" s="24"/>
    </row>
    <row r="20" spans="1:14" x14ac:dyDescent="0.25">
      <c r="B20" s="137"/>
      <c r="C20" s="137"/>
      <c r="D20" s="15"/>
      <c r="E20" s="22"/>
      <c r="F20" s="18"/>
      <c r="G20" s="20"/>
      <c r="H20" s="23"/>
      <c r="I20" s="13"/>
      <c r="J20" s="13"/>
      <c r="K20" s="13"/>
      <c r="L20" s="13"/>
      <c r="M20" s="13"/>
      <c r="N20" s="24"/>
    </row>
    <row r="21" spans="1:14" x14ac:dyDescent="0.25">
      <c r="B21" s="137"/>
      <c r="C21" s="137"/>
      <c r="D21" s="15"/>
      <c r="E21" s="22"/>
      <c r="F21" s="18"/>
      <c r="G21" s="20"/>
      <c r="H21" s="23"/>
      <c r="I21" s="13"/>
      <c r="J21" s="13"/>
      <c r="K21" s="13"/>
      <c r="L21" s="13"/>
      <c r="M21" s="13"/>
      <c r="N21" s="24"/>
    </row>
    <row r="22" spans="1:14" ht="15.75" thickBot="1" x14ac:dyDescent="0.3">
      <c r="B22" s="138" t="s">
        <v>13</v>
      </c>
      <c r="C22" s="139"/>
      <c r="D22" s="15"/>
      <c r="E22" s="26">
        <f>SUM(E15:E21)</f>
        <v>379375100</v>
      </c>
      <c r="F22" s="19">
        <f>SUM(F15:F21)</f>
        <v>130</v>
      </c>
      <c r="G22" s="20"/>
      <c r="H22" s="23"/>
      <c r="I22" s="13"/>
      <c r="J22" s="13"/>
      <c r="K22" s="13"/>
      <c r="L22" s="13"/>
      <c r="M22" s="13"/>
      <c r="N22" s="24"/>
    </row>
    <row r="23" spans="1:14" ht="45.75" thickBot="1" x14ac:dyDescent="0.3">
      <c r="A23" s="27"/>
      <c r="B23" s="28" t="s">
        <v>14</v>
      </c>
      <c r="C23" s="28" t="s">
        <v>15</v>
      </c>
      <c r="E23" s="17"/>
      <c r="F23" s="17"/>
      <c r="G23" s="17"/>
      <c r="H23" s="17"/>
      <c r="I23" s="29"/>
      <c r="J23" s="29"/>
      <c r="K23" s="29"/>
      <c r="L23" s="29"/>
      <c r="M23" s="29"/>
    </row>
    <row r="24" spans="1:14" ht="15.75" thickBot="1" x14ac:dyDescent="0.3">
      <c r="A24" s="30">
        <v>1</v>
      </c>
      <c r="C24" s="31">
        <f>F22*80/100</f>
        <v>104</v>
      </c>
      <c r="D24" s="32"/>
      <c r="E24" s="33">
        <f>E22</f>
        <v>379375100</v>
      </c>
      <c r="F24" s="34"/>
      <c r="G24" s="34"/>
      <c r="H24" s="34"/>
      <c r="I24" s="35"/>
      <c r="J24" s="35"/>
      <c r="K24" s="35"/>
      <c r="L24" s="35"/>
      <c r="M24" s="35"/>
    </row>
    <row r="25" spans="1:14" x14ac:dyDescent="0.25">
      <c r="A25" s="36"/>
      <c r="C25" s="37"/>
      <c r="D25" s="21"/>
      <c r="E25" s="38"/>
      <c r="F25" s="34"/>
      <c r="G25" s="34"/>
      <c r="H25" s="34"/>
      <c r="I25" s="35"/>
      <c r="J25" s="35"/>
      <c r="K25" s="35"/>
      <c r="L25" s="35"/>
      <c r="M25" s="35"/>
    </row>
    <row r="26" spans="1:14" x14ac:dyDescent="0.25">
      <c r="A26" s="36"/>
      <c r="C26" s="37"/>
      <c r="D26" s="21"/>
      <c r="E26" s="38"/>
      <c r="F26" s="34"/>
      <c r="G26" s="34"/>
      <c r="H26" s="34"/>
      <c r="I26" s="35"/>
      <c r="J26" s="35"/>
      <c r="K26" s="35"/>
      <c r="L26" s="35"/>
      <c r="M26" s="35"/>
    </row>
    <row r="27" spans="1:14" x14ac:dyDescent="0.25">
      <c r="A27" s="36"/>
      <c r="B27" s="39" t="s">
        <v>16</v>
      </c>
      <c r="C27"/>
      <c r="D27"/>
      <c r="E27"/>
      <c r="F27"/>
      <c r="G27"/>
      <c r="H27"/>
      <c r="I27" s="13"/>
      <c r="J27" s="13"/>
      <c r="K27" s="13"/>
      <c r="L27" s="13"/>
      <c r="M27" s="13"/>
      <c r="N27" s="14"/>
    </row>
    <row r="28" spans="1:14" x14ac:dyDescent="0.25">
      <c r="A28" s="36"/>
      <c r="B28"/>
      <c r="C28"/>
      <c r="D28"/>
      <c r="E28"/>
      <c r="F28"/>
      <c r="G28"/>
      <c r="H28"/>
      <c r="I28" s="13"/>
      <c r="J28" s="13"/>
      <c r="K28" s="13"/>
      <c r="L28" s="13"/>
      <c r="M28" s="13"/>
      <c r="N28" s="14"/>
    </row>
    <row r="29" spans="1:14" x14ac:dyDescent="0.25">
      <c r="A29" s="36"/>
      <c r="B29" s="40" t="s">
        <v>17</v>
      </c>
      <c r="C29" s="40" t="s">
        <v>18</v>
      </c>
      <c r="D29" s="40" t="s">
        <v>19</v>
      </c>
      <c r="E29"/>
      <c r="F29"/>
      <c r="G29"/>
      <c r="H29"/>
      <c r="I29" s="13"/>
      <c r="J29" s="13"/>
      <c r="K29" s="13"/>
      <c r="L29" s="13"/>
      <c r="M29" s="13"/>
      <c r="N29" s="14"/>
    </row>
    <row r="30" spans="1:14" x14ac:dyDescent="0.25">
      <c r="A30" s="36"/>
      <c r="B30" s="41" t="s">
        <v>20</v>
      </c>
      <c r="C30" s="42" t="s">
        <v>21</v>
      </c>
      <c r="D30" s="42"/>
      <c r="E30"/>
      <c r="F30"/>
      <c r="G30"/>
      <c r="H30"/>
      <c r="I30" s="13"/>
      <c r="J30" s="13"/>
      <c r="K30" s="13"/>
      <c r="L30" s="13"/>
      <c r="M30" s="13"/>
      <c r="N30" s="14"/>
    </row>
    <row r="31" spans="1:14" x14ac:dyDescent="0.25">
      <c r="A31" s="36"/>
      <c r="B31" s="41" t="s">
        <v>22</v>
      </c>
      <c r="C31" s="42" t="s">
        <v>21</v>
      </c>
      <c r="D31" s="42"/>
      <c r="E31"/>
      <c r="F31"/>
      <c r="G31"/>
      <c r="H31"/>
      <c r="I31" s="13"/>
      <c r="J31" s="13"/>
      <c r="K31" s="13"/>
      <c r="L31" s="13"/>
      <c r="M31" s="13"/>
      <c r="N31" s="14"/>
    </row>
    <row r="32" spans="1:14" s="49" customFormat="1" x14ac:dyDescent="0.25">
      <c r="A32" s="43"/>
      <c r="B32" s="44" t="s">
        <v>23</v>
      </c>
      <c r="C32" s="45" t="s">
        <v>21</v>
      </c>
      <c r="D32" s="45"/>
      <c r="E32" s="46"/>
      <c r="F32" s="46"/>
      <c r="G32" s="46"/>
      <c r="H32" s="46"/>
      <c r="I32" s="47"/>
      <c r="J32" s="47"/>
      <c r="K32" s="47"/>
      <c r="L32" s="47"/>
      <c r="M32" s="47"/>
      <c r="N32" s="48"/>
    </row>
    <row r="33" spans="1:17" x14ac:dyDescent="0.25">
      <c r="A33" s="36"/>
      <c r="B33" s="41" t="s">
        <v>24</v>
      </c>
      <c r="C33" s="45" t="s">
        <v>21</v>
      </c>
      <c r="D33" s="41"/>
      <c r="E33"/>
      <c r="F33"/>
      <c r="G33"/>
      <c r="H33"/>
      <c r="I33" s="13"/>
      <c r="J33" s="13"/>
      <c r="K33" s="13"/>
      <c r="L33" s="13"/>
      <c r="M33" s="13"/>
      <c r="N33" s="14"/>
    </row>
    <row r="34" spans="1:17" x14ac:dyDescent="0.25">
      <c r="A34" s="36"/>
      <c r="B34"/>
      <c r="C34"/>
      <c r="D34"/>
      <c r="E34"/>
      <c r="F34"/>
      <c r="G34"/>
      <c r="H34"/>
      <c r="I34" s="13"/>
      <c r="J34" s="13"/>
      <c r="K34" s="13"/>
      <c r="L34" s="13"/>
      <c r="M34" s="13"/>
      <c r="N34" s="14"/>
    </row>
    <row r="35" spans="1:17" x14ac:dyDescent="0.25">
      <c r="A35" s="36"/>
      <c r="B35"/>
      <c r="C35"/>
      <c r="D35"/>
      <c r="E35"/>
      <c r="F35"/>
      <c r="G35"/>
      <c r="H35"/>
      <c r="I35" s="13"/>
      <c r="J35" s="13"/>
      <c r="K35" s="13"/>
      <c r="L35" s="13"/>
      <c r="M35" s="13"/>
      <c r="N35" s="14"/>
    </row>
    <row r="36" spans="1:17" x14ac:dyDescent="0.25">
      <c r="A36" s="36"/>
      <c r="B36" s="39" t="s">
        <v>25</v>
      </c>
      <c r="C36"/>
      <c r="D36"/>
      <c r="E36"/>
      <c r="F36"/>
      <c r="G36"/>
      <c r="H36"/>
      <c r="I36" s="13"/>
      <c r="J36" s="13"/>
      <c r="K36" s="13"/>
      <c r="L36" s="13"/>
      <c r="M36" s="13"/>
      <c r="N36" s="14"/>
    </row>
    <row r="37" spans="1:17" x14ac:dyDescent="0.25">
      <c r="A37" s="36"/>
      <c r="B37"/>
      <c r="C37"/>
      <c r="D37"/>
      <c r="E37"/>
      <c r="F37"/>
      <c r="G37"/>
      <c r="H37"/>
      <c r="I37" s="13"/>
      <c r="J37" s="13"/>
      <c r="K37" s="13"/>
      <c r="L37" s="13"/>
      <c r="M37" s="13"/>
      <c r="N37" s="14"/>
    </row>
    <row r="38" spans="1:17" x14ac:dyDescent="0.25">
      <c r="A38" s="36"/>
      <c r="B38"/>
      <c r="C38"/>
      <c r="D38"/>
      <c r="E38"/>
      <c r="F38"/>
      <c r="G38"/>
      <c r="H38"/>
      <c r="I38" s="13"/>
      <c r="J38" s="13"/>
      <c r="K38" s="13"/>
      <c r="L38" s="13"/>
      <c r="M38" s="13"/>
      <c r="N38" s="14"/>
    </row>
    <row r="39" spans="1:17" x14ac:dyDescent="0.25">
      <c r="A39" s="36"/>
      <c r="B39" s="40" t="s">
        <v>17</v>
      </c>
      <c r="C39" s="40" t="s">
        <v>26</v>
      </c>
      <c r="D39" s="50" t="s">
        <v>27</v>
      </c>
      <c r="E39" s="50" t="s">
        <v>28</v>
      </c>
      <c r="F39"/>
      <c r="G39"/>
      <c r="H39"/>
      <c r="I39" s="13"/>
      <c r="J39" s="13"/>
      <c r="K39" s="13"/>
      <c r="L39" s="13"/>
      <c r="M39" s="13"/>
      <c r="N39" s="14"/>
    </row>
    <row r="40" spans="1:17" s="49" customFormat="1" ht="28.5" x14ac:dyDescent="0.25">
      <c r="A40" s="43"/>
      <c r="B40" s="51" t="s">
        <v>29</v>
      </c>
      <c r="C40" s="52">
        <v>40</v>
      </c>
      <c r="D40" s="45"/>
      <c r="E40" s="116">
        <f>+D40+D41</f>
        <v>25</v>
      </c>
      <c r="F40" s="46"/>
      <c r="G40" s="46"/>
      <c r="H40" s="46"/>
      <c r="I40" s="47"/>
      <c r="J40" s="47"/>
      <c r="K40" s="47"/>
      <c r="L40" s="47"/>
      <c r="M40" s="47"/>
      <c r="N40" s="48"/>
    </row>
    <row r="41" spans="1:17" s="49" customFormat="1" ht="42.75" x14ac:dyDescent="0.25">
      <c r="A41" s="43"/>
      <c r="B41" s="51" t="s">
        <v>30</v>
      </c>
      <c r="C41" s="52">
        <v>60</v>
      </c>
      <c r="D41" s="45">
        <v>25</v>
      </c>
      <c r="E41" s="117"/>
      <c r="F41" s="46"/>
      <c r="G41" s="46"/>
      <c r="H41" s="46"/>
      <c r="I41" s="47"/>
      <c r="J41" s="47"/>
      <c r="K41" s="47"/>
      <c r="L41" s="47"/>
      <c r="M41" s="47"/>
      <c r="N41" s="48"/>
    </row>
    <row r="42" spans="1:17" x14ac:dyDescent="0.25">
      <c r="A42" s="36"/>
      <c r="C42" s="37"/>
      <c r="D42" s="21"/>
      <c r="E42" s="38"/>
      <c r="F42" s="34"/>
      <c r="G42" s="34"/>
      <c r="H42" s="34"/>
      <c r="I42" s="35"/>
      <c r="J42" s="35"/>
      <c r="K42" s="35"/>
      <c r="L42" s="35"/>
      <c r="M42" s="35"/>
    </row>
    <row r="43" spans="1:17" x14ac:dyDescent="0.25">
      <c r="A43" s="36"/>
      <c r="C43" s="37"/>
      <c r="D43" s="21"/>
      <c r="E43" s="38"/>
      <c r="F43" s="34"/>
      <c r="G43" s="34"/>
      <c r="H43" s="34"/>
      <c r="I43" s="35"/>
      <c r="J43" s="35"/>
      <c r="K43" s="35"/>
      <c r="L43" s="35"/>
      <c r="M43" s="35"/>
    </row>
    <row r="44" spans="1:17" x14ac:dyDescent="0.25">
      <c r="A44" s="36"/>
      <c r="C44" s="37"/>
      <c r="D44" s="21"/>
      <c r="E44" s="38"/>
      <c r="F44" s="34"/>
      <c r="G44" s="34"/>
      <c r="H44" s="34"/>
      <c r="I44" s="35"/>
      <c r="J44" s="35"/>
      <c r="K44" s="35"/>
      <c r="L44" s="35"/>
      <c r="M44" s="35"/>
    </row>
    <row r="45" spans="1:17" ht="15.75" thickBot="1" x14ac:dyDescent="0.3">
      <c r="M45" s="140" t="s">
        <v>31</v>
      </c>
      <c r="N45" s="140"/>
    </row>
    <row r="46" spans="1:17" x14ac:dyDescent="0.25">
      <c r="B46" s="39" t="s">
        <v>32</v>
      </c>
      <c r="M46" s="53"/>
      <c r="N46" s="53"/>
    </row>
    <row r="47" spans="1:17" ht="15.75" thickBot="1" x14ac:dyDescent="0.3">
      <c r="M47" s="53"/>
      <c r="N47" s="53"/>
    </row>
    <row r="48" spans="1:17" s="13" customFormat="1" ht="75" x14ac:dyDescent="0.25">
      <c r="B48" s="54" t="s">
        <v>33</v>
      </c>
      <c r="C48" s="54" t="s">
        <v>34</v>
      </c>
      <c r="D48" s="54" t="s">
        <v>35</v>
      </c>
      <c r="E48" s="54" t="s">
        <v>36</v>
      </c>
      <c r="F48" s="54" t="s">
        <v>37</v>
      </c>
      <c r="G48" s="54" t="s">
        <v>38</v>
      </c>
      <c r="H48" s="54" t="s">
        <v>39</v>
      </c>
      <c r="I48" s="54" t="s">
        <v>40</v>
      </c>
      <c r="J48" s="54" t="s">
        <v>41</v>
      </c>
      <c r="K48" s="54" t="s">
        <v>42</v>
      </c>
      <c r="L48" s="54" t="s">
        <v>43</v>
      </c>
      <c r="M48" s="55" t="s">
        <v>44</v>
      </c>
      <c r="N48" s="54" t="s">
        <v>45</v>
      </c>
      <c r="O48" s="54" t="s">
        <v>46</v>
      </c>
      <c r="P48" s="56" t="s">
        <v>47</v>
      </c>
      <c r="Q48" s="56" t="s">
        <v>48</v>
      </c>
    </row>
    <row r="49" spans="1:26" s="72" customFormat="1" ht="24" x14ac:dyDescent="0.25">
      <c r="A49" s="57">
        <v>1</v>
      </c>
      <c r="B49" s="58" t="s">
        <v>3</v>
      </c>
      <c r="C49" s="59" t="s">
        <v>49</v>
      </c>
      <c r="D49" s="60" t="s">
        <v>50</v>
      </c>
      <c r="E49" s="61" t="s">
        <v>51</v>
      </c>
      <c r="F49" s="62" t="s">
        <v>18</v>
      </c>
      <c r="G49" s="63"/>
      <c r="H49" s="64">
        <v>40217</v>
      </c>
      <c r="I49" s="64">
        <v>40459</v>
      </c>
      <c r="J49" s="65" t="s">
        <v>19</v>
      </c>
      <c r="K49" s="66">
        <v>8</v>
      </c>
      <c r="L49" s="67"/>
      <c r="M49" s="68">
        <v>208</v>
      </c>
      <c r="N49" s="68"/>
      <c r="O49" s="69">
        <v>162669113</v>
      </c>
      <c r="P49" s="69"/>
      <c r="Q49" s="70"/>
      <c r="R49" s="71"/>
      <c r="S49" s="71"/>
      <c r="T49" s="71"/>
      <c r="U49" s="71"/>
      <c r="V49" s="71"/>
      <c r="W49" s="71"/>
      <c r="X49" s="71"/>
      <c r="Y49" s="71"/>
      <c r="Z49" s="71"/>
    </row>
    <row r="50" spans="1:26" s="72" customFormat="1" ht="24" x14ac:dyDescent="0.25">
      <c r="A50" s="57">
        <f>+A49+1</f>
        <v>2</v>
      </c>
      <c r="B50" s="58" t="s">
        <v>3</v>
      </c>
      <c r="C50" s="59" t="s">
        <v>49</v>
      </c>
      <c r="D50" s="60" t="s">
        <v>50</v>
      </c>
      <c r="E50" s="61" t="s">
        <v>52</v>
      </c>
      <c r="F50" s="62" t="s">
        <v>18</v>
      </c>
      <c r="G50" s="62"/>
      <c r="H50" s="64">
        <v>40742</v>
      </c>
      <c r="I50" s="64">
        <v>40780</v>
      </c>
      <c r="J50" s="65" t="s">
        <v>19</v>
      </c>
      <c r="K50" s="66"/>
      <c r="L50" s="67">
        <v>1.23</v>
      </c>
      <c r="M50" s="68">
        <v>208</v>
      </c>
      <c r="N50" s="66"/>
      <c r="O50" s="69">
        <v>23247370</v>
      </c>
      <c r="P50" s="69"/>
      <c r="Q50" s="70"/>
      <c r="R50" s="71"/>
      <c r="S50" s="71"/>
      <c r="T50" s="71"/>
      <c r="U50" s="71"/>
      <c r="V50" s="71"/>
      <c r="W50" s="71"/>
      <c r="X50" s="71"/>
      <c r="Y50" s="71"/>
      <c r="Z50" s="71"/>
    </row>
    <row r="51" spans="1:26" s="72" customFormat="1" ht="24" x14ac:dyDescent="0.25">
      <c r="A51" s="57">
        <f t="shared" ref="A51:A56" si="0">+A50+1</f>
        <v>3</v>
      </c>
      <c r="B51" s="58" t="s">
        <v>3</v>
      </c>
      <c r="C51" s="59" t="s">
        <v>49</v>
      </c>
      <c r="D51" s="60" t="s">
        <v>53</v>
      </c>
      <c r="E51" s="61" t="s">
        <v>54</v>
      </c>
      <c r="F51" s="62" t="s">
        <v>18</v>
      </c>
      <c r="G51" s="62"/>
      <c r="H51" s="64">
        <v>40809</v>
      </c>
      <c r="I51" s="64">
        <v>40990</v>
      </c>
      <c r="J51" s="65" t="s">
        <v>19</v>
      </c>
      <c r="K51" s="66"/>
      <c r="L51" s="67">
        <v>6.03</v>
      </c>
      <c r="M51" s="68">
        <v>208</v>
      </c>
      <c r="N51" s="66"/>
      <c r="O51" s="69">
        <v>85532928</v>
      </c>
      <c r="P51" s="69"/>
      <c r="Q51" s="70"/>
      <c r="R51" s="71"/>
      <c r="S51" s="71"/>
      <c r="T51" s="71"/>
      <c r="U51" s="71"/>
      <c r="V51" s="71"/>
      <c r="W51" s="71"/>
      <c r="X51" s="71"/>
      <c r="Y51" s="71"/>
      <c r="Z51" s="71"/>
    </row>
    <row r="52" spans="1:26" s="72" customFormat="1" ht="30" x14ac:dyDescent="0.25">
      <c r="A52" s="57">
        <f t="shared" si="0"/>
        <v>4</v>
      </c>
      <c r="B52" s="58" t="s">
        <v>3</v>
      </c>
      <c r="C52" s="59" t="s">
        <v>49</v>
      </c>
      <c r="D52" s="60" t="s">
        <v>55</v>
      </c>
      <c r="E52" s="61" t="s">
        <v>56</v>
      </c>
      <c r="F52" s="62" t="s">
        <v>18</v>
      </c>
      <c r="G52" s="62"/>
      <c r="H52" s="64">
        <v>40273</v>
      </c>
      <c r="I52" s="64">
        <v>40512</v>
      </c>
      <c r="J52" s="65" t="s">
        <v>19</v>
      </c>
      <c r="K52" s="66">
        <v>1.73</v>
      </c>
      <c r="L52" s="67">
        <v>4.0999999999999996</v>
      </c>
      <c r="M52" s="68">
        <v>99</v>
      </c>
      <c r="N52" s="66"/>
      <c r="O52" s="69">
        <v>143000000</v>
      </c>
      <c r="P52" s="69"/>
      <c r="Q52" s="70" t="s">
        <v>57</v>
      </c>
      <c r="R52" s="71"/>
      <c r="S52" s="71"/>
      <c r="T52" s="71"/>
      <c r="U52" s="71"/>
      <c r="V52" s="71"/>
      <c r="W52" s="71"/>
      <c r="X52" s="71"/>
      <c r="Y52" s="71"/>
      <c r="Z52" s="71"/>
    </row>
    <row r="53" spans="1:26" s="72" customFormat="1" ht="45" x14ac:dyDescent="0.25">
      <c r="A53" s="57">
        <f t="shared" si="0"/>
        <v>5</v>
      </c>
      <c r="B53" s="58" t="s">
        <v>3</v>
      </c>
      <c r="C53" s="59" t="s">
        <v>49</v>
      </c>
      <c r="D53" s="60" t="s">
        <v>55</v>
      </c>
      <c r="E53" s="61" t="s">
        <v>58</v>
      </c>
      <c r="F53" s="62" t="s">
        <v>18</v>
      </c>
      <c r="G53" s="62"/>
      <c r="H53" s="64">
        <v>40585</v>
      </c>
      <c r="I53" s="64">
        <v>40877</v>
      </c>
      <c r="J53" s="65" t="s">
        <v>19</v>
      </c>
      <c r="K53" s="66">
        <f>(I53-H53)/30</f>
        <v>9.7333333333333325</v>
      </c>
      <c r="L53" s="67"/>
      <c r="M53" s="68">
        <v>116</v>
      </c>
      <c r="N53" s="66"/>
      <c r="O53" s="69">
        <v>240000000</v>
      </c>
      <c r="P53" s="69"/>
      <c r="Q53" s="70" t="s">
        <v>59</v>
      </c>
      <c r="R53" s="71"/>
      <c r="S53" s="71"/>
      <c r="T53" s="71"/>
      <c r="U53" s="71"/>
      <c r="V53" s="71"/>
      <c r="W53" s="71"/>
      <c r="X53" s="71"/>
      <c r="Y53" s="71"/>
      <c r="Z53" s="71"/>
    </row>
    <row r="54" spans="1:26" s="72" customFormat="1" ht="30" x14ac:dyDescent="0.25">
      <c r="A54" s="57">
        <f t="shared" si="0"/>
        <v>6</v>
      </c>
      <c r="B54" s="73" t="s">
        <v>3</v>
      </c>
      <c r="C54" s="59" t="s">
        <v>49</v>
      </c>
      <c r="D54" s="60" t="s">
        <v>55</v>
      </c>
      <c r="E54" s="61" t="s">
        <v>60</v>
      </c>
      <c r="F54" s="62" t="s">
        <v>18</v>
      </c>
      <c r="G54" s="62"/>
      <c r="H54" s="64">
        <v>40968</v>
      </c>
      <c r="I54" s="64">
        <v>41243</v>
      </c>
      <c r="J54" s="65" t="s">
        <v>19</v>
      </c>
      <c r="K54" s="66">
        <f>(I54-H54)/30</f>
        <v>9.1666666666666661</v>
      </c>
      <c r="L54" s="67"/>
      <c r="M54" s="68"/>
      <c r="N54" s="66"/>
      <c r="O54" s="69">
        <v>225000000</v>
      </c>
      <c r="P54" s="69"/>
      <c r="Q54" s="70"/>
      <c r="R54" s="71"/>
      <c r="S54" s="71"/>
      <c r="T54" s="71"/>
      <c r="U54" s="71"/>
      <c r="V54" s="71"/>
      <c r="W54" s="71"/>
      <c r="X54" s="71"/>
      <c r="Y54" s="71"/>
      <c r="Z54" s="71"/>
    </row>
    <row r="55" spans="1:26" s="72" customFormat="1" x14ac:dyDescent="0.25">
      <c r="A55" s="57">
        <f t="shared" si="0"/>
        <v>7</v>
      </c>
      <c r="B55" s="58"/>
      <c r="C55" s="59"/>
      <c r="D55" s="60"/>
      <c r="E55" s="61"/>
      <c r="F55" s="62"/>
      <c r="G55" s="62"/>
      <c r="H55" s="64"/>
      <c r="I55" s="65"/>
      <c r="J55" s="65"/>
      <c r="K55" s="65"/>
      <c r="L55" s="65"/>
      <c r="M55" s="66"/>
      <c r="N55" s="66"/>
      <c r="O55" s="69"/>
      <c r="P55" s="69"/>
      <c r="Q55" s="70"/>
      <c r="R55" s="71"/>
      <c r="S55" s="71"/>
      <c r="T55" s="71"/>
      <c r="U55" s="71"/>
      <c r="V55" s="71"/>
      <c r="W55" s="71"/>
      <c r="X55" s="71"/>
      <c r="Y55" s="71"/>
      <c r="Z55" s="71"/>
    </row>
    <row r="56" spans="1:26" s="72" customFormat="1" x14ac:dyDescent="0.25">
      <c r="A56" s="57">
        <f t="shared" si="0"/>
        <v>8</v>
      </c>
      <c r="B56" s="60"/>
      <c r="C56" s="59"/>
      <c r="D56" s="60"/>
      <c r="E56" s="61"/>
      <c r="F56" s="62"/>
      <c r="G56" s="62"/>
      <c r="H56" s="62"/>
      <c r="I56" s="65"/>
      <c r="J56" s="65"/>
      <c r="K56" s="65"/>
      <c r="L56" s="65"/>
      <c r="M56" s="66"/>
      <c r="N56" s="66"/>
      <c r="O56" s="69"/>
      <c r="P56" s="69"/>
      <c r="Q56" s="70"/>
      <c r="R56" s="71"/>
      <c r="S56" s="71"/>
      <c r="T56" s="71"/>
      <c r="U56" s="71"/>
      <c r="V56" s="71"/>
      <c r="W56" s="71"/>
      <c r="X56" s="71"/>
      <c r="Y56" s="71"/>
      <c r="Z56" s="71"/>
    </row>
    <row r="57" spans="1:26" s="72" customFormat="1" x14ac:dyDescent="0.25">
      <c r="A57" s="57"/>
      <c r="B57" s="58" t="s">
        <v>28</v>
      </c>
      <c r="C57" s="59"/>
      <c r="D57" s="60"/>
      <c r="E57" s="61"/>
      <c r="F57" s="62"/>
      <c r="G57" s="62"/>
      <c r="H57" s="62"/>
      <c r="I57" s="65"/>
      <c r="J57" s="65"/>
      <c r="K57" s="74">
        <f t="shared" ref="K57:N57" si="1">SUM(K49:K56)</f>
        <v>28.629999999999995</v>
      </c>
      <c r="L57" s="74">
        <f t="shared" si="1"/>
        <v>11.36</v>
      </c>
      <c r="M57" s="75">
        <f t="shared" si="1"/>
        <v>839</v>
      </c>
      <c r="N57" s="74">
        <f t="shared" si="1"/>
        <v>0</v>
      </c>
      <c r="O57" s="69"/>
      <c r="P57" s="69"/>
      <c r="Q57" s="76"/>
    </row>
    <row r="58" spans="1:26" s="49" customFormat="1" x14ac:dyDescent="0.25">
      <c r="E58" s="77"/>
    </row>
    <row r="59" spans="1:26" s="49" customFormat="1" x14ac:dyDescent="0.25">
      <c r="B59" s="141" t="s">
        <v>61</v>
      </c>
      <c r="C59" s="141" t="s">
        <v>62</v>
      </c>
      <c r="D59" s="143" t="s">
        <v>63</v>
      </c>
      <c r="E59" s="143"/>
    </row>
    <row r="60" spans="1:26" s="49" customFormat="1" x14ac:dyDescent="0.25">
      <c r="B60" s="142"/>
      <c r="C60" s="142"/>
      <c r="D60" s="78" t="s">
        <v>64</v>
      </c>
      <c r="E60" s="79" t="s">
        <v>65</v>
      </c>
    </row>
    <row r="61" spans="1:26" s="49" customFormat="1" ht="18.75" x14ac:dyDescent="0.25">
      <c r="B61" s="80" t="s">
        <v>66</v>
      </c>
      <c r="C61" s="81">
        <f>+K57</f>
        <v>28.629999999999995</v>
      </c>
      <c r="D61" s="45" t="s">
        <v>21</v>
      </c>
      <c r="E61" s="44"/>
      <c r="F61" s="82"/>
      <c r="G61" s="82"/>
      <c r="H61" s="82"/>
      <c r="I61" s="82"/>
      <c r="J61" s="82"/>
      <c r="K61" s="82"/>
      <c r="L61" s="82"/>
      <c r="M61" s="82"/>
    </row>
    <row r="62" spans="1:26" s="49" customFormat="1" x14ac:dyDescent="0.25">
      <c r="B62" s="80" t="s">
        <v>67</v>
      </c>
      <c r="C62" s="81">
        <f>+M57</f>
        <v>839</v>
      </c>
      <c r="D62" s="45" t="s">
        <v>21</v>
      </c>
      <c r="E62" s="44"/>
    </row>
    <row r="63" spans="1:26" s="49" customFormat="1" x14ac:dyDescent="0.25">
      <c r="B63" s="83"/>
      <c r="C63" s="131"/>
      <c r="D63" s="131"/>
      <c r="E63" s="131"/>
      <c r="F63" s="131"/>
      <c r="G63" s="131"/>
      <c r="H63" s="131"/>
      <c r="I63" s="131"/>
      <c r="J63" s="131"/>
      <c r="K63" s="131"/>
      <c r="L63" s="131"/>
      <c r="M63" s="131"/>
      <c r="N63" s="131"/>
    </row>
    <row r="64" spans="1:26" ht="15.75" thickBot="1" x14ac:dyDescent="0.3"/>
    <row r="65" spans="2:17" ht="27" thickBot="1" x14ac:dyDescent="0.3">
      <c r="B65" s="132" t="s">
        <v>68</v>
      </c>
      <c r="C65" s="132"/>
      <c r="D65" s="132"/>
      <c r="E65" s="132"/>
      <c r="F65" s="132"/>
      <c r="G65" s="132"/>
      <c r="H65" s="132"/>
      <c r="I65" s="132"/>
      <c r="J65" s="132"/>
      <c r="K65" s="132"/>
      <c r="L65" s="132"/>
      <c r="M65" s="132"/>
      <c r="N65" s="132"/>
    </row>
    <row r="68" spans="2:17" ht="105" x14ac:dyDescent="0.25">
      <c r="B68" s="84" t="s">
        <v>69</v>
      </c>
      <c r="C68" s="85" t="s">
        <v>70</v>
      </c>
      <c r="D68" s="85" t="s">
        <v>71</v>
      </c>
      <c r="E68" s="85" t="s">
        <v>72</v>
      </c>
      <c r="F68" s="85" t="s">
        <v>73</v>
      </c>
      <c r="G68" s="85" t="s">
        <v>74</v>
      </c>
      <c r="H68" s="85" t="s">
        <v>75</v>
      </c>
      <c r="I68" s="85" t="s">
        <v>76</v>
      </c>
      <c r="J68" s="85" t="s">
        <v>77</v>
      </c>
      <c r="K68" s="85" t="s">
        <v>78</v>
      </c>
      <c r="L68" s="85" t="s">
        <v>79</v>
      </c>
      <c r="M68" s="86" t="s">
        <v>80</v>
      </c>
      <c r="N68" s="86" t="s">
        <v>81</v>
      </c>
      <c r="O68" s="124" t="s">
        <v>82</v>
      </c>
      <c r="P68" s="126"/>
      <c r="Q68" s="85" t="s">
        <v>83</v>
      </c>
    </row>
    <row r="69" spans="2:17" s="49" customFormat="1" x14ac:dyDescent="0.25">
      <c r="B69" s="87" t="s">
        <v>84</v>
      </c>
      <c r="C69" s="45" t="s">
        <v>85</v>
      </c>
      <c r="D69" s="88" t="s">
        <v>86</v>
      </c>
      <c r="E69" s="45">
        <v>130</v>
      </c>
      <c r="F69" s="88" t="s">
        <v>18</v>
      </c>
      <c r="G69" s="88" t="s">
        <v>18</v>
      </c>
      <c r="H69" s="89"/>
      <c r="I69" s="89"/>
      <c r="J69" s="45" t="s">
        <v>18</v>
      </c>
      <c r="K69" s="45" t="s">
        <v>18</v>
      </c>
      <c r="L69" s="45" t="s">
        <v>18</v>
      </c>
      <c r="M69" s="45" t="s">
        <v>18</v>
      </c>
      <c r="N69" s="45" t="s">
        <v>19</v>
      </c>
      <c r="O69" s="133" t="s">
        <v>87</v>
      </c>
      <c r="P69" s="134"/>
      <c r="Q69" s="45" t="s">
        <v>18</v>
      </c>
    </row>
    <row r="70" spans="2:17" x14ac:dyDescent="0.25">
      <c r="B70" s="90"/>
      <c r="C70" s="91"/>
      <c r="D70" s="92"/>
      <c r="E70" s="92"/>
      <c r="F70" s="89"/>
      <c r="G70" s="89"/>
      <c r="H70" s="89"/>
      <c r="I70" s="93"/>
      <c r="J70" s="93"/>
      <c r="K70" s="41"/>
      <c r="L70" s="41"/>
      <c r="M70" s="41"/>
      <c r="N70" s="41"/>
      <c r="O70" s="129"/>
      <c r="P70" s="130"/>
      <c r="Q70" s="41"/>
    </row>
    <row r="71" spans="2:17" x14ac:dyDescent="0.25">
      <c r="B71" s="90"/>
      <c r="C71" s="90"/>
      <c r="D71" s="92"/>
      <c r="E71" s="92"/>
      <c r="F71" s="89"/>
      <c r="G71" s="89"/>
      <c r="H71" s="89"/>
      <c r="I71" s="93"/>
      <c r="J71" s="93"/>
      <c r="K71" s="41"/>
      <c r="L71" s="41"/>
      <c r="M71" s="41"/>
      <c r="N71" s="41"/>
      <c r="O71" s="129"/>
      <c r="P71" s="130"/>
      <c r="Q71" s="41"/>
    </row>
    <row r="72" spans="2:17" x14ac:dyDescent="0.25">
      <c r="B72" s="90"/>
      <c r="C72" s="90"/>
      <c r="D72" s="92"/>
      <c r="E72" s="92"/>
      <c r="F72" s="89"/>
      <c r="G72" s="89"/>
      <c r="H72" s="89"/>
      <c r="I72" s="93"/>
      <c r="J72" s="93"/>
      <c r="K72" s="41"/>
      <c r="L72" s="41"/>
      <c r="M72" s="41"/>
      <c r="N72" s="41"/>
      <c r="O72" s="129"/>
      <c r="P72" s="130"/>
      <c r="Q72" s="41"/>
    </row>
    <row r="73" spans="2:17" x14ac:dyDescent="0.25">
      <c r="B73" s="90"/>
      <c r="C73" s="90"/>
      <c r="D73" s="92"/>
      <c r="E73" s="92"/>
      <c r="F73" s="89"/>
      <c r="G73" s="89"/>
      <c r="H73" s="89"/>
      <c r="I73" s="93"/>
      <c r="J73" s="93"/>
      <c r="K73" s="41"/>
      <c r="L73" s="41"/>
      <c r="M73" s="41"/>
      <c r="N73" s="41"/>
      <c r="O73" s="129"/>
      <c r="P73" s="130"/>
      <c r="Q73" s="41"/>
    </row>
    <row r="74" spans="2:17" x14ac:dyDescent="0.25">
      <c r="B74" s="90"/>
      <c r="C74" s="90"/>
      <c r="D74" s="92"/>
      <c r="E74" s="92"/>
      <c r="F74" s="89"/>
      <c r="G74" s="89"/>
      <c r="H74" s="89"/>
      <c r="I74" s="93"/>
      <c r="J74" s="93"/>
      <c r="K74" s="41"/>
      <c r="L74" s="41"/>
      <c r="M74" s="41"/>
      <c r="N74" s="41"/>
      <c r="O74" s="129"/>
      <c r="P74" s="130"/>
      <c r="Q74" s="41"/>
    </row>
    <row r="75" spans="2:17" x14ac:dyDescent="0.25">
      <c r="B75" s="41"/>
      <c r="C75" s="41"/>
      <c r="D75" s="41"/>
      <c r="E75" s="41"/>
      <c r="F75" s="41"/>
      <c r="G75" s="41"/>
      <c r="H75" s="41"/>
      <c r="I75" s="41"/>
      <c r="J75" s="41"/>
      <c r="K75" s="41"/>
      <c r="L75" s="41"/>
      <c r="M75" s="41"/>
      <c r="N75" s="41"/>
      <c r="O75" s="129"/>
      <c r="P75" s="130"/>
      <c r="Q75" s="41"/>
    </row>
    <row r="76" spans="2:17" x14ac:dyDescent="0.25">
      <c r="B76" s="1" t="s">
        <v>88</v>
      </c>
    </row>
    <row r="77" spans="2:17" x14ac:dyDescent="0.25">
      <c r="B77" s="1" t="s">
        <v>89</v>
      </c>
    </row>
    <row r="78" spans="2:17" x14ac:dyDescent="0.25">
      <c r="B78" s="1" t="s">
        <v>90</v>
      </c>
    </row>
    <row r="80" spans="2:17" ht="15.75" thickBot="1" x14ac:dyDescent="0.3"/>
    <row r="81" spans="2:17" ht="27" thickBot="1" x14ac:dyDescent="0.3">
      <c r="B81" s="118" t="s">
        <v>91</v>
      </c>
      <c r="C81" s="119"/>
      <c r="D81" s="119"/>
      <c r="E81" s="119"/>
      <c r="F81" s="119"/>
      <c r="G81" s="119"/>
      <c r="H81" s="119"/>
      <c r="I81" s="119"/>
      <c r="J81" s="119"/>
      <c r="K81" s="119"/>
      <c r="L81" s="119"/>
      <c r="M81" s="119"/>
      <c r="N81" s="120"/>
    </row>
    <row r="86" spans="2:17" ht="75" x14ac:dyDescent="0.25">
      <c r="B86" s="84" t="s">
        <v>92</v>
      </c>
      <c r="C86" s="84" t="s">
        <v>93</v>
      </c>
      <c r="D86" s="84" t="s">
        <v>94</v>
      </c>
      <c r="E86" s="84" t="s">
        <v>95</v>
      </c>
      <c r="F86" s="84" t="s">
        <v>96</v>
      </c>
      <c r="G86" s="84" t="s">
        <v>97</v>
      </c>
      <c r="H86" s="84" t="s">
        <v>98</v>
      </c>
      <c r="I86" s="84" t="s">
        <v>99</v>
      </c>
      <c r="J86" s="124" t="s">
        <v>100</v>
      </c>
      <c r="K86" s="125"/>
      <c r="L86" s="126"/>
      <c r="M86" s="84" t="s">
        <v>101</v>
      </c>
      <c r="N86" s="84" t="s">
        <v>102</v>
      </c>
      <c r="O86" s="84" t="s">
        <v>103</v>
      </c>
      <c r="P86" s="124" t="s">
        <v>82</v>
      </c>
      <c r="Q86" s="126"/>
    </row>
    <row r="87" spans="2:17" ht="75" x14ac:dyDescent="0.25">
      <c r="B87" s="94" t="s">
        <v>104</v>
      </c>
      <c r="C87" s="94" t="s">
        <v>105</v>
      </c>
      <c r="D87" s="90" t="s">
        <v>106</v>
      </c>
      <c r="E87" s="90">
        <v>22622979</v>
      </c>
      <c r="F87" s="94" t="s">
        <v>107</v>
      </c>
      <c r="G87" s="94" t="s">
        <v>108</v>
      </c>
      <c r="H87" s="95">
        <v>36616</v>
      </c>
      <c r="I87" s="92"/>
      <c r="J87" s="96" t="s">
        <v>109</v>
      </c>
      <c r="K87" s="96" t="s">
        <v>110</v>
      </c>
      <c r="L87" s="96" t="s">
        <v>111</v>
      </c>
      <c r="M87" s="41" t="s">
        <v>18</v>
      </c>
      <c r="N87" s="41" t="s">
        <v>18</v>
      </c>
      <c r="O87" s="41" t="s">
        <v>18</v>
      </c>
      <c r="P87" s="109" t="s">
        <v>112</v>
      </c>
      <c r="Q87" s="110"/>
    </row>
    <row r="88" spans="2:17" ht="60" x14ac:dyDescent="0.25">
      <c r="B88" s="94" t="s">
        <v>113</v>
      </c>
      <c r="C88" s="94" t="s">
        <v>105</v>
      </c>
      <c r="D88" s="90" t="s">
        <v>114</v>
      </c>
      <c r="E88" s="90">
        <v>72215313</v>
      </c>
      <c r="F88" s="94" t="s">
        <v>115</v>
      </c>
      <c r="G88" s="94" t="s">
        <v>116</v>
      </c>
      <c r="H88" s="95">
        <v>38814</v>
      </c>
      <c r="I88" s="92"/>
      <c r="J88" s="94" t="s">
        <v>117</v>
      </c>
      <c r="K88" s="96" t="s">
        <v>118</v>
      </c>
      <c r="L88" s="96" t="s">
        <v>119</v>
      </c>
      <c r="M88" s="41" t="s">
        <v>18</v>
      </c>
      <c r="N88" s="41" t="s">
        <v>18</v>
      </c>
      <c r="O88" s="41" t="s">
        <v>18</v>
      </c>
      <c r="P88" s="111"/>
      <c r="Q88" s="111"/>
    </row>
    <row r="90" spans="2:17" ht="15.75" thickBot="1" x14ac:dyDescent="0.3"/>
    <row r="91" spans="2:17" ht="27" thickBot="1" x14ac:dyDescent="0.3">
      <c r="B91" s="118" t="s">
        <v>120</v>
      </c>
      <c r="C91" s="119"/>
      <c r="D91" s="119"/>
      <c r="E91" s="119"/>
      <c r="F91" s="119"/>
      <c r="G91" s="119"/>
      <c r="H91" s="119"/>
      <c r="I91" s="119"/>
      <c r="J91" s="119"/>
      <c r="K91" s="119"/>
      <c r="L91" s="119"/>
      <c r="M91" s="119"/>
      <c r="N91" s="120"/>
    </row>
    <row r="94" spans="2:17" ht="30" x14ac:dyDescent="0.25">
      <c r="B94" s="85" t="s">
        <v>17</v>
      </c>
      <c r="C94" s="85" t="s">
        <v>121</v>
      </c>
      <c r="D94" s="124" t="s">
        <v>82</v>
      </c>
      <c r="E94" s="126"/>
    </row>
    <row r="95" spans="2:17" x14ac:dyDescent="0.25">
      <c r="B95" s="96" t="s">
        <v>122</v>
      </c>
      <c r="C95" s="41" t="s">
        <v>18</v>
      </c>
      <c r="D95" s="111"/>
      <c r="E95" s="111"/>
    </row>
    <row r="98" spans="1:26" ht="26.25" x14ac:dyDescent="0.25">
      <c r="B98" s="127" t="s">
        <v>123</v>
      </c>
      <c r="C98" s="128"/>
      <c r="D98" s="128"/>
      <c r="E98" s="128"/>
      <c r="F98" s="128"/>
      <c r="G98" s="128"/>
      <c r="H98" s="128"/>
      <c r="I98" s="128"/>
      <c r="J98" s="128"/>
      <c r="K98" s="128"/>
      <c r="L98" s="128"/>
      <c r="M98" s="128"/>
      <c r="N98" s="128"/>
      <c r="O98" s="128"/>
      <c r="P98" s="128"/>
    </row>
    <row r="100" spans="1:26" ht="15.75" thickBot="1" x14ac:dyDescent="0.3"/>
    <row r="101" spans="1:26" ht="27" thickBot="1" x14ac:dyDescent="0.3">
      <c r="B101" s="118" t="s">
        <v>124</v>
      </c>
      <c r="C101" s="119"/>
      <c r="D101" s="119"/>
      <c r="E101" s="119"/>
      <c r="F101" s="119"/>
      <c r="G101" s="119"/>
      <c r="H101" s="119"/>
      <c r="I101" s="119"/>
      <c r="J101" s="119"/>
      <c r="K101" s="119"/>
      <c r="L101" s="119"/>
      <c r="M101" s="119"/>
      <c r="N101" s="120"/>
    </row>
    <row r="103" spans="1:26" ht="15.75" thickBot="1" x14ac:dyDescent="0.3">
      <c r="M103" s="53"/>
      <c r="N103" s="53"/>
    </row>
    <row r="104" spans="1:26" s="13" customFormat="1" ht="75" x14ac:dyDescent="0.25">
      <c r="B104" s="54" t="s">
        <v>33</v>
      </c>
      <c r="C104" s="54" t="s">
        <v>34</v>
      </c>
      <c r="D104" s="54" t="s">
        <v>35</v>
      </c>
      <c r="E104" s="54" t="s">
        <v>36</v>
      </c>
      <c r="F104" s="54" t="s">
        <v>37</v>
      </c>
      <c r="G104" s="54" t="s">
        <v>38</v>
      </c>
      <c r="H104" s="54" t="s">
        <v>39</v>
      </c>
      <c r="I104" s="54" t="s">
        <v>40</v>
      </c>
      <c r="J104" s="54" t="s">
        <v>41</v>
      </c>
      <c r="K104" s="54" t="s">
        <v>42</v>
      </c>
      <c r="L104" s="54" t="s">
        <v>43</v>
      </c>
      <c r="M104" s="55" t="s">
        <v>44</v>
      </c>
      <c r="N104" s="54" t="s">
        <v>45</v>
      </c>
      <c r="O104" s="54" t="s">
        <v>46</v>
      </c>
      <c r="P104" s="56" t="s">
        <v>47</v>
      </c>
      <c r="Q104" s="56" t="s">
        <v>48</v>
      </c>
    </row>
    <row r="105" spans="1:26" s="72" customFormat="1" ht="30" x14ac:dyDescent="0.25">
      <c r="A105" s="57">
        <v>1</v>
      </c>
      <c r="B105" s="58" t="s">
        <v>3</v>
      </c>
      <c r="C105" s="59" t="s">
        <v>49</v>
      </c>
      <c r="D105" s="60" t="s">
        <v>55</v>
      </c>
      <c r="E105" s="61" t="s">
        <v>125</v>
      </c>
      <c r="F105" s="62" t="s">
        <v>18</v>
      </c>
      <c r="G105" s="62"/>
      <c r="H105" s="64">
        <v>41333</v>
      </c>
      <c r="I105" s="64">
        <v>41608</v>
      </c>
      <c r="J105" s="65" t="s">
        <v>19</v>
      </c>
      <c r="K105" s="67"/>
      <c r="L105" s="67">
        <v>9.06</v>
      </c>
      <c r="M105" s="66">
        <v>105</v>
      </c>
      <c r="N105" s="66"/>
      <c r="O105" s="69">
        <v>262650000</v>
      </c>
      <c r="P105" s="69"/>
      <c r="Q105" s="70" t="s">
        <v>126</v>
      </c>
      <c r="R105" s="71"/>
      <c r="S105" s="71"/>
      <c r="T105" s="71"/>
      <c r="U105" s="71"/>
      <c r="V105" s="71"/>
      <c r="W105" s="71"/>
      <c r="X105" s="71"/>
      <c r="Y105" s="71"/>
      <c r="Z105" s="71"/>
    </row>
    <row r="106" spans="1:26" s="72" customFormat="1" ht="30" x14ac:dyDescent="0.25">
      <c r="A106" s="57">
        <f>+A105+1</f>
        <v>2</v>
      </c>
      <c r="B106" s="58" t="s">
        <v>3</v>
      </c>
      <c r="C106" s="62" t="s">
        <v>49</v>
      </c>
      <c r="D106" s="60" t="s">
        <v>55</v>
      </c>
      <c r="E106" s="61" t="s">
        <v>127</v>
      </c>
      <c r="F106" s="62" t="s">
        <v>18</v>
      </c>
      <c r="G106" s="62"/>
      <c r="H106" s="64">
        <v>41662</v>
      </c>
      <c r="I106" s="64">
        <v>41973</v>
      </c>
      <c r="J106" s="65" t="s">
        <v>19</v>
      </c>
      <c r="K106" s="67"/>
      <c r="L106" s="67">
        <v>10.23</v>
      </c>
      <c r="M106" s="66">
        <v>108</v>
      </c>
      <c r="N106" s="66"/>
      <c r="O106" s="69">
        <v>271842900</v>
      </c>
      <c r="P106" s="69"/>
      <c r="Q106" s="70" t="s">
        <v>126</v>
      </c>
      <c r="R106" s="71"/>
      <c r="S106" s="71"/>
      <c r="T106" s="71"/>
      <c r="U106" s="71"/>
      <c r="V106" s="71"/>
      <c r="W106" s="71"/>
      <c r="X106" s="71"/>
      <c r="Y106" s="71"/>
      <c r="Z106" s="71"/>
    </row>
    <row r="107" spans="1:26" s="72" customFormat="1" x14ac:dyDescent="0.25">
      <c r="A107" s="57">
        <f t="shared" ref="A107:A112" si="2">+A106+1</f>
        <v>3</v>
      </c>
      <c r="B107" s="58"/>
      <c r="C107" s="59"/>
      <c r="D107" s="60"/>
      <c r="E107" s="61"/>
      <c r="F107" s="62"/>
      <c r="G107" s="62"/>
      <c r="H107" s="64"/>
      <c r="I107" s="64"/>
      <c r="J107" s="65"/>
      <c r="K107" s="66"/>
      <c r="L107" s="65"/>
      <c r="M107" s="66"/>
      <c r="N107" s="66"/>
      <c r="O107" s="69"/>
      <c r="P107" s="69"/>
      <c r="Q107" s="70"/>
      <c r="R107" s="71"/>
      <c r="S107" s="71"/>
      <c r="T107" s="71"/>
      <c r="U107" s="71"/>
      <c r="V107" s="71"/>
      <c r="W107" s="71"/>
      <c r="X107" s="71"/>
      <c r="Y107" s="71"/>
      <c r="Z107" s="71"/>
    </row>
    <row r="108" spans="1:26" s="72" customFormat="1" x14ac:dyDescent="0.25">
      <c r="A108" s="57">
        <f t="shared" si="2"/>
        <v>4</v>
      </c>
      <c r="B108" s="60"/>
      <c r="C108" s="59"/>
      <c r="D108" s="60"/>
      <c r="E108" s="61"/>
      <c r="F108" s="62"/>
      <c r="G108" s="62"/>
      <c r="H108" s="62"/>
      <c r="I108" s="65"/>
      <c r="J108" s="65"/>
      <c r="K108" s="65"/>
      <c r="L108" s="65"/>
      <c r="M108" s="66"/>
      <c r="N108" s="66"/>
      <c r="O108" s="69"/>
      <c r="P108" s="69"/>
      <c r="Q108" s="70"/>
      <c r="R108" s="71"/>
      <c r="S108" s="71"/>
      <c r="T108" s="71"/>
      <c r="U108" s="71"/>
      <c r="V108" s="71"/>
      <c r="W108" s="71"/>
      <c r="X108" s="71"/>
      <c r="Y108" s="71"/>
      <c r="Z108" s="71"/>
    </row>
    <row r="109" spans="1:26" s="72" customFormat="1" x14ac:dyDescent="0.25">
      <c r="A109" s="57">
        <f t="shared" si="2"/>
        <v>5</v>
      </c>
      <c r="B109" s="60"/>
      <c r="C109" s="59"/>
      <c r="D109" s="60"/>
      <c r="E109" s="61"/>
      <c r="F109" s="62"/>
      <c r="G109" s="62"/>
      <c r="H109" s="62"/>
      <c r="I109" s="65"/>
      <c r="J109" s="65"/>
      <c r="K109" s="65"/>
      <c r="L109" s="65"/>
      <c r="M109" s="66"/>
      <c r="N109" s="66"/>
      <c r="O109" s="69"/>
      <c r="P109" s="69"/>
      <c r="Q109" s="70"/>
      <c r="R109" s="71"/>
      <c r="S109" s="71"/>
      <c r="T109" s="71"/>
      <c r="U109" s="71"/>
      <c r="V109" s="71"/>
      <c r="W109" s="71"/>
      <c r="X109" s="71"/>
      <c r="Y109" s="71"/>
      <c r="Z109" s="71"/>
    </row>
    <row r="110" spans="1:26" s="72" customFormat="1" x14ac:dyDescent="0.25">
      <c r="A110" s="57">
        <f t="shared" si="2"/>
        <v>6</v>
      </c>
      <c r="B110" s="60"/>
      <c r="C110" s="59"/>
      <c r="D110" s="60"/>
      <c r="E110" s="61"/>
      <c r="F110" s="62"/>
      <c r="G110" s="62"/>
      <c r="H110" s="62"/>
      <c r="I110" s="65"/>
      <c r="J110" s="65"/>
      <c r="K110" s="65"/>
      <c r="L110" s="65"/>
      <c r="M110" s="66"/>
      <c r="N110" s="66"/>
      <c r="O110" s="69"/>
      <c r="P110" s="69"/>
      <c r="Q110" s="70"/>
      <c r="R110" s="71"/>
      <c r="S110" s="71"/>
      <c r="T110" s="71"/>
      <c r="U110" s="71"/>
      <c r="V110" s="71"/>
      <c r="W110" s="71"/>
      <c r="X110" s="71"/>
      <c r="Y110" s="71"/>
      <c r="Z110" s="71"/>
    </row>
    <row r="111" spans="1:26" s="72" customFormat="1" x14ac:dyDescent="0.25">
      <c r="A111" s="57">
        <f t="shared" si="2"/>
        <v>7</v>
      </c>
      <c r="B111" s="60"/>
      <c r="C111" s="59"/>
      <c r="D111" s="60"/>
      <c r="E111" s="61"/>
      <c r="F111" s="62"/>
      <c r="G111" s="62"/>
      <c r="H111" s="62"/>
      <c r="I111" s="65"/>
      <c r="J111" s="65"/>
      <c r="K111" s="65"/>
      <c r="L111" s="65"/>
      <c r="M111" s="66"/>
      <c r="N111" s="66"/>
      <c r="O111" s="69"/>
      <c r="P111" s="69"/>
      <c r="Q111" s="70"/>
      <c r="R111" s="71"/>
      <c r="S111" s="71"/>
      <c r="T111" s="71"/>
      <c r="U111" s="71"/>
      <c r="V111" s="71"/>
      <c r="W111" s="71"/>
      <c r="X111" s="71"/>
      <c r="Y111" s="71"/>
      <c r="Z111" s="71"/>
    </row>
    <row r="112" spans="1:26" s="72" customFormat="1" x14ac:dyDescent="0.25">
      <c r="A112" s="57">
        <f t="shared" si="2"/>
        <v>8</v>
      </c>
      <c r="B112" s="60"/>
      <c r="C112" s="59"/>
      <c r="D112" s="60"/>
      <c r="E112" s="61"/>
      <c r="F112" s="62"/>
      <c r="G112" s="62"/>
      <c r="H112" s="62"/>
      <c r="I112" s="65"/>
      <c r="J112" s="65"/>
      <c r="K112" s="65"/>
      <c r="L112" s="65"/>
      <c r="M112" s="66"/>
      <c r="N112" s="66"/>
      <c r="O112" s="69"/>
      <c r="P112" s="69"/>
      <c r="Q112" s="70"/>
      <c r="R112" s="71"/>
      <c r="S112" s="71"/>
      <c r="T112" s="71"/>
      <c r="U112" s="71"/>
      <c r="V112" s="71"/>
      <c r="W112" s="71"/>
      <c r="X112" s="71"/>
      <c r="Y112" s="71"/>
      <c r="Z112" s="71"/>
    </row>
    <row r="113" spans="1:17" s="72" customFormat="1" x14ac:dyDescent="0.25">
      <c r="A113" s="57"/>
      <c r="B113" s="58" t="s">
        <v>28</v>
      </c>
      <c r="C113" s="59"/>
      <c r="D113" s="60"/>
      <c r="E113" s="61"/>
      <c r="F113" s="62"/>
      <c r="G113" s="62"/>
      <c r="H113" s="62"/>
      <c r="I113" s="65"/>
      <c r="J113" s="65"/>
      <c r="K113" s="74">
        <f t="shared" ref="K113:N113" si="3">SUM(K105:K112)</f>
        <v>0</v>
      </c>
      <c r="L113" s="74">
        <f t="shared" si="3"/>
        <v>19.29</v>
      </c>
      <c r="M113" s="75">
        <f t="shared" si="3"/>
        <v>213</v>
      </c>
      <c r="N113" s="74">
        <f t="shared" si="3"/>
        <v>0</v>
      </c>
      <c r="O113" s="69"/>
      <c r="P113" s="69"/>
      <c r="Q113" s="76"/>
    </row>
    <row r="114" spans="1:17" x14ac:dyDescent="0.25">
      <c r="B114" s="49"/>
      <c r="C114" s="49"/>
      <c r="D114" s="49"/>
      <c r="E114" s="77"/>
      <c r="F114" s="49"/>
      <c r="G114" s="49"/>
      <c r="H114" s="49"/>
      <c r="I114" s="49"/>
      <c r="J114" s="49"/>
      <c r="K114" s="49"/>
      <c r="L114" s="49"/>
      <c r="M114" s="49"/>
      <c r="N114" s="49"/>
      <c r="O114" s="49"/>
      <c r="P114" s="49"/>
    </row>
    <row r="115" spans="1:17" ht="18.75" x14ac:dyDescent="0.25">
      <c r="B115" s="80" t="s">
        <v>128</v>
      </c>
      <c r="C115" s="97" t="s">
        <v>129</v>
      </c>
      <c r="H115" s="82"/>
      <c r="I115" s="82"/>
      <c r="J115" s="82"/>
      <c r="K115" s="82"/>
      <c r="L115" s="82"/>
      <c r="M115" s="82"/>
      <c r="N115" s="49"/>
      <c r="O115" s="49"/>
      <c r="P115" s="49"/>
    </row>
    <row r="117" spans="1:17" ht="15.75" thickBot="1" x14ac:dyDescent="0.3"/>
    <row r="118" spans="1:17" ht="30.75" thickBot="1" x14ac:dyDescent="0.3">
      <c r="B118" s="98" t="s">
        <v>130</v>
      </c>
      <c r="C118" s="99" t="s">
        <v>131</v>
      </c>
      <c r="D118" s="98" t="s">
        <v>27</v>
      </c>
      <c r="E118" s="99" t="s">
        <v>132</v>
      </c>
    </row>
    <row r="119" spans="1:17" s="49" customFormat="1" x14ac:dyDescent="0.25">
      <c r="B119" s="100" t="s">
        <v>133</v>
      </c>
      <c r="C119" s="101">
        <v>20</v>
      </c>
      <c r="D119" s="101"/>
      <c r="E119" s="121">
        <f>+D119+D120+D121</f>
        <v>0</v>
      </c>
    </row>
    <row r="120" spans="1:17" s="49" customFormat="1" x14ac:dyDescent="0.25">
      <c r="B120" s="100" t="s">
        <v>134</v>
      </c>
      <c r="C120" s="45">
        <v>30</v>
      </c>
      <c r="D120" s="45"/>
      <c r="E120" s="122"/>
    </row>
    <row r="121" spans="1:17" s="49" customFormat="1" ht="15.75" thickBot="1" x14ac:dyDescent="0.3">
      <c r="B121" s="100" t="s">
        <v>135</v>
      </c>
      <c r="C121" s="102">
        <v>40</v>
      </c>
      <c r="D121" s="102"/>
      <c r="E121" s="123"/>
    </row>
    <row r="123" spans="1:17" ht="15.75" thickBot="1" x14ac:dyDescent="0.3"/>
    <row r="124" spans="1:17" ht="27" thickBot="1" x14ac:dyDescent="0.3">
      <c r="B124" s="118" t="s">
        <v>136</v>
      </c>
      <c r="C124" s="119"/>
      <c r="D124" s="119"/>
      <c r="E124" s="119"/>
      <c r="F124" s="119"/>
      <c r="G124" s="119"/>
      <c r="H124" s="119"/>
      <c r="I124" s="119"/>
      <c r="J124" s="119"/>
      <c r="K124" s="119"/>
      <c r="L124" s="119"/>
      <c r="M124" s="119"/>
      <c r="N124" s="120"/>
    </row>
    <row r="126" spans="1:17" ht="75" x14ac:dyDescent="0.25">
      <c r="B126" s="84" t="s">
        <v>92</v>
      </c>
      <c r="C126" s="84" t="s">
        <v>93</v>
      </c>
      <c r="D126" s="84" t="s">
        <v>94</v>
      </c>
      <c r="E126" s="84" t="s">
        <v>95</v>
      </c>
      <c r="F126" s="84" t="s">
        <v>96</v>
      </c>
      <c r="G126" s="84" t="s">
        <v>97</v>
      </c>
      <c r="H126" s="84" t="s">
        <v>98</v>
      </c>
      <c r="I126" s="84" t="s">
        <v>99</v>
      </c>
      <c r="J126" s="124" t="s">
        <v>100</v>
      </c>
      <c r="K126" s="125"/>
      <c r="L126" s="126"/>
      <c r="M126" s="84" t="s">
        <v>101</v>
      </c>
      <c r="N126" s="84" t="s">
        <v>102</v>
      </c>
      <c r="O126" s="84" t="s">
        <v>103</v>
      </c>
      <c r="P126" s="124" t="s">
        <v>82</v>
      </c>
      <c r="Q126" s="126"/>
    </row>
    <row r="127" spans="1:17" ht="45" x14ac:dyDescent="0.25">
      <c r="B127" s="94" t="s">
        <v>137</v>
      </c>
      <c r="C127" s="94" t="s">
        <v>138</v>
      </c>
      <c r="D127" s="96" t="s">
        <v>139</v>
      </c>
      <c r="E127" s="96">
        <v>32674924</v>
      </c>
      <c r="F127" s="96" t="s">
        <v>140</v>
      </c>
      <c r="G127" s="96" t="s">
        <v>141</v>
      </c>
      <c r="H127" s="103">
        <v>33231</v>
      </c>
      <c r="I127" s="92"/>
      <c r="J127" s="96" t="s">
        <v>109</v>
      </c>
      <c r="K127" s="96" t="s">
        <v>142</v>
      </c>
      <c r="L127" s="96" t="s">
        <v>143</v>
      </c>
      <c r="M127" s="41" t="s">
        <v>18</v>
      </c>
      <c r="N127" s="41" t="s">
        <v>18</v>
      </c>
      <c r="O127" s="41" t="s">
        <v>18</v>
      </c>
      <c r="P127" s="111"/>
      <c r="Q127" s="111"/>
    </row>
    <row r="128" spans="1:17" ht="75" x14ac:dyDescent="0.25">
      <c r="B128" s="94" t="s">
        <v>144</v>
      </c>
      <c r="C128" s="96" t="s">
        <v>138</v>
      </c>
      <c r="D128" s="96" t="s">
        <v>145</v>
      </c>
      <c r="E128" s="96">
        <v>22675753</v>
      </c>
      <c r="F128" s="96" t="s">
        <v>146</v>
      </c>
      <c r="G128" s="96" t="s">
        <v>147</v>
      </c>
      <c r="H128" s="103">
        <v>41180</v>
      </c>
      <c r="I128" s="92"/>
      <c r="J128" s="96" t="s">
        <v>148</v>
      </c>
      <c r="K128" s="96" t="s">
        <v>149</v>
      </c>
      <c r="L128" s="96" t="s">
        <v>150</v>
      </c>
      <c r="M128" s="41" t="s">
        <v>18</v>
      </c>
      <c r="N128" s="41" t="s">
        <v>19</v>
      </c>
      <c r="O128" s="41" t="s">
        <v>18</v>
      </c>
      <c r="P128" s="109" t="s">
        <v>151</v>
      </c>
      <c r="Q128" s="110"/>
    </row>
    <row r="129" spans="2:17" x14ac:dyDescent="0.25">
      <c r="B129" s="94" t="s">
        <v>152</v>
      </c>
      <c r="C129" s="94"/>
      <c r="D129" s="90"/>
      <c r="E129" s="90"/>
      <c r="F129" s="90"/>
      <c r="G129" s="90"/>
      <c r="H129" s="90"/>
      <c r="I129" s="92"/>
      <c r="J129" s="104"/>
      <c r="K129" s="93"/>
      <c r="L129" s="93"/>
      <c r="M129" s="41"/>
      <c r="N129" s="41"/>
      <c r="O129" s="41"/>
      <c r="P129" s="111"/>
      <c r="Q129" s="111"/>
    </row>
    <row r="132" spans="2:17" ht="15.75" thickBot="1" x14ac:dyDescent="0.3"/>
    <row r="133" spans="2:17" ht="30" x14ac:dyDescent="0.25">
      <c r="B133" s="50" t="s">
        <v>17</v>
      </c>
      <c r="C133" s="50" t="s">
        <v>130</v>
      </c>
      <c r="D133" s="84" t="s">
        <v>131</v>
      </c>
      <c r="E133" s="50" t="s">
        <v>27</v>
      </c>
      <c r="F133" s="99" t="s">
        <v>153</v>
      </c>
      <c r="G133" s="105"/>
    </row>
    <row r="134" spans="2:17" ht="108" x14ac:dyDescent="0.2">
      <c r="B134" s="112" t="s">
        <v>154</v>
      </c>
      <c r="C134" s="106" t="s">
        <v>155</v>
      </c>
      <c r="D134" s="42">
        <v>25</v>
      </c>
      <c r="E134" s="42">
        <v>25</v>
      </c>
      <c r="F134" s="113">
        <f>+E134+E135+E136</f>
        <v>25</v>
      </c>
      <c r="G134" s="107"/>
    </row>
    <row r="135" spans="2:17" ht="96" x14ac:dyDescent="0.2">
      <c r="B135" s="112"/>
      <c r="C135" s="106" t="s">
        <v>156</v>
      </c>
      <c r="D135" s="108">
        <v>25</v>
      </c>
      <c r="E135" s="42"/>
      <c r="F135" s="114"/>
      <c r="G135" s="107"/>
    </row>
    <row r="136" spans="2:17" ht="60" x14ac:dyDescent="0.2">
      <c r="B136" s="112"/>
      <c r="C136" s="106" t="s">
        <v>157</v>
      </c>
      <c r="D136" s="42">
        <v>10</v>
      </c>
      <c r="E136" s="42"/>
      <c r="F136" s="115"/>
      <c r="G136" s="107"/>
    </row>
    <row r="137" spans="2:17" x14ac:dyDescent="0.25">
      <c r="C137"/>
    </row>
    <row r="140" spans="2:17" x14ac:dyDescent="0.25">
      <c r="B140" s="39" t="s">
        <v>158</v>
      </c>
    </row>
    <row r="143" spans="2:17" x14ac:dyDescent="0.25">
      <c r="B143" s="40" t="s">
        <v>17</v>
      </c>
      <c r="C143" s="40" t="s">
        <v>26</v>
      </c>
      <c r="D143" s="50" t="s">
        <v>27</v>
      </c>
      <c r="E143" s="50" t="s">
        <v>28</v>
      </c>
    </row>
    <row r="144" spans="2:17" s="49" customFormat="1" ht="28.5" x14ac:dyDescent="0.25">
      <c r="B144" s="51" t="s">
        <v>159</v>
      </c>
      <c r="C144" s="52">
        <v>40</v>
      </c>
      <c r="D144" s="45">
        <v>0</v>
      </c>
      <c r="E144" s="116">
        <f>+D144+D145</f>
        <v>25</v>
      </c>
    </row>
    <row r="145" spans="2:5" s="49" customFormat="1" ht="42.75" x14ac:dyDescent="0.25">
      <c r="B145" s="51" t="s">
        <v>160</v>
      </c>
      <c r="C145" s="52">
        <v>60</v>
      </c>
      <c r="D145" s="45">
        <f>+F134</f>
        <v>25</v>
      </c>
      <c r="E145" s="117"/>
    </row>
  </sheetData>
  <mergeCells count="44">
    <mergeCell ref="B59:B60"/>
    <mergeCell ref="C59:C60"/>
    <mergeCell ref="D59:E59"/>
    <mergeCell ref="B2:P2"/>
    <mergeCell ref="B4:P4"/>
    <mergeCell ref="C6:N6"/>
    <mergeCell ref="C7:N7"/>
    <mergeCell ref="C8:N8"/>
    <mergeCell ref="C9:N9"/>
    <mergeCell ref="C10:E10"/>
    <mergeCell ref="B14:C21"/>
    <mergeCell ref="B22:C22"/>
    <mergeCell ref="E40:E41"/>
    <mergeCell ref="M45:N45"/>
    <mergeCell ref="J86:L86"/>
    <mergeCell ref="P86:Q86"/>
    <mergeCell ref="C63:N63"/>
    <mergeCell ref="B65:N65"/>
    <mergeCell ref="O68:P68"/>
    <mergeCell ref="O69:P69"/>
    <mergeCell ref="O70:P70"/>
    <mergeCell ref="O71:P71"/>
    <mergeCell ref="O72:P72"/>
    <mergeCell ref="O73:P73"/>
    <mergeCell ref="O74:P74"/>
    <mergeCell ref="O75:P75"/>
    <mergeCell ref="B81:N81"/>
    <mergeCell ref="P127:Q127"/>
    <mergeCell ref="P87:Q87"/>
    <mergeCell ref="P88:Q88"/>
    <mergeCell ref="B91:N91"/>
    <mergeCell ref="D94:E94"/>
    <mergeCell ref="D95:E95"/>
    <mergeCell ref="B98:P98"/>
    <mergeCell ref="B101:N101"/>
    <mergeCell ref="E119:E121"/>
    <mergeCell ref="B124:N124"/>
    <mergeCell ref="J126:L126"/>
    <mergeCell ref="P126:Q126"/>
    <mergeCell ref="P128:Q128"/>
    <mergeCell ref="P129:Q129"/>
    <mergeCell ref="B134:B136"/>
    <mergeCell ref="F134:F136"/>
    <mergeCell ref="E144:E145"/>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Frank Yepez</dc:creator>
  <cp:lastModifiedBy>Frank Yepez</cp:lastModifiedBy>
  <dcterms:created xsi:type="dcterms:W3CDTF">2014-12-16T03:33:23Z</dcterms:created>
  <dcterms:modified xsi:type="dcterms:W3CDTF">2014-12-16T03:38:40Z</dcterms:modified>
</cp:coreProperties>
</file>