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FINAL\subsanaciones 1512\Carmen 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5" i="1" l="1"/>
  <c r="K106" i="1"/>
  <c r="K105" i="1"/>
  <c r="C61" i="1"/>
  <c r="K49" i="1"/>
  <c r="K50" i="1"/>
  <c r="E119" i="1" l="1"/>
  <c r="N113" i="1"/>
  <c r="M113" i="1"/>
  <c r="L113" i="1"/>
  <c r="K113" i="1"/>
  <c r="A110" i="1"/>
  <c r="A111" i="1" s="1"/>
  <c r="A112" i="1" s="1"/>
  <c r="A109" i="1"/>
  <c r="J97" i="1"/>
  <c r="N57" i="1"/>
  <c r="M57" i="1"/>
  <c r="L57" i="1"/>
  <c r="A56" i="1"/>
  <c r="K51" i="1"/>
  <c r="K57" i="1" s="1"/>
  <c r="E40" i="1"/>
  <c r="F22" i="1"/>
  <c r="C24" i="1" s="1"/>
  <c r="E22" i="1"/>
  <c r="E24" i="1" s="1"/>
</calcChain>
</file>

<file path=xl/sharedStrings.xml><?xml version="1.0" encoding="utf-8"?>
<sst xmlns="http://schemas.openxmlformats.org/spreadsheetml/2006/main" count="276" uniqueCount="168">
  <si>
    <t>1. CRITERIOS HABILITANTES</t>
  </si>
  <si>
    <t>Experiencia Específica - habilitante</t>
  </si>
  <si>
    <t>Nombre de Proponente:</t>
  </si>
  <si>
    <t>UNION TEMPORAL FUNDIJEBE - PRODEM</t>
  </si>
  <si>
    <t>Nombre de Integrante No 1:</t>
  </si>
  <si>
    <t>FUNDACION PARA EL DESARROLLO INTEGRAL  DE LA NIÑEZ JESUS DE LA BUENA ESPERANZA</t>
  </si>
  <si>
    <t>Nombre de Integrante No 2:</t>
  </si>
  <si>
    <t>FUNDACION PARA EL PROGRESO  Y DESARROLLO DE MALAMBO</t>
  </si>
  <si>
    <t>Nombre de Integrante No 3:</t>
  </si>
  <si>
    <t>grupo a la que se presenta</t>
  </si>
  <si>
    <t>46 MALAMBO G</t>
  </si>
  <si>
    <t>Fecha de evaluación:</t>
  </si>
  <si>
    <t>Resumen de Grupos y Presupuesto que esta ofertando (se debe hacer una valuación independiente para cada grupo al que se presenta)</t>
  </si>
  <si>
    <t>Número del Grupo</t>
  </si>
  <si>
    <t>Valor del Presupuesto</t>
  </si>
  <si>
    <t>Número de cupos</t>
  </si>
  <si>
    <t>46 G</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</si>
  <si>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</si>
  <si>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</si>
  <si>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</si>
  <si>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</si>
  <si>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</si>
  <si>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</si>
  <si>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</si>
  <si>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</si>
  <si>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Experiencia Específica habilitante en cupos</t>
  </si>
  <si>
    <t>X</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</si>
  <si>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</si>
  <si>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</si>
  <si>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</si>
  <si>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</si>
  <si>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</si>
  <si>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</si>
  <si>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</si>
  <si>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</si>
  <si>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</si>
  <si>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</si>
  <si>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</si>
  <si>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</si>
  <si>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</si>
  <si>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</si>
  <si>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</si>
  <si>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</si>
  <si>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</si>
  <si>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</si>
  <si>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</si>
  <si>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</si>
  <si>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</si>
  <si>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</si>
  <si>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</si>
  <si>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</si>
  <si>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</si>
  <si>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</si>
  <si>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UNION TEMPORAL FUNDIJEBE-PRODEM</t>
  </si>
  <si>
    <t>FUNDACION PARA EL DESARROLLO INTEGRAL DE LA NIÑEZ JESUS DE LA BUENA ESPERANZA</t>
  </si>
  <si>
    <t>ICBF</t>
  </si>
  <si>
    <t>PRODEM</t>
  </si>
  <si>
    <t>FUNDACION PARA EL PROGRESO Y DESARROLLO DE MALAMBO-PRODEM</t>
  </si>
  <si>
    <t>SUBSANO LA EXPERIENCIA HABILITANTE.</t>
  </si>
  <si>
    <t>Criterio</t>
  </si>
  <si>
    <t>Valor</t>
  </si>
  <si>
    <t xml:space="preserve">Concepto, cumple </t>
  </si>
  <si>
    <t>si</t>
  </si>
  <si>
    <t>no</t>
  </si>
  <si>
    <t>Total meses de experiencia acreditada valida</t>
  </si>
  <si>
    <t>Total cupos certificados</t>
  </si>
  <si>
    <t>443</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</si>
  <si>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</si>
  <si>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</si>
  <si>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</si>
  <si>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</si>
  <si>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</si>
  <si>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</si>
  <si>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</si>
  <si>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</si>
  <si>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</si>
  <si>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</si>
  <si>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</si>
  <si>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</si>
  <si>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</si>
  <si>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</si>
  <si>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</si>
  <si>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</si>
  <si>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JESUS DE LA BUENA ESPERANZA-CDI INSTITUCIONAL SIN ARRIENDO</t>
  </si>
  <si>
    <t>CDI INSTITUCIONAL SIN ARRIENDO</t>
  </si>
  <si>
    <t>CARRERA 19 Nº 15-12 CONCORDE</t>
  </si>
  <si>
    <t>NA</t>
  </si>
  <si>
    <r>
      <t xml:space="preserve">AL CONTRATO DE DE PROMESA DE ARRENDAMIENTO LE FALTA  FIRMA DE PROMITENTE ARRENDADOR, </t>
    </r>
    <r>
      <rPr>
        <b/>
        <sz val="11"/>
        <color rgb="FFFF0000"/>
        <rFont val="Calibri"/>
        <family val="2"/>
        <scheme val="minor"/>
      </rPr>
      <t>ANEXO PROMESA DE ARRENDAMIENTO FIRMADA POR EL PROMINENTE ARRENDADOR.</t>
    </r>
  </si>
  <si>
    <t>JESUS DE LA BUENA ESPERANZA   SEDE VILLA ESTHER -CDI INSTITUCIONAL SIN ARRIENDO</t>
  </si>
  <si>
    <t>CALLE 26A Nº 16-30 VILLA ESTHER</t>
  </si>
  <si>
    <t>S</t>
  </si>
  <si>
    <r>
      <t xml:space="preserve">AL CONTRATO DE DE PROMESA DE ARRENDAMIENTO LE FALTA  FIRMA DE PROMITENTE ARRENDADOR </t>
    </r>
    <r>
      <rPr>
        <b/>
        <sz val="11"/>
        <color rgb="FFFF0000"/>
        <rFont val="Calibri"/>
        <family val="2"/>
        <scheme val="minor"/>
      </rPr>
      <t>ANEXO PROMESA DE ARRENDAMIENTO FIRMADA POR EL PROMINENTE ARRENDADOR.</t>
    </r>
  </si>
  <si>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</si>
  <si>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</si>
  <si>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</si>
  <si>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</si>
  <si>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</si>
  <si>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</si>
  <si>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</si>
  <si>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</si>
  <si>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</si>
  <si>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</si>
  <si>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</si>
  <si>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</si>
  <si>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</si>
  <si>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</si>
  <si>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</si>
  <si>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</si>
  <si>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</si>
  <si>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1/200</t>
  </si>
  <si>
    <t>WENDY CASTRO JULIO</t>
  </si>
  <si>
    <t>PSICOLOGO</t>
  </si>
  <si>
    <t>UNIVERSIDAD SIMÒN BOLÌVAR</t>
  </si>
  <si>
    <t>4 DE MAYO DEL 2001</t>
  </si>
  <si>
    <t>ASOCIACIÒN DE PADRES DE FAMILIA DEL RESTAURANTE ESCOLAR  SAN ANTONIO</t>
  </si>
  <si>
    <t>DESDE EL 11/03/2011 HASTA EL  08/05/2013</t>
  </si>
  <si>
    <t>DIRECTORA HOGAR INFANTIL SAN ONOFRE</t>
  </si>
  <si>
    <t>PROFESIONAL DE APOYO PSICOSOCIAL</t>
  </si>
  <si>
    <t>ESMERALDA ISABEL BAQUERO NEIRA</t>
  </si>
  <si>
    <t>UNIVERSIDAD METROPOLITANA</t>
  </si>
  <si>
    <t>24 DE ENERO DEL 2014</t>
  </si>
  <si>
    <t>FUNDACION PARA EL DESARROLLO INTEGRAL A LA NIÑEZ JESUS DE LA BUENA ESPERANZA</t>
  </si>
  <si>
    <t>DESDE EL 15 DE ENERO  DEL 2014 A LA FECHA</t>
  </si>
  <si>
    <t>PSICÒLOGA FUNDACIÒN</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</si>
  <si>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</si>
  <si>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</si>
  <si>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</si>
  <si>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</si>
  <si>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</si>
  <si>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121 DEL 18/01/2012</t>
  </si>
  <si>
    <t>192 del 24 /01/2014</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</si>
  <si>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</si>
  <si>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</si>
  <si>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</si>
  <si>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</si>
  <si>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</si>
  <si>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</si>
  <si>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</si>
  <si>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</si>
  <si>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</si>
  <si>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ADELAIDA VARGAS CASTRO</t>
  </si>
  <si>
    <t>LICENCIADA EN EDUCACION BASICA CON ENFASIS EN CIENCIAS SOCIALES</t>
  </si>
  <si>
    <t>UNIVERSIDAD DEL ATLANTICO</t>
  </si>
  <si>
    <t xml:space="preserve">INSTITUCIÒN EDUCATIVA DIVINA MISERICORDIA          </t>
  </si>
  <si>
    <t>DESDE FEBRERO HASTA NOVIEMBRE DE 2012, DESDE FEBRERO HASTA NOVIEMBRE 2013, DESDE FEBRERO  HASTA NOVIEMBRE DEL 2014</t>
  </si>
  <si>
    <t>RECTORA</t>
  </si>
  <si>
    <t>PROFESIONAL DE APOYO PEDAGÓGICO  POR CADA MIL CUPOS OFERTADOS O FRACIÓN INFERIOR</t>
  </si>
  <si>
    <t>ELIANA HERNANDEZ SALGADO</t>
  </si>
  <si>
    <t>PSICOLOGA</t>
  </si>
  <si>
    <t>UNIVERSIDAD SIMON BOLIVAR</t>
  </si>
  <si>
    <t>16/16/2002</t>
  </si>
  <si>
    <t>COLEGIO JESUS DE LA BUENA ESPERANZA</t>
  </si>
  <si>
    <t>AÑOS 2012 Y 2013</t>
  </si>
  <si>
    <t>COORDINADORA DE APOYO  PEDAGÒGICO CENTRO DE DESARROLLO INFANTIL</t>
  </si>
  <si>
    <t xml:space="preserve">FINANCIERO  POR CADA CINCO MIL CUPOS OFERTADOS O FRACCIÓN INFERIOR </t>
  </si>
  <si>
    <t>MARYURIS AVILA MORA</t>
  </si>
  <si>
    <t>CONTADORA PUBLICA</t>
  </si>
  <si>
    <t>INDUSTRIAS METALMAD DE COLOMBIA LTDA</t>
  </si>
  <si>
    <t>DEL 15 DE AGOSTO  DE 2008  AL 20 DE SEPTIEMBRE  DE 2012</t>
  </si>
  <si>
    <t>AUXILIAR CONTABLE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</si>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</sst>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_(* \(#,##0.00\);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11"/>
      <color rgb="FFFF0000"/>
      <name val="Calibri"/>
      <family val="2"/>
    </font>
    <font>
      <b/>
      <sz val="9"/>
      <name val="Calibri"/>
      <family val="2"/>
      <scheme val="minor"/>
    </font>
    <font>
      <b/>
      <sz val="14"/>
      <color indexed="9"/>
      <name val="Calibri"/>
      <family val="2"/>
    </font>
    <font>
      <sz val="9"/>
      <color indexed="8"/>
      <name val="Calibri"/>
      <family val="2"/>
    </font>
    <font>
      <sz val="9"/>
      <name val="Calibri"/>
      <family val="2"/>
    </font>
    <font>
      <b/>
      <sz val="11"/>
      <color rgb="FFFF0000"/>
      <name val="Calibri"/>
      <family val="2"/>
      <scheme val="minor"/>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lignment horizontal="left" vertical="center" wrapText="1"/>
    </xf>
    <xf numFmtId="49" fontId="12" fillId="0" borderId="6" xfId="0" applyNumberFormat="1" applyFont="1" applyFill="1" applyBorder="1" applyAlignment="1" applyProtection="1">
      <alignment horizontal="left" vertical="center" wrapText="1"/>
      <protection locked="0"/>
    </xf>
    <xf numFmtId="49"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0" fontId="0" fillId="0" borderId="6" xfId="0" applyFill="1" applyBorder="1" applyAlignment="1">
      <alignment horizontal="center" vertical="center"/>
    </xf>
    <xf numFmtId="0" fontId="16" fillId="0" borderId="0" xfId="0" applyFont="1" applyFill="1" applyBorder="1" applyAlignment="1">
      <alignment horizontal="left" vertical="center"/>
    </xf>
    <xf numFmtId="49" fontId="0" fillId="0" borderId="6" xfId="0" applyNumberFormat="1" applyFill="1" applyBorder="1" applyAlignment="1">
      <alignment horizontal="center" vertical="center"/>
    </xf>
    <xf numFmtId="0" fontId="0" fillId="0" borderId="6" xfId="0" applyFill="1" applyBorder="1" applyAlignment="1">
      <alignment vertical="center"/>
    </xf>
    <xf numFmtId="0" fontId="17"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0" xfId="0" applyAlignment="1">
      <alignment horizontal="center" vertical="center" wrapText="1"/>
    </xf>
    <xf numFmtId="0" fontId="0" fillId="0" borderId="6" xfId="0" applyBorder="1" applyAlignment="1">
      <alignment horizontal="center" vertical="center" wrapText="1"/>
    </xf>
    <xf numFmtId="0" fontId="0" fillId="5" borderId="6" xfId="0" applyFill="1" applyBorder="1" applyAlignment="1">
      <alignment horizontal="center" vertical="center" wrapText="1"/>
    </xf>
    <xf numFmtId="0" fontId="0" fillId="0" borderId="6" xfId="0" applyFill="1" applyBorder="1" applyAlignment="1">
      <alignment horizontal="center" vertical="center" wrapText="1"/>
    </xf>
    <xf numFmtId="0" fontId="0" fillId="0" borderId="6" xfId="0" applyBorder="1" applyAlignment="1"/>
    <xf numFmtId="0" fontId="0" fillId="0" borderId="6" xfId="0" applyFill="1" applyBorder="1"/>
    <xf numFmtId="0" fontId="0" fillId="0" borderId="6" xfId="0" applyFill="1" applyBorder="1" applyAlignment="1">
      <alignment horizontal="center"/>
    </xf>
    <xf numFmtId="0" fontId="0" fillId="0" borderId="6" xfId="0" applyFill="1" applyBorder="1" applyAlignment="1"/>
    <xf numFmtId="0" fontId="0" fillId="0" borderId="6" xfId="0" applyBorder="1" applyAlignment="1">
      <alignment wrapText="1"/>
    </xf>
    <xf numFmtId="0" fontId="0" fillId="0" borderId="6" xfId="0" applyFill="1" applyBorder="1" applyAlignment="1">
      <alignment wrapText="1"/>
    </xf>
    <xf numFmtId="0" fontId="0" fillId="0" borderId="6" xfId="0" applyBorder="1" applyAlignment="1">
      <alignment vertical="center" wrapText="1"/>
    </xf>
    <xf numFmtId="0" fontId="15" fillId="0" borderId="6" xfId="0" applyNumberFormat="1" applyFont="1" applyFill="1" applyBorder="1" applyAlignment="1" applyProtection="1">
      <alignment horizontal="center" vertical="center" wrapText="1"/>
      <protection locked="0"/>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wrapText="1"/>
    </xf>
    <xf numFmtId="0" fontId="0" fillId="0" borderId="6" xfId="0" applyBorder="1" applyAlignment="1">
      <alignment horizontal="center"/>
    </xf>
    <xf numFmtId="14" fontId="0" fillId="0" borderId="6" xfId="0" applyNumberFormat="1" applyBorder="1" applyAlignment="1">
      <alignment horizontal="center"/>
    </xf>
    <xf numFmtId="0" fontId="0" fillId="0" borderId="6" xfId="0" applyFill="1" applyBorder="1" applyAlignment="1">
      <alignment horizontal="center" wrapText="1"/>
    </xf>
    <xf numFmtId="0" fontId="2" fillId="2" borderId="0" xfId="0" applyFont="1" applyFill="1" applyBorder="1" applyAlignment="1">
      <alignment horizontal="center" vertical="center" wrapText="1"/>
    </xf>
    <xf numFmtId="0" fontId="23"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0" fontId="23"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2" fontId="0" fillId="2" borderId="6" xfId="0" applyNumberFormat="1" applyFill="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zoomScale="70" zoomScaleNormal="70" workbookViewId="0">
      <selection activeCell="K120" sqref="K12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3" t="s">
        <v>0</v>
      </c>
      <c r="C2" s="124"/>
      <c r="D2" s="124"/>
      <c r="E2" s="124"/>
      <c r="F2" s="124"/>
      <c r="G2" s="124"/>
      <c r="H2" s="124"/>
      <c r="I2" s="124"/>
      <c r="J2" s="124"/>
      <c r="K2" s="124"/>
      <c r="L2" s="124"/>
      <c r="M2" s="124"/>
      <c r="N2" s="124"/>
      <c r="O2" s="124"/>
      <c r="P2" s="124"/>
    </row>
    <row r="4" spans="2:16" ht="26.25" x14ac:dyDescent="0.25">
      <c r="B4" s="123" t="s">
        <v>1</v>
      </c>
      <c r="C4" s="124"/>
      <c r="D4" s="124"/>
      <c r="E4" s="124"/>
      <c r="F4" s="124"/>
      <c r="G4" s="124"/>
      <c r="H4" s="124"/>
      <c r="I4" s="124"/>
      <c r="J4" s="124"/>
      <c r="K4" s="124"/>
      <c r="L4" s="124"/>
      <c r="M4" s="124"/>
      <c r="N4" s="124"/>
      <c r="O4" s="124"/>
      <c r="P4" s="124"/>
    </row>
    <row r="5" spans="2:16" ht="15.75" thickBot="1" x14ac:dyDescent="0.3"/>
    <row r="6" spans="2:16" ht="21.75" thickBot="1" x14ac:dyDescent="0.3">
      <c r="B6" s="2" t="s">
        <v>2</v>
      </c>
      <c r="C6" s="140" t="s">
        <v>3</v>
      </c>
      <c r="D6" s="140"/>
      <c r="E6" s="140"/>
      <c r="F6" s="140"/>
      <c r="G6" s="140"/>
      <c r="H6" s="140"/>
      <c r="I6" s="140"/>
      <c r="J6" s="140"/>
      <c r="K6" s="140"/>
      <c r="L6" s="140"/>
      <c r="M6" s="140"/>
      <c r="N6" s="141"/>
    </row>
    <row r="7" spans="2:16" ht="16.5" thickBot="1" x14ac:dyDescent="0.3">
      <c r="B7" s="3" t="s">
        <v>4</v>
      </c>
      <c r="C7" s="140" t="s">
        <v>5</v>
      </c>
      <c r="D7" s="140"/>
      <c r="E7" s="140"/>
      <c r="F7" s="140"/>
      <c r="G7" s="140"/>
      <c r="H7" s="140"/>
      <c r="I7" s="140"/>
      <c r="J7" s="140"/>
      <c r="K7" s="140"/>
      <c r="L7" s="140"/>
      <c r="M7" s="140"/>
      <c r="N7" s="141"/>
    </row>
    <row r="8" spans="2:16" ht="16.5" thickBot="1" x14ac:dyDescent="0.3">
      <c r="B8" s="3" t="s">
        <v>6</v>
      </c>
      <c r="C8" s="140" t="s">
        <v>7</v>
      </c>
      <c r="D8" s="140"/>
      <c r="E8" s="140"/>
      <c r="F8" s="140"/>
      <c r="G8" s="140"/>
      <c r="H8" s="140"/>
      <c r="I8" s="140"/>
      <c r="J8" s="140"/>
      <c r="K8" s="140"/>
      <c r="L8" s="140"/>
      <c r="M8" s="140"/>
      <c r="N8" s="141"/>
    </row>
    <row r="9" spans="2:16" ht="16.5" thickBot="1" x14ac:dyDescent="0.3">
      <c r="B9" s="3" t="s">
        <v>8</v>
      </c>
      <c r="C9" s="140"/>
      <c r="D9" s="140"/>
      <c r="E9" s="140"/>
      <c r="F9" s="140"/>
      <c r="G9" s="140"/>
      <c r="H9" s="140"/>
      <c r="I9" s="140"/>
      <c r="J9" s="140"/>
      <c r="K9" s="140"/>
      <c r="L9" s="140"/>
      <c r="M9" s="140"/>
      <c r="N9" s="141"/>
    </row>
    <row r="10" spans="2:16" ht="16.5" thickBot="1" x14ac:dyDescent="0.3">
      <c r="B10" s="3" t="s">
        <v>9</v>
      </c>
      <c r="C10" s="131" t="s">
        <v>10</v>
      </c>
      <c r="D10" s="131"/>
      <c r="E10" s="132"/>
      <c r="F10" s="4"/>
      <c r="G10" s="4"/>
      <c r="H10" s="4"/>
      <c r="I10" s="4"/>
      <c r="J10" s="4"/>
      <c r="K10" s="4"/>
      <c r="L10" s="4"/>
      <c r="M10" s="4"/>
      <c r="N10" s="5"/>
    </row>
    <row r="11" spans="2:16" ht="16.5" thickBot="1" x14ac:dyDescent="0.3">
      <c r="B11" s="6" t="s">
        <v>11</v>
      </c>
      <c r="C11" s="7">
        <v>41979</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33" t="s">
        <v>12</v>
      </c>
      <c r="C14" s="133"/>
      <c r="D14" s="15" t="s">
        <v>13</v>
      </c>
      <c r="E14" s="15" t="s">
        <v>14</v>
      </c>
      <c r="F14" s="15" t="s">
        <v>15</v>
      </c>
      <c r="G14" s="16"/>
      <c r="I14" s="17"/>
      <c r="J14" s="17"/>
      <c r="K14" s="17"/>
      <c r="L14" s="17"/>
      <c r="M14" s="17"/>
      <c r="N14" s="14"/>
    </row>
    <row r="15" spans="2:16" x14ac:dyDescent="0.25">
      <c r="B15" s="133"/>
      <c r="C15" s="133"/>
      <c r="D15" s="15" t="s">
        <v>16</v>
      </c>
      <c r="E15" s="18">
        <v>5544147600</v>
      </c>
      <c r="F15" s="19">
        <v>200</v>
      </c>
      <c r="G15" s="20"/>
      <c r="I15" s="21"/>
      <c r="J15" s="21"/>
      <c r="K15" s="21"/>
      <c r="L15" s="21"/>
      <c r="M15" s="21"/>
      <c r="N15" s="14"/>
    </row>
    <row r="16" spans="2:16" x14ac:dyDescent="0.25">
      <c r="B16" s="133"/>
      <c r="C16" s="133"/>
      <c r="D16" s="15"/>
      <c r="E16" s="18"/>
      <c r="F16" s="18"/>
      <c r="G16" s="20"/>
      <c r="I16" s="21"/>
      <c r="J16" s="21"/>
      <c r="K16" s="21"/>
      <c r="L16" s="21"/>
      <c r="M16" s="21"/>
      <c r="N16" s="14"/>
    </row>
    <row r="17" spans="1:14" x14ac:dyDescent="0.25">
      <c r="B17" s="133"/>
      <c r="C17" s="133"/>
      <c r="D17" s="15"/>
      <c r="E17" s="18"/>
      <c r="F17" s="18"/>
      <c r="G17" s="20"/>
      <c r="I17" s="21"/>
      <c r="J17" s="21"/>
      <c r="K17" s="21"/>
      <c r="L17" s="21"/>
      <c r="M17" s="21"/>
      <c r="N17" s="14"/>
    </row>
    <row r="18" spans="1:14" x14ac:dyDescent="0.25">
      <c r="B18" s="133"/>
      <c r="C18" s="133"/>
      <c r="D18" s="15"/>
      <c r="E18" s="22"/>
      <c r="F18" s="18"/>
      <c r="G18" s="20"/>
      <c r="H18" s="23"/>
      <c r="I18" s="21"/>
      <c r="J18" s="21"/>
      <c r="K18" s="21"/>
      <c r="L18" s="21"/>
      <c r="M18" s="21"/>
      <c r="N18" s="24"/>
    </row>
    <row r="19" spans="1:14" x14ac:dyDescent="0.25">
      <c r="B19" s="133"/>
      <c r="C19" s="133"/>
      <c r="D19" s="15"/>
      <c r="E19" s="22"/>
      <c r="F19" s="18"/>
      <c r="G19" s="20"/>
      <c r="H19" s="23"/>
      <c r="I19" s="25"/>
      <c r="J19" s="25"/>
      <c r="K19" s="25"/>
      <c r="L19" s="25"/>
      <c r="M19" s="25"/>
      <c r="N19" s="24"/>
    </row>
    <row r="20" spans="1:14" x14ac:dyDescent="0.25">
      <c r="B20" s="133"/>
      <c r="C20" s="133"/>
      <c r="D20" s="15"/>
      <c r="E20" s="22"/>
      <c r="F20" s="18"/>
      <c r="G20" s="20"/>
      <c r="H20" s="23"/>
      <c r="I20" s="13"/>
      <c r="J20" s="13"/>
      <c r="K20" s="13"/>
      <c r="L20" s="13"/>
      <c r="M20" s="13"/>
      <c r="N20" s="24"/>
    </row>
    <row r="21" spans="1:14" x14ac:dyDescent="0.25">
      <c r="B21" s="133"/>
      <c r="C21" s="133"/>
      <c r="D21" s="15"/>
      <c r="E21" s="22"/>
      <c r="F21" s="18"/>
      <c r="G21" s="20"/>
      <c r="H21" s="23"/>
      <c r="I21" s="13"/>
      <c r="J21" s="13"/>
      <c r="K21" s="13"/>
      <c r="L21" s="13"/>
      <c r="M21" s="13"/>
      <c r="N21" s="24"/>
    </row>
    <row r="22" spans="1:14" ht="15.75" thickBot="1" x14ac:dyDescent="0.3">
      <c r="B22" s="134" t="s">
        <v>17</v>
      </c>
      <c r="C22" s="135"/>
      <c r="D22" s="15"/>
      <c r="E22" s="26">
        <f>SUM(E15:E21)</f>
        <v>5544147600</v>
      </c>
      <c r="F22" s="19">
        <f>SUM(F15:F21)</f>
        <v>200</v>
      </c>
      <c r="G22" s="20"/>
      <c r="H22" s="23"/>
      <c r="I22" s="13"/>
      <c r="J22" s="13"/>
      <c r="K22" s="13"/>
      <c r="L22" s="13"/>
      <c r="M22" s="13"/>
      <c r="N22" s="24"/>
    </row>
    <row r="23" spans="1:14" ht="45.75" thickBot="1" x14ac:dyDescent="0.3">
      <c r="A23" s="27"/>
      <c r="B23" s="28" t="s">
        <v>18</v>
      </c>
      <c r="C23" s="28" t="s">
        <v>19</v>
      </c>
      <c r="E23" s="17"/>
      <c r="F23" s="17"/>
      <c r="G23" s="17"/>
      <c r="H23" s="17"/>
      <c r="I23" s="29"/>
      <c r="J23" s="29"/>
      <c r="K23" s="29"/>
      <c r="L23" s="29"/>
      <c r="M23" s="29"/>
    </row>
    <row r="24" spans="1:14" ht="15.75" thickBot="1" x14ac:dyDescent="0.3">
      <c r="A24" s="30">
        <v>1</v>
      </c>
      <c r="C24" s="31">
        <f>F22*80/100</f>
        <v>160</v>
      </c>
      <c r="D24" s="32"/>
      <c r="E24" s="33">
        <f>E22</f>
        <v>5544147600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20</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21</v>
      </c>
      <c r="C29" s="40" t="s">
        <v>22</v>
      </c>
      <c r="D29" s="40" t="s">
        <v>23</v>
      </c>
      <c r="E29"/>
      <c r="F29"/>
      <c r="G29"/>
      <c r="H29"/>
      <c r="I29" s="13"/>
      <c r="J29" s="13"/>
      <c r="K29" s="13"/>
      <c r="L29" s="13"/>
      <c r="M29" s="13"/>
      <c r="N29" s="14"/>
    </row>
    <row r="30" spans="1:14" x14ac:dyDescent="0.25">
      <c r="A30" s="36"/>
      <c r="B30" s="41" t="s">
        <v>24</v>
      </c>
      <c r="C30" s="42"/>
      <c r="D30" s="42"/>
      <c r="E30"/>
      <c r="F30"/>
      <c r="G30"/>
      <c r="H30"/>
      <c r="I30" s="13"/>
      <c r="J30" s="13"/>
      <c r="K30" s="13"/>
      <c r="L30" s="13"/>
      <c r="M30" s="13"/>
      <c r="N30" s="14"/>
    </row>
    <row r="31" spans="1:14" x14ac:dyDescent="0.25">
      <c r="A31" s="36"/>
      <c r="B31" s="41" t="s">
        <v>25</v>
      </c>
      <c r="C31" s="42" t="s">
        <v>26</v>
      </c>
      <c r="D31" s="42"/>
      <c r="E31"/>
      <c r="F31"/>
      <c r="G31"/>
      <c r="H31"/>
      <c r="I31" s="13"/>
      <c r="J31" s="13"/>
      <c r="K31" s="13"/>
      <c r="L31" s="13"/>
      <c r="M31" s="13"/>
      <c r="N31" s="14"/>
    </row>
    <row r="32" spans="1:14" x14ac:dyDescent="0.25">
      <c r="A32" s="36"/>
      <c r="B32" s="41" t="s">
        <v>27</v>
      </c>
      <c r="C32" s="42" t="s">
        <v>26</v>
      </c>
      <c r="D32" s="41"/>
      <c r="E32"/>
      <c r="F32"/>
      <c r="G32"/>
      <c r="H32"/>
      <c r="I32" s="13"/>
      <c r="J32" s="13"/>
      <c r="K32" s="13"/>
      <c r="L32" s="13"/>
      <c r="M32" s="13"/>
      <c r="N32" s="14"/>
    </row>
    <row r="33" spans="1:17" x14ac:dyDescent="0.25">
      <c r="A33" s="36"/>
      <c r="B33" s="41" t="s">
        <v>28</v>
      </c>
      <c r="C33" s="42" t="s">
        <v>26</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29</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21</v>
      </c>
      <c r="C39" s="40" t="s">
        <v>30</v>
      </c>
      <c r="D39" s="43" t="s">
        <v>31</v>
      </c>
      <c r="E39" s="43" t="s">
        <v>32</v>
      </c>
      <c r="F39"/>
      <c r="G39"/>
      <c r="H39"/>
      <c r="I39" s="13"/>
      <c r="J39" s="13"/>
      <c r="K39" s="13"/>
      <c r="L39" s="13"/>
      <c r="M39" s="13"/>
      <c r="N39" s="14"/>
    </row>
    <row r="40" spans="1:17" ht="28.5" x14ac:dyDescent="0.25">
      <c r="A40" s="36"/>
      <c r="B40" s="44" t="s">
        <v>33</v>
      </c>
      <c r="C40" s="45">
        <v>40</v>
      </c>
      <c r="D40" s="42">
        <v>30</v>
      </c>
      <c r="E40" s="111">
        <f>+D40+D41</f>
        <v>90</v>
      </c>
      <c r="F40"/>
      <c r="G40"/>
      <c r="H40"/>
      <c r="I40" s="13"/>
      <c r="J40" s="13"/>
      <c r="K40" s="13"/>
      <c r="L40" s="13"/>
      <c r="M40" s="13"/>
      <c r="N40" s="14"/>
    </row>
    <row r="41" spans="1:17" ht="42.75" x14ac:dyDescent="0.25">
      <c r="A41" s="36"/>
      <c r="B41" s="44" t="s">
        <v>34</v>
      </c>
      <c r="C41" s="45">
        <v>60</v>
      </c>
      <c r="D41" s="42">
        <v>60</v>
      </c>
      <c r="E41" s="112"/>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36" t="s">
        <v>35</v>
      </c>
      <c r="N45" s="136"/>
    </row>
    <row r="46" spans="1:17" x14ac:dyDescent="0.25">
      <c r="B46" s="39" t="s">
        <v>36</v>
      </c>
      <c r="M46" s="46"/>
      <c r="N46" s="46"/>
    </row>
    <row r="47" spans="1:17" ht="15.75" thickBot="1" x14ac:dyDescent="0.3">
      <c r="M47" s="46"/>
      <c r="N47" s="46"/>
    </row>
    <row r="48" spans="1:17" s="13" customFormat="1" ht="60" x14ac:dyDescent="0.25">
      <c r="B48" s="47" t="s">
        <v>37</v>
      </c>
      <c r="C48" s="47" t="s">
        <v>38</v>
      </c>
      <c r="D48" s="47" t="s">
        <v>39</v>
      </c>
      <c r="E48" s="47" t="s">
        <v>40</v>
      </c>
      <c r="F48" s="47" t="s">
        <v>41</v>
      </c>
      <c r="G48" s="47" t="s">
        <v>42</v>
      </c>
      <c r="H48" s="47" t="s">
        <v>43</v>
      </c>
      <c r="I48" s="47" t="s">
        <v>44</v>
      </c>
      <c r="J48" s="47" t="s">
        <v>45</v>
      </c>
      <c r="K48" s="47" t="s">
        <v>46</v>
      </c>
      <c r="L48" s="47" t="s">
        <v>47</v>
      </c>
      <c r="M48" s="48" t="s">
        <v>48</v>
      </c>
      <c r="N48" s="47" t="s">
        <v>49</v>
      </c>
      <c r="O48" s="47" t="s">
        <v>50</v>
      </c>
      <c r="P48" s="49" t="s">
        <v>51</v>
      </c>
      <c r="Q48" s="49" t="s">
        <v>52</v>
      </c>
    </row>
    <row r="49" spans="1:26" s="61" customFormat="1" ht="60" x14ac:dyDescent="0.25">
      <c r="A49" s="50"/>
      <c r="B49" s="51" t="s">
        <v>53</v>
      </c>
      <c r="C49" s="51" t="s">
        <v>54</v>
      </c>
      <c r="D49" s="51" t="s">
        <v>55</v>
      </c>
      <c r="E49" s="52">
        <v>303</v>
      </c>
      <c r="F49" s="53" t="s">
        <v>22</v>
      </c>
      <c r="G49" s="54"/>
      <c r="H49" s="55">
        <v>41551</v>
      </c>
      <c r="I49" s="55">
        <v>41912</v>
      </c>
      <c r="J49" s="56" t="s">
        <v>23</v>
      </c>
      <c r="K49" s="52">
        <f t="shared" ref="K49:K50" si="0">(I49-H49)/30</f>
        <v>12.033333333333333</v>
      </c>
      <c r="L49" s="56"/>
      <c r="M49" s="57">
        <v>200</v>
      </c>
      <c r="N49" s="57"/>
      <c r="O49" s="58">
        <v>590609200</v>
      </c>
      <c r="P49" s="58"/>
      <c r="Q49" s="59"/>
      <c r="R49" s="60"/>
      <c r="S49" s="60"/>
      <c r="T49" s="60"/>
      <c r="U49" s="60"/>
      <c r="V49" s="60"/>
      <c r="W49" s="60"/>
      <c r="X49" s="60"/>
      <c r="Y49" s="60"/>
      <c r="Z49" s="60"/>
    </row>
    <row r="50" spans="1:26" s="61" customFormat="1" x14ac:dyDescent="0.25">
      <c r="A50" s="50"/>
      <c r="B50" s="51" t="s">
        <v>53</v>
      </c>
      <c r="C50" s="62" t="s">
        <v>56</v>
      </c>
      <c r="D50" s="51" t="s">
        <v>55</v>
      </c>
      <c r="E50" s="52">
        <v>21</v>
      </c>
      <c r="F50" s="53" t="s">
        <v>22</v>
      </c>
      <c r="G50" s="63"/>
      <c r="H50" s="55">
        <v>40186</v>
      </c>
      <c r="I50" s="55">
        <v>40543</v>
      </c>
      <c r="J50" s="56" t="s">
        <v>23</v>
      </c>
      <c r="K50" s="52">
        <f t="shared" si="0"/>
        <v>11.9</v>
      </c>
      <c r="L50" s="56"/>
      <c r="M50" s="57">
        <v>143</v>
      </c>
      <c r="N50" s="57"/>
      <c r="O50" s="58">
        <v>173620431</v>
      </c>
      <c r="P50" s="58"/>
      <c r="Q50" s="59"/>
      <c r="R50" s="60"/>
      <c r="S50" s="60"/>
      <c r="T50" s="60"/>
      <c r="U50" s="60"/>
      <c r="V50" s="60"/>
      <c r="W50" s="60"/>
      <c r="X50" s="60"/>
      <c r="Y50" s="60"/>
      <c r="Z50" s="60"/>
    </row>
    <row r="51" spans="1:26" s="61" customFormat="1" ht="45" x14ac:dyDescent="0.25">
      <c r="A51" s="50"/>
      <c r="B51" s="51"/>
      <c r="C51" s="62" t="s">
        <v>57</v>
      </c>
      <c r="D51" s="51" t="s">
        <v>55</v>
      </c>
      <c r="E51" s="52">
        <v>9</v>
      </c>
      <c r="F51" s="53" t="s">
        <v>22</v>
      </c>
      <c r="G51" s="63"/>
      <c r="H51" s="55">
        <v>40057</v>
      </c>
      <c r="I51" s="55">
        <v>40178</v>
      </c>
      <c r="J51" s="56" t="s">
        <v>23</v>
      </c>
      <c r="K51" s="52">
        <f>(I51-H51)/30</f>
        <v>4.0333333333333332</v>
      </c>
      <c r="L51" s="56"/>
      <c r="M51" s="52">
        <v>100</v>
      </c>
      <c r="N51" s="57"/>
      <c r="O51" s="58">
        <v>166732131</v>
      </c>
      <c r="P51" s="58"/>
      <c r="Q51" s="64" t="s">
        <v>58</v>
      </c>
      <c r="R51" s="60"/>
      <c r="S51" s="60"/>
      <c r="T51" s="60"/>
      <c r="U51" s="60"/>
      <c r="V51" s="60"/>
      <c r="W51" s="60"/>
      <c r="X51" s="60"/>
      <c r="Y51" s="60"/>
      <c r="Z51" s="60"/>
    </row>
    <row r="52" spans="1:26" s="61" customFormat="1" x14ac:dyDescent="0.25">
      <c r="A52" s="50"/>
      <c r="B52" s="51"/>
      <c r="C52" s="62"/>
      <c r="D52" s="51"/>
      <c r="E52" s="52"/>
      <c r="F52" s="53"/>
      <c r="G52" s="63"/>
      <c r="H52" s="55"/>
      <c r="I52" s="56"/>
      <c r="J52" s="56"/>
      <c r="K52" s="52"/>
      <c r="L52" s="56"/>
      <c r="M52" s="57"/>
      <c r="N52" s="57"/>
      <c r="O52" s="58"/>
      <c r="P52" s="58"/>
      <c r="Q52" s="59"/>
      <c r="R52" s="60"/>
      <c r="S52" s="60"/>
      <c r="T52" s="60"/>
      <c r="U52" s="60"/>
      <c r="V52" s="60"/>
      <c r="W52" s="60"/>
      <c r="X52" s="60"/>
      <c r="Y52" s="60"/>
      <c r="Z52" s="60"/>
    </row>
    <row r="53" spans="1:26" s="61" customFormat="1" x14ac:dyDescent="0.25">
      <c r="A53" s="50"/>
      <c r="B53" s="51"/>
      <c r="C53" s="62"/>
      <c r="D53" s="51"/>
      <c r="E53" s="52"/>
      <c r="F53" s="53"/>
      <c r="G53" s="63"/>
      <c r="H53" s="55"/>
      <c r="I53" s="56"/>
      <c r="J53" s="56"/>
      <c r="K53" s="52"/>
      <c r="L53" s="52"/>
      <c r="M53" s="57"/>
      <c r="N53" s="57"/>
      <c r="O53" s="58"/>
      <c r="P53" s="58"/>
      <c r="Q53" s="59"/>
      <c r="R53" s="60"/>
      <c r="S53" s="60"/>
      <c r="T53" s="60"/>
      <c r="U53" s="60"/>
      <c r="V53" s="60"/>
      <c r="W53" s="60"/>
      <c r="X53" s="60"/>
      <c r="Y53" s="60"/>
      <c r="Z53" s="60"/>
    </row>
    <row r="54" spans="1:26" s="61" customFormat="1" x14ac:dyDescent="0.25">
      <c r="A54" s="50"/>
      <c r="B54" s="51"/>
      <c r="C54" s="62"/>
      <c r="D54" s="51"/>
      <c r="E54" s="52"/>
      <c r="F54" s="53"/>
      <c r="G54" s="63"/>
      <c r="H54" s="53"/>
      <c r="I54" s="56"/>
      <c r="J54" s="56"/>
      <c r="K54" s="52"/>
      <c r="L54" s="56"/>
      <c r="M54" s="57"/>
      <c r="N54" s="57"/>
      <c r="O54" s="58"/>
      <c r="P54" s="58"/>
      <c r="Q54" s="59"/>
      <c r="R54" s="60"/>
      <c r="S54" s="60"/>
      <c r="T54" s="60"/>
      <c r="U54" s="60"/>
      <c r="V54" s="60"/>
      <c r="W54" s="60"/>
      <c r="X54" s="60"/>
      <c r="Y54" s="60"/>
      <c r="Z54" s="60"/>
    </row>
    <row r="55" spans="1:26" s="61" customFormat="1" x14ac:dyDescent="0.25">
      <c r="A55" s="50"/>
      <c r="B55" s="51"/>
      <c r="C55" s="62"/>
      <c r="D55" s="51"/>
      <c r="E55" s="52"/>
      <c r="F55" s="53"/>
      <c r="G55" s="63"/>
      <c r="H55" s="53"/>
      <c r="I55" s="56"/>
      <c r="J55" s="56"/>
      <c r="K55" s="52"/>
      <c r="L55" s="56"/>
      <c r="M55" s="57"/>
      <c r="N55" s="57"/>
      <c r="O55" s="58"/>
      <c r="P55" s="58"/>
      <c r="Q55" s="59"/>
      <c r="R55" s="60"/>
      <c r="S55" s="60"/>
      <c r="T55" s="60"/>
      <c r="U55" s="60"/>
      <c r="V55" s="60"/>
      <c r="W55" s="60"/>
      <c r="X55" s="60"/>
      <c r="Y55" s="60"/>
      <c r="Z55" s="60"/>
    </row>
    <row r="56" spans="1:26" s="61" customFormat="1" x14ac:dyDescent="0.25">
      <c r="A56" s="50">
        <f t="shared" ref="A56" si="1">+A55+1</f>
        <v>1</v>
      </c>
      <c r="B56" s="51"/>
      <c r="C56" s="62"/>
      <c r="D56" s="51"/>
      <c r="E56" s="52"/>
      <c r="F56" s="53"/>
      <c r="G56" s="63"/>
      <c r="H56" s="53"/>
      <c r="I56" s="56"/>
      <c r="J56" s="56"/>
      <c r="K56" s="52"/>
      <c r="L56" s="56"/>
      <c r="M56" s="57"/>
      <c r="N56" s="57"/>
      <c r="O56" s="58"/>
      <c r="P56" s="58"/>
      <c r="Q56" s="59"/>
      <c r="R56" s="60"/>
      <c r="S56" s="60"/>
      <c r="T56" s="60"/>
      <c r="U56" s="60"/>
      <c r="V56" s="60"/>
      <c r="W56" s="60"/>
      <c r="X56" s="60"/>
      <c r="Y56" s="60"/>
      <c r="Z56" s="60"/>
    </row>
    <row r="57" spans="1:26" s="61" customFormat="1" x14ac:dyDescent="0.25">
      <c r="A57" s="50"/>
      <c r="B57" s="65" t="s">
        <v>32</v>
      </c>
      <c r="C57" s="62"/>
      <c r="D57" s="51"/>
      <c r="E57" s="52"/>
      <c r="F57" s="53"/>
      <c r="G57" s="63"/>
      <c r="H57" s="53"/>
      <c r="I57" s="56"/>
      <c r="J57" s="56"/>
      <c r="K57" s="66">
        <f t="shared" ref="K57:N57" si="2">SUM(K49:K56)</f>
        <v>27.966666666666669</v>
      </c>
      <c r="L57" s="66">
        <f t="shared" si="2"/>
        <v>0</v>
      </c>
      <c r="M57" s="67">
        <f t="shared" si="2"/>
        <v>443</v>
      </c>
      <c r="N57" s="66">
        <f t="shared" si="2"/>
        <v>0</v>
      </c>
      <c r="O57" s="58"/>
      <c r="P57" s="58"/>
      <c r="Q57" s="68"/>
    </row>
    <row r="58" spans="1:26" s="69" customFormat="1" x14ac:dyDescent="0.25">
      <c r="E58" s="70"/>
    </row>
    <row r="59" spans="1:26" s="69" customFormat="1" x14ac:dyDescent="0.25">
      <c r="B59" s="137" t="s">
        <v>59</v>
      </c>
      <c r="C59" s="137" t="s">
        <v>60</v>
      </c>
      <c r="D59" s="139" t="s">
        <v>61</v>
      </c>
      <c r="E59" s="139"/>
    </row>
    <row r="60" spans="1:26" s="69" customFormat="1" x14ac:dyDescent="0.25">
      <c r="B60" s="138"/>
      <c r="C60" s="138"/>
      <c r="D60" s="71" t="s">
        <v>62</v>
      </c>
      <c r="E60" s="72" t="s">
        <v>63</v>
      </c>
    </row>
    <row r="61" spans="1:26" s="69" customFormat="1" ht="18.75" x14ac:dyDescent="0.25">
      <c r="B61" s="73" t="s">
        <v>64</v>
      </c>
      <c r="C61" s="67">
        <f>K57</f>
        <v>27.966666666666669</v>
      </c>
      <c r="D61" s="74" t="s">
        <v>26</v>
      </c>
      <c r="E61" s="74"/>
      <c r="F61" s="75"/>
      <c r="G61" s="75"/>
      <c r="H61" s="75"/>
      <c r="I61" s="75"/>
      <c r="J61" s="75"/>
      <c r="K61" s="75"/>
      <c r="L61" s="75"/>
      <c r="M61" s="75"/>
    </row>
    <row r="62" spans="1:26" s="69" customFormat="1" x14ac:dyDescent="0.25">
      <c r="B62" s="73" t="s">
        <v>65</v>
      </c>
      <c r="C62" s="76" t="s">
        <v>66</v>
      </c>
      <c r="D62" s="74" t="s">
        <v>26</v>
      </c>
      <c r="E62" s="77"/>
    </row>
    <row r="63" spans="1:26" s="69" customFormat="1" x14ac:dyDescent="0.25">
      <c r="B63" s="78"/>
      <c r="C63" s="127"/>
      <c r="D63" s="127"/>
      <c r="E63" s="127"/>
      <c r="F63" s="127"/>
      <c r="G63" s="127"/>
      <c r="H63" s="127"/>
      <c r="I63" s="127"/>
      <c r="J63" s="127"/>
      <c r="K63" s="127"/>
      <c r="L63" s="127"/>
      <c r="M63" s="127"/>
      <c r="N63" s="127"/>
    </row>
    <row r="64" spans="1:26" ht="15.75" thickBot="1" x14ac:dyDescent="0.3"/>
    <row r="65" spans="1:17" ht="27" thickBot="1" x14ac:dyDescent="0.3">
      <c r="B65" s="128" t="s">
        <v>67</v>
      </c>
      <c r="C65" s="128"/>
      <c r="D65" s="128"/>
      <c r="E65" s="128"/>
      <c r="F65" s="128"/>
      <c r="G65" s="128"/>
      <c r="H65" s="128"/>
      <c r="I65" s="128"/>
      <c r="J65" s="128"/>
      <c r="K65" s="128"/>
      <c r="L65" s="128"/>
      <c r="M65" s="128"/>
      <c r="N65" s="128"/>
    </row>
    <row r="68" spans="1:17" ht="105" x14ac:dyDescent="0.25">
      <c r="B68" s="79" t="s">
        <v>68</v>
      </c>
      <c r="C68" s="80" t="s">
        <v>69</v>
      </c>
      <c r="D68" s="80" t="s">
        <v>70</v>
      </c>
      <c r="E68" s="80" t="s">
        <v>71</v>
      </c>
      <c r="F68" s="80" t="s">
        <v>72</v>
      </c>
      <c r="G68" s="80" t="s">
        <v>73</v>
      </c>
      <c r="H68" s="80" t="s">
        <v>74</v>
      </c>
      <c r="I68" s="80" t="s">
        <v>75</v>
      </c>
      <c r="J68" s="80" t="s">
        <v>76</v>
      </c>
      <c r="K68" s="80" t="s">
        <v>77</v>
      </c>
      <c r="L68" s="80" t="s">
        <v>78</v>
      </c>
      <c r="M68" s="81" t="s">
        <v>79</v>
      </c>
      <c r="N68" s="81" t="s">
        <v>80</v>
      </c>
      <c r="O68" s="119" t="s">
        <v>81</v>
      </c>
      <c r="P68" s="121"/>
      <c r="Q68" s="80" t="s">
        <v>82</v>
      </c>
    </row>
    <row r="69" spans="1:17" s="13" customFormat="1" ht="30" x14ac:dyDescent="0.25">
      <c r="A69" s="82"/>
      <c r="B69" s="83" t="s">
        <v>83</v>
      </c>
      <c r="C69" s="83" t="s">
        <v>84</v>
      </c>
      <c r="D69" s="84" t="s">
        <v>85</v>
      </c>
      <c r="E69" s="85">
        <v>100</v>
      </c>
      <c r="F69" s="85" t="s">
        <v>86</v>
      </c>
      <c r="G69" s="85" t="s">
        <v>22</v>
      </c>
      <c r="H69" s="85" t="s">
        <v>86</v>
      </c>
      <c r="I69" s="85" t="s">
        <v>86</v>
      </c>
      <c r="J69" s="85" t="s">
        <v>22</v>
      </c>
      <c r="K69" s="83" t="s">
        <v>22</v>
      </c>
      <c r="L69" s="83" t="s">
        <v>22</v>
      </c>
      <c r="M69" s="83" t="s">
        <v>22</v>
      </c>
      <c r="N69" s="83" t="s">
        <v>22</v>
      </c>
      <c r="O69" s="129" t="s">
        <v>87</v>
      </c>
      <c r="P69" s="130"/>
      <c r="Q69" s="42" t="s">
        <v>22</v>
      </c>
    </row>
    <row r="70" spans="1:17" ht="30" x14ac:dyDescent="0.25">
      <c r="A70" s="82"/>
      <c r="B70" s="83" t="s">
        <v>88</v>
      </c>
      <c r="C70" s="83" t="s">
        <v>84</v>
      </c>
      <c r="D70" s="85" t="s">
        <v>89</v>
      </c>
      <c r="E70" s="85">
        <v>100</v>
      </c>
      <c r="F70" s="85" t="s">
        <v>86</v>
      </c>
      <c r="G70" s="85" t="s">
        <v>22</v>
      </c>
      <c r="H70" s="85" t="s">
        <v>86</v>
      </c>
      <c r="I70" s="85" t="s">
        <v>86</v>
      </c>
      <c r="J70" s="85" t="s">
        <v>22</v>
      </c>
      <c r="K70" s="83" t="s">
        <v>22</v>
      </c>
      <c r="L70" s="83" t="s">
        <v>22</v>
      </c>
      <c r="M70" s="83" t="s">
        <v>22</v>
      </c>
      <c r="N70" s="83" t="s">
        <v>90</v>
      </c>
      <c r="O70" s="129" t="s">
        <v>91</v>
      </c>
      <c r="P70" s="130"/>
      <c r="Q70" s="42" t="s">
        <v>22</v>
      </c>
    </row>
    <row r="71" spans="1:17" x14ac:dyDescent="0.25">
      <c r="B71" s="86"/>
      <c r="C71" s="86"/>
      <c r="D71" s="87"/>
      <c r="E71" s="87"/>
      <c r="F71" s="88"/>
      <c r="G71" s="88"/>
      <c r="H71" s="88"/>
      <c r="I71" s="89"/>
      <c r="J71" s="89"/>
      <c r="K71" s="41"/>
      <c r="L71" s="41"/>
      <c r="M71" s="41"/>
      <c r="N71" s="41"/>
      <c r="O71" s="125"/>
      <c r="P71" s="126"/>
      <c r="Q71" s="41"/>
    </row>
    <row r="72" spans="1:17" x14ac:dyDescent="0.25">
      <c r="B72" s="86"/>
      <c r="C72" s="86"/>
      <c r="D72" s="87"/>
      <c r="E72" s="87"/>
      <c r="F72" s="88"/>
      <c r="G72" s="88"/>
      <c r="H72" s="88"/>
      <c r="I72" s="89"/>
      <c r="J72" s="89"/>
      <c r="K72" s="41"/>
      <c r="L72" s="41"/>
      <c r="M72" s="41"/>
      <c r="N72" s="41"/>
      <c r="O72" s="125"/>
      <c r="P72" s="126"/>
      <c r="Q72" s="41"/>
    </row>
    <row r="73" spans="1:17" x14ac:dyDescent="0.25">
      <c r="B73" s="86"/>
      <c r="C73" s="86"/>
      <c r="D73" s="87"/>
      <c r="E73" s="87"/>
      <c r="F73" s="88"/>
      <c r="G73" s="88"/>
      <c r="H73" s="88"/>
      <c r="I73" s="89"/>
      <c r="J73" s="89"/>
      <c r="K73" s="41"/>
      <c r="L73" s="41"/>
      <c r="M73" s="41"/>
      <c r="N73" s="41"/>
      <c r="O73" s="125"/>
      <c r="P73" s="126"/>
      <c r="Q73" s="41"/>
    </row>
    <row r="74" spans="1:17" x14ac:dyDescent="0.25">
      <c r="B74" s="86"/>
      <c r="C74" s="86"/>
      <c r="D74" s="87"/>
      <c r="E74" s="87"/>
      <c r="F74" s="88"/>
      <c r="G74" s="88"/>
      <c r="H74" s="88"/>
      <c r="I74" s="89"/>
      <c r="J74" s="89"/>
      <c r="K74" s="41"/>
      <c r="L74" s="41"/>
      <c r="M74" s="41"/>
      <c r="N74" s="41"/>
      <c r="O74" s="125"/>
      <c r="P74" s="126"/>
      <c r="Q74" s="41"/>
    </row>
    <row r="75" spans="1:17" x14ac:dyDescent="0.25">
      <c r="B75" s="41"/>
      <c r="C75" s="41"/>
      <c r="D75" s="41"/>
      <c r="E75" s="41"/>
      <c r="F75" s="41"/>
      <c r="G75" s="41"/>
      <c r="H75" s="41"/>
      <c r="I75" s="41"/>
      <c r="J75" s="41"/>
      <c r="K75" s="41"/>
      <c r="L75" s="41"/>
      <c r="M75" s="41"/>
      <c r="N75" s="41"/>
      <c r="O75" s="125"/>
      <c r="P75" s="126"/>
      <c r="Q75" s="41"/>
    </row>
    <row r="76" spans="1:17" x14ac:dyDescent="0.25">
      <c r="B76" s="1" t="s">
        <v>92</v>
      </c>
    </row>
    <row r="77" spans="1:17" x14ac:dyDescent="0.25">
      <c r="B77" s="1" t="s">
        <v>93</v>
      </c>
    </row>
    <row r="78" spans="1:17" x14ac:dyDescent="0.25">
      <c r="B78" s="1" t="s">
        <v>94</v>
      </c>
    </row>
    <row r="80" spans="1:17" ht="15.75" thickBot="1" x14ac:dyDescent="0.3"/>
    <row r="81" spans="2:17" ht="27" thickBot="1" x14ac:dyDescent="0.3">
      <c r="B81" s="113" t="s">
        <v>95</v>
      </c>
      <c r="C81" s="114"/>
      <c r="D81" s="114"/>
      <c r="E81" s="114"/>
      <c r="F81" s="114"/>
      <c r="G81" s="114"/>
      <c r="H81" s="114"/>
      <c r="I81" s="114"/>
      <c r="J81" s="114"/>
      <c r="K81" s="114"/>
      <c r="L81" s="114"/>
      <c r="M81" s="114"/>
      <c r="N81" s="115"/>
    </row>
    <row r="86" spans="2:17" ht="75" x14ac:dyDescent="0.25">
      <c r="B86" s="79" t="s">
        <v>96</v>
      </c>
      <c r="C86" s="79" t="s">
        <v>97</v>
      </c>
      <c r="D86" s="79" t="s">
        <v>98</v>
      </c>
      <c r="E86" s="79" t="s">
        <v>99</v>
      </c>
      <c r="F86" s="79" t="s">
        <v>100</v>
      </c>
      <c r="G86" s="79" t="s">
        <v>101</v>
      </c>
      <c r="H86" s="79" t="s">
        <v>102</v>
      </c>
      <c r="I86" s="79" t="s">
        <v>103</v>
      </c>
      <c r="J86" s="119" t="s">
        <v>104</v>
      </c>
      <c r="K86" s="120"/>
      <c r="L86" s="121"/>
      <c r="M86" s="79" t="s">
        <v>105</v>
      </c>
      <c r="N86" s="79" t="s">
        <v>106</v>
      </c>
      <c r="O86" s="79" t="s">
        <v>107</v>
      </c>
      <c r="P86" s="119" t="s">
        <v>81</v>
      </c>
      <c r="Q86" s="121"/>
    </row>
    <row r="87" spans="2:17" ht="75" x14ac:dyDescent="0.25">
      <c r="B87" s="90" t="s">
        <v>108</v>
      </c>
      <c r="C87" s="90" t="s">
        <v>109</v>
      </c>
      <c r="D87" s="90" t="s">
        <v>110</v>
      </c>
      <c r="E87" s="90">
        <v>11737263</v>
      </c>
      <c r="F87" s="90" t="s">
        <v>111</v>
      </c>
      <c r="G87" s="90" t="s">
        <v>112</v>
      </c>
      <c r="H87" s="90" t="s">
        <v>113</v>
      </c>
      <c r="I87" s="91"/>
      <c r="J87" s="90" t="s">
        <v>114</v>
      </c>
      <c r="K87" s="91" t="s">
        <v>115</v>
      </c>
      <c r="L87" s="91" t="s">
        <v>116</v>
      </c>
      <c r="M87" s="92" t="s">
        <v>22</v>
      </c>
      <c r="N87" s="92" t="s">
        <v>22</v>
      </c>
      <c r="O87" s="92" t="s">
        <v>22</v>
      </c>
      <c r="P87" s="122"/>
      <c r="Q87" s="122"/>
    </row>
    <row r="88" spans="2:17" ht="75" x14ac:dyDescent="0.25">
      <c r="B88" s="90" t="s">
        <v>117</v>
      </c>
      <c r="C88" s="90" t="s">
        <v>109</v>
      </c>
      <c r="D88" s="90" t="s">
        <v>118</v>
      </c>
      <c r="E88" s="90">
        <v>1065658093</v>
      </c>
      <c r="F88" s="90" t="s">
        <v>111</v>
      </c>
      <c r="G88" s="90" t="s">
        <v>119</v>
      </c>
      <c r="H88" s="90" t="s">
        <v>120</v>
      </c>
      <c r="I88" s="91">
        <v>141763</v>
      </c>
      <c r="J88" s="90" t="s">
        <v>121</v>
      </c>
      <c r="K88" s="91" t="s">
        <v>122</v>
      </c>
      <c r="L88" s="91" t="s">
        <v>123</v>
      </c>
      <c r="M88" s="92" t="s">
        <v>22</v>
      </c>
      <c r="N88" s="92" t="s">
        <v>22</v>
      </c>
      <c r="O88" s="92" t="s">
        <v>22</v>
      </c>
      <c r="P88" s="122"/>
      <c r="Q88" s="122"/>
    </row>
    <row r="90" spans="2:17" ht="15.75" thickBot="1" x14ac:dyDescent="0.3"/>
    <row r="91" spans="2:17" ht="27" thickBot="1" x14ac:dyDescent="0.3">
      <c r="B91" s="113" t="s">
        <v>124</v>
      </c>
      <c r="C91" s="114"/>
      <c r="D91" s="114"/>
      <c r="E91" s="114"/>
      <c r="F91" s="114"/>
      <c r="G91" s="114"/>
      <c r="H91" s="114"/>
      <c r="I91" s="114"/>
      <c r="J91" s="114"/>
      <c r="K91" s="114"/>
      <c r="L91" s="114"/>
      <c r="M91" s="114"/>
      <c r="N91" s="115"/>
    </row>
    <row r="94" spans="2:17" ht="30" x14ac:dyDescent="0.25">
      <c r="B94" s="80" t="s">
        <v>21</v>
      </c>
      <c r="C94" s="80" t="s">
        <v>125</v>
      </c>
      <c r="D94" s="119" t="s">
        <v>81</v>
      </c>
      <c r="E94" s="121"/>
    </row>
    <row r="95" spans="2:17" x14ac:dyDescent="0.25">
      <c r="B95" s="92" t="s">
        <v>126</v>
      </c>
      <c r="C95" s="42" t="s">
        <v>22</v>
      </c>
      <c r="D95" s="106"/>
      <c r="E95" s="106"/>
    </row>
    <row r="97" spans="1:26" x14ac:dyDescent="0.25">
      <c r="J97" s="1">
        <f>6/30</f>
        <v>0.2</v>
      </c>
    </row>
    <row r="98" spans="1:26" ht="26.25" x14ac:dyDescent="0.25">
      <c r="B98" s="123" t="s">
        <v>127</v>
      </c>
      <c r="C98" s="124"/>
      <c r="D98" s="124"/>
      <c r="E98" s="124"/>
      <c r="F98" s="124"/>
      <c r="G98" s="124"/>
      <c r="H98" s="124"/>
      <c r="I98" s="124"/>
      <c r="J98" s="124"/>
      <c r="K98" s="124"/>
      <c r="L98" s="124"/>
      <c r="M98" s="124"/>
      <c r="N98" s="124"/>
      <c r="O98" s="124"/>
      <c r="P98" s="124"/>
    </row>
    <row r="100" spans="1:26" ht="15.75" thickBot="1" x14ac:dyDescent="0.3"/>
    <row r="101" spans="1:26" ht="27" thickBot="1" x14ac:dyDescent="0.3">
      <c r="B101" s="113" t="s">
        <v>128</v>
      </c>
      <c r="C101" s="114"/>
      <c r="D101" s="114"/>
      <c r="E101" s="114"/>
      <c r="F101" s="114"/>
      <c r="G101" s="114"/>
      <c r="H101" s="114"/>
      <c r="I101" s="114"/>
      <c r="J101" s="114"/>
      <c r="K101" s="114"/>
      <c r="L101" s="114"/>
      <c r="M101" s="114"/>
      <c r="N101" s="115"/>
    </row>
    <row r="103" spans="1:26" ht="15.75" thickBot="1" x14ac:dyDescent="0.3">
      <c r="M103" s="46"/>
      <c r="N103" s="46"/>
    </row>
    <row r="104" spans="1:26" s="13" customFormat="1" ht="60" x14ac:dyDescent="0.25">
      <c r="B104" s="47" t="s">
        <v>37</v>
      </c>
      <c r="C104" s="47" t="s">
        <v>38</v>
      </c>
      <c r="D104" s="47" t="s">
        <v>39</v>
      </c>
      <c r="E104" s="47" t="s">
        <v>40</v>
      </c>
      <c r="F104" s="47" t="s">
        <v>41</v>
      </c>
      <c r="G104" s="47" t="s">
        <v>42</v>
      </c>
      <c r="H104" s="47" t="s">
        <v>43</v>
      </c>
      <c r="I104" s="47" t="s">
        <v>44</v>
      </c>
      <c r="J104" s="47" t="s">
        <v>45</v>
      </c>
      <c r="K104" s="47" t="s">
        <v>46</v>
      </c>
      <c r="L104" s="47" t="s">
        <v>47</v>
      </c>
      <c r="M104" s="48" t="s">
        <v>48</v>
      </c>
      <c r="N104" s="47" t="s">
        <v>49</v>
      </c>
      <c r="O104" s="47" t="s">
        <v>50</v>
      </c>
      <c r="P104" s="49" t="s">
        <v>51</v>
      </c>
      <c r="Q104" s="49" t="s">
        <v>52</v>
      </c>
    </row>
    <row r="105" spans="1:26" s="61" customFormat="1" ht="45" x14ac:dyDescent="0.25">
      <c r="A105" s="50"/>
      <c r="B105" s="51" t="s">
        <v>53</v>
      </c>
      <c r="C105" s="62" t="s">
        <v>57</v>
      </c>
      <c r="D105" s="51" t="s">
        <v>55</v>
      </c>
      <c r="E105" s="52" t="s">
        <v>129</v>
      </c>
      <c r="F105" s="63" t="s">
        <v>22</v>
      </c>
      <c r="G105" s="54"/>
      <c r="H105" s="55">
        <v>40928</v>
      </c>
      <c r="I105" s="55">
        <v>41090</v>
      </c>
      <c r="J105" s="56" t="s">
        <v>23</v>
      </c>
      <c r="K105" s="52">
        <f>(I105-H105)/30</f>
        <v>5.4</v>
      </c>
      <c r="L105" s="56"/>
      <c r="M105" s="52"/>
      <c r="N105" s="57"/>
      <c r="O105" s="58">
        <v>94002590</v>
      </c>
      <c r="P105" s="58"/>
      <c r="Q105" s="59"/>
      <c r="R105" s="60"/>
      <c r="S105" s="60"/>
      <c r="T105" s="60"/>
      <c r="U105" s="60"/>
      <c r="V105" s="60"/>
      <c r="W105" s="60"/>
      <c r="X105" s="60"/>
      <c r="Y105" s="60"/>
      <c r="Z105" s="60"/>
    </row>
    <row r="106" spans="1:26" s="61" customFormat="1" ht="45" x14ac:dyDescent="0.25">
      <c r="A106" s="50"/>
      <c r="B106" s="51" t="s">
        <v>53</v>
      </c>
      <c r="C106" s="62" t="s">
        <v>57</v>
      </c>
      <c r="D106" s="51" t="s">
        <v>55</v>
      </c>
      <c r="E106" s="52" t="s">
        <v>130</v>
      </c>
      <c r="F106" s="53" t="s">
        <v>22</v>
      </c>
      <c r="G106" s="63"/>
      <c r="H106" s="55">
        <v>41663</v>
      </c>
      <c r="I106" s="55">
        <v>41912</v>
      </c>
      <c r="J106" s="56" t="s">
        <v>23</v>
      </c>
      <c r="K106" s="52">
        <f>(I106-H106)/30</f>
        <v>8.3000000000000007</v>
      </c>
      <c r="L106" s="56"/>
      <c r="M106" s="52">
        <v>1053</v>
      </c>
      <c r="N106" s="57"/>
      <c r="O106" s="58"/>
      <c r="P106" s="58"/>
      <c r="Q106" s="59"/>
      <c r="R106" s="60"/>
      <c r="S106" s="60"/>
      <c r="T106" s="60"/>
      <c r="U106" s="60"/>
      <c r="V106" s="60"/>
      <c r="W106" s="60"/>
      <c r="X106" s="60"/>
      <c r="Y106" s="60"/>
      <c r="Z106" s="60"/>
    </row>
    <row r="107" spans="1:26" s="61" customFormat="1" x14ac:dyDescent="0.25">
      <c r="A107" s="50"/>
      <c r="B107" s="51"/>
      <c r="C107" s="68"/>
      <c r="D107" s="68"/>
      <c r="E107" s="68"/>
      <c r="F107" s="68"/>
      <c r="G107" s="68"/>
      <c r="H107" s="68"/>
      <c r="I107" s="68"/>
      <c r="J107" s="68"/>
      <c r="K107" s="68"/>
      <c r="L107" s="68"/>
      <c r="M107" s="68"/>
      <c r="N107" s="68"/>
      <c r="O107" s="68"/>
      <c r="P107" s="68"/>
      <c r="Q107" s="59"/>
      <c r="R107" s="60"/>
      <c r="S107" s="60"/>
      <c r="T107" s="60"/>
      <c r="U107" s="60"/>
      <c r="V107" s="60"/>
      <c r="W107" s="60"/>
      <c r="X107" s="60"/>
      <c r="Y107" s="60"/>
      <c r="Z107" s="60"/>
    </row>
    <row r="108" spans="1:26" s="61" customFormat="1" x14ac:dyDescent="0.25">
      <c r="A108" s="50"/>
      <c r="B108" s="51"/>
      <c r="C108" s="62"/>
      <c r="D108" s="51"/>
      <c r="E108" s="52"/>
      <c r="F108" s="53"/>
      <c r="G108" s="53"/>
      <c r="H108" s="55"/>
      <c r="I108" s="56"/>
      <c r="J108" s="56"/>
      <c r="K108" s="52"/>
      <c r="L108" s="56"/>
      <c r="M108" s="52"/>
      <c r="N108" s="57"/>
      <c r="O108" s="58"/>
      <c r="P108" s="58"/>
      <c r="Q108" s="59"/>
      <c r="R108" s="60"/>
      <c r="S108" s="60"/>
      <c r="T108" s="60"/>
      <c r="U108" s="60"/>
      <c r="V108" s="60"/>
      <c r="W108" s="60"/>
      <c r="X108" s="60"/>
      <c r="Y108" s="60"/>
      <c r="Z108" s="60"/>
    </row>
    <row r="109" spans="1:26" s="61" customFormat="1" x14ac:dyDescent="0.25">
      <c r="A109" s="50">
        <f t="shared" ref="A109:A112" si="3">+A108+1</f>
        <v>1</v>
      </c>
      <c r="B109" s="51"/>
      <c r="C109" s="62"/>
      <c r="D109" s="51"/>
      <c r="E109" s="52"/>
      <c r="F109" s="53"/>
      <c r="G109" s="53"/>
      <c r="H109" s="53"/>
      <c r="I109" s="56"/>
      <c r="J109" s="56"/>
      <c r="K109" s="56"/>
      <c r="L109" s="56"/>
      <c r="M109" s="52"/>
      <c r="N109" s="57"/>
      <c r="O109" s="58"/>
      <c r="P109" s="58"/>
      <c r="Q109" s="59"/>
      <c r="R109" s="60"/>
      <c r="S109" s="60"/>
      <c r="T109" s="60"/>
      <c r="U109" s="60"/>
      <c r="V109" s="60"/>
      <c r="W109" s="60"/>
      <c r="X109" s="60"/>
      <c r="Y109" s="60"/>
      <c r="Z109" s="60"/>
    </row>
    <row r="110" spans="1:26" s="61" customFormat="1" x14ac:dyDescent="0.25">
      <c r="A110" s="50">
        <f t="shared" si="3"/>
        <v>2</v>
      </c>
      <c r="B110" s="51"/>
      <c r="C110" s="62"/>
      <c r="D110" s="51"/>
      <c r="E110" s="52"/>
      <c r="F110" s="53"/>
      <c r="G110" s="53"/>
      <c r="H110" s="53"/>
      <c r="I110" s="56"/>
      <c r="J110" s="56"/>
      <c r="K110" s="56"/>
      <c r="L110" s="56"/>
      <c r="M110" s="52"/>
      <c r="N110" s="57"/>
      <c r="O110" s="58"/>
      <c r="P110" s="58"/>
      <c r="Q110" s="59"/>
      <c r="R110" s="60"/>
      <c r="S110" s="60"/>
      <c r="T110" s="60"/>
      <c r="U110" s="60"/>
      <c r="V110" s="60"/>
      <c r="W110" s="60"/>
      <c r="X110" s="60"/>
      <c r="Y110" s="60"/>
      <c r="Z110" s="60"/>
    </row>
    <row r="111" spans="1:26" s="61" customFormat="1" x14ac:dyDescent="0.25">
      <c r="A111" s="50">
        <f t="shared" si="3"/>
        <v>3</v>
      </c>
      <c r="B111" s="51"/>
      <c r="C111" s="62"/>
      <c r="D111" s="51"/>
      <c r="E111" s="52"/>
      <c r="F111" s="53"/>
      <c r="G111" s="53"/>
      <c r="H111" s="53"/>
      <c r="I111" s="56"/>
      <c r="J111" s="56"/>
      <c r="K111" s="56"/>
      <c r="L111" s="56"/>
      <c r="M111" s="52"/>
      <c r="N111" s="57"/>
      <c r="O111" s="58"/>
      <c r="P111" s="58"/>
      <c r="Q111" s="59"/>
      <c r="R111" s="60"/>
      <c r="S111" s="60"/>
      <c r="T111" s="60"/>
      <c r="U111" s="60"/>
      <c r="V111" s="60"/>
      <c r="W111" s="60"/>
      <c r="X111" s="60"/>
      <c r="Y111" s="60"/>
      <c r="Z111" s="60"/>
    </row>
    <row r="112" spans="1:26" s="61" customFormat="1" x14ac:dyDescent="0.25">
      <c r="A112" s="50">
        <f t="shared" si="3"/>
        <v>4</v>
      </c>
      <c r="B112" s="51"/>
      <c r="C112" s="62"/>
      <c r="D112" s="51"/>
      <c r="E112" s="52"/>
      <c r="F112" s="53"/>
      <c r="G112" s="53"/>
      <c r="H112" s="53"/>
      <c r="I112" s="56"/>
      <c r="J112" s="56"/>
      <c r="K112" s="56"/>
      <c r="L112" s="56"/>
      <c r="M112" s="52"/>
      <c r="N112" s="57"/>
      <c r="O112" s="58"/>
      <c r="P112" s="58"/>
      <c r="Q112" s="59"/>
      <c r="R112" s="60"/>
      <c r="S112" s="60"/>
      <c r="T112" s="60"/>
      <c r="U112" s="60"/>
      <c r="V112" s="60"/>
      <c r="W112" s="60"/>
      <c r="X112" s="60"/>
      <c r="Y112" s="60"/>
      <c r="Z112" s="60"/>
    </row>
    <row r="113" spans="1:18" s="61" customFormat="1" x14ac:dyDescent="0.25">
      <c r="A113" s="50"/>
      <c r="B113" s="65" t="s">
        <v>32</v>
      </c>
      <c r="C113" s="62"/>
      <c r="D113" s="51"/>
      <c r="E113" s="52"/>
      <c r="F113" s="53"/>
      <c r="G113" s="53"/>
      <c r="H113" s="53"/>
      <c r="I113" s="56"/>
      <c r="J113" s="56"/>
      <c r="K113" s="66">
        <f t="shared" ref="K113:N113" si="4">SUM(K105:K112)</f>
        <v>13.700000000000001</v>
      </c>
      <c r="L113" s="66">
        <f t="shared" si="4"/>
        <v>0</v>
      </c>
      <c r="M113" s="93">
        <f t="shared" si="4"/>
        <v>1053</v>
      </c>
      <c r="N113" s="66">
        <f t="shared" si="4"/>
        <v>0</v>
      </c>
      <c r="O113" s="58"/>
      <c r="P113" s="58"/>
      <c r="Q113" s="68"/>
    </row>
    <row r="114" spans="1:18" x14ac:dyDescent="0.25">
      <c r="B114" s="69"/>
      <c r="C114" s="69"/>
      <c r="D114" s="69"/>
      <c r="E114" s="70"/>
      <c r="F114" s="69"/>
      <c r="G114" s="69"/>
      <c r="H114" s="69"/>
      <c r="I114" s="69"/>
      <c r="J114" s="69"/>
      <c r="K114" s="69"/>
      <c r="L114" s="69"/>
      <c r="M114" s="69"/>
      <c r="N114" s="69"/>
      <c r="O114" s="69"/>
      <c r="P114" s="69"/>
    </row>
    <row r="115" spans="1:18" ht="18.75" x14ac:dyDescent="0.25">
      <c r="B115" s="73" t="s">
        <v>131</v>
      </c>
      <c r="C115" s="142">
        <f>K113</f>
        <v>13.700000000000001</v>
      </c>
      <c r="H115" s="75"/>
      <c r="I115" s="75"/>
      <c r="J115" s="75"/>
      <c r="K115" s="75"/>
      <c r="L115" s="75"/>
      <c r="M115" s="75"/>
      <c r="N115" s="69"/>
      <c r="O115" s="69"/>
      <c r="P115" s="69"/>
    </row>
    <row r="117" spans="1:18" ht="15.75" thickBot="1" x14ac:dyDescent="0.3"/>
    <row r="118" spans="1:18" ht="30.75" thickBot="1" x14ac:dyDescent="0.3">
      <c r="B118" s="94" t="s">
        <v>132</v>
      </c>
      <c r="C118" s="95" t="s">
        <v>133</v>
      </c>
      <c r="D118" s="94" t="s">
        <v>31</v>
      </c>
      <c r="E118" s="95" t="s">
        <v>134</v>
      </c>
    </row>
    <row r="119" spans="1:18" x14ac:dyDescent="0.25">
      <c r="B119" s="96" t="s">
        <v>135</v>
      </c>
      <c r="C119" s="97">
        <v>20</v>
      </c>
      <c r="D119" s="97">
        <v>0</v>
      </c>
      <c r="E119" s="116">
        <f>+D119+D120+D121</f>
        <v>30</v>
      </c>
    </row>
    <row r="120" spans="1:18" x14ac:dyDescent="0.25">
      <c r="B120" s="96" t="s">
        <v>136</v>
      </c>
      <c r="C120" s="74">
        <v>30</v>
      </c>
      <c r="D120" s="42">
        <v>30</v>
      </c>
      <c r="E120" s="117"/>
    </row>
    <row r="121" spans="1:18" ht="15.75" thickBot="1" x14ac:dyDescent="0.3">
      <c r="B121" s="96" t="s">
        <v>137</v>
      </c>
      <c r="C121" s="98">
        <v>40</v>
      </c>
      <c r="D121" s="98"/>
      <c r="E121" s="118"/>
    </row>
    <row r="123" spans="1:18" ht="15.75" thickBot="1" x14ac:dyDescent="0.3"/>
    <row r="124" spans="1:18" ht="27" thickBot="1" x14ac:dyDescent="0.3">
      <c r="B124" s="113" t="s">
        <v>138</v>
      </c>
      <c r="C124" s="114"/>
      <c r="D124" s="114"/>
      <c r="E124" s="114"/>
      <c r="F124" s="114"/>
      <c r="G124" s="114"/>
      <c r="H124" s="114"/>
      <c r="I124" s="114"/>
      <c r="J124" s="114"/>
      <c r="K124" s="114"/>
      <c r="L124" s="114"/>
      <c r="M124" s="114"/>
      <c r="N124" s="115"/>
    </row>
    <row r="126" spans="1:18" ht="75" x14ac:dyDescent="0.25">
      <c r="B126" s="79" t="s">
        <v>96</v>
      </c>
      <c r="C126" s="79" t="s">
        <v>97</v>
      </c>
      <c r="D126" s="79" t="s">
        <v>98</v>
      </c>
      <c r="E126" s="79" t="s">
        <v>99</v>
      </c>
      <c r="F126" s="79" t="s">
        <v>100</v>
      </c>
      <c r="G126" s="79" t="s">
        <v>101</v>
      </c>
      <c r="H126" s="79" t="s">
        <v>102</v>
      </c>
      <c r="I126" s="79" t="s">
        <v>103</v>
      </c>
      <c r="J126" s="119" t="s">
        <v>104</v>
      </c>
      <c r="K126" s="120"/>
      <c r="L126" s="121"/>
      <c r="M126" s="79" t="s">
        <v>105</v>
      </c>
      <c r="N126" s="79" t="s">
        <v>106</v>
      </c>
      <c r="O126" s="79" t="s">
        <v>107</v>
      </c>
      <c r="P126" s="119" t="s">
        <v>81</v>
      </c>
      <c r="Q126" s="121"/>
    </row>
    <row r="127" spans="1:18" ht="195" x14ac:dyDescent="0.25">
      <c r="B127" s="90" t="s">
        <v>139</v>
      </c>
      <c r="C127" s="99" t="s">
        <v>22</v>
      </c>
      <c r="D127" s="100" t="s">
        <v>140</v>
      </c>
      <c r="E127" s="100">
        <v>1042426105</v>
      </c>
      <c r="F127" s="83" t="s">
        <v>141</v>
      </c>
      <c r="G127" s="100" t="s">
        <v>142</v>
      </c>
      <c r="H127" s="101">
        <v>40473</v>
      </c>
      <c r="I127" s="88"/>
      <c r="J127" s="99" t="s">
        <v>143</v>
      </c>
      <c r="K127" s="102" t="s">
        <v>144</v>
      </c>
      <c r="L127" s="102" t="s">
        <v>145</v>
      </c>
      <c r="M127" s="42" t="s">
        <v>22</v>
      </c>
      <c r="N127" s="42" t="s">
        <v>22</v>
      </c>
      <c r="O127" s="42" t="s">
        <v>22</v>
      </c>
      <c r="P127" s="106"/>
      <c r="Q127" s="106"/>
      <c r="R127" s="13"/>
    </row>
    <row r="128" spans="1:18" ht="90" x14ac:dyDescent="0.25">
      <c r="B128" s="90" t="s">
        <v>146</v>
      </c>
      <c r="C128" s="99" t="s">
        <v>22</v>
      </c>
      <c r="D128" s="100" t="s">
        <v>147</v>
      </c>
      <c r="E128" s="100">
        <v>22563760</v>
      </c>
      <c r="F128" s="100" t="s">
        <v>148</v>
      </c>
      <c r="G128" s="100" t="s">
        <v>149</v>
      </c>
      <c r="H128" s="100" t="s">
        <v>150</v>
      </c>
      <c r="I128" s="88"/>
      <c r="J128" s="99" t="s">
        <v>151</v>
      </c>
      <c r="K128" s="102" t="s">
        <v>152</v>
      </c>
      <c r="L128" s="102" t="s">
        <v>153</v>
      </c>
      <c r="M128" s="83" t="s">
        <v>22</v>
      </c>
      <c r="N128" s="42" t="s">
        <v>22</v>
      </c>
      <c r="O128" s="42" t="s">
        <v>22</v>
      </c>
      <c r="P128" s="106"/>
      <c r="Q128" s="106"/>
      <c r="R128" s="13"/>
    </row>
    <row r="129" spans="2:18" ht="75" x14ac:dyDescent="0.25">
      <c r="B129" s="90" t="s">
        <v>154</v>
      </c>
      <c r="C129" s="99" t="s">
        <v>22</v>
      </c>
      <c r="D129" s="100" t="s">
        <v>155</v>
      </c>
      <c r="E129" s="100">
        <v>32613400</v>
      </c>
      <c r="F129" s="100" t="s">
        <v>156</v>
      </c>
      <c r="G129" s="100" t="s">
        <v>142</v>
      </c>
      <c r="H129" s="101">
        <v>39430</v>
      </c>
      <c r="I129" s="88"/>
      <c r="J129" s="99" t="s">
        <v>157</v>
      </c>
      <c r="K129" s="102" t="s">
        <v>158</v>
      </c>
      <c r="L129" s="102" t="s">
        <v>159</v>
      </c>
      <c r="M129" s="83" t="s">
        <v>22</v>
      </c>
      <c r="N129" s="42" t="s">
        <v>22</v>
      </c>
      <c r="O129" s="42" t="s">
        <v>22</v>
      </c>
      <c r="P129" s="106"/>
      <c r="Q129" s="106"/>
      <c r="R129" s="13"/>
    </row>
    <row r="132" spans="2:18" ht="15.75" thickBot="1" x14ac:dyDescent="0.3"/>
    <row r="133" spans="2:18" ht="30" x14ac:dyDescent="0.25">
      <c r="B133" s="43" t="s">
        <v>21</v>
      </c>
      <c r="C133" s="43" t="s">
        <v>132</v>
      </c>
      <c r="D133" s="79" t="s">
        <v>133</v>
      </c>
      <c r="E133" s="43" t="s">
        <v>31</v>
      </c>
      <c r="F133" s="95" t="s">
        <v>160</v>
      </c>
      <c r="G133" s="103"/>
    </row>
    <row r="134" spans="2:18" ht="108" x14ac:dyDescent="0.2">
      <c r="B134" s="107" t="s">
        <v>161</v>
      </c>
      <c r="C134" s="104" t="s">
        <v>162</v>
      </c>
      <c r="D134" s="42">
        <v>25</v>
      </c>
      <c r="E134" s="42">
        <v>25</v>
      </c>
      <c r="F134" s="108">
        <v>60</v>
      </c>
      <c r="G134" s="105"/>
    </row>
    <row r="135" spans="2:18" ht="96" x14ac:dyDescent="0.2">
      <c r="B135" s="107"/>
      <c r="C135" s="104" t="s">
        <v>163</v>
      </c>
      <c r="D135" s="83">
        <v>25</v>
      </c>
      <c r="E135" s="42">
        <v>25</v>
      </c>
      <c r="F135" s="109"/>
      <c r="G135" s="105"/>
    </row>
    <row r="136" spans="2:18" ht="60" x14ac:dyDescent="0.2">
      <c r="B136" s="107"/>
      <c r="C136" s="104" t="s">
        <v>164</v>
      </c>
      <c r="D136" s="42">
        <v>10</v>
      </c>
      <c r="E136" s="42">
        <v>10</v>
      </c>
      <c r="F136" s="110"/>
      <c r="G136" s="105"/>
    </row>
    <row r="137" spans="2:18" x14ac:dyDescent="0.25">
      <c r="C137"/>
    </row>
    <row r="140" spans="2:18" x14ac:dyDescent="0.25">
      <c r="B140" s="39" t="s">
        <v>165</v>
      </c>
    </row>
    <row r="143" spans="2:18" x14ac:dyDescent="0.25">
      <c r="B143" s="40" t="s">
        <v>21</v>
      </c>
      <c r="C143" s="40" t="s">
        <v>30</v>
      </c>
      <c r="D143" s="43" t="s">
        <v>31</v>
      </c>
      <c r="E143" s="43" t="s">
        <v>32</v>
      </c>
    </row>
    <row r="144" spans="2:18" ht="28.5" x14ac:dyDescent="0.25">
      <c r="B144" s="44" t="s">
        <v>166</v>
      </c>
      <c r="C144" s="45">
        <v>40</v>
      </c>
      <c r="D144" s="42">
        <v>30</v>
      </c>
      <c r="E144" s="111">
        <v>90</v>
      </c>
    </row>
    <row r="145" spans="2:5" ht="42.75" x14ac:dyDescent="0.25">
      <c r="B145" s="44" t="s">
        <v>167</v>
      </c>
      <c r="C145" s="45">
        <v>60</v>
      </c>
      <c r="D145" s="42">
        <v>60</v>
      </c>
      <c r="E145" s="112"/>
    </row>
  </sheetData>
  <mergeCells count="4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127:Q127"/>
    <mergeCell ref="P87:Q87"/>
    <mergeCell ref="P88:Q88"/>
    <mergeCell ref="B91:N91"/>
    <mergeCell ref="D94:E94"/>
    <mergeCell ref="D95:E95"/>
    <mergeCell ref="B98:P98"/>
    <mergeCell ref="B101:N101"/>
    <mergeCell ref="E119:E121"/>
    <mergeCell ref="B124:N124"/>
    <mergeCell ref="J126:L126"/>
    <mergeCell ref="P126:Q126"/>
    <mergeCell ref="P128:Q128"/>
    <mergeCell ref="P129:Q129"/>
    <mergeCell ref="B134:B136"/>
    <mergeCell ref="F134:F136"/>
    <mergeCell ref="E144:E145"/>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2014-12-16T02:34:34Z</dcterms:created>
  <dcterms:modified xsi:type="dcterms:W3CDTF">2014-12-16T03:19:41Z</dcterms:modified>
</cp:coreProperties>
</file>