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rank\Desktop\Subsanaciones\YAMIROSUBSANACIONES\"/>
    </mc:Choice>
  </mc:AlternateContent>
  <bookViews>
    <workbookView xWindow="0" yWindow="0" windowWidth="20490" windowHeight="74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1" i="1" l="1"/>
  <c r="J110" i="1"/>
  <c r="J49" i="1"/>
  <c r="J50" i="1"/>
  <c r="J48" i="1"/>
  <c r="D148" i="1" l="1"/>
  <c r="E138" i="1"/>
  <c r="D123" i="1"/>
  <c r="M117" i="1"/>
  <c r="L117" i="1"/>
  <c r="K117" i="1"/>
  <c r="J117" i="1"/>
  <c r="B119" i="1" s="1"/>
  <c r="K60" i="1"/>
  <c r="J58" i="1"/>
  <c r="M56" i="1"/>
  <c r="L56" i="1"/>
  <c r="B61" i="1" s="1"/>
  <c r="K56" i="1"/>
  <c r="J56" i="1"/>
  <c r="B60" i="1" s="1"/>
  <c r="J44" i="1"/>
  <c r="D39" i="1"/>
  <c r="D23" i="1"/>
  <c r="B23" i="1"/>
  <c r="E21" i="1"/>
  <c r="D21" i="1"/>
</calcChain>
</file>

<file path=xl/sharedStrings.xml><?xml version="1.0" encoding="utf-8"?>
<sst xmlns="http://schemas.openxmlformats.org/spreadsheetml/2006/main" count="300" uniqueCount="176">
  <si>
    <t>1. CRITERIOS HABILITANTES</t>
  </si>
  <si>
    <t>Experiencia Específica - habilitante</t>
  </si>
  <si>
    <t>Nombre de Proponente:</t>
  </si>
  <si>
    <t>UNIÓN TEMPORAL CONSTRUYENDO PROSPERIDAD SOCIAL Y BIENESTAR INTEGRAL EN LOS NIÑOS Y NIÑAS</t>
  </si>
  <si>
    <t>Nombre de Integrante No 1:</t>
  </si>
  <si>
    <t>FUNDACION SEMILLAS DE PROSPERIDAD</t>
  </si>
  <si>
    <t>Nombre de Integrante No 2:</t>
  </si>
  <si>
    <t>FUNDACION PARA EL FOMENTO DE LA DEMOCRACIA, EL DESARROLLO SOCIAL Y LA ECOLOGIA -FUNDESOE</t>
  </si>
  <si>
    <t>Nombre de Integrante No 3:</t>
  </si>
  <si>
    <t>grupo a la que se presenta</t>
  </si>
  <si>
    <t>Fecha de evaluación:</t>
  </si>
  <si>
    <t>Resumen de Grupos y Presupuesto que esta ofertando (se debe hacer una valuación independiente para cada grupo al que se presenta)</t>
  </si>
  <si>
    <t>Número del Grupo</t>
  </si>
  <si>
    <t>Valor del Presupuesto</t>
  </si>
  <si>
    <t>Número de cupos</t>
  </si>
  <si>
    <t>Sumatoria</t>
  </si>
  <si>
    <t xml:space="preserve">Experiencia minima a acreditar </t>
  </si>
  <si>
    <t>Experiencia mínima a acreditar en cupos (80% de los cupos del grupo)</t>
  </si>
  <si>
    <t>RESULTADOS EVALUACION COMPONENTE TECNICO</t>
  </si>
  <si>
    <t>CRITERIO</t>
  </si>
  <si>
    <t>SI</t>
  </si>
  <si>
    <t>NO</t>
  </si>
  <si>
    <t>Experiencia Específica habilitante en tiempo</t>
  </si>
  <si>
    <t>X</t>
  </si>
  <si>
    <t>Experiencia Específica habilitante en cupos</t>
  </si>
  <si>
    <t>Infraestructura</t>
  </si>
  <si>
    <t>Talento Humano</t>
  </si>
  <si>
    <t>RESULTADOS FACTORES DE PONDERACION</t>
  </si>
  <si>
    <t>PUNTAJE MAXIMO</t>
  </si>
  <si>
    <t>PUNTAJE ASIGNADO</t>
  </si>
  <si>
    <t>TOTAL</t>
  </si>
  <si>
    <t>1.   Experiencia adicional a la mínima requerida en la ejecución de programas de atención a primera infancia y o familia</t>
  </si>
  <si>
    <t xml:space="preserve">2.   Disposición de un equipo adicional al requerido por el manual operativo, para la administración de la ejecución del contrato a suscribir, sin costo adicional, en las siguientes áreas: coordinador general del grupo, pedagógica y financiera. </t>
  </si>
  <si>
    <t>Solo de certificaciones validadas (por que se ajustan al objeto solicitado y periodos solicitado y no fueron objeto de multas</t>
  </si>
  <si>
    <t>Experiencia habilitante</t>
  </si>
  <si>
    <t>Nombre del proponente y /o integrante  de la unión temporal o consorcio que reporta la experiencia</t>
  </si>
  <si>
    <t>Empresa o entidad contratista
(a nombre de que entidad esta la certificación)</t>
  </si>
  <si>
    <t>Empresa  o entidad contratante
(nombre de la entidad que expide la certificación)</t>
  </si>
  <si>
    <t>Numero
 del contrato</t>
  </si>
  <si>
    <t xml:space="preserve">Objeto del contrato cumple con lo solcitado 
si/ no
</t>
  </si>
  <si>
    <t>Porcentaje de participación en caso de consorcio o unión temporal</t>
  </si>
  <si>
    <t xml:space="preserve">Fecha 
inicio </t>
  </si>
  <si>
    <t>Fecha de terminación</t>
  </si>
  <si>
    <t>fueron objeto de multas
si/no</t>
  </si>
  <si>
    <t>experiencia
acreditada
validada
(en meses)</t>
  </si>
  <si>
    <t>experiencia
acreditada
no validada 
(en meses)</t>
  </si>
  <si>
    <t xml:space="preserve">Cantidad de Cupos ejecutados </t>
  </si>
  <si>
    <t>Cantidad de Cupos 
 según % de participación</t>
  </si>
  <si>
    <t>Valor ejecutado
del contrato</t>
  </si>
  <si>
    <t>FOLIO</t>
  </si>
  <si>
    <t>OBSERVACION</t>
  </si>
  <si>
    <t>FUNDESOE</t>
  </si>
  <si>
    <t>FONADE</t>
  </si>
  <si>
    <t>2121005 del 28 de marzo del 2012</t>
  </si>
  <si>
    <t>ICBF</t>
  </si>
  <si>
    <t>107 del 17 de enero del 2014</t>
  </si>
  <si>
    <t>Se aporta certificación reemplazando la experiencia del contrato 180 del 4 de enero del 2010</t>
  </si>
  <si>
    <t>308 del 28 de enero del 2011</t>
  </si>
  <si>
    <t>Criterio</t>
  </si>
  <si>
    <t>Valor</t>
  </si>
  <si>
    <t xml:space="preserve">Concepto, cumple </t>
  </si>
  <si>
    <t>si</t>
  </si>
  <si>
    <t>no</t>
  </si>
  <si>
    <t>Total meses de experiencia acreditada valida</t>
  </si>
  <si>
    <t>x</t>
  </si>
  <si>
    <t>Total cupos certificados</t>
  </si>
  <si>
    <t>Infraestructura Formato 11 - Habilitante</t>
  </si>
  <si>
    <t>MODALIDAD A LA QUE SE PRESENTA
(CDI CON ARRIENDO- CDI SIN ARRIENDO - MODALIDAD FAMILIAR)</t>
  </si>
  <si>
    <t>MODALIDAD</t>
  </si>
  <si>
    <t>UBICACIÓN*</t>
  </si>
  <si>
    <t>CAPACIDAD  INSTALADA EN CUPOS**</t>
  </si>
  <si>
    <t>CERTIFICADO DE TRADICIÓN Y LIBERTAD SI ES PROPIA CDI</t>
  </si>
  <si>
    <t>PROMESA DE ARRENDAMIENTO O CARTA DE INTENCIÓN CDI</t>
  </si>
  <si>
    <t>CARTA DE COMPROMISO DE GESTIONAR EL USO CUENDO ES PÚBLICA CDI</t>
  </si>
  <si>
    <t xml:space="preserve">CARTA DE COMPROMISO DE DISPONER DEL ESPACIO MODALIDAD FAMILIAR </t>
  </si>
  <si>
    <t>CUMPLIMIENTO DE CONDICIONES DE SEGURIDAD SEGÚN FORMATO 11 SI/NO</t>
  </si>
  <si>
    <t>CUMPLIMIENTO ESPACIOS DE SERVICIO Y ATENCIÓN SEGÚN FORMATO 11 SI/NO</t>
  </si>
  <si>
    <t>CUMPLIMIENTO CONDICIONES DEL ENTORNO SEGÚN FORMATO 11 SI/NO</t>
  </si>
  <si>
    <t>CUMPLIMIENTO SERVICIOS PÚBLICOS BÁSICOS SEFÚN FORMATO 11 SI/NO</t>
  </si>
  <si>
    <t>SE ENCUENTRA DENTRO DE UN KM DE DISTANCIA DE LA UNICACIÓN ACTUAL DE LOS BENEFICIARIOS SI/NO</t>
  </si>
  <si>
    <t>OBSERVACIONES</t>
  </si>
  <si>
    <t>CUMPLE 
SI /NO</t>
  </si>
  <si>
    <t>CDI DESARROLLO INFANTIL  SIN ARRIENDO MI PRIMER HOGAR</t>
  </si>
  <si>
    <t xml:space="preserve">INSTITUCIONAL </t>
  </si>
  <si>
    <t>Calle 11 # 11-73 Barrio Salón Azul Galapa</t>
  </si>
  <si>
    <t>CDI DESARROLLO INFANTIL SIN ARRIENDO MI PRIMER HOGAR</t>
  </si>
  <si>
    <t>Vereda Alpes de Sevilla</t>
  </si>
  <si>
    <t>CDI DESARROLLO INFANTIL SIN ARRIENDO JESUS DE LA BUENA ESPERANZA PALUHATO</t>
  </si>
  <si>
    <t>Galapa Casa Comunitaria Corregimiento de Paluhato</t>
  </si>
  <si>
    <t>* Dirección, barrio - vereda, Centro Zonal</t>
  </si>
  <si>
    <t>** Cupos de acuerdo con el área exigida en el estándar 40 para las dos Modalidades</t>
  </si>
  <si>
    <t>*** Si es propia, en arriendo,  comodato ó con autorización de uso, con que entidad</t>
  </si>
  <si>
    <t>Talento Humano - Habilitante</t>
  </si>
  <si>
    <t>CARGO</t>
  </si>
  <si>
    <t>PROPORCIÓN T.HNO/CUPOS</t>
  </si>
  <si>
    <t>NOMBRE</t>
  </si>
  <si>
    <t>CÉDULA DE CIUDADANÍA</t>
  </si>
  <si>
    <t>TÍTULO OBTENIDO</t>
  </si>
  <si>
    <t>INSTITUCIÓN DE EDUCACIÓN SUPERIOR</t>
  </si>
  <si>
    <t>FECHA DE TERMINACIÓN DE MATERIAS O DE GRADO SEGÚN EL CASO</t>
  </si>
  <si>
    <t>TARJETA PROFESIONAL DE REQUERIRSE</t>
  </si>
  <si>
    <t xml:space="preserve">EXPERIENCIA PROFESIONAL </t>
  </si>
  <si>
    <t xml:space="preserve">CARTA DE COMPROMISO DE SUSCRIBIR EL CONTRATO FORMATO 8 </t>
  </si>
  <si>
    <r>
      <rPr>
        <b/>
        <sz val="10"/>
        <color theme="1"/>
        <rFont val="Calibri"/>
        <family val="2"/>
        <scheme val="minor"/>
      </rPr>
      <t>CUMPLE PERFIL</t>
    </r>
    <r>
      <rPr>
        <b/>
        <sz val="11"/>
        <color theme="1"/>
        <rFont val="Calibri"/>
        <family val="2"/>
        <scheme val="minor"/>
      </rPr>
      <t xml:space="preserve">
SI /NO</t>
    </r>
  </si>
  <si>
    <t>COORDINADOR</t>
  </si>
  <si>
    <t>1/200</t>
  </si>
  <si>
    <t xml:space="preserve">SERGIO WANNER MENDOZA </t>
  </si>
  <si>
    <t>LICENCIADO EN EDUCACIÓN BÁSICA CON ÉNFASIS EN HUMANIDADES Y LENGUA CASTELLANA</t>
  </si>
  <si>
    <t>UNIVERSIDAD DEL ATLÁNTICO</t>
  </si>
  <si>
    <t>30 DE JUNIO DEL 2006</t>
  </si>
  <si>
    <t>COLEGIO MIXTO ANTONIO NARIÑO</t>
  </si>
  <si>
    <t>DESDE ENERO DEL 2012 HASTA MARZO DEL 2013</t>
  </si>
  <si>
    <t>DIRECTOR</t>
  </si>
  <si>
    <t>YOELIS OLIVO DE LA CRUZ</t>
  </si>
  <si>
    <t>LICENCIADA EN LENGUA CASTELLANA Y COMUNICACIÓN</t>
  </si>
  <si>
    <t>UNIVERSIDAD  DE PAMPLONA</t>
  </si>
  <si>
    <t>22 DE MARZO DEL 2011</t>
  </si>
  <si>
    <t>FUNDACIÓN ANTONIO NARIÑO</t>
  </si>
  <si>
    <t>ENERO DEL 2010 HASTA EL MARZO DEL 2011</t>
  </si>
  <si>
    <t>DIRECTORA</t>
  </si>
  <si>
    <t>PROFESIONAL DE APOYO PSICOSOCIAL</t>
  </si>
  <si>
    <t>LUIS GUILLERMO QUINTERO CRUZ</t>
  </si>
  <si>
    <t>PSICÓLOGO</t>
  </si>
  <si>
    <t>UNIVERSIDAD DEL SINÚ</t>
  </si>
  <si>
    <t>5 DE DICIEMBRE DEL 2012</t>
  </si>
  <si>
    <t>FUNBASOL</t>
  </si>
  <si>
    <t>1 DE JULIO DEL 2013 AL 10 DE JULIO DEL 2014</t>
  </si>
  <si>
    <t>LUCILA CRISTANCHO DE SIERRA</t>
  </si>
  <si>
    <t>UNIVERSIDAD NACIONAL ABIERTA  Y  A DISTANCIA</t>
  </si>
  <si>
    <t>30 de Agosto del 2012</t>
  </si>
  <si>
    <t>UNION TEMPORAL ALIMENTACION CARIBE</t>
  </si>
  <si>
    <t>03/01/2011 al 3/12/2011</t>
  </si>
  <si>
    <t>Propuesta Técnica - Habilitante</t>
  </si>
  <si>
    <r>
      <rPr>
        <b/>
        <sz val="10"/>
        <color theme="1"/>
        <rFont val="Calibri"/>
        <family val="2"/>
        <scheme val="minor"/>
      </rPr>
      <t xml:space="preserve">CUMPLE </t>
    </r>
    <r>
      <rPr>
        <b/>
        <sz val="11"/>
        <color theme="1"/>
        <rFont val="Calibri"/>
        <family val="2"/>
        <scheme val="minor"/>
      </rPr>
      <t xml:space="preserve">
SI /NO</t>
    </r>
  </si>
  <si>
    <t>Presentó propuesta técnica de acuedo con lo solicitado en el pliego de condiciones. Formato 12</t>
  </si>
  <si>
    <t>2. CRITERIOS DE EVALUACIÓN</t>
  </si>
  <si>
    <t>1. Experiencia Específica - Adicional</t>
  </si>
  <si>
    <t>083 DEL 20/1/2009</t>
  </si>
  <si>
    <t>002 DEL 14/1/2011</t>
  </si>
  <si>
    <t>267 DEL 1/8/2014</t>
  </si>
  <si>
    <t>Total meses de experiencia adicional acreditada valida</t>
  </si>
  <si>
    <t>VARIABLES</t>
  </si>
  <si>
    <t>PUNTAJE MÁXIMO</t>
  </si>
  <si>
    <t>TOTAL PUNTAJE 
CRITERIO 1</t>
  </si>
  <si>
    <t xml:space="preserve">6 meses adicionales al mínimo requerido </t>
  </si>
  <si>
    <t xml:space="preserve">12 meses adicionales al mínimo requerido </t>
  </si>
  <si>
    <t xml:space="preserve">18 meses adicionales al mínimo requerido </t>
  </si>
  <si>
    <t>Equipo talento humano adicional</t>
  </si>
  <si>
    <r>
      <rPr>
        <b/>
        <sz val="9"/>
        <color theme="1"/>
        <rFont val="Calibri"/>
        <family val="2"/>
        <scheme val="minor"/>
      </rPr>
      <t>CUMPLE PROPORCION</t>
    </r>
    <r>
      <rPr>
        <b/>
        <sz val="11"/>
        <color theme="1"/>
        <rFont val="Calibri"/>
        <family val="2"/>
        <scheme val="minor"/>
      </rPr>
      <t xml:space="preserve">
SI /NO</t>
    </r>
  </si>
  <si>
    <t>COORDINADORCOORDINADOR GENERAL DEL PROYECTO POR CADA MIL CUPOS OFERTADOS O FRACIÓN INFERIOR</t>
  </si>
  <si>
    <t>1/405</t>
  </si>
  <si>
    <t>ANA MERCEDES LABORDE PONCE</t>
  </si>
  <si>
    <t>TRABAJADOR SOCIAL</t>
  </si>
  <si>
    <t>UNIVERSIDAD METROPOLITANA</t>
  </si>
  <si>
    <t>14/1/2011 hasta la fecha</t>
  </si>
  <si>
    <t>PROFESIONAL DE APOYO PEDAGÓGICO  POR CADA MIL CUPOS OFERTADOS O FRACIÓN INFERIOR</t>
  </si>
  <si>
    <t>JULIET DEL CARMEN CAICEO MACHACON</t>
  </si>
  <si>
    <t>LICENCIADA EN EDUCACION BASICA CON ENFASIS EN CIENCIAS SOCIALES</t>
  </si>
  <si>
    <t>UNIVERSIDAD DE PAMPLONA</t>
  </si>
  <si>
    <t>COLEGIO SAN NICOLAS DE TOLENTINO</t>
  </si>
  <si>
    <t>Desde 1993 al año 1997</t>
  </si>
  <si>
    <t>DOCENTE EDUCACION PREESCOLAR</t>
  </si>
  <si>
    <t xml:space="preserve">FINANCIERO  POR CADA CINCO MIL CUPOS OFERTADOS O FRACIÓN INFERIOR </t>
  </si>
  <si>
    <t>LUIS HORTENCIO PERALTA GOMEZ</t>
  </si>
  <si>
    <t>CONTADOR PÚBLICO</t>
  </si>
  <si>
    <t>FUNDACION UNIVERSITARIA SAN MARTIN</t>
  </si>
  <si>
    <t>1/11/2012 hasta la fecha</t>
  </si>
  <si>
    <t>CONTADOR</t>
  </si>
  <si>
    <t>TOTAL PUNTAJE 
CRITERIO 2</t>
  </si>
  <si>
    <t xml:space="preserve">
Disposición de un equipo adicional al requerido por manual operativo, para la administración de la ejecución del contrato a suscribir.
</t>
  </si>
  <si>
    <t xml:space="preserve">COORDINADOR GENERAL DEL PROYECTO POR CADA MIL CUPOS OFERTADOS O FRACIÓN INFERIOR 
Profesional en ciencias de la administración, económicas sociales y humanas o de la educación, con experiencia igual o mayor a dos (2) años en infancia o familia
</t>
  </si>
  <si>
    <t>PROFESIONAL DE APOYO PEDAGÓGICO  POR CADA MIL CUPOS OFERTADOS O FRACIÓN INFERIOR 
Profesional en ciencias de las educación con experiencia igual o mayor a dos (2) años en infancia o familia</t>
  </si>
  <si>
    <t>FINANCIERO  POR CADA CINCO MIL CUPOS OFERTADOS O FRACIÓN INFERIOR 
Profesional o tecnólogo en ciencias de la administración o económicas</t>
  </si>
  <si>
    <t>TOTAL PUNTAJE POR CRITERIO</t>
  </si>
  <si>
    <r>
      <t>1.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>Experiencia adicional a la mínima requerida en la ejecución de programas de atención a primera infancia y o familia</t>
    </r>
  </si>
  <si>
    <r>
      <t>2.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 xml:space="preserve">Disposición de un equipo adicional al requerido por el manual operativo, para la administración de la ejecución del contrato a suscribir, sin costo adicional, en las siguientes áreas: coordinador general del grupo, pedagógica y financiera.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</si>
</sst>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[$$-2C0A]\ #,##0"/>
    <numFmt numFmtId="167" formatCode="[$$-240A]\ #,##0.00"/>
    <numFmt numFmtId="168" formatCode="&quot;$&quot;\ #,##0_);[Red]\(&quot;$&quot;\ #,##0\)"/>
    <numFmt numFmtId="169" formatCode="[$$-240A]\ #,##0"/>
    <numFmt numFmtId="170" formatCode="_-* #,##0\ _€_-;\-* #,##0\ _€_-;_-* &quot;-&quot;??\ _€_-;_-@_-"/>
    <numFmt numFmtId="171" formatCode="[$$-2C0A]\ #,##0.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name val="Calibri"/>
      <family val="2"/>
    </font>
    <font>
      <sz val="16"/>
      <name val="Calibri"/>
      <family val="2"/>
    </font>
    <font>
      <b/>
      <sz val="11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11"/>
      <name val="Calibri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indexed="9"/>
      <name val="Calibri"/>
      <family val="2"/>
    </font>
    <font>
      <sz val="9"/>
      <color indexed="8"/>
      <name val="Calibri"/>
      <family val="2"/>
    </font>
    <font>
      <sz val="9"/>
      <name val="Calibri"/>
      <family val="2"/>
    </font>
    <font>
      <b/>
      <sz val="10"/>
      <color theme="1"/>
      <name val="Calibri"/>
      <family val="2"/>
      <scheme val="minor"/>
    </font>
    <font>
      <sz val="11"/>
      <name val="Arial"/>
      <family val="2"/>
    </font>
    <font>
      <b/>
      <sz val="9"/>
      <color theme="1"/>
      <name val="Calibri"/>
      <family val="2"/>
      <scheme val="minor"/>
    </font>
    <font>
      <sz val="9"/>
      <name val="Arial"/>
      <family val="2"/>
    </font>
    <font>
      <sz val="7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57"/>
      </left>
      <right/>
      <top/>
      <bottom/>
      <diagonal/>
    </border>
    <border>
      <left style="medium">
        <color indexed="57"/>
      </left>
      <right style="medium">
        <color indexed="57"/>
      </right>
      <top style="medium">
        <color indexed="57"/>
      </top>
      <bottom style="medium">
        <color indexed="57"/>
      </bottom>
      <diagonal/>
    </border>
    <border>
      <left/>
      <right/>
      <top style="medium">
        <color indexed="57"/>
      </top>
      <bottom style="medium">
        <color indexed="57"/>
      </bottom>
      <diagonal/>
    </border>
    <border>
      <left/>
      <right style="medium">
        <color indexed="57"/>
      </right>
      <top style="medium">
        <color indexed="57"/>
      </top>
      <bottom style="medium">
        <color indexed="57"/>
      </bottom>
      <diagonal/>
    </border>
    <border>
      <left style="medium">
        <color indexed="57"/>
      </left>
      <right/>
      <top style="medium">
        <color indexed="57"/>
      </top>
      <bottom style="medium">
        <color indexed="5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7"/>
      </bottom>
      <diagonal/>
    </border>
    <border>
      <left style="medium">
        <color indexed="57"/>
      </left>
      <right style="medium">
        <color indexed="57"/>
      </right>
      <top style="medium">
        <color indexed="57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1">
    <xf numFmtId="0" fontId="0" fillId="0" borderId="0" xfId="0"/>
    <xf numFmtId="0" fontId="0" fillId="0" borderId="0" xfId="0" applyAlignment="1">
      <alignment vertical="center"/>
    </xf>
    <xf numFmtId="0" fontId="4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5" fillId="3" borderId="3" xfId="0" applyFont="1" applyFill="1" applyBorder="1" applyAlignment="1" applyProtection="1">
      <alignment vertical="center"/>
      <protection locked="0"/>
    </xf>
    <xf numFmtId="0" fontId="5" fillId="3" borderId="4" xfId="0" applyFont="1" applyFill="1" applyBorder="1" applyAlignment="1" applyProtection="1">
      <alignment vertical="center"/>
      <protection locked="0"/>
    </xf>
    <xf numFmtId="0" fontId="6" fillId="0" borderId="5" xfId="0" applyFont="1" applyFill="1" applyBorder="1" applyAlignment="1">
      <alignment vertical="center"/>
    </xf>
    <xf numFmtId="15" fontId="0" fillId="0" borderId="5" xfId="0" applyNumberFormat="1" applyFont="1" applyFill="1" applyBorder="1" applyAlignment="1" applyProtection="1">
      <alignment horizontal="left" vertical="center"/>
      <protection locked="0"/>
    </xf>
    <xf numFmtId="0" fontId="5" fillId="0" borderId="3" xfId="0" applyFont="1" applyFill="1" applyBorder="1" applyAlignment="1" applyProtection="1">
      <alignment horizontal="left" vertical="center"/>
      <protection locked="0"/>
    </xf>
    <xf numFmtId="0" fontId="5" fillId="0" borderId="4" xfId="0" applyFont="1" applyFill="1" applyBorder="1" applyAlignment="1" applyProtection="1">
      <alignment horizontal="left" vertical="center"/>
      <protection locked="0"/>
    </xf>
    <xf numFmtId="0" fontId="6" fillId="0" borderId="0" xfId="0" applyFont="1" applyFill="1" applyBorder="1" applyAlignment="1">
      <alignment vertical="center"/>
    </xf>
    <xf numFmtId="14" fontId="0" fillId="0" borderId="0" xfId="0" applyNumberForma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166" fontId="0" fillId="3" borderId="6" xfId="0" applyNumberFormat="1" applyFill="1" applyBorder="1" applyAlignment="1">
      <alignment horizontal="right" vertical="center"/>
    </xf>
    <xf numFmtId="0" fontId="0" fillId="3" borderId="6" xfId="2" applyNumberFormat="1" applyFont="1" applyFill="1" applyBorder="1" applyAlignment="1">
      <alignment horizontal="right" vertical="center"/>
    </xf>
    <xf numFmtId="166" fontId="0" fillId="3" borderId="0" xfId="0" applyNumberFormat="1" applyFill="1" applyBorder="1" applyAlignment="1">
      <alignment horizontal="right" vertical="center"/>
    </xf>
    <xf numFmtId="167" fontId="0" fillId="0" borderId="0" xfId="0" applyNumberFormat="1" applyFill="1" applyBorder="1" applyAlignment="1">
      <alignment vertical="center"/>
    </xf>
    <xf numFmtId="166" fontId="0" fillId="0" borderId="0" xfId="0" applyNumberFormat="1" applyFill="1" applyBorder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6" fontId="0" fillId="3" borderId="6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0" xfId="0" applyBorder="1" applyAlignment="1">
      <alignment vertical="center"/>
    </xf>
    <xf numFmtId="3" fontId="8" fillId="4" borderId="6" xfId="0" applyNumberFormat="1" applyFont="1" applyFill="1" applyBorder="1" applyAlignment="1">
      <alignment horizontal="right" vertical="center" wrapText="1"/>
    </xf>
    <xf numFmtId="167" fontId="0" fillId="0" borderId="0" xfId="0" applyNumberFormat="1" applyBorder="1" applyAlignment="1">
      <alignment vertical="center"/>
    </xf>
    <xf numFmtId="166" fontId="0" fillId="4" borderId="6" xfId="0" applyNumberForma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>
      <alignment vertical="center" wrapText="1"/>
    </xf>
    <xf numFmtId="169" fontId="0" fillId="0" borderId="0" xfId="0" applyNumberFormat="1" applyBorder="1" applyAlignment="1">
      <alignment vertical="center"/>
    </xf>
    <xf numFmtId="3" fontId="8" fillId="0" borderId="0" xfId="0" applyNumberFormat="1" applyFont="1" applyFill="1" applyBorder="1" applyAlignment="1">
      <alignment horizontal="right" vertical="center" wrapText="1"/>
    </xf>
    <xf numFmtId="166" fontId="0" fillId="0" borderId="0" xfId="0" applyNumberFormat="1" applyFill="1" applyBorder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9" fillId="2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 applyProtection="1">
      <alignment horizontal="left" vertical="center" wrapText="1"/>
      <protection locked="0"/>
    </xf>
    <xf numFmtId="49" fontId="12" fillId="0" borderId="6" xfId="0" applyNumberFormat="1" applyFont="1" applyFill="1" applyBorder="1" applyAlignment="1" applyProtection="1">
      <alignment horizontal="center" vertical="center" wrapText="1"/>
      <protection locked="0"/>
    </xf>
    <xf numFmtId="9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  <xf numFmtId="14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15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170" fontId="13" fillId="0" borderId="6" xfId="1" applyNumberFormat="1" applyFont="1" applyFill="1" applyBorder="1" applyAlignment="1">
      <alignment horizontal="righ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 applyProtection="1">
      <alignment horizontal="left" vertical="center" wrapText="1"/>
      <protection locked="0"/>
    </xf>
    <xf numFmtId="0" fontId="12" fillId="0" borderId="6" xfId="0" applyFont="1" applyFill="1" applyBorder="1" applyAlignment="1" applyProtection="1">
      <alignment horizontal="center" vertical="center" wrapText="1"/>
      <protection locked="0"/>
    </xf>
    <xf numFmtId="49" fontId="12" fillId="0" borderId="6" xfId="0" applyNumberFormat="1" applyFont="1" applyFill="1" applyBorder="1" applyAlignment="1" applyProtection="1">
      <alignment vertical="center" wrapText="1"/>
      <protection locked="0"/>
    </xf>
    <xf numFmtId="49" fontId="14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4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6" xfId="0" applyFont="1" applyFill="1" applyBorder="1" applyAlignment="1">
      <alignment horizontal="left" vertical="center" wrapText="1"/>
    </xf>
    <xf numFmtId="167" fontId="0" fillId="0" borderId="0" xfId="0" applyNumberFormat="1" applyFill="1" applyAlignment="1">
      <alignment vertical="center"/>
    </xf>
    <xf numFmtId="0" fontId="2" fillId="0" borderId="6" xfId="0" applyFont="1" applyFill="1" applyBorder="1" applyAlignment="1">
      <alignment horizontal="center" vertical="center"/>
    </xf>
    <xf numFmtId="171" fontId="2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49" fontId="0" fillId="0" borderId="6" xfId="0" applyNumberForma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0" fillId="0" borderId="6" xfId="0" applyBorder="1" applyAlignment="1">
      <alignment horizontal="left" wrapText="1"/>
    </xf>
    <xf numFmtId="0" fontId="0" fillId="0" borderId="6" xfId="0" applyFill="1" applyBorder="1" applyAlignment="1">
      <alignment horizontal="left" wrapText="1"/>
    </xf>
    <xf numFmtId="0" fontId="0" fillId="0" borderId="6" xfId="0" applyFill="1" applyBorder="1" applyAlignment="1">
      <alignment horizontal="center"/>
    </xf>
    <xf numFmtId="0" fontId="0" fillId="0" borderId="6" xfId="0" applyFill="1" applyBorder="1" applyAlignment="1">
      <alignment horizontal="center" vertical="center" wrapText="1"/>
    </xf>
    <xf numFmtId="0" fontId="0" fillId="0" borderId="6" xfId="0" applyFill="1" applyBorder="1" applyAlignment="1">
      <alignment wrapText="1"/>
    </xf>
    <xf numFmtId="0" fontId="0" fillId="0" borderId="6" xfId="0" applyFill="1" applyBorder="1" applyAlignment="1"/>
    <xf numFmtId="0" fontId="0" fillId="0" borderId="6" xfId="0" applyBorder="1" applyAlignment="1"/>
    <xf numFmtId="0" fontId="0" fillId="0" borderId="6" xfId="0" applyBorder="1" applyAlignment="1">
      <alignment horizontal="center"/>
    </xf>
    <xf numFmtId="0" fontId="0" fillId="0" borderId="6" xfId="0" applyFill="1" applyBorder="1"/>
    <xf numFmtId="0" fontId="0" fillId="0" borderId="6" xfId="0" applyBorder="1" applyAlignment="1">
      <alignment vertical="center" wrapText="1"/>
    </xf>
    <xf numFmtId="14" fontId="0" fillId="0" borderId="6" xfId="0" applyNumberFormat="1" applyBorder="1" applyAlignment="1">
      <alignment vertical="center" wrapText="1"/>
    </xf>
    <xf numFmtId="0" fontId="0" fillId="0" borderId="6" xfId="0" applyFill="1" applyBorder="1" applyAlignment="1">
      <alignment vertical="center" wrapText="1"/>
    </xf>
    <xf numFmtId="14" fontId="0" fillId="0" borderId="6" xfId="0" applyNumberFormat="1" applyFill="1" applyBorder="1" applyAlignment="1">
      <alignment vertical="center" wrapText="1"/>
    </xf>
    <xf numFmtId="14" fontId="0" fillId="0" borderId="6" xfId="0" applyNumberFormat="1" applyBorder="1" applyAlignment="1">
      <alignment vertical="center"/>
    </xf>
    <xf numFmtId="49" fontId="0" fillId="2" borderId="6" xfId="0" applyNumberForma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17" fontId="0" fillId="0" borderId="0" xfId="0" applyNumberFormat="1" applyAlignment="1">
      <alignment vertical="center"/>
    </xf>
    <xf numFmtId="0" fontId="19" fillId="2" borderId="6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 wrapText="1"/>
    </xf>
    <xf numFmtId="0" fontId="2" fillId="2" borderId="0" xfId="0" applyFont="1" applyFill="1" applyBorder="1" applyAlignment="1">
      <alignment horizontal="center" vertical="center" wrapText="1"/>
    </xf>
    <xf numFmtId="0" fontId="21" fillId="0" borderId="6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7" fillId="0" borderId="0" xfId="0" applyFont="1" applyFill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left" vertical="center"/>
    </xf>
    <xf numFmtId="0" fontId="0" fillId="3" borderId="5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5" fillId="3" borderId="3" xfId="0" applyFont="1" applyFill="1" applyBorder="1" applyAlignment="1" applyProtection="1">
      <alignment horizontal="left" vertical="center"/>
      <protection locked="0"/>
    </xf>
    <xf numFmtId="0" fontId="5" fillId="3" borderId="4" xfId="0" applyFont="1" applyFill="1" applyBorder="1" applyAlignment="1" applyProtection="1">
      <alignment horizontal="left" vertical="center"/>
      <protection locked="0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6"/>
  <sheetViews>
    <sheetView tabSelected="1" topLeftCell="A147" zoomScale="85" zoomScaleNormal="85" workbookViewId="0">
      <selection activeCell="A122" sqref="A122"/>
    </sheetView>
  </sheetViews>
  <sheetFormatPr baseColWidth="10" defaultRowHeight="15" x14ac:dyDescent="0.25"/>
  <cols>
    <col min="1" max="1" width="56.140625" customWidth="1"/>
    <col min="2" max="2" width="22.7109375" customWidth="1"/>
    <col min="3" max="3" width="32.5703125" customWidth="1"/>
    <col min="4" max="4" width="26.85546875" customWidth="1"/>
    <col min="5" max="5" width="15.42578125" customWidth="1"/>
    <col min="6" max="6" width="14" customWidth="1"/>
    <col min="7" max="8" width="13.28515625" customWidth="1"/>
    <col min="9" max="9" width="14.42578125" customWidth="1"/>
    <col min="14" max="14" width="12.5703125" bestFit="1" customWidth="1"/>
    <col min="16" max="16" width="15.42578125" customWidth="1"/>
  </cols>
  <sheetData>
    <row r="1" spans="1:16" ht="26.25" x14ac:dyDescent="0.25">
      <c r="A1" s="121" t="s">
        <v>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"/>
    </row>
    <row r="2" spans="1:1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26.25" x14ac:dyDescent="0.25">
      <c r="A3" s="121" t="s">
        <v>1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"/>
    </row>
    <row r="4" spans="1:16" ht="15.75" thickBo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21.75" thickBot="1" x14ac:dyDescent="0.3">
      <c r="A5" s="2" t="s">
        <v>2</v>
      </c>
      <c r="B5" s="139" t="s">
        <v>3</v>
      </c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40"/>
      <c r="N5" s="1"/>
      <c r="O5" s="1"/>
      <c r="P5" s="1"/>
    </row>
    <row r="6" spans="1:16" ht="16.5" thickBot="1" x14ac:dyDescent="0.3">
      <c r="A6" s="3" t="s">
        <v>4</v>
      </c>
      <c r="B6" s="139" t="s">
        <v>5</v>
      </c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40"/>
      <c r="N6" s="1"/>
      <c r="O6" s="1"/>
      <c r="P6" s="1"/>
    </row>
    <row r="7" spans="1:16" ht="16.5" thickBot="1" x14ac:dyDescent="0.3">
      <c r="A7" s="3" t="s">
        <v>6</v>
      </c>
      <c r="B7" s="139" t="s">
        <v>7</v>
      </c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40"/>
      <c r="N7" s="1"/>
      <c r="O7" s="1"/>
      <c r="P7" s="1"/>
    </row>
    <row r="8" spans="1:16" ht="16.5" thickBot="1" x14ac:dyDescent="0.3">
      <c r="A8" s="3" t="s">
        <v>8</v>
      </c>
      <c r="B8" s="139"/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40"/>
      <c r="N8" s="1"/>
      <c r="O8" s="1"/>
      <c r="P8" s="1"/>
    </row>
    <row r="9" spans="1:16" ht="16.5" thickBot="1" x14ac:dyDescent="0.3">
      <c r="A9" s="3" t="s">
        <v>9</v>
      </c>
      <c r="B9" s="130">
        <v>5</v>
      </c>
      <c r="C9" s="130"/>
      <c r="D9" s="131"/>
      <c r="E9" s="4"/>
      <c r="F9" s="4"/>
      <c r="G9" s="4"/>
      <c r="H9" s="4"/>
      <c r="I9" s="4"/>
      <c r="J9" s="4"/>
      <c r="K9" s="4"/>
      <c r="L9" s="4"/>
      <c r="M9" s="5"/>
      <c r="N9" s="1"/>
      <c r="O9" s="1"/>
      <c r="P9" s="1"/>
    </row>
    <row r="10" spans="1:16" ht="16.5" thickBot="1" x14ac:dyDescent="0.3">
      <c r="A10" s="6" t="s">
        <v>10</v>
      </c>
      <c r="B10" s="7">
        <v>41980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1"/>
      <c r="O10" s="1"/>
      <c r="P10" s="1"/>
    </row>
    <row r="11" spans="1:16" ht="15.75" x14ac:dyDescent="0.25">
      <c r="A11" s="10"/>
      <c r="B11" s="11"/>
      <c r="C11" s="12"/>
      <c r="D11" s="12"/>
      <c r="E11" s="12"/>
      <c r="F11" s="12"/>
      <c r="G11" s="12"/>
      <c r="H11" s="13"/>
      <c r="I11" s="13"/>
      <c r="J11" s="13"/>
      <c r="K11" s="13"/>
      <c r="L11" s="13"/>
      <c r="M11" s="12"/>
      <c r="N11" s="1"/>
      <c r="O11" s="1"/>
      <c r="P11" s="1"/>
    </row>
    <row r="12" spans="1:16" x14ac:dyDescent="0.25">
      <c r="A12" s="1"/>
      <c r="B12" s="1"/>
      <c r="C12" s="1"/>
      <c r="D12" s="1"/>
      <c r="E12" s="1"/>
      <c r="F12" s="1"/>
      <c r="G12" s="1"/>
      <c r="H12" s="13"/>
      <c r="I12" s="13"/>
      <c r="J12" s="13"/>
      <c r="K12" s="13"/>
      <c r="L12" s="13"/>
      <c r="M12" s="14"/>
      <c r="N12" s="1"/>
      <c r="O12" s="1"/>
      <c r="P12" s="1"/>
    </row>
    <row r="13" spans="1:16" ht="30" x14ac:dyDescent="0.25">
      <c r="A13" s="132" t="s">
        <v>11</v>
      </c>
      <c r="B13" s="132"/>
      <c r="C13" s="15" t="s">
        <v>12</v>
      </c>
      <c r="D13" s="15" t="s">
        <v>13</v>
      </c>
      <c r="E13" s="15" t="s">
        <v>14</v>
      </c>
      <c r="F13" s="16"/>
      <c r="G13" s="1"/>
      <c r="H13" s="17"/>
      <c r="I13" s="17"/>
      <c r="J13" s="17"/>
      <c r="K13" s="17"/>
      <c r="L13" s="17"/>
      <c r="M13" s="14"/>
      <c r="N13" s="1"/>
      <c r="O13" s="1"/>
      <c r="P13" s="1"/>
    </row>
    <row r="14" spans="1:16" x14ac:dyDescent="0.25">
      <c r="A14" s="132"/>
      <c r="B14" s="132"/>
      <c r="C14" s="15"/>
      <c r="D14" s="18"/>
      <c r="E14" s="19"/>
      <c r="F14" s="20"/>
      <c r="G14" s="1"/>
      <c r="H14" s="21"/>
      <c r="I14" s="21"/>
      <c r="J14" s="21"/>
      <c r="K14" s="21"/>
      <c r="L14" s="21"/>
      <c r="M14" s="14"/>
      <c r="N14" s="1"/>
      <c r="O14" s="1"/>
      <c r="P14" s="1"/>
    </row>
    <row r="15" spans="1:16" x14ac:dyDescent="0.25">
      <c r="A15" s="132"/>
      <c r="B15" s="132"/>
      <c r="C15" s="15"/>
      <c r="D15" s="18"/>
      <c r="E15" s="19"/>
      <c r="F15" s="20"/>
      <c r="G15" s="1"/>
      <c r="H15" s="21"/>
      <c r="I15" s="21"/>
      <c r="J15" s="21"/>
      <c r="K15" s="21"/>
      <c r="L15" s="21"/>
      <c r="M15" s="14"/>
      <c r="N15" s="1"/>
      <c r="O15" s="1"/>
      <c r="P15" s="1"/>
    </row>
    <row r="16" spans="1:16" x14ac:dyDescent="0.25">
      <c r="A16" s="132"/>
      <c r="B16" s="132"/>
      <c r="C16" s="15"/>
      <c r="D16" s="18"/>
      <c r="E16" s="19"/>
      <c r="F16" s="20"/>
      <c r="G16" s="1"/>
      <c r="H16" s="21"/>
      <c r="I16" s="21"/>
      <c r="J16" s="21"/>
      <c r="K16" s="21"/>
      <c r="L16" s="21"/>
      <c r="M16" s="14"/>
      <c r="N16" s="1"/>
      <c r="O16" s="1"/>
      <c r="P16" s="1"/>
    </row>
    <row r="17" spans="1:16" x14ac:dyDescent="0.25">
      <c r="A17" s="132"/>
      <c r="B17" s="132"/>
      <c r="C17" s="15">
        <v>5</v>
      </c>
      <c r="D17" s="18">
        <v>1101898890</v>
      </c>
      <c r="E17" s="19">
        <v>405</v>
      </c>
      <c r="F17" s="20"/>
      <c r="G17" s="22"/>
      <c r="H17" s="21"/>
      <c r="I17" s="21"/>
      <c r="J17" s="21"/>
      <c r="K17" s="21"/>
      <c r="L17" s="21"/>
      <c r="M17" s="23"/>
      <c r="N17" s="1"/>
      <c r="O17" s="1"/>
      <c r="P17" s="1"/>
    </row>
    <row r="18" spans="1:16" x14ac:dyDescent="0.25">
      <c r="A18" s="132"/>
      <c r="B18" s="132"/>
      <c r="C18" s="15"/>
      <c r="D18" s="18"/>
      <c r="E18" s="19"/>
      <c r="F18" s="20"/>
      <c r="G18" s="22"/>
      <c r="H18" s="24"/>
      <c r="I18" s="24"/>
      <c r="J18" s="24"/>
      <c r="K18" s="24"/>
      <c r="L18" s="24"/>
      <c r="M18" s="23"/>
      <c r="N18" s="1"/>
      <c r="O18" s="1"/>
      <c r="P18" s="1"/>
    </row>
    <row r="19" spans="1:16" x14ac:dyDescent="0.25">
      <c r="A19" s="132"/>
      <c r="B19" s="132"/>
      <c r="C19" s="15"/>
      <c r="D19" s="18"/>
      <c r="E19" s="19"/>
      <c r="F19" s="20"/>
      <c r="G19" s="22"/>
      <c r="H19" s="13"/>
      <c r="I19" s="13"/>
      <c r="J19" s="13"/>
      <c r="K19" s="13"/>
      <c r="L19" s="13"/>
      <c r="M19" s="23"/>
      <c r="N19" s="1"/>
      <c r="O19" s="1"/>
      <c r="P19" s="1"/>
    </row>
    <row r="20" spans="1:16" x14ac:dyDescent="0.25">
      <c r="A20" s="132"/>
      <c r="B20" s="132"/>
      <c r="C20" s="15"/>
      <c r="D20" s="18"/>
      <c r="E20" s="19"/>
      <c r="F20" s="20"/>
      <c r="G20" s="22"/>
      <c r="H20" s="13"/>
      <c r="I20" s="13"/>
      <c r="J20" s="13"/>
      <c r="K20" s="13"/>
      <c r="L20" s="13"/>
      <c r="M20" s="23"/>
      <c r="N20" s="1"/>
      <c r="O20" s="1"/>
      <c r="P20" s="1"/>
    </row>
    <row r="21" spans="1:16" x14ac:dyDescent="0.25">
      <c r="A21" s="133" t="s">
        <v>15</v>
      </c>
      <c r="B21" s="134"/>
      <c r="C21" s="15"/>
      <c r="D21" s="25">
        <f>SUM(D14:D20)</f>
        <v>1101898890</v>
      </c>
      <c r="E21" s="19">
        <f>SUM(E14:E20)</f>
        <v>405</v>
      </c>
      <c r="F21" s="20"/>
      <c r="G21" s="22"/>
      <c r="H21" s="13"/>
      <c r="I21" s="13"/>
      <c r="J21" s="13"/>
      <c r="K21" s="13"/>
      <c r="L21" s="13"/>
      <c r="M21" s="23"/>
      <c r="N21" s="1"/>
      <c r="O21" s="1"/>
      <c r="P21" s="1"/>
    </row>
    <row r="22" spans="1:16" ht="45" x14ac:dyDescent="0.25">
      <c r="A22" s="26" t="s">
        <v>16</v>
      </c>
      <c r="B22" s="26" t="s">
        <v>17</v>
      </c>
      <c r="C22" s="1"/>
      <c r="D22" s="17"/>
      <c r="E22" s="17"/>
      <c r="F22" s="17"/>
      <c r="G22" s="17"/>
      <c r="H22" s="27"/>
      <c r="I22" s="27"/>
      <c r="J22" s="27"/>
      <c r="K22" s="27"/>
      <c r="L22" s="27"/>
      <c r="M22" s="1"/>
      <c r="N22" s="1"/>
      <c r="O22" s="1"/>
      <c r="P22" s="1"/>
    </row>
    <row r="23" spans="1:16" x14ac:dyDescent="0.25">
      <c r="A23" s="1"/>
      <c r="B23" s="28">
        <f>E21*80/100</f>
        <v>324</v>
      </c>
      <c r="C23" s="29"/>
      <c r="D23" s="30">
        <f>D21</f>
        <v>1101898890</v>
      </c>
      <c r="E23" s="31"/>
      <c r="F23" s="31"/>
      <c r="G23" s="31"/>
      <c r="H23" s="32"/>
      <c r="I23" s="32"/>
      <c r="J23" s="32"/>
      <c r="K23" s="32"/>
      <c r="L23" s="32"/>
      <c r="M23" s="1"/>
      <c r="N23" s="1"/>
      <c r="O23" s="1"/>
      <c r="P23" s="1"/>
    </row>
    <row r="24" spans="1:16" x14ac:dyDescent="0.25">
      <c r="A24" s="1"/>
      <c r="B24" s="33"/>
      <c r="C24" s="21"/>
      <c r="D24" s="34"/>
      <c r="E24" s="31"/>
      <c r="F24" s="31"/>
      <c r="G24" s="31"/>
      <c r="H24" s="32"/>
      <c r="I24" s="32"/>
      <c r="J24" s="32"/>
      <c r="K24" s="32"/>
      <c r="L24" s="32"/>
      <c r="M24" s="1"/>
      <c r="N24" s="1"/>
      <c r="O24" s="1"/>
      <c r="P24" s="1"/>
    </row>
    <row r="25" spans="1:16" x14ac:dyDescent="0.25">
      <c r="A25" s="1"/>
      <c r="B25" s="33"/>
      <c r="C25" s="21"/>
      <c r="D25" s="34"/>
      <c r="E25" s="31"/>
      <c r="F25" s="31"/>
      <c r="G25" s="31"/>
      <c r="H25" s="32"/>
      <c r="I25" s="32"/>
      <c r="J25" s="32"/>
      <c r="K25" s="32"/>
      <c r="L25" s="32"/>
      <c r="M25" s="1"/>
      <c r="N25" s="1"/>
      <c r="O25" s="1"/>
      <c r="P25" s="1"/>
    </row>
    <row r="26" spans="1:16" x14ac:dyDescent="0.25">
      <c r="A26" s="35" t="s">
        <v>18</v>
      </c>
      <c r="H26" s="13"/>
      <c r="I26" s="13"/>
      <c r="J26" s="13"/>
      <c r="K26" s="13"/>
      <c r="L26" s="13"/>
      <c r="M26" s="14"/>
      <c r="N26" s="1"/>
      <c r="O26" s="1"/>
      <c r="P26" s="1"/>
    </row>
    <row r="27" spans="1:16" x14ac:dyDescent="0.25">
      <c r="H27" s="13"/>
      <c r="I27" s="13"/>
      <c r="J27" s="13"/>
      <c r="K27" s="13"/>
      <c r="L27" s="13"/>
      <c r="M27" s="14"/>
      <c r="N27" s="1"/>
      <c r="O27" s="1"/>
      <c r="P27" s="1"/>
    </row>
    <row r="28" spans="1:16" x14ac:dyDescent="0.25">
      <c r="A28" s="36" t="s">
        <v>19</v>
      </c>
      <c r="B28" s="36" t="s">
        <v>20</v>
      </c>
      <c r="C28" s="36" t="s">
        <v>21</v>
      </c>
      <c r="H28" s="13"/>
      <c r="I28" s="13"/>
      <c r="J28" s="13"/>
      <c r="K28" s="13"/>
      <c r="L28" s="13"/>
      <c r="M28" s="14"/>
      <c r="N28" s="1"/>
      <c r="O28" s="1"/>
      <c r="P28" s="1"/>
    </row>
    <row r="29" spans="1:16" s="39" customFormat="1" x14ac:dyDescent="0.25">
      <c r="A29" s="37" t="s">
        <v>22</v>
      </c>
      <c r="B29" s="38" t="s">
        <v>23</v>
      </c>
      <c r="C29" s="38"/>
      <c r="H29" s="40"/>
      <c r="I29" s="40"/>
      <c r="J29" s="40"/>
      <c r="K29" s="40"/>
      <c r="L29" s="40"/>
      <c r="M29" s="41"/>
      <c r="N29" s="42"/>
      <c r="O29" s="42"/>
      <c r="P29" s="42"/>
    </row>
    <row r="30" spans="1:16" x14ac:dyDescent="0.25">
      <c r="A30" s="43" t="s">
        <v>24</v>
      </c>
      <c r="B30" s="44" t="s">
        <v>23</v>
      </c>
      <c r="C30" s="44"/>
      <c r="H30" s="13"/>
      <c r="I30" s="13"/>
      <c r="J30" s="13"/>
      <c r="K30" s="13"/>
      <c r="L30" s="13"/>
      <c r="M30" s="14"/>
      <c r="N30" s="1"/>
      <c r="O30" s="1"/>
      <c r="P30" s="1"/>
    </row>
    <row r="31" spans="1:16" x14ac:dyDescent="0.25">
      <c r="A31" s="43" t="s">
        <v>25</v>
      </c>
      <c r="B31" s="44" t="s">
        <v>23</v>
      </c>
      <c r="C31" s="44"/>
      <c r="H31" s="13"/>
      <c r="I31" s="13"/>
      <c r="J31" s="13"/>
      <c r="K31" s="13"/>
      <c r="L31" s="13"/>
      <c r="M31" s="14"/>
      <c r="N31" s="1"/>
      <c r="O31" s="1"/>
      <c r="P31" s="1"/>
    </row>
    <row r="32" spans="1:16" x14ac:dyDescent="0.25">
      <c r="A32" s="43" t="s">
        <v>26</v>
      </c>
      <c r="B32" s="38" t="s">
        <v>23</v>
      </c>
      <c r="C32" s="43"/>
      <c r="H32" s="13"/>
      <c r="I32" s="13"/>
      <c r="J32" s="13"/>
      <c r="K32" s="13"/>
      <c r="L32" s="13"/>
      <c r="M32" s="14"/>
      <c r="N32" s="1"/>
      <c r="O32" s="1"/>
      <c r="P32" s="1"/>
    </row>
    <row r="33" spans="1:16" x14ac:dyDescent="0.25">
      <c r="H33" s="13"/>
      <c r="I33" s="13"/>
      <c r="J33" s="13"/>
      <c r="K33" s="13"/>
      <c r="L33" s="13"/>
      <c r="M33" s="14"/>
      <c r="N33" s="1"/>
      <c r="O33" s="1"/>
      <c r="P33" s="1"/>
    </row>
    <row r="34" spans="1:16" x14ac:dyDescent="0.25">
      <c r="H34" s="13"/>
      <c r="I34" s="13"/>
      <c r="J34" s="13"/>
      <c r="K34" s="13"/>
      <c r="L34" s="13"/>
      <c r="M34" s="14"/>
      <c r="N34" s="1"/>
      <c r="O34" s="1"/>
      <c r="P34" s="1"/>
    </row>
    <row r="35" spans="1:16" x14ac:dyDescent="0.25">
      <c r="A35" s="35" t="s">
        <v>27</v>
      </c>
      <c r="H35" s="13"/>
      <c r="I35" s="13"/>
      <c r="J35" s="13"/>
      <c r="K35" s="13"/>
      <c r="L35" s="13"/>
      <c r="M35" s="14"/>
      <c r="N35" s="1"/>
      <c r="O35" s="1"/>
      <c r="P35" s="1"/>
    </row>
    <row r="36" spans="1:16" x14ac:dyDescent="0.25">
      <c r="H36" s="13"/>
      <c r="I36" s="13"/>
      <c r="J36" s="13"/>
      <c r="K36" s="13"/>
      <c r="L36" s="13"/>
      <c r="M36" s="14"/>
      <c r="N36" s="1"/>
      <c r="O36" s="1"/>
      <c r="P36" s="1"/>
    </row>
    <row r="37" spans="1:16" x14ac:dyDescent="0.25">
      <c r="H37" s="13"/>
      <c r="I37" s="13"/>
      <c r="J37" s="13"/>
      <c r="K37" s="13"/>
      <c r="L37" s="13"/>
      <c r="M37" s="14"/>
      <c r="N37" s="1"/>
      <c r="O37" s="1"/>
      <c r="P37" s="1"/>
    </row>
    <row r="38" spans="1:16" x14ac:dyDescent="0.25">
      <c r="A38" s="36" t="s">
        <v>19</v>
      </c>
      <c r="B38" s="36" t="s">
        <v>28</v>
      </c>
      <c r="C38" s="45" t="s">
        <v>29</v>
      </c>
      <c r="D38" s="45" t="s">
        <v>30</v>
      </c>
      <c r="H38" s="13"/>
      <c r="I38" s="13"/>
      <c r="J38" s="13"/>
      <c r="K38" s="13"/>
      <c r="L38" s="13"/>
      <c r="M38" s="14"/>
      <c r="N38" s="1"/>
      <c r="O38" s="1"/>
      <c r="P38" s="1"/>
    </row>
    <row r="39" spans="1:16" ht="147.75" customHeight="1" x14ac:dyDescent="0.25">
      <c r="A39" s="46" t="s">
        <v>31</v>
      </c>
      <c r="B39" s="47">
        <v>40</v>
      </c>
      <c r="C39" s="44">
        <v>40</v>
      </c>
      <c r="D39" s="110">
        <f>+C39+C40</f>
        <v>100</v>
      </c>
      <c r="H39" s="13"/>
      <c r="I39" s="13"/>
      <c r="J39" s="13"/>
      <c r="K39" s="13"/>
      <c r="L39" s="13"/>
      <c r="M39" s="14"/>
      <c r="N39" s="1"/>
      <c r="O39" s="1"/>
      <c r="P39" s="1"/>
    </row>
    <row r="40" spans="1:16" ht="122.25" customHeight="1" x14ac:dyDescent="0.25">
      <c r="A40" s="46" t="s">
        <v>32</v>
      </c>
      <c r="B40" s="47">
        <v>60</v>
      </c>
      <c r="C40" s="44">
        <v>60</v>
      </c>
      <c r="D40" s="111"/>
      <c r="H40" s="13"/>
      <c r="I40" s="13"/>
      <c r="J40" s="13"/>
      <c r="K40" s="13"/>
      <c r="L40" s="13"/>
      <c r="M40" s="14"/>
      <c r="N40" s="1"/>
      <c r="O40" s="1"/>
      <c r="P40" s="1"/>
    </row>
    <row r="41" spans="1:16" x14ac:dyDescent="0.25">
      <c r="A41" s="1"/>
      <c r="B41" s="33"/>
      <c r="C41" s="21"/>
      <c r="D41" s="34"/>
      <c r="E41" s="31"/>
      <c r="F41" s="31"/>
      <c r="G41" s="31"/>
      <c r="H41" s="32"/>
      <c r="I41" s="32"/>
      <c r="J41" s="32"/>
      <c r="K41" s="32"/>
      <c r="L41" s="32"/>
      <c r="M41" s="1"/>
      <c r="N41" s="1"/>
      <c r="O41" s="1"/>
      <c r="P41" s="1"/>
    </row>
    <row r="42" spans="1:16" x14ac:dyDescent="0.25">
      <c r="A42" s="1"/>
      <c r="B42" s="33"/>
      <c r="C42" s="21"/>
      <c r="D42" s="34"/>
      <c r="E42" s="31"/>
      <c r="F42" s="31"/>
      <c r="G42" s="31"/>
      <c r="H42" s="32"/>
      <c r="I42" s="32"/>
      <c r="J42" s="32"/>
      <c r="K42" s="32"/>
      <c r="L42" s="32"/>
      <c r="M42" s="1"/>
      <c r="N42" s="1"/>
      <c r="O42" s="1"/>
      <c r="P42" s="1"/>
    </row>
    <row r="43" spans="1:16" x14ac:dyDescent="0.25">
      <c r="A43" s="1"/>
      <c r="B43" s="33"/>
      <c r="C43" s="21"/>
      <c r="D43" s="34"/>
      <c r="E43" s="31"/>
      <c r="F43" s="31"/>
      <c r="G43" s="31"/>
      <c r="H43" s="32"/>
      <c r="I43" s="32"/>
      <c r="J43" s="32"/>
      <c r="K43" s="32"/>
      <c r="L43" s="32"/>
      <c r="M43" s="1"/>
      <c r="N43" s="1"/>
      <c r="O43" s="1"/>
      <c r="P43" s="1"/>
    </row>
    <row r="44" spans="1:16" ht="15.75" thickBot="1" x14ac:dyDescent="0.3">
      <c r="A44" s="1"/>
      <c r="B44" s="1"/>
      <c r="C44" s="1"/>
      <c r="D44" s="1"/>
      <c r="E44" s="1"/>
      <c r="F44" s="1"/>
      <c r="G44" s="1"/>
      <c r="H44" s="1"/>
      <c r="I44" s="1"/>
      <c r="J44" s="1">
        <f>24/30</f>
        <v>0.8</v>
      </c>
      <c r="K44" s="1"/>
      <c r="L44" s="135" t="s">
        <v>33</v>
      </c>
      <c r="M44" s="135"/>
      <c r="N44" s="1"/>
      <c r="O44" s="1"/>
      <c r="P44" s="1"/>
    </row>
    <row r="45" spans="1:16" x14ac:dyDescent="0.25">
      <c r="A45" s="35" t="s">
        <v>34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48"/>
      <c r="M45" s="48"/>
      <c r="N45" s="1"/>
      <c r="O45" s="1"/>
      <c r="P45" s="1"/>
    </row>
    <row r="46" spans="1:16" ht="15.75" thickBo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48"/>
      <c r="M46" s="48"/>
      <c r="N46" s="1"/>
      <c r="O46" s="1"/>
      <c r="P46" s="1"/>
    </row>
    <row r="47" spans="1:16" ht="90" x14ac:dyDescent="0.25">
      <c r="A47" s="49" t="s">
        <v>35</v>
      </c>
      <c r="B47" s="49" t="s">
        <v>36</v>
      </c>
      <c r="C47" s="49" t="s">
        <v>37</v>
      </c>
      <c r="D47" s="49" t="s">
        <v>38</v>
      </c>
      <c r="E47" s="49" t="s">
        <v>39</v>
      </c>
      <c r="F47" s="49" t="s">
        <v>40</v>
      </c>
      <c r="G47" s="49" t="s">
        <v>41</v>
      </c>
      <c r="H47" s="49" t="s">
        <v>42</v>
      </c>
      <c r="I47" s="49" t="s">
        <v>43</v>
      </c>
      <c r="J47" s="49" t="s">
        <v>44</v>
      </c>
      <c r="K47" s="49" t="s">
        <v>45</v>
      </c>
      <c r="L47" s="50" t="s">
        <v>46</v>
      </c>
      <c r="M47" s="49" t="s">
        <v>47</v>
      </c>
      <c r="N47" s="49" t="s">
        <v>48</v>
      </c>
      <c r="O47" s="51" t="s">
        <v>49</v>
      </c>
      <c r="P47" s="51" t="s">
        <v>50</v>
      </c>
    </row>
    <row r="48" spans="1:16" ht="39" customHeight="1" x14ac:dyDescent="0.25">
      <c r="A48" s="52" t="s">
        <v>3</v>
      </c>
      <c r="B48" s="52" t="s">
        <v>51</v>
      </c>
      <c r="C48" s="53" t="s">
        <v>52</v>
      </c>
      <c r="D48" s="54" t="s">
        <v>53</v>
      </c>
      <c r="E48" s="55" t="s">
        <v>20</v>
      </c>
      <c r="F48" s="55"/>
      <c r="G48" s="56">
        <v>41008</v>
      </c>
      <c r="H48" s="56">
        <v>41175</v>
      </c>
      <c r="I48" s="57" t="s">
        <v>21</v>
      </c>
      <c r="J48" s="58">
        <f>(H48-G48)/30</f>
        <v>5.5666666666666664</v>
      </c>
      <c r="K48" s="58"/>
      <c r="L48" s="59">
        <v>123</v>
      </c>
      <c r="M48" s="60"/>
      <c r="N48" s="61">
        <v>75216501</v>
      </c>
      <c r="O48" s="61"/>
      <c r="P48" s="62"/>
    </row>
    <row r="49" spans="1:16" s="39" customFormat="1" ht="118.5" customHeight="1" x14ac:dyDescent="0.25">
      <c r="A49" s="52" t="s">
        <v>3</v>
      </c>
      <c r="B49" s="52"/>
      <c r="C49" s="53" t="s">
        <v>54</v>
      </c>
      <c r="D49" s="54" t="s">
        <v>55</v>
      </c>
      <c r="E49" s="55" t="s">
        <v>20</v>
      </c>
      <c r="F49" s="55"/>
      <c r="G49" s="56">
        <v>41656</v>
      </c>
      <c r="H49" s="56">
        <v>41912</v>
      </c>
      <c r="I49" s="57" t="s">
        <v>21</v>
      </c>
      <c r="J49" s="58">
        <f t="shared" ref="J49:J50" si="0">(H49-G49)/30</f>
        <v>8.5333333333333332</v>
      </c>
      <c r="K49" s="58"/>
      <c r="L49" s="59">
        <v>169</v>
      </c>
      <c r="M49" s="60"/>
      <c r="N49" s="61"/>
      <c r="O49" s="61"/>
      <c r="P49" s="62" t="s">
        <v>56</v>
      </c>
    </row>
    <row r="50" spans="1:16" ht="40.5" customHeight="1" x14ac:dyDescent="0.25">
      <c r="A50" s="52" t="s">
        <v>3</v>
      </c>
      <c r="B50" s="63"/>
      <c r="C50" s="53" t="s">
        <v>54</v>
      </c>
      <c r="D50" s="54" t="s">
        <v>57</v>
      </c>
      <c r="E50" s="55" t="s">
        <v>20</v>
      </c>
      <c r="F50" s="55"/>
      <c r="G50" s="56">
        <v>40570</v>
      </c>
      <c r="H50" s="56">
        <v>40908</v>
      </c>
      <c r="I50" s="57" t="s">
        <v>21</v>
      </c>
      <c r="J50" s="58">
        <f t="shared" si="0"/>
        <v>11.266666666666667</v>
      </c>
      <c r="K50" s="58"/>
      <c r="L50" s="59">
        <v>90</v>
      </c>
      <c r="M50" s="60"/>
      <c r="N50" s="61">
        <v>49497876</v>
      </c>
      <c r="O50" s="61"/>
      <c r="P50" s="62"/>
    </row>
    <row r="51" spans="1:16" x14ac:dyDescent="0.25">
      <c r="A51" s="52"/>
      <c r="B51" s="52"/>
      <c r="C51" s="53"/>
      <c r="D51" s="54"/>
      <c r="E51" s="55"/>
      <c r="F51" s="55"/>
      <c r="G51" s="56"/>
      <c r="H51" s="56"/>
      <c r="I51" s="57"/>
      <c r="J51" s="58"/>
      <c r="K51" s="58"/>
      <c r="L51" s="59"/>
      <c r="M51" s="60"/>
      <c r="N51" s="61"/>
      <c r="O51" s="61"/>
      <c r="P51" s="62"/>
    </row>
    <row r="52" spans="1:16" x14ac:dyDescent="0.25">
      <c r="A52" s="52"/>
      <c r="B52" s="64"/>
      <c r="C52" s="53"/>
      <c r="D52" s="54"/>
      <c r="E52" s="55"/>
      <c r="F52" s="55"/>
      <c r="G52" s="56"/>
      <c r="H52" s="56"/>
      <c r="I52" s="57"/>
      <c r="J52" s="58"/>
      <c r="K52" s="58"/>
      <c r="L52" s="59"/>
      <c r="M52" s="60"/>
      <c r="N52" s="61"/>
      <c r="O52" s="61"/>
      <c r="P52" s="62"/>
    </row>
    <row r="53" spans="1:16" x14ac:dyDescent="0.25">
      <c r="A53" s="65"/>
      <c r="B53" s="64"/>
      <c r="C53" s="53"/>
      <c r="D53" s="54"/>
      <c r="E53" s="55"/>
      <c r="F53" s="55"/>
      <c r="G53" s="56"/>
      <c r="H53" s="56"/>
      <c r="I53" s="57"/>
      <c r="J53" s="60"/>
      <c r="K53" s="58"/>
      <c r="L53" s="59"/>
      <c r="M53" s="60"/>
      <c r="N53" s="61"/>
      <c r="O53" s="61"/>
      <c r="P53" s="62"/>
    </row>
    <row r="54" spans="1:16" x14ac:dyDescent="0.25">
      <c r="A54" s="52"/>
      <c r="B54" s="64"/>
      <c r="C54" s="53"/>
      <c r="D54" s="54"/>
      <c r="E54" s="55"/>
      <c r="F54" s="55"/>
      <c r="G54" s="56"/>
      <c r="H54" s="57"/>
      <c r="I54" s="57"/>
      <c r="J54" s="57"/>
      <c r="K54" s="57"/>
      <c r="L54" s="60"/>
      <c r="M54" s="60"/>
      <c r="N54" s="61"/>
      <c r="O54" s="61"/>
      <c r="P54" s="62"/>
    </row>
    <row r="55" spans="1:16" x14ac:dyDescent="0.25">
      <c r="A55" s="53"/>
      <c r="B55" s="64"/>
      <c r="C55" s="53"/>
      <c r="D55" s="54"/>
      <c r="E55" s="55"/>
      <c r="F55" s="55"/>
      <c r="G55" s="55"/>
      <c r="H55" s="57"/>
      <c r="I55" s="57"/>
      <c r="J55" s="57"/>
      <c r="K55" s="57"/>
      <c r="L55" s="60"/>
      <c r="M55" s="60"/>
      <c r="N55" s="61"/>
      <c r="O55" s="61"/>
      <c r="P55" s="62"/>
    </row>
    <row r="56" spans="1:16" x14ac:dyDescent="0.25">
      <c r="A56" s="52" t="s">
        <v>30</v>
      </c>
      <c r="B56" s="64"/>
      <c r="C56" s="53"/>
      <c r="D56" s="54"/>
      <c r="E56" s="55"/>
      <c r="F56" s="55"/>
      <c r="G56" s="55"/>
      <c r="H56" s="57"/>
      <c r="I56" s="57"/>
      <c r="J56" s="66">
        <f t="shared" ref="J56:M56" si="1">SUM(J48:J55)</f>
        <v>25.366666666666667</v>
      </c>
      <c r="K56" s="66">
        <f t="shared" si="1"/>
        <v>0</v>
      </c>
      <c r="L56" s="67">
        <f t="shared" si="1"/>
        <v>382</v>
      </c>
      <c r="M56" s="66">
        <f t="shared" si="1"/>
        <v>0</v>
      </c>
      <c r="N56" s="61"/>
      <c r="O56" s="61"/>
      <c r="P56" s="68"/>
    </row>
    <row r="57" spans="1:16" x14ac:dyDescent="0.25">
      <c r="A57" s="42"/>
      <c r="B57" s="42"/>
      <c r="C57" s="42"/>
      <c r="D57" s="69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</row>
    <row r="58" spans="1:16" x14ac:dyDescent="0.25">
      <c r="A58" s="136" t="s">
        <v>58</v>
      </c>
      <c r="B58" s="136" t="s">
        <v>59</v>
      </c>
      <c r="C58" s="138" t="s">
        <v>60</v>
      </c>
      <c r="D58" s="138"/>
      <c r="E58" s="42"/>
      <c r="F58" s="42"/>
      <c r="G58" s="42"/>
      <c r="H58" s="42"/>
      <c r="I58" s="42"/>
      <c r="J58" s="42">
        <f>13/30</f>
        <v>0.43333333333333335</v>
      </c>
      <c r="K58" s="42"/>
      <c r="L58" s="42"/>
      <c r="M58" s="42"/>
      <c r="N58" s="42"/>
      <c r="O58" s="42"/>
      <c r="P58" s="42"/>
    </row>
    <row r="59" spans="1:16" x14ac:dyDescent="0.25">
      <c r="A59" s="137"/>
      <c r="B59" s="137"/>
      <c r="C59" s="70" t="s">
        <v>61</v>
      </c>
      <c r="D59" s="71" t="s">
        <v>62</v>
      </c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</row>
    <row r="60" spans="1:16" ht="18.75" x14ac:dyDescent="0.25">
      <c r="A60" s="72" t="s">
        <v>63</v>
      </c>
      <c r="B60" s="73">
        <f>+J56</f>
        <v>25.366666666666667</v>
      </c>
      <c r="C60" s="38" t="s">
        <v>64</v>
      </c>
      <c r="D60" s="38"/>
      <c r="E60" s="74"/>
      <c r="F60" s="74"/>
      <c r="G60" s="74">
        <v>44</v>
      </c>
      <c r="H60" s="74"/>
      <c r="I60" s="74"/>
      <c r="J60" s="74"/>
      <c r="K60" s="74">
        <f>600*0.8</f>
        <v>480</v>
      </c>
      <c r="L60" s="74"/>
      <c r="M60" s="42"/>
      <c r="N60" s="42"/>
      <c r="O60" s="42"/>
      <c r="P60" s="42"/>
    </row>
    <row r="61" spans="1:16" x14ac:dyDescent="0.25">
      <c r="A61" s="72" t="s">
        <v>65</v>
      </c>
      <c r="B61" s="73">
        <f>+L56</f>
        <v>382</v>
      </c>
      <c r="C61" s="38" t="s">
        <v>64</v>
      </c>
      <c r="D61" s="38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</row>
    <row r="62" spans="1:16" x14ac:dyDescent="0.25">
      <c r="A62" s="75"/>
      <c r="B62" s="128"/>
      <c r="C62" s="128"/>
      <c r="D62" s="128"/>
      <c r="E62" s="128"/>
      <c r="F62" s="128"/>
      <c r="G62" s="128"/>
      <c r="H62" s="128"/>
      <c r="I62" s="128"/>
      <c r="J62" s="128"/>
      <c r="K62" s="128"/>
      <c r="L62" s="128"/>
      <c r="M62" s="128"/>
      <c r="N62" s="42"/>
      <c r="O62" s="42"/>
      <c r="P62" s="42"/>
    </row>
    <row r="63" spans="1:16" ht="15.75" thickBo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27" thickBot="1" x14ac:dyDescent="0.3">
      <c r="A64" s="129" t="s">
        <v>66</v>
      </c>
      <c r="B64" s="129"/>
      <c r="C64" s="129"/>
      <c r="D64" s="129"/>
      <c r="E64" s="129"/>
      <c r="F64" s="129"/>
      <c r="G64" s="129"/>
      <c r="H64" s="129"/>
      <c r="I64" s="129"/>
      <c r="J64" s="129"/>
      <c r="K64" s="129"/>
      <c r="L64" s="129"/>
      <c r="M64" s="129"/>
      <c r="N64" s="1"/>
      <c r="O64" s="1"/>
      <c r="P64" s="1"/>
    </row>
    <row r="65" spans="1:16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80" x14ac:dyDescent="0.25">
      <c r="A67" s="76" t="s">
        <v>67</v>
      </c>
      <c r="B67" s="77" t="s">
        <v>68</v>
      </c>
      <c r="C67" s="77" t="s">
        <v>69</v>
      </c>
      <c r="D67" s="77" t="s">
        <v>70</v>
      </c>
      <c r="E67" s="77" t="s">
        <v>71</v>
      </c>
      <c r="F67" s="77" t="s">
        <v>72</v>
      </c>
      <c r="G67" s="77" t="s">
        <v>73</v>
      </c>
      <c r="H67" s="77" t="s">
        <v>74</v>
      </c>
      <c r="I67" s="77" t="s">
        <v>75</v>
      </c>
      <c r="J67" s="77" t="s">
        <v>76</v>
      </c>
      <c r="K67" s="77" t="s">
        <v>77</v>
      </c>
      <c r="L67" s="78" t="s">
        <v>78</v>
      </c>
      <c r="M67" s="78" t="s">
        <v>79</v>
      </c>
      <c r="N67" s="115" t="s">
        <v>80</v>
      </c>
      <c r="O67" s="117"/>
      <c r="P67" s="77" t="s">
        <v>81</v>
      </c>
    </row>
    <row r="68" spans="1:16" ht="30" customHeight="1" x14ac:dyDescent="0.25">
      <c r="A68" s="79" t="s">
        <v>82</v>
      </c>
      <c r="B68" s="79" t="s">
        <v>83</v>
      </c>
      <c r="C68" s="80" t="s">
        <v>84</v>
      </c>
      <c r="D68" s="81">
        <v>65</v>
      </c>
      <c r="E68" s="82" t="s">
        <v>20</v>
      </c>
      <c r="F68" s="81"/>
      <c r="G68" s="81"/>
      <c r="H68" s="81"/>
      <c r="I68" s="81" t="s">
        <v>20</v>
      </c>
      <c r="J68" s="44" t="s">
        <v>20</v>
      </c>
      <c r="K68" s="44" t="s">
        <v>20</v>
      </c>
      <c r="L68" s="44" t="s">
        <v>20</v>
      </c>
      <c r="M68" s="44"/>
      <c r="N68" s="126"/>
      <c r="O68" s="127"/>
      <c r="P68" s="44" t="s">
        <v>20</v>
      </c>
    </row>
    <row r="69" spans="1:16" ht="36.75" customHeight="1" x14ac:dyDescent="0.25">
      <c r="A69" s="79" t="s">
        <v>85</v>
      </c>
      <c r="B69" s="79" t="s">
        <v>83</v>
      </c>
      <c r="C69" s="83" t="s">
        <v>86</v>
      </c>
      <c r="D69" s="81">
        <v>40</v>
      </c>
      <c r="E69" s="81"/>
      <c r="F69" s="44"/>
      <c r="G69" s="81" t="s">
        <v>20</v>
      </c>
      <c r="H69" s="44"/>
      <c r="I69" s="44" t="s">
        <v>20</v>
      </c>
      <c r="J69" s="44" t="s">
        <v>20</v>
      </c>
      <c r="K69" s="44" t="s">
        <v>20</v>
      </c>
      <c r="L69" s="44" t="s">
        <v>20</v>
      </c>
      <c r="M69" s="44"/>
      <c r="N69" s="126"/>
      <c r="O69" s="127"/>
      <c r="P69" s="44" t="s">
        <v>20</v>
      </c>
    </row>
    <row r="70" spans="1:16" ht="36" customHeight="1" x14ac:dyDescent="0.25">
      <c r="A70" s="79" t="s">
        <v>87</v>
      </c>
      <c r="B70" s="79" t="s">
        <v>83</v>
      </c>
      <c r="C70" s="83" t="s">
        <v>88</v>
      </c>
      <c r="D70" s="81">
        <v>20</v>
      </c>
      <c r="E70" s="81"/>
      <c r="F70" s="44"/>
      <c r="G70" s="81" t="s">
        <v>20</v>
      </c>
      <c r="H70" s="84"/>
      <c r="I70" s="44" t="s">
        <v>20</v>
      </c>
      <c r="J70" s="44" t="s">
        <v>20</v>
      </c>
      <c r="K70" s="44" t="s">
        <v>20</v>
      </c>
      <c r="L70" s="44" t="s">
        <v>20</v>
      </c>
      <c r="M70" s="44"/>
      <c r="N70" s="126"/>
      <c r="O70" s="127"/>
      <c r="P70" s="44" t="s">
        <v>20</v>
      </c>
    </row>
    <row r="71" spans="1:16" ht="37.5" customHeight="1" x14ac:dyDescent="0.25">
      <c r="A71" s="85"/>
      <c r="B71" s="86"/>
      <c r="C71" s="83"/>
      <c r="D71" s="81"/>
      <c r="E71" s="81"/>
      <c r="F71" s="44"/>
      <c r="G71" s="81"/>
      <c r="H71" s="84"/>
      <c r="I71" s="44"/>
      <c r="J71" s="44"/>
      <c r="K71" s="44"/>
      <c r="L71" s="44"/>
      <c r="M71" s="43"/>
      <c r="N71" s="126"/>
      <c r="O71" s="127"/>
      <c r="P71" s="44"/>
    </row>
    <row r="72" spans="1:16" x14ac:dyDescent="0.25">
      <c r="A72" s="85"/>
      <c r="B72" s="85"/>
      <c r="C72" s="87"/>
      <c r="D72" s="87"/>
      <c r="E72" s="81"/>
      <c r="F72" s="81"/>
      <c r="G72" s="81"/>
      <c r="H72" s="84"/>
      <c r="I72" s="84"/>
      <c r="J72" s="43"/>
      <c r="K72" s="43"/>
      <c r="L72" s="43"/>
      <c r="M72" s="43"/>
      <c r="N72" s="126"/>
      <c r="O72" s="127"/>
      <c r="P72" s="44"/>
    </row>
    <row r="73" spans="1:16" x14ac:dyDescent="0.25">
      <c r="A73" s="85"/>
      <c r="B73" s="85"/>
      <c r="C73" s="87"/>
      <c r="D73" s="87"/>
      <c r="E73" s="81"/>
      <c r="F73" s="81"/>
      <c r="G73" s="81"/>
      <c r="H73" s="84"/>
      <c r="I73" s="84"/>
      <c r="J73" s="43"/>
      <c r="K73" s="43"/>
      <c r="L73" s="43"/>
      <c r="M73" s="43"/>
      <c r="N73" s="126"/>
      <c r="O73" s="127"/>
      <c r="P73" s="43"/>
    </row>
    <row r="74" spans="1:16" x14ac:dyDescent="0.25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126"/>
      <c r="O74" s="127"/>
      <c r="P74" s="43"/>
    </row>
    <row r="75" spans="1:16" x14ac:dyDescent="0.25">
      <c r="A75" s="1" t="s">
        <v>89</v>
      </c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x14ac:dyDescent="0.25">
      <c r="A76" s="1" t="s">
        <v>90</v>
      </c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x14ac:dyDescent="0.25">
      <c r="A77" s="1" t="s">
        <v>91</v>
      </c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5.75" thickBo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27" thickBot="1" x14ac:dyDescent="0.3">
      <c r="A80" s="112" t="s">
        <v>92</v>
      </c>
      <c r="B80" s="113"/>
      <c r="C80" s="113"/>
      <c r="D80" s="113"/>
      <c r="E80" s="113"/>
      <c r="F80" s="113"/>
      <c r="G80" s="113"/>
      <c r="H80" s="113"/>
      <c r="I80" s="113"/>
      <c r="J80" s="113"/>
      <c r="K80" s="113"/>
      <c r="L80" s="113"/>
      <c r="M80" s="114"/>
      <c r="N80" s="1"/>
      <c r="O80" s="1"/>
      <c r="P80" s="1"/>
    </row>
    <row r="81" spans="1:16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20" x14ac:dyDescent="0.25">
      <c r="A85" s="76" t="s">
        <v>93</v>
      </c>
      <c r="B85" s="76" t="s">
        <v>94</v>
      </c>
      <c r="C85" s="76" t="s">
        <v>95</v>
      </c>
      <c r="D85" s="76" t="s">
        <v>96</v>
      </c>
      <c r="E85" s="76" t="s">
        <v>97</v>
      </c>
      <c r="F85" s="76" t="s">
        <v>98</v>
      </c>
      <c r="G85" s="76" t="s">
        <v>99</v>
      </c>
      <c r="H85" s="76" t="s">
        <v>100</v>
      </c>
      <c r="I85" s="115" t="s">
        <v>101</v>
      </c>
      <c r="J85" s="116"/>
      <c r="K85" s="117"/>
      <c r="L85" s="76" t="s">
        <v>102</v>
      </c>
      <c r="M85" s="76" t="s">
        <v>103</v>
      </c>
      <c r="N85" s="76">
        <v>0</v>
      </c>
      <c r="O85" s="115" t="s">
        <v>80</v>
      </c>
      <c r="P85" s="117"/>
    </row>
    <row r="86" spans="1:16" ht="207.75" customHeight="1" x14ac:dyDescent="0.25">
      <c r="A86" s="88" t="s">
        <v>104</v>
      </c>
      <c r="B86" s="88" t="s">
        <v>105</v>
      </c>
      <c r="C86" s="88" t="s">
        <v>106</v>
      </c>
      <c r="D86" s="88">
        <v>8521594</v>
      </c>
      <c r="E86" s="88" t="s">
        <v>107</v>
      </c>
      <c r="F86" s="88" t="s">
        <v>108</v>
      </c>
      <c r="G86" s="89" t="s">
        <v>109</v>
      </c>
      <c r="H86" s="87"/>
      <c r="I86" s="88" t="s">
        <v>110</v>
      </c>
      <c r="J86" s="90" t="s">
        <v>111</v>
      </c>
      <c r="K86" s="88" t="s">
        <v>112</v>
      </c>
      <c r="L86" s="43" t="s">
        <v>20</v>
      </c>
      <c r="M86" s="43" t="s">
        <v>20</v>
      </c>
      <c r="N86" s="43" t="s">
        <v>20</v>
      </c>
      <c r="O86" s="120"/>
      <c r="P86" s="120"/>
    </row>
    <row r="87" spans="1:16" ht="128.25" customHeight="1" x14ac:dyDescent="0.25">
      <c r="A87" s="88" t="s">
        <v>104</v>
      </c>
      <c r="B87" s="88" t="s">
        <v>105</v>
      </c>
      <c r="C87" s="88" t="s">
        <v>113</v>
      </c>
      <c r="D87" s="88">
        <v>22730867</v>
      </c>
      <c r="E87" s="88" t="s">
        <v>114</v>
      </c>
      <c r="F87" s="88" t="s">
        <v>115</v>
      </c>
      <c r="G87" s="89" t="s">
        <v>116</v>
      </c>
      <c r="H87" s="87"/>
      <c r="I87" s="88" t="s">
        <v>117</v>
      </c>
      <c r="J87" s="91" t="s">
        <v>118</v>
      </c>
      <c r="K87" s="90" t="s">
        <v>119</v>
      </c>
      <c r="L87" s="37" t="s">
        <v>20</v>
      </c>
      <c r="M87" s="37" t="s">
        <v>20</v>
      </c>
      <c r="N87" s="37" t="s">
        <v>20</v>
      </c>
      <c r="O87" s="126"/>
      <c r="P87" s="127"/>
    </row>
    <row r="88" spans="1:16" ht="60" x14ac:dyDescent="0.25">
      <c r="A88" s="43" t="s">
        <v>120</v>
      </c>
      <c r="B88" s="43" t="s">
        <v>105</v>
      </c>
      <c r="C88" s="43" t="s">
        <v>121</v>
      </c>
      <c r="D88" s="43">
        <v>73208650</v>
      </c>
      <c r="E88" s="88" t="s">
        <v>122</v>
      </c>
      <c r="F88" s="88" t="s">
        <v>123</v>
      </c>
      <c r="G88" s="89" t="s">
        <v>124</v>
      </c>
      <c r="H88" s="88"/>
      <c r="I88" s="88" t="s">
        <v>125</v>
      </c>
      <c r="J88" s="88" t="s">
        <v>126</v>
      </c>
      <c r="K88" s="88" t="s">
        <v>122</v>
      </c>
      <c r="L88" s="43" t="s">
        <v>20</v>
      </c>
      <c r="M88" s="43" t="s">
        <v>20</v>
      </c>
      <c r="N88" s="43" t="s">
        <v>20</v>
      </c>
      <c r="O88" s="126"/>
      <c r="P88" s="127"/>
    </row>
    <row r="89" spans="1:16" ht="60" x14ac:dyDescent="0.25">
      <c r="A89" s="43" t="s">
        <v>120</v>
      </c>
      <c r="B89" s="43" t="s">
        <v>105</v>
      </c>
      <c r="C89" s="43" t="s">
        <v>127</v>
      </c>
      <c r="D89" s="43">
        <v>20549810</v>
      </c>
      <c r="E89" s="43" t="s">
        <v>122</v>
      </c>
      <c r="F89" s="88" t="s">
        <v>128</v>
      </c>
      <c r="G89" s="89" t="s">
        <v>129</v>
      </c>
      <c r="H89" s="88"/>
      <c r="I89" s="88" t="s">
        <v>130</v>
      </c>
      <c r="J89" s="89" t="s">
        <v>131</v>
      </c>
      <c r="K89" s="88" t="s">
        <v>122</v>
      </c>
      <c r="L89" s="43" t="s">
        <v>20</v>
      </c>
      <c r="M89" s="43" t="s">
        <v>20</v>
      </c>
      <c r="N89" s="43" t="s">
        <v>20</v>
      </c>
      <c r="O89" s="126"/>
      <c r="P89" s="127"/>
    </row>
    <row r="90" spans="1:16" ht="42.75" customHeight="1" x14ac:dyDescent="0.25">
      <c r="A90" s="43"/>
      <c r="B90" s="43"/>
      <c r="C90" s="88"/>
      <c r="D90" s="43"/>
      <c r="E90" s="88"/>
      <c r="F90" s="88"/>
      <c r="G90" s="92"/>
      <c r="H90" s="43"/>
      <c r="I90" s="88"/>
      <c r="J90" s="88"/>
      <c r="K90" s="88"/>
      <c r="L90" s="43"/>
      <c r="M90" s="43"/>
      <c r="N90" s="43"/>
      <c r="O90" s="126"/>
      <c r="P90" s="127"/>
    </row>
    <row r="91" spans="1:16" ht="99" customHeight="1" x14ac:dyDescent="0.25">
      <c r="A91" s="43"/>
      <c r="B91" s="43"/>
      <c r="C91" s="88"/>
      <c r="D91" s="43"/>
      <c r="E91" s="88"/>
      <c r="F91" s="88"/>
      <c r="G91" s="92"/>
      <c r="H91" s="88"/>
      <c r="I91" s="88"/>
      <c r="J91" s="88"/>
      <c r="K91" s="88"/>
      <c r="L91" s="43"/>
      <c r="M91" s="43"/>
      <c r="N91" s="43"/>
      <c r="O91" s="126"/>
      <c r="P91" s="127"/>
    </row>
    <row r="92" spans="1:16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51" customHeight="1" thickBo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ht="27" thickBot="1" x14ac:dyDescent="0.3">
      <c r="A95" s="112" t="s">
        <v>132</v>
      </c>
      <c r="B95" s="113"/>
      <c r="C95" s="113"/>
      <c r="D95" s="113"/>
      <c r="E95" s="113"/>
      <c r="F95" s="113"/>
      <c r="G95" s="113"/>
      <c r="H95" s="113"/>
      <c r="I95" s="113"/>
      <c r="J95" s="113"/>
      <c r="K95" s="113"/>
      <c r="L95" s="113"/>
      <c r="M95" s="114"/>
      <c r="N95" s="1"/>
      <c r="O95" s="1"/>
      <c r="P95" s="1"/>
    </row>
    <row r="96" spans="1:16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ht="30" x14ac:dyDescent="0.25">
      <c r="A98" s="77" t="s">
        <v>19</v>
      </c>
      <c r="B98" s="77" t="s">
        <v>133</v>
      </c>
      <c r="C98" s="115" t="s">
        <v>80</v>
      </c>
      <c r="D98" s="117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ht="30" x14ac:dyDescent="0.25">
      <c r="A99" s="88" t="s">
        <v>134</v>
      </c>
      <c r="B99" s="43" t="s">
        <v>20</v>
      </c>
      <c r="C99" s="120"/>
      <c r="D99" s="120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  <row r="101" spans="1:16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</row>
    <row r="102" spans="1:16" ht="26.25" x14ac:dyDescent="0.25">
      <c r="A102" s="121" t="s">
        <v>135</v>
      </c>
      <c r="B102" s="122"/>
      <c r="C102" s="122"/>
      <c r="D102" s="122"/>
      <c r="E102" s="122"/>
      <c r="F102" s="122"/>
      <c r="G102" s="122"/>
      <c r="H102" s="122"/>
      <c r="I102" s="122"/>
      <c r="J102" s="122"/>
      <c r="K102" s="122"/>
      <c r="L102" s="122"/>
      <c r="M102" s="122"/>
      <c r="N102" s="122"/>
      <c r="O102" s="122"/>
      <c r="P102" s="1"/>
    </row>
    <row r="103" spans="1:16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</row>
    <row r="104" spans="1:16" ht="15.75" thickBot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</row>
    <row r="105" spans="1:16" ht="27" thickBot="1" x14ac:dyDescent="0.3">
      <c r="A105" s="112" t="s">
        <v>136</v>
      </c>
      <c r="B105" s="113"/>
      <c r="C105" s="113"/>
      <c r="D105" s="113"/>
      <c r="E105" s="113"/>
      <c r="F105" s="113"/>
      <c r="G105" s="113"/>
      <c r="H105" s="113"/>
      <c r="I105" s="113"/>
      <c r="J105" s="113"/>
      <c r="K105" s="113"/>
      <c r="L105" s="113"/>
      <c r="M105" s="114"/>
      <c r="N105" s="1"/>
      <c r="O105" s="1"/>
      <c r="P105" s="1"/>
    </row>
    <row r="106" spans="1:16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</row>
    <row r="107" spans="1:16" ht="15.75" thickBo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48"/>
      <c r="M107" s="48"/>
      <c r="N107" s="1"/>
      <c r="O107" s="1"/>
      <c r="P107" s="1"/>
    </row>
    <row r="108" spans="1:16" ht="90" x14ac:dyDescent="0.25">
      <c r="A108" s="49" t="s">
        <v>35</v>
      </c>
      <c r="B108" s="49" t="s">
        <v>36</v>
      </c>
      <c r="C108" s="49" t="s">
        <v>37</v>
      </c>
      <c r="D108" s="49" t="s">
        <v>38</v>
      </c>
      <c r="E108" s="49" t="s">
        <v>39</v>
      </c>
      <c r="F108" s="49" t="s">
        <v>40</v>
      </c>
      <c r="G108" s="49" t="s">
        <v>41</v>
      </c>
      <c r="H108" s="49" t="s">
        <v>42</v>
      </c>
      <c r="I108" s="49" t="s">
        <v>43</v>
      </c>
      <c r="J108" s="49" t="s">
        <v>44</v>
      </c>
      <c r="K108" s="49" t="s">
        <v>45</v>
      </c>
      <c r="L108" s="50" t="s">
        <v>46</v>
      </c>
      <c r="M108" s="49" t="s">
        <v>47</v>
      </c>
      <c r="N108" s="49" t="s">
        <v>48</v>
      </c>
      <c r="O108" s="51" t="s">
        <v>49</v>
      </c>
      <c r="P108" s="51" t="s">
        <v>50</v>
      </c>
    </row>
    <row r="109" spans="1:16" ht="30" x14ac:dyDescent="0.25">
      <c r="A109" s="52" t="s">
        <v>3</v>
      </c>
      <c r="B109" s="64"/>
      <c r="C109" s="53" t="s">
        <v>54</v>
      </c>
      <c r="D109" s="54" t="s">
        <v>137</v>
      </c>
      <c r="E109" s="55" t="s">
        <v>20</v>
      </c>
      <c r="F109" s="56"/>
      <c r="G109" s="56">
        <v>39833</v>
      </c>
      <c r="H109" s="56">
        <v>40178</v>
      </c>
      <c r="I109" s="57" t="s">
        <v>21</v>
      </c>
      <c r="J109" s="60">
        <v>3.3</v>
      </c>
      <c r="K109" s="58">
        <v>7.36</v>
      </c>
      <c r="L109" s="59">
        <v>1137</v>
      </c>
      <c r="M109" s="60"/>
      <c r="N109" s="61"/>
      <c r="O109" s="61"/>
      <c r="P109" s="62"/>
    </row>
    <row r="110" spans="1:16" ht="30" x14ac:dyDescent="0.25">
      <c r="A110" s="52" t="s">
        <v>3</v>
      </c>
      <c r="B110" s="55"/>
      <c r="C110" s="53" t="s">
        <v>54</v>
      </c>
      <c r="D110" s="54" t="s">
        <v>138</v>
      </c>
      <c r="E110" s="55" t="s">
        <v>20</v>
      </c>
      <c r="F110" s="55"/>
      <c r="G110" s="56">
        <v>40562</v>
      </c>
      <c r="H110" s="56">
        <v>40908</v>
      </c>
      <c r="I110" s="57" t="s">
        <v>21</v>
      </c>
      <c r="J110" s="60">
        <f>(H110-G110)/30</f>
        <v>11.533333333333333</v>
      </c>
      <c r="K110" s="58"/>
      <c r="L110" s="59">
        <v>169</v>
      </c>
      <c r="M110" s="60"/>
      <c r="N110" s="61"/>
      <c r="O110" s="61"/>
      <c r="P110" s="62"/>
    </row>
    <row r="111" spans="1:16" ht="30" x14ac:dyDescent="0.25">
      <c r="A111" s="52" t="s">
        <v>3</v>
      </c>
      <c r="B111" s="55"/>
      <c r="C111" s="53" t="s">
        <v>54</v>
      </c>
      <c r="D111" s="54" t="s">
        <v>139</v>
      </c>
      <c r="E111" s="55" t="s">
        <v>20</v>
      </c>
      <c r="F111" s="55"/>
      <c r="G111" s="56">
        <v>41852</v>
      </c>
      <c r="H111" s="56">
        <v>42004</v>
      </c>
      <c r="I111" s="57" t="s">
        <v>21</v>
      </c>
      <c r="J111" s="60">
        <f>(H111-G111)/30</f>
        <v>5.0666666666666664</v>
      </c>
      <c r="K111" s="57"/>
      <c r="L111" s="59"/>
      <c r="M111" s="60"/>
      <c r="N111" s="61"/>
      <c r="O111" s="61"/>
      <c r="P111" s="62"/>
    </row>
    <row r="112" spans="1:16" x14ac:dyDescent="0.25">
      <c r="A112" s="52"/>
      <c r="B112" s="55"/>
      <c r="C112" s="53"/>
      <c r="D112" s="54"/>
      <c r="E112" s="55"/>
      <c r="F112" s="55"/>
      <c r="G112" s="56"/>
      <c r="H112" s="56"/>
      <c r="I112" s="57"/>
      <c r="J112" s="60"/>
      <c r="K112" s="57"/>
      <c r="L112" s="59"/>
      <c r="M112" s="60"/>
      <c r="N112" s="61"/>
      <c r="O112" s="61"/>
      <c r="P112" s="62"/>
    </row>
    <row r="113" spans="1:16" x14ac:dyDescent="0.25">
      <c r="A113" s="53"/>
      <c r="B113" s="64"/>
      <c r="C113" s="53"/>
      <c r="D113" s="54"/>
      <c r="E113" s="55"/>
      <c r="F113" s="55"/>
      <c r="G113" s="55"/>
      <c r="H113" s="57"/>
      <c r="I113" s="57"/>
      <c r="J113" s="60"/>
      <c r="K113" s="57"/>
      <c r="L113" s="60"/>
      <c r="M113" s="60"/>
      <c r="N113" s="61"/>
      <c r="O113" s="61"/>
      <c r="P113" s="62"/>
    </row>
    <row r="114" spans="1:16" x14ac:dyDescent="0.25">
      <c r="A114" s="53"/>
      <c r="B114" s="64"/>
      <c r="C114" s="53"/>
      <c r="D114" s="54"/>
      <c r="E114" s="55"/>
      <c r="F114" s="55"/>
      <c r="G114" s="55"/>
      <c r="H114" s="57"/>
      <c r="I114" s="57"/>
      <c r="J114" s="60"/>
      <c r="K114" s="57"/>
      <c r="L114" s="60"/>
      <c r="M114" s="60"/>
      <c r="N114" s="61"/>
      <c r="O114" s="61"/>
      <c r="P114" s="62"/>
    </row>
    <row r="115" spans="1:16" x14ac:dyDescent="0.25">
      <c r="A115" s="53"/>
      <c r="B115" s="64"/>
      <c r="C115" s="53"/>
      <c r="D115" s="54"/>
      <c r="E115" s="55"/>
      <c r="F115" s="55"/>
      <c r="G115" s="55"/>
      <c r="H115" s="57"/>
      <c r="I115" s="57"/>
      <c r="J115" s="60"/>
      <c r="K115" s="57"/>
      <c r="L115" s="60"/>
      <c r="M115" s="60"/>
      <c r="N115" s="61"/>
      <c r="O115" s="61"/>
      <c r="P115" s="62"/>
    </row>
    <row r="116" spans="1:16" x14ac:dyDescent="0.25">
      <c r="A116" s="53"/>
      <c r="B116" s="64"/>
      <c r="C116" s="53"/>
      <c r="D116" s="54"/>
      <c r="E116" s="55"/>
      <c r="F116" s="55"/>
      <c r="G116" s="55"/>
      <c r="H116" s="57"/>
      <c r="I116" s="57"/>
      <c r="J116" s="60"/>
      <c r="K116" s="57"/>
      <c r="L116" s="60"/>
      <c r="M116" s="60"/>
      <c r="N116" s="61"/>
      <c r="O116" s="61"/>
      <c r="P116" s="62"/>
    </row>
    <row r="117" spans="1:16" x14ac:dyDescent="0.25">
      <c r="A117" s="52" t="s">
        <v>30</v>
      </c>
      <c r="B117" s="64"/>
      <c r="C117" s="53"/>
      <c r="D117" s="54"/>
      <c r="E117" s="55"/>
      <c r="F117" s="55"/>
      <c r="G117" s="55"/>
      <c r="H117" s="57"/>
      <c r="I117" s="57"/>
      <c r="J117" s="67">
        <f t="shared" ref="J117:M117" si="2">SUM(J109:J116)</f>
        <v>19.899999999999999</v>
      </c>
      <c r="K117" s="66">
        <f t="shared" si="2"/>
        <v>7.36</v>
      </c>
      <c r="L117" s="67">
        <f t="shared" si="2"/>
        <v>1306</v>
      </c>
      <c r="M117" s="66">
        <f t="shared" si="2"/>
        <v>0</v>
      </c>
      <c r="N117" s="61"/>
      <c r="O117" s="61"/>
      <c r="P117" s="68"/>
    </row>
    <row r="118" spans="1:16" x14ac:dyDescent="0.25">
      <c r="A118" s="42"/>
      <c r="B118" s="42"/>
      <c r="C118" s="42"/>
      <c r="D118" s="69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1"/>
    </row>
    <row r="119" spans="1:16" ht="18.75" x14ac:dyDescent="0.25">
      <c r="A119" s="72" t="s">
        <v>140</v>
      </c>
      <c r="B119" s="93">
        <f>+J117</f>
        <v>19.899999999999999</v>
      </c>
      <c r="C119" s="1"/>
      <c r="D119" s="1"/>
      <c r="E119" s="1"/>
      <c r="F119" s="1"/>
      <c r="G119" s="74"/>
      <c r="H119" s="74"/>
      <c r="I119" s="74"/>
      <c r="J119" s="74"/>
      <c r="K119" s="74"/>
      <c r="L119" s="74"/>
      <c r="M119" s="42"/>
      <c r="N119" s="42"/>
      <c r="O119" s="42"/>
      <c r="P119" s="1"/>
    </row>
    <row r="120" spans="1:16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</row>
    <row r="121" spans="1:16" ht="15.75" thickBot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</row>
    <row r="122" spans="1:16" ht="30.75" thickBot="1" x14ac:dyDescent="0.3">
      <c r="A122" s="94" t="s">
        <v>141</v>
      </c>
      <c r="B122" s="95" t="s">
        <v>142</v>
      </c>
      <c r="C122" s="94" t="s">
        <v>29</v>
      </c>
      <c r="D122" s="95" t="s">
        <v>143</v>
      </c>
      <c r="E122" s="1"/>
      <c r="F122" s="1"/>
      <c r="G122" s="1"/>
      <c r="H122" s="96"/>
      <c r="I122" s="1"/>
      <c r="J122" s="1"/>
      <c r="K122" s="1"/>
      <c r="L122" s="1"/>
      <c r="M122" s="1"/>
      <c r="N122" s="1"/>
      <c r="O122" s="1"/>
      <c r="P122" s="1"/>
    </row>
    <row r="123" spans="1:16" x14ac:dyDescent="0.25">
      <c r="A123" s="97" t="s">
        <v>144</v>
      </c>
      <c r="B123" s="98">
        <v>20</v>
      </c>
      <c r="C123" s="98"/>
      <c r="D123" s="123">
        <f>+C123+C124+C125</f>
        <v>40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</row>
    <row r="124" spans="1:16" x14ac:dyDescent="0.25">
      <c r="A124" s="97" t="s">
        <v>145</v>
      </c>
      <c r="B124" s="38">
        <v>30</v>
      </c>
      <c r="C124" s="44"/>
      <c r="D124" s="124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</row>
    <row r="125" spans="1:16" ht="15.75" thickBot="1" x14ac:dyDescent="0.3">
      <c r="A125" s="97" t="s">
        <v>146</v>
      </c>
      <c r="B125" s="99">
        <v>40</v>
      </c>
      <c r="C125" s="99">
        <v>40</v>
      </c>
      <c r="D125" s="125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</row>
    <row r="126" spans="1:16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</row>
    <row r="127" spans="1:16" ht="15.75" thickBo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</row>
    <row r="128" spans="1:16" ht="27" thickBot="1" x14ac:dyDescent="0.3">
      <c r="A128" s="112" t="s">
        <v>147</v>
      </c>
      <c r="B128" s="113"/>
      <c r="C128" s="113"/>
      <c r="D128" s="113"/>
      <c r="E128" s="113"/>
      <c r="F128" s="113"/>
      <c r="G128" s="113"/>
      <c r="H128" s="113"/>
      <c r="I128" s="113"/>
      <c r="J128" s="113"/>
      <c r="K128" s="113"/>
      <c r="L128" s="113"/>
      <c r="M128" s="114"/>
      <c r="N128" s="1"/>
      <c r="O128" s="1"/>
      <c r="P128" s="1"/>
    </row>
    <row r="129" spans="1:16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</row>
    <row r="130" spans="1:16" ht="120" x14ac:dyDescent="0.25">
      <c r="A130" s="76" t="s">
        <v>93</v>
      </c>
      <c r="B130" s="76" t="s">
        <v>94</v>
      </c>
      <c r="C130" s="76" t="s">
        <v>95</v>
      </c>
      <c r="D130" s="76" t="s">
        <v>96</v>
      </c>
      <c r="E130" s="76" t="s">
        <v>97</v>
      </c>
      <c r="F130" s="76" t="s">
        <v>98</v>
      </c>
      <c r="G130" s="76" t="s">
        <v>99</v>
      </c>
      <c r="H130" s="76" t="s">
        <v>100</v>
      </c>
      <c r="I130" s="115" t="s">
        <v>101</v>
      </c>
      <c r="J130" s="116"/>
      <c r="K130" s="117"/>
      <c r="L130" s="76" t="s">
        <v>102</v>
      </c>
      <c r="M130" s="76" t="s">
        <v>103</v>
      </c>
      <c r="N130" s="76" t="s">
        <v>148</v>
      </c>
      <c r="O130" s="115" t="s">
        <v>80</v>
      </c>
      <c r="P130" s="117"/>
    </row>
    <row r="131" spans="1:16" ht="45" x14ac:dyDescent="0.25">
      <c r="A131" s="100" t="s">
        <v>149</v>
      </c>
      <c r="B131" s="101" t="s">
        <v>150</v>
      </c>
      <c r="C131" s="85" t="s">
        <v>151</v>
      </c>
      <c r="D131" s="85">
        <v>57452055</v>
      </c>
      <c r="E131" s="88" t="s">
        <v>152</v>
      </c>
      <c r="F131" s="88" t="s">
        <v>153</v>
      </c>
      <c r="G131" s="92">
        <v>39493</v>
      </c>
      <c r="H131" s="37"/>
      <c r="I131" s="88" t="s">
        <v>51</v>
      </c>
      <c r="J131" s="91" t="s">
        <v>154</v>
      </c>
      <c r="K131" s="88" t="s">
        <v>104</v>
      </c>
      <c r="L131" s="43" t="s">
        <v>20</v>
      </c>
      <c r="M131" s="43" t="s">
        <v>20</v>
      </c>
      <c r="N131" s="43" t="s">
        <v>20</v>
      </c>
      <c r="O131" s="118"/>
      <c r="P131" s="119"/>
    </row>
    <row r="132" spans="1:16" ht="90" x14ac:dyDescent="0.25">
      <c r="A132" s="100" t="s">
        <v>155</v>
      </c>
      <c r="B132" s="101" t="s">
        <v>150</v>
      </c>
      <c r="C132" s="100" t="s">
        <v>156</v>
      </c>
      <c r="D132" s="85">
        <v>22539421</v>
      </c>
      <c r="E132" s="88" t="s">
        <v>157</v>
      </c>
      <c r="F132" s="88" t="s">
        <v>158</v>
      </c>
      <c r="G132" s="92">
        <v>39717</v>
      </c>
      <c r="H132" s="37"/>
      <c r="I132" s="88" t="s">
        <v>159</v>
      </c>
      <c r="J132" s="91" t="s">
        <v>160</v>
      </c>
      <c r="K132" s="88" t="s">
        <v>161</v>
      </c>
      <c r="L132" s="43" t="s">
        <v>20</v>
      </c>
      <c r="M132" s="43" t="s">
        <v>20</v>
      </c>
      <c r="N132" s="43" t="s">
        <v>20</v>
      </c>
      <c r="O132" s="118"/>
      <c r="P132" s="119"/>
    </row>
    <row r="133" spans="1:16" ht="72" customHeight="1" x14ac:dyDescent="0.25">
      <c r="A133" s="100" t="s">
        <v>162</v>
      </c>
      <c r="B133" s="101" t="s">
        <v>150</v>
      </c>
      <c r="C133" s="85" t="s">
        <v>163</v>
      </c>
      <c r="D133" s="85">
        <v>1103214400</v>
      </c>
      <c r="E133" s="88" t="s">
        <v>164</v>
      </c>
      <c r="F133" s="88" t="s">
        <v>165</v>
      </c>
      <c r="G133" s="92">
        <v>40316</v>
      </c>
      <c r="H133" s="83"/>
      <c r="I133" s="88" t="s">
        <v>51</v>
      </c>
      <c r="J133" s="91" t="s">
        <v>166</v>
      </c>
      <c r="K133" s="88" t="s">
        <v>167</v>
      </c>
      <c r="L133" s="43" t="s">
        <v>20</v>
      </c>
      <c r="M133" s="43" t="s">
        <v>20</v>
      </c>
      <c r="N133" s="43" t="s">
        <v>20</v>
      </c>
      <c r="O133" s="120"/>
      <c r="P133" s="120"/>
    </row>
    <row r="134" spans="1:16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</row>
    <row r="135" spans="1:16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</row>
    <row r="136" spans="1:16" ht="15.75" thickBo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</row>
    <row r="137" spans="1:16" ht="30" x14ac:dyDescent="0.25">
      <c r="A137" s="45" t="s">
        <v>19</v>
      </c>
      <c r="B137" s="45" t="s">
        <v>141</v>
      </c>
      <c r="C137" s="76" t="s">
        <v>142</v>
      </c>
      <c r="D137" s="45" t="s">
        <v>29</v>
      </c>
      <c r="E137" s="95" t="s">
        <v>168</v>
      </c>
      <c r="F137" s="102"/>
      <c r="G137" s="1"/>
      <c r="H137" s="1"/>
      <c r="I137" s="1"/>
      <c r="J137" s="1"/>
      <c r="K137" s="1"/>
      <c r="L137" s="1"/>
      <c r="M137" s="1"/>
      <c r="N137" s="1"/>
      <c r="O137" s="1"/>
      <c r="P137" s="1"/>
    </row>
    <row r="138" spans="1:16" ht="159" customHeight="1" x14ac:dyDescent="0.25">
      <c r="A138" s="106" t="s">
        <v>169</v>
      </c>
      <c r="B138" s="103" t="s">
        <v>170</v>
      </c>
      <c r="C138" s="44">
        <v>25</v>
      </c>
      <c r="D138" s="44">
        <v>25</v>
      </c>
      <c r="E138" s="107">
        <f>+D138+D139+D140</f>
        <v>60</v>
      </c>
      <c r="F138" s="104"/>
      <c r="G138" s="1"/>
      <c r="H138" s="1"/>
      <c r="I138" s="1"/>
      <c r="J138" s="1"/>
      <c r="K138" s="1"/>
      <c r="L138" s="1"/>
      <c r="M138" s="1"/>
      <c r="N138" s="1"/>
      <c r="O138" s="1"/>
      <c r="P138" s="1"/>
    </row>
    <row r="139" spans="1:16" ht="131.25" customHeight="1" x14ac:dyDescent="0.25">
      <c r="A139" s="106"/>
      <c r="B139" s="103" t="s">
        <v>171</v>
      </c>
      <c r="C139" s="105">
        <v>25</v>
      </c>
      <c r="D139" s="44">
        <v>25</v>
      </c>
      <c r="E139" s="108"/>
      <c r="F139" s="104"/>
      <c r="G139" s="1"/>
      <c r="H139" s="1"/>
      <c r="I139" s="1"/>
      <c r="J139" s="1"/>
      <c r="K139" s="1"/>
      <c r="L139" s="1"/>
      <c r="M139" s="1"/>
      <c r="N139" s="1"/>
      <c r="O139" s="1"/>
      <c r="P139" s="1"/>
    </row>
    <row r="140" spans="1:16" ht="127.5" customHeight="1" x14ac:dyDescent="0.25">
      <c r="A140" s="106"/>
      <c r="B140" s="103" t="s">
        <v>172</v>
      </c>
      <c r="C140" s="44">
        <v>10</v>
      </c>
      <c r="D140" s="44">
        <v>10</v>
      </c>
      <c r="E140" s="109"/>
      <c r="F140" s="104"/>
      <c r="G140" s="1"/>
      <c r="H140" s="1"/>
      <c r="I140" s="1"/>
      <c r="J140" s="1"/>
      <c r="K140" s="1"/>
      <c r="L140" s="1"/>
      <c r="M140" s="1"/>
      <c r="N140" s="1"/>
      <c r="O140" s="1"/>
      <c r="P140" s="1"/>
    </row>
    <row r="141" spans="1:16" x14ac:dyDescent="0.25">
      <c r="A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</row>
    <row r="142" spans="1:16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</row>
    <row r="143" spans="1:16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</row>
    <row r="144" spans="1:16" x14ac:dyDescent="0.25">
      <c r="A144" s="35" t="s">
        <v>173</v>
      </c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</row>
    <row r="145" spans="1:16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</row>
    <row r="146" spans="1:16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</row>
    <row r="147" spans="1:16" x14ac:dyDescent="0.25">
      <c r="A147" s="36" t="s">
        <v>19</v>
      </c>
      <c r="B147" s="36" t="s">
        <v>28</v>
      </c>
      <c r="C147" s="45" t="s">
        <v>29</v>
      </c>
      <c r="D147" s="45" t="s">
        <v>30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</row>
    <row r="148" spans="1:16" ht="151.5" customHeight="1" x14ac:dyDescent="0.25">
      <c r="A148" s="46" t="s">
        <v>174</v>
      </c>
      <c r="B148" s="47">
        <v>40</v>
      </c>
      <c r="C148" s="44">
        <v>40</v>
      </c>
      <c r="D148" s="110">
        <f>+C148+C149</f>
        <v>100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</row>
    <row r="149" spans="1:16" ht="111.75" customHeight="1" x14ac:dyDescent="0.25">
      <c r="A149" s="46" t="s">
        <v>175</v>
      </c>
      <c r="B149" s="47">
        <v>60</v>
      </c>
      <c r="C149" s="44">
        <v>60</v>
      </c>
      <c r="D149" s="11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</row>
    <row r="150" spans="1:16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</row>
    <row r="151" spans="1:16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</row>
    <row r="152" spans="1:16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</row>
    <row r="153" spans="1:16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 spans="1:16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 spans="1:16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 spans="1:16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 spans="1:16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 spans="1:16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 spans="1:16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 spans="1:16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</row>
    <row r="161" spans="1:16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</row>
    <row r="162" spans="1:16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</row>
    <row r="163" spans="1:16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</row>
    <row r="164" spans="1:16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</row>
    <row r="165" spans="1:16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 spans="1:16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 spans="1:16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</row>
    <row r="168" spans="1:16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</row>
    <row r="169" spans="1:16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</row>
    <row r="170" spans="1:16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</row>
    <row r="171" spans="1:16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</row>
    <row r="172" spans="1:16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</row>
    <row r="173" spans="1:16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</row>
    <row r="174" spans="1:16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</row>
    <row r="175" spans="1:16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</row>
    <row r="176" spans="1:16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</row>
    <row r="177" spans="1:16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</row>
    <row r="178" spans="1:16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</row>
    <row r="179" spans="1:16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</row>
    <row r="180" spans="1:16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</row>
    <row r="181" spans="1:16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</row>
    <row r="182" spans="1:16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</row>
    <row r="183" spans="1:16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</row>
    <row r="184" spans="1:16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</row>
    <row r="185" spans="1:16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</row>
    <row r="186" spans="1:16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</row>
  </sheetData>
  <mergeCells count="48">
    <mergeCell ref="A58:A59"/>
    <mergeCell ref="B58:B59"/>
    <mergeCell ref="C58:D58"/>
    <mergeCell ref="A1:O1"/>
    <mergeCell ref="A3:O3"/>
    <mergeCell ref="B5:M5"/>
    <mergeCell ref="B6:M6"/>
    <mergeCell ref="B7:M7"/>
    <mergeCell ref="B8:M8"/>
    <mergeCell ref="B9:D9"/>
    <mergeCell ref="A13:B20"/>
    <mergeCell ref="A21:B21"/>
    <mergeCell ref="D39:D40"/>
    <mergeCell ref="L44:M44"/>
    <mergeCell ref="A80:M80"/>
    <mergeCell ref="I85:K85"/>
    <mergeCell ref="O85:P85"/>
    <mergeCell ref="B62:M62"/>
    <mergeCell ref="A64:M64"/>
    <mergeCell ref="N67:O67"/>
    <mergeCell ref="N68:O68"/>
    <mergeCell ref="N69:O69"/>
    <mergeCell ref="N70:O70"/>
    <mergeCell ref="O91:P91"/>
    <mergeCell ref="N71:O71"/>
    <mergeCell ref="N72:O72"/>
    <mergeCell ref="N73:O73"/>
    <mergeCell ref="N74:O74"/>
    <mergeCell ref="O86:P86"/>
    <mergeCell ref="O87:P87"/>
    <mergeCell ref="O88:P88"/>
    <mergeCell ref="O89:P89"/>
    <mergeCell ref="O90:P90"/>
    <mergeCell ref="O130:P130"/>
    <mergeCell ref="O131:P131"/>
    <mergeCell ref="O132:P132"/>
    <mergeCell ref="O133:P133"/>
    <mergeCell ref="A95:M95"/>
    <mergeCell ref="C98:D98"/>
    <mergeCell ref="C99:D99"/>
    <mergeCell ref="A102:O102"/>
    <mergeCell ref="A105:M105"/>
    <mergeCell ref="D123:D125"/>
    <mergeCell ref="A138:A140"/>
    <mergeCell ref="E138:E140"/>
    <mergeCell ref="D148:D149"/>
    <mergeCell ref="A128:M128"/>
    <mergeCell ref="I130:K13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Yepez</dc:creator>
  <cp:lastModifiedBy>Frank Yepez</cp:lastModifiedBy>
  <dcterms:created xsi:type="dcterms:W3CDTF">2014-12-16T03:33:44Z</dcterms:created>
  <dcterms:modified xsi:type="dcterms:W3CDTF">2014-12-16T04:32:29Z</dcterms:modified>
</cp:coreProperties>
</file>