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zma\Documents\ICBF 2014\PLIEGOS BOLIVAR DIC 1\evaluaciones propuestas\"/>
    </mc:Choice>
  </mc:AlternateContent>
  <bookViews>
    <workbookView xWindow="120" yWindow="135" windowWidth="15480" windowHeight="6660" tabRatio="598" activeTab="1"/>
  </bookViews>
  <sheets>
    <sheet name="JURIDICA" sheetId="9" r:id="rId1"/>
    <sheet name="TECNICA" sheetId="8" r:id="rId2"/>
    <sheet name="FINANCIERA" sheetId="10" r:id="rId3"/>
  </sheets>
  <calcPr calcId="152511"/>
</workbook>
</file>

<file path=xl/calcChain.xml><?xml version="1.0" encoding="utf-8"?>
<calcChain xmlns="http://schemas.openxmlformats.org/spreadsheetml/2006/main">
  <c r="O259" i="8" l="1"/>
  <c r="O127" i="8"/>
  <c r="O204" i="8" l="1"/>
  <c r="O203" i="8"/>
  <c r="O44" i="8" l="1"/>
  <c r="F288" i="8"/>
  <c r="D299" i="8" s="1"/>
  <c r="E273" i="8"/>
  <c r="D298" i="8" s="1"/>
  <c r="M267" i="8"/>
  <c r="L267" i="8"/>
  <c r="C269" i="8"/>
  <c r="A260" i="8"/>
  <c r="A261" i="8" s="1"/>
  <c r="A262" i="8" s="1"/>
  <c r="A263" i="8" s="1"/>
  <c r="A264" i="8" s="1"/>
  <c r="A265" i="8" s="1"/>
  <c r="A266" i="8" s="1"/>
  <c r="N267" i="8"/>
  <c r="C216" i="8"/>
  <c r="L211" i="8"/>
  <c r="C215" i="8"/>
  <c r="A204" i="8"/>
  <c r="A205" i="8" s="1"/>
  <c r="A206" i="8" s="1"/>
  <c r="A207" i="8" s="1"/>
  <c r="A208" i="8" s="1"/>
  <c r="A209" i="8" s="1"/>
  <c r="A210" i="8" s="1"/>
  <c r="N211" i="8"/>
  <c r="D195" i="8"/>
  <c r="E194" i="8" s="1"/>
  <c r="F22" i="8"/>
  <c r="C24" i="8" s="1"/>
  <c r="E22" i="8"/>
  <c r="E298" i="8" l="1"/>
  <c r="C12" i="10"/>
  <c r="C13" i="10" s="1"/>
  <c r="M135" i="8"/>
  <c r="L135" i="8"/>
  <c r="A128" i="8"/>
  <c r="A129" i="8" s="1"/>
  <c r="A130" i="8" s="1"/>
  <c r="A131" i="8" s="1"/>
  <c r="A132" i="8" s="1"/>
  <c r="A133" i="8" s="1"/>
  <c r="A134" i="8" s="1"/>
  <c r="N135" i="8"/>
  <c r="N52" i="8"/>
  <c r="D36" i="8"/>
  <c r="E35" i="8" s="1"/>
  <c r="E24" i="8" l="1"/>
  <c r="E141" i="8" l="1"/>
  <c r="D171" i="8" s="1"/>
  <c r="F161" i="8"/>
  <c r="D172" i="8" s="1"/>
  <c r="E171" i="8" l="1"/>
  <c r="C57" i="8" l="1"/>
  <c r="L52" i="8"/>
  <c r="C56" i="8"/>
  <c r="A45" i="8"/>
  <c r="A46" i="8" s="1"/>
  <c r="A47" i="8" s="1"/>
  <c r="A48" i="8" s="1"/>
  <c r="A49" i="8" s="1"/>
  <c r="A50" i="8" s="1"/>
  <c r="A51" i="8" s="1"/>
</calcChain>
</file>

<file path=xl/sharedStrings.xml><?xml version="1.0" encoding="utf-8"?>
<sst xmlns="http://schemas.openxmlformats.org/spreadsheetml/2006/main" count="925" uniqueCount="423">
  <si>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</si>
  <si>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</si>
  <si>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</si>
  <si>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</si>
  <si>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</si>
  <si>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</si>
  <si>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</si>
  <si>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</si>
  <si>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</si>
  <si>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</si>
  <si>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</si>
  <si>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</si>
  <si>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</si>
  <si>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</si>
  <si>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</si>
  <si>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</si>
  <si>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</si>
  <si>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</si>
  <si>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</si>
  <si>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</si>
  <si>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</si>
  <si>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</si>
  <si>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</si>
  <si>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</si>
  <si>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</si>
  <si>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</si>
  <si>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</si>
  <si>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</si>
  <si>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</si>
  <si>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</si>
  <si>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</si>
  <si>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</si>
  <si>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</si>
  <si>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</si>
  <si>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</si>
  <si>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</si>
  <si>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</si>
  <si>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</si>
  <si>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</si>
  <si>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</si>
  <si>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</si>
  <si>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</si>
  <si>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</si>
  <si>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</si>
  <si>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</si>
  <si>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</si>
  <si>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</si>
  <si>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</si>
  <si>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</si>
  <si>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</si>
  <si>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</si>
  <si>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</si>
  <si>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</si>
  <si>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</si>
  <si>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</si>
  <si>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</si>
  <si>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</si>
  <si>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</si>
  <si>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</si>
  <si>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</si>
  <si>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</si>
  <si>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</si>
  <si>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</si>
  <si>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</si>
  <si>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</si>
  <si>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</si>
  <si>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</si>
  <si>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</si>
  <si>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</si>
  <si>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</si>
  <si>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</si>
  <si>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</si>
  <si>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</si>
  <si>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</si>
  <si>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</si>
  <si>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</si>
  <si>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</si>
  <si>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</si>
  <si>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</si>
  <si>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</si>
  <si>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</si>
  <si>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</si>
  <si>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</si>
  <si>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</si>
  <si>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</si>
  <si>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</si>
  <si>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</si>
  <si>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</si>
  <si>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</si>
  <si>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</si>
  <si>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</si>
  <si>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</si>
  <si>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 No. 1. xxxxxxxxxxx</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</si>
  <si>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</si>
  <si>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</si>
  <si>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</si>
  <si>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</si>
  <si>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</si>
  <si>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</si>
  <si>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</si>
  <si>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</si>
  <si>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</si>
  <si>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</si>
  <si>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</si>
  <si>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</si>
  <si>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</si>
  <si>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</si>
  <si>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</si>
  <si>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</si>
  <si>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</si>
  <si>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</si>
  <si>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</si>
  <si>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</si>
  <si>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</si>
  <si>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</si>
  <si>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</si>
  <si>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</si>
  <si>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</si>
  <si>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</si>
  <si>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</si>
  <si>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</si>
  <si>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</si>
  <si>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</si>
  <si>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</si>
  <si>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</si>
  <si>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</si>
  <si>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</si>
  <si>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</si>
  <si>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</si>
  <si>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</si>
  <si>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</si>
  <si>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</si>
  <si>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</si>
  <si>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</si>
  <si>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</si>
  <si>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</si>
  <si>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</si>
  <si>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</si>
  <si>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</si>
  <si>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</si>
  <si>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r>
      <t xml:space="preserve">En ______________, a los </t>
    </r>
    <r>
      <rPr>
        <b/>
        <sz val="11"/>
        <color theme="1"/>
        <rFont val="Arial Narrow"/>
        <family val="2"/>
      </rPr>
      <t xml:space="preserve">XXXXX </t>
    </r>
    <r>
      <rPr>
        <sz val="11"/>
        <color theme="1"/>
        <rFont val="Arial Narrow"/>
        <family val="2"/>
      </rPr>
      <t xml:space="preserve">de 2014, en las instalaciones del Instituto Colombiano de Bienestar Familiar –ICBF- de la Regional </t>
    </r>
    <r>
      <rPr>
        <b/>
        <sz val="11"/>
        <color theme="1"/>
        <rFont val="Arial Narrow"/>
        <family val="2"/>
      </rPr>
      <t xml:space="preserve">XXXXX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 __ de 2014, cuyo objeto consiste en</t>
    </r>
    <r>
      <rPr>
        <b/>
        <sz val="11"/>
        <color theme="1"/>
        <rFont val="Arial Narrow"/>
        <family val="2"/>
      </rPr>
      <t>: XXXXXXX</t>
    </r>
  </si>
  <si>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</si>
  <si>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</si>
  <si>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</si>
  <si>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</si>
  <si>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</si>
  <si>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</si>
  <si>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</si>
  <si>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</si>
  <si>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</si>
  <si>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</si>
  <si>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</si>
  <si>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</si>
  <si>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</si>
  <si>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</si>
  <si>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</si>
  <si>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</si>
  <si>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</si>
  <si>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</si>
  <si>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</si>
  <si>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</si>
  <si>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</si>
  <si>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</si>
  <si>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</si>
  <si>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</si>
  <si>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</si>
  <si>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</si>
  <si>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corporación Desarrollo Social Javier Urquijo Barrios</t>
  </si>
  <si>
    <t>CORPORACION JOVENES Y MAÑANA</t>
  </si>
  <si>
    <t>Corporación Jóvenes y Mañana</t>
  </si>
  <si>
    <t>ICBF</t>
  </si>
  <si>
    <t xml:space="preserve">CORPORACIÓN JÓVENES Y MAÑANA </t>
  </si>
  <si>
    <t>NO APLICA</t>
  </si>
  <si>
    <t>8 MESES 16 DÍAS</t>
  </si>
  <si>
    <t>59 Y 60</t>
  </si>
  <si>
    <t>CORPORACION DESARROLLO SOCIAL JAIME URQUIJO BARRIOS</t>
  </si>
  <si>
    <t xml:space="preserve">CORPORACIÓN DESARROLLO SOCIAL JAIME URQUIJO BARRIOS </t>
  </si>
  <si>
    <t>0700 DE 2012</t>
  </si>
  <si>
    <t>094 DE ENERO DE 2012</t>
  </si>
  <si>
    <t>5 MESES 10 DÍAS</t>
  </si>
  <si>
    <t>11 MESES 4 DÍAS</t>
  </si>
  <si>
    <t>25 MESES</t>
  </si>
  <si>
    <t>x</t>
  </si>
  <si>
    <t>UNION TEMPORAL FAMILIAS DE HOY Y DEL MAÑANA</t>
  </si>
  <si>
    <t>institucional con arriendo</t>
  </si>
  <si>
    <t>institucional</t>
  </si>
  <si>
    <t>folio 64 al 68</t>
  </si>
  <si>
    <t>De continuidad</t>
  </si>
  <si>
    <t>institucional sin arriendo</t>
  </si>
  <si>
    <t>Carmen de Bolívar- Ciudadela la Paz- Calle 19 No 49C-21</t>
  </si>
  <si>
    <t>Carmen de Bolívar- Ciudadela la Paz Calle 19 No 46-21</t>
  </si>
  <si>
    <t>folio 69 y 70</t>
  </si>
  <si>
    <t>Carmen de Bolivar Avenida Colombia - Carrera 28</t>
  </si>
  <si>
    <t>folio 72</t>
  </si>
  <si>
    <t>folio 74</t>
  </si>
  <si>
    <t>Carmen de Bolívar - Barrio Santander</t>
  </si>
  <si>
    <t>folio 75</t>
  </si>
  <si>
    <t>Requiere visita de verificación</t>
  </si>
  <si>
    <t>Carmen de Bolívar - Barrio Minuto de Dios</t>
  </si>
  <si>
    <t>Folio 73</t>
  </si>
  <si>
    <t>Carmen de Bolívar- Calle 18 No 51-82</t>
  </si>
  <si>
    <t>familiar</t>
  </si>
  <si>
    <t>carmen de Bolívar</t>
  </si>
  <si>
    <t>folio 63</t>
  </si>
  <si>
    <t>Requiere visita de verificación - Remite carta de compromiso pero no se relaciona en el formato 11</t>
  </si>
  <si>
    <t>De continuidad - Es una construcción de COMPES que se encuentra aun sin entregar</t>
  </si>
  <si>
    <t>modalidad institucional: 1209/6</t>
  </si>
  <si>
    <t>Daisy Esther Barraza Herrera</t>
  </si>
  <si>
    <t>Licenciada en Ciencias de la educación con especialidad en ciencias sociales</t>
  </si>
  <si>
    <t>Universidad del Atlántico</t>
  </si>
  <si>
    <t>Septiembre 29 de 2000</t>
  </si>
  <si>
    <t>no aplica</t>
  </si>
  <si>
    <t>Instituto Altair Montessoriano
Asociación Juvenil Visión Futura</t>
  </si>
  <si>
    <t xml:space="preserve">1/2/211 al 30/11/2011
13/2/ 2013 al 31/07/2014
</t>
  </si>
  <si>
    <t>Docente de básica primaria
Coordinadora de CDI</t>
  </si>
  <si>
    <t>folio 77</t>
  </si>
  <si>
    <t>Diana Padilla Vergara</t>
  </si>
  <si>
    <t>Licenciada en educación infantil, preescolar y primaria</t>
  </si>
  <si>
    <t>Corporación educativa del Caribe (CECAR)</t>
  </si>
  <si>
    <t>folio 103</t>
  </si>
  <si>
    <t xml:space="preserve">1998/2004
01/16/2013-actual
</t>
  </si>
  <si>
    <t>Docente - Coordinadora de CDI</t>
  </si>
  <si>
    <t>Dalmi Esperanza Ochoa Narváez</t>
  </si>
  <si>
    <t>jonathan Cartas Martínez</t>
  </si>
  <si>
    <t>licenciada en educación básica con énfasis en tecnología e informática</t>
  </si>
  <si>
    <t>coorporacion jóvenes y mañana</t>
  </si>
  <si>
    <t>Centro Edicativo La Trinidad
Corporación Jóvenes y mañana</t>
  </si>
  <si>
    <t>0ctbre 2012 actual</t>
  </si>
  <si>
    <t>Coordinadora</t>
  </si>
  <si>
    <t>folio 119</t>
  </si>
  <si>
    <t>univesidad de córdoba</t>
  </si>
  <si>
    <t xml:space="preserve">folio </t>
  </si>
  <si>
    <t>Angela Macías López</t>
  </si>
  <si>
    <t>licenciada en educación física</t>
  </si>
  <si>
    <t>universidad de Pamplona</t>
  </si>
  <si>
    <t>Provincial San José/institución educativa San Mateo
Corporación jóvenes y mañana</t>
  </si>
  <si>
    <t>27/02/2012 hasta 14/06/2012
05/2013 a 08/2013
14/01/2013- actual</t>
  </si>
  <si>
    <t>Docente
Docente
Coordinadora</t>
  </si>
  <si>
    <t>folio 158</t>
  </si>
  <si>
    <t>Erlind de Jesús Alvarino de Arco</t>
  </si>
  <si>
    <t>licenciado en músicas</t>
  </si>
  <si>
    <t>Unviersidad del Atlántico</t>
  </si>
  <si>
    <t>Julia del Socorro Martínez Correa</t>
  </si>
  <si>
    <t xml:space="preserve">Trabajadora Scoial </t>
  </si>
  <si>
    <t>Unviersidad de Cartagena</t>
  </si>
  <si>
    <t>168843306-1</t>
  </si>
  <si>
    <t>06/2012/ acutual</t>
  </si>
  <si>
    <t>Realizar acciones de prevención y tratamiento según sea requerido en caso de maltrato y violencia intrafamiliar</t>
  </si>
  <si>
    <t xml:space="preserve"> Folio208</t>
  </si>
  <si>
    <t>Erika Escobar Vera</t>
  </si>
  <si>
    <t>Universidad de Cartagena</t>
  </si>
  <si>
    <t>corporación jóvenes y mañana</t>
  </si>
  <si>
    <t>10/2012 actual</t>
  </si>
  <si>
    <t>Folio 226</t>
  </si>
  <si>
    <t>Lina Navarro García</t>
  </si>
  <si>
    <t>Universidad Corporación Universitaria del Caribe</t>
  </si>
  <si>
    <t>210151122-1</t>
  </si>
  <si>
    <t>CORporación jóvenes y mañana</t>
  </si>
  <si>
    <t>Folio 243</t>
  </si>
  <si>
    <t>10/2013 actual</t>
  </si>
  <si>
    <t>Marttha Liliana Lascano Laravera</t>
  </si>
  <si>
    <t>214191006-1</t>
  </si>
  <si>
    <t>19/03/2013 actual</t>
  </si>
  <si>
    <t>Folio 266</t>
  </si>
  <si>
    <t>Jose´Aldemar Tapias Quesada</t>
  </si>
  <si>
    <t>Universidad Simón Bolívar</t>
  </si>
  <si>
    <t>02/02/2013 actual</t>
  </si>
  <si>
    <t>no la aporta</t>
  </si>
  <si>
    <t>folio 289</t>
  </si>
  <si>
    <t>No aporta tarjeta profesional</t>
  </si>
  <si>
    <t>Sandra María Alvarez Bohorquez</t>
  </si>
  <si>
    <t>folio 308</t>
  </si>
  <si>
    <t>Modalidad familiar: 1100/4</t>
  </si>
  <si>
    <t>Adalberto Jesús Mejía Romero</t>
  </si>
  <si>
    <t>Licenciado en biología y Química</t>
  </si>
  <si>
    <t>Colegio Mixto Adonis</t>
  </si>
  <si>
    <t>Coordinador docente</t>
  </si>
  <si>
    <t>1994 al 2003</t>
  </si>
  <si>
    <t>folio 330</t>
  </si>
  <si>
    <t>Marta Beatriz Contreras Urueta</t>
  </si>
  <si>
    <t>licenciada en educación básica con énfasis en humanidades</t>
  </si>
  <si>
    <t>Coordinar y monitorear las funciones del equipo humano a su cargo promoviendo permanentemente la participación, innoaión y motivación del equipo</t>
  </si>
  <si>
    <t>folio 355</t>
  </si>
  <si>
    <t>Luis Alvarez Arrieta</t>
  </si>
  <si>
    <t>licenciendo en educación básica con enfasis en humanidades</t>
  </si>
  <si>
    <t>07/2011 al 05/2013</t>
  </si>
  <si>
    <t>folio 375</t>
  </si>
  <si>
    <t>Merly Camero Zampayo</t>
  </si>
  <si>
    <t>licenciada en educación basica con énfasis en educación artística</t>
  </si>
  <si>
    <t>folio 385</t>
  </si>
  <si>
    <t>Modalidad Familiar: 1100/7</t>
  </si>
  <si>
    <t>Angélica Lucía Rodríguez Castillo</t>
  </si>
  <si>
    <t>universidad de San Buenaventura de Cartagena</t>
  </si>
  <si>
    <t>psicóloga</t>
  </si>
  <si>
    <t>Folio 417</t>
  </si>
  <si>
    <t>no aporta</t>
  </si>
  <si>
    <t>Corporación Educativa Gran Colombia</t>
  </si>
  <si>
    <t>Ejecutar y garantizar el cumplimiento de todas las actividades, exigencias y requisitos plasmado en el anexo técnico para orientar los servicicios del CDI-</t>
  </si>
  <si>
    <t>Rosiris Díaz Canoles</t>
  </si>
  <si>
    <t>Universidad Nacional Abierta y a Distancia</t>
  </si>
  <si>
    <t>Folio 433</t>
  </si>
  <si>
    <t>Karina Elvira García Hernández</t>
  </si>
  <si>
    <t>folio 450</t>
  </si>
  <si>
    <t>María Alejadra Martínez Florez</t>
  </si>
  <si>
    <t>Corporación Instituto Paulo Freire</t>
  </si>
  <si>
    <t>20/01/2014 31/10/2014</t>
  </si>
  <si>
    <t>folio 468</t>
  </si>
  <si>
    <t>Anadela Licona Puente</t>
  </si>
  <si>
    <t>Corporación Universitaria Antonio José de Sucre</t>
  </si>
  <si>
    <t xml:space="preserve"> Se graduó el 30 de octubre de 2014. Ha ocupado el cargo de director por un año. Debe certificar la terminación de materias en 2012</t>
  </si>
  <si>
    <t xml:space="preserve">coordinador. </t>
  </si>
  <si>
    <t>folio 179</t>
  </si>
  <si>
    <t xml:space="preserve">Egresada de psicología en julio 2014.Debe certificar terminación de materias en el año que lo hizo para validar la práctica profesional. Debe presentar tarjeta profesional. </t>
  </si>
  <si>
    <t>no presenta</t>
  </si>
  <si>
    <t>Folio 487</t>
  </si>
  <si>
    <t>Carolina María Ruiz Novoa</t>
  </si>
  <si>
    <t>Folio 499</t>
  </si>
  <si>
    <t>Paola Carmen Hadechine Tamara</t>
  </si>
  <si>
    <t>licenciada en ciencias sociales</t>
  </si>
  <si>
    <t>Universidad del Magdalena</t>
  </si>
  <si>
    <t>No cumple el perfil para el cargo de profesional del área psicosocial</t>
  </si>
  <si>
    <t>ICBF REGIONAL ATLANTICO</t>
  </si>
  <si>
    <t>473 de 2012</t>
  </si>
  <si>
    <t>confirmada por ICBF Regional Atlántico</t>
  </si>
  <si>
    <t>Equipo talento humano adicional para los grupos 12 y 13</t>
  </si>
  <si>
    <t>2709/3</t>
  </si>
  <si>
    <t>Angélica Patricia Esala Gómez</t>
  </si>
  <si>
    <t>trabajadora social</t>
  </si>
  <si>
    <t>Corporación Universitaria del Caribe</t>
  </si>
  <si>
    <t>099046422-A</t>
  </si>
  <si>
    <t>Corporación Acción ciudadana Colombia 
consorcio interventores asociados 
Unión Temporal Construyendo esperanza</t>
  </si>
  <si>
    <t>Dirección del proyecto Convivencia y Reconciliación en grupos familiares.
Supervisora técnica programas ICBF aplicación de estándares en primera infancia
Capacitación y atención psicosocial</t>
  </si>
  <si>
    <t xml:space="preserve">26/01/ 2011 26/11/2011
10/10/2008 al 31/12/2009
1/06/2008 al 31/12/2008
</t>
  </si>
  <si>
    <t>Folio 621</t>
  </si>
  <si>
    <t>Natalia Marin Herrera</t>
  </si>
  <si>
    <t>Abogada</t>
  </si>
  <si>
    <t>Coordinar y monitorear las funciones delequipohumano a su cargo promoviendo permanentemente la paticpación, innovaión y motivación del equipo</t>
  </si>
  <si>
    <t xml:space="preserve">12/10/2012 al 09/10/2014
</t>
  </si>
  <si>
    <t xml:space="preserve">Corporación de Jovenes y Mañana
</t>
  </si>
  <si>
    <t>Folio 649</t>
  </si>
  <si>
    <t>Analith Del Carmen Solis Avendaño</t>
  </si>
  <si>
    <t>Licenciada en Ciencias Sociales</t>
  </si>
  <si>
    <t>NA</t>
  </si>
  <si>
    <t>No aplica</t>
  </si>
  <si>
    <t>Institucion Educativa Simon Bolivar
Liceo Moderno Magangue
Asociacion Hogar del Niño Nueva Esperanza</t>
  </si>
  <si>
    <t xml:space="preserve">Año lectivo 2012
Año lectivo 2011
02/06/2013 al 31/07/2014
</t>
  </si>
  <si>
    <t>Docente del grado preescolar 
Docente del grado segundo
Realizo valoraciones pedagogicas a niños, niñas y adolescentes. Valoraciones de seguimientos individualizados a niños y niñas. Coordinar el plan de trabajo con equipo interdisciplinario. Escuela de padres</t>
  </si>
  <si>
    <t>Folio 665</t>
  </si>
  <si>
    <t>pendiente</t>
  </si>
  <si>
    <r>
      <t xml:space="preserve">Lina Marcela Severiche </t>
    </r>
    <r>
      <rPr>
        <b/>
        <sz val="11"/>
        <color theme="1"/>
        <rFont val="Calibri"/>
        <family val="2"/>
        <scheme val="minor"/>
      </rPr>
      <t>Caballero</t>
    </r>
  </si>
  <si>
    <t>Folio 688</t>
  </si>
  <si>
    <t>Trabajadora social</t>
  </si>
  <si>
    <t>Institucion educativa Normal Superior de Sincelejo</t>
  </si>
  <si>
    <t>10/07/2012 al 12/07/2014</t>
  </si>
  <si>
    <t>Trabajadora Social de la Institucion Edcutaiva. Apoyo a Bienestar institucional de proyectos de escuelas de familia.</t>
  </si>
  <si>
    <t>pedneinte</t>
  </si>
  <si>
    <t xml:space="preserve">El grado de trabajadora social   fue otorgado en septiembre 25 del2014. Debe certificar fecha de terminacion de materias para validar experiencia profesional </t>
  </si>
  <si>
    <t xml:space="preserve">El grado de licenciatura en ciencias sociales fue otorgado en julio de 2013. Debe certificar fecha de terminacion de materias para validar experiencia profesional </t>
  </si>
  <si>
    <t>Zeydis Salcedo Fuertes</t>
  </si>
  <si>
    <t>212361006-I</t>
  </si>
  <si>
    <t>255911022-I</t>
  </si>
  <si>
    <t>Hogar San Pedro Claver 
Coorporacion Jovenes y Mañana</t>
  </si>
  <si>
    <t>Febrero 2010 a junio 2011
14/01/2012- actual</t>
  </si>
  <si>
    <t>Practicante
Liderar procesos de trabajo para el mejoramiento permanente de las practicas pedagogicas con ls niños. Remisión a las autoridades competentes en caso de maltrato infantil</t>
  </si>
  <si>
    <t>Folio 707</t>
  </si>
  <si>
    <t>El nombre de la profesional no coincide en la carta de compromiso (formato 8) con el nombre que aparece en su cedula de ciudadania</t>
  </si>
  <si>
    <t>Adelma Eloisa Rivas Espitia</t>
  </si>
  <si>
    <t>Licenciada en Educacion Infantil con enfasis en educacion artistica</t>
  </si>
  <si>
    <t>Consorcio Proteccion Social
Gimnasio Moderno de los Angeles
Instituto Colombiano de Bienestar Familiar
Instituto Colombiano de Bienestar Familiar
Consorcio Social 2012
Corporacion Jovenes y Mañana</t>
  </si>
  <si>
    <t xml:space="preserve">03/07/2011 al 31/12/2011
02/10/2008 a 11/12/2008
15/01/2010 al 31/12/2010
27/08/2012 al 30/12/2012
20/01/2012- actual
</t>
  </si>
  <si>
    <t xml:space="preserve">Control y supervision tecnica Proyectos ICBF
Docente preescolar
Educadora Preescolar
Control y supervision tecnica de proyectos ICBF
Coordinadora programa de atencion integral de primera infancia
</t>
  </si>
  <si>
    <t>Folio 727</t>
  </si>
  <si>
    <t>2709-1</t>
  </si>
  <si>
    <t>Fabio Prins Rodriguez</t>
  </si>
  <si>
    <t>Contador Publico</t>
  </si>
  <si>
    <t>Universidad de Pamplona</t>
  </si>
  <si>
    <t>132932-T</t>
  </si>
  <si>
    <t>Corporacion Minuto de Dios 
Corporacion Jovenes y Mañana</t>
  </si>
  <si>
    <t>03/12/2012 al 05/12/2013
01/02/2014 - Actual</t>
  </si>
  <si>
    <t>Folio 743</t>
  </si>
  <si>
    <t xml:space="preserve">Contador </t>
  </si>
  <si>
    <t>ICBF- REGIONAL BOLIVAR</t>
  </si>
  <si>
    <t>0576 DEL 2012</t>
  </si>
  <si>
    <t>1390.</t>
  </si>
  <si>
    <t xml:space="preserve">5 MESES Y 26 DIAS </t>
  </si>
  <si>
    <t>59 AL 60</t>
  </si>
  <si>
    <t>ICBF- REGIONAL ATLANTICO</t>
  </si>
  <si>
    <t>0470 DEL 2012</t>
  </si>
  <si>
    <t>155.</t>
  </si>
  <si>
    <t>CERTIFICADO POR GRUPO JURIDICO REGIONAL ATLANTICO</t>
  </si>
  <si>
    <t xml:space="preserve">21 meses </t>
  </si>
  <si>
    <t>26 meses</t>
  </si>
  <si>
    <t>La propuesta no incluye formato 11 para el grupo 13</t>
  </si>
  <si>
    <t>X</t>
  </si>
  <si>
    <t xml:space="preserve">Presenta una propuesta de talento humano articulando los dos grupos (12 y 13). La propuesta plantea un equipo de 6 coordinadores, 6 profesionales psicosociales, para la modalidad institucional y 5 coordinadores y 10 profesionales del equipo psicosocial pero se soporta con  hojas de vida para </t>
  </si>
  <si>
    <t>Osneidis María Bravo Ortega</t>
  </si>
  <si>
    <t xml:space="preserve">licenciada en educación básicoa </t>
  </si>
  <si>
    <t>12/1272010</t>
  </si>
  <si>
    <t xml:space="preserve">NO </t>
  </si>
  <si>
    <t>10/2012-ACTUAL</t>
  </si>
  <si>
    <t>FOLIO 404</t>
  </si>
  <si>
    <t>Modalidad Familiar: 1100/8</t>
  </si>
  <si>
    <t>Mónica Patricia Vega</t>
  </si>
  <si>
    <t>Folio</t>
  </si>
  <si>
    <t>corporación universitaria del Caribe</t>
  </si>
  <si>
    <t>UNIÓN TEMPORAL 2012</t>
  </si>
  <si>
    <t>profesional en el area psicosocial CDI</t>
  </si>
  <si>
    <t>octubre/01/2013 a mayo/2/1014</t>
  </si>
  <si>
    <t>Ingrith Fernández Borbosa</t>
  </si>
  <si>
    <t>Octubre 2012/actual</t>
  </si>
  <si>
    <t>Daris Susana Tamara</t>
  </si>
  <si>
    <t>´folio</t>
  </si>
  <si>
    <t>modalidad familiar</t>
  </si>
  <si>
    <t>Certificado por Grupo jurídico Regional atlántico</t>
  </si>
  <si>
    <t>307 DE 2011</t>
  </si>
  <si>
    <t>32 MESES</t>
  </si>
  <si>
    <t>grupo 13</t>
  </si>
  <si>
    <t>grupo 12</t>
  </si>
  <si>
    <t>0</t>
  </si>
  <si>
    <t>30</t>
  </si>
  <si>
    <t>corporación desarrollo social Jaime Urquijo</t>
  </si>
  <si>
    <t>CERTIFICADO POR LA REGIONAL ATLÁNTICO</t>
  </si>
  <si>
    <t>32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</si>
</sst>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 #,##0_-;\-* #,##0_-;_-* &quot;-&quot;??_-;_-@_-"/>
  </numFmts>
  <fonts count="42"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b/>
      <sz val="26"/>
      <name val="Calibri"/>
      <family val="2"/>
      <scheme val="minor"/>
    </font>
    <font>
      <sz val="9"/>
      <color theme="1"/>
      <name val="Calibri"/>
      <family val="2"/>
      <scheme val="minor"/>
    </font>
    <font>
      <sz val="11"/>
      <color theme="1"/>
      <name val="Calibri"/>
      <family val="2"/>
    </font>
    <font>
      <b/>
      <sz val="28"/>
      <name val="Calibri"/>
      <family val="2"/>
    </font>
    <font>
      <sz val="24"/>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
      <patternFill patternType="solid">
        <fgColor theme="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34">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168" fontId="13" fillId="0" borderId="1" xfId="1" applyNumberFormat="1" applyFont="1" applyFill="1" applyBorder="1" applyAlignment="1">
      <alignment horizontal="righ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1" xfId="0" applyBorder="1" applyAlignment="1">
      <alignment wrapText="1"/>
    </xf>
    <xf numFmtId="0" fontId="1" fillId="0" borderId="1" xfId="0" applyFont="1" applyFill="1" applyBorder="1" applyAlignment="1">
      <alignment horizontal="center" vertical="center"/>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170" fontId="0" fillId="3" borderId="1" xfId="1" applyNumberFormat="1" applyFont="1" applyFill="1" applyBorder="1" applyAlignment="1">
      <alignment horizontal="right" vertical="center"/>
    </xf>
    <xf numFmtId="0" fontId="37" fillId="0" borderId="0" xfId="0" applyFont="1" applyAlignment="1">
      <alignment vertical="center"/>
    </xf>
    <xf numFmtId="170" fontId="18" fillId="0" borderId="1" xfId="1" applyNumberFormat="1" applyFont="1" applyFill="1" applyBorder="1" applyAlignment="1" applyProtection="1">
      <alignment horizontal="center" vertical="center" wrapText="1"/>
      <protection locked="0"/>
    </xf>
    <xf numFmtId="170" fontId="0" fillId="0" borderId="0" xfId="0" applyNumberFormat="1" applyFill="1" applyAlignment="1">
      <alignment vertical="center"/>
    </xf>
    <xf numFmtId="0" fontId="0" fillId="11" borderId="0" xfId="0" applyFill="1" applyAlignment="1">
      <alignment vertical="center"/>
    </xf>
    <xf numFmtId="0" fontId="0" fillId="2" borderId="1" xfId="0" applyFill="1" applyBorder="1"/>
    <xf numFmtId="0" fontId="0" fillId="2" borderId="1" xfId="0" applyFill="1" applyBorder="1" applyAlignment="1">
      <alignment wrapText="1"/>
    </xf>
    <xf numFmtId="0" fontId="0" fillId="2" borderId="1" xfId="0" applyFill="1" applyBorder="1" applyAlignment="1"/>
    <xf numFmtId="0" fontId="0" fillId="0" borderId="1" xfId="0" applyBorder="1" applyAlignment="1">
      <alignment wrapText="1"/>
    </xf>
    <xf numFmtId="0" fontId="0" fillId="0" borderId="1" xfId="0" applyBorder="1" applyAlignment="1">
      <alignment horizontal="center" vertical="center"/>
    </xf>
    <xf numFmtId="17" fontId="0" fillId="0" borderId="1" xfId="0" applyNumberFormat="1" applyBorder="1" applyAlignment="1"/>
    <xf numFmtId="14" fontId="0" fillId="0" borderId="1" xfId="0" applyNumberFormat="1" applyBorder="1" applyAlignment="1"/>
    <xf numFmtId="14" fontId="0" fillId="0" borderId="1" xfId="0" applyNumberFormat="1" applyFill="1" applyBorder="1" applyAlignment="1">
      <alignment wrapText="1"/>
    </xf>
    <xf numFmtId="3" fontId="11" fillId="11" borderId="0" xfId="0" applyNumberFormat="1" applyFont="1" applyFill="1" applyBorder="1" applyAlignment="1">
      <alignment horizontal="right" vertical="center" wrapText="1"/>
    </xf>
    <xf numFmtId="167" fontId="0" fillId="11" borderId="0" xfId="0" applyNumberFormat="1" applyFill="1" applyBorder="1" applyAlignment="1">
      <alignment vertical="center"/>
    </xf>
    <xf numFmtId="166" fontId="0" fillId="11" borderId="0" xfId="0" applyNumberFormat="1" applyFill="1" applyBorder="1" applyAlignment="1" applyProtection="1">
      <alignment vertical="center"/>
      <protection locked="0"/>
    </xf>
    <xf numFmtId="0" fontId="0" fillId="0" borderId="0" xfId="0" applyBorder="1"/>
    <xf numFmtId="0" fontId="0" fillId="0" borderId="0" xfId="0"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170" fontId="0" fillId="0" borderId="0" xfId="0" applyNumberFormat="1" applyAlignment="1">
      <alignment vertical="center"/>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25"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17" fillId="0" borderId="0" xfId="0" applyFont="1" applyFill="1" applyAlignment="1">
      <alignment horizontal="left" vertical="center" wrapText="1"/>
    </xf>
    <xf numFmtId="0" fontId="7" fillId="2" borderId="6"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11" borderId="6" xfId="0" applyFont="1" applyFill="1" applyBorder="1" applyAlignment="1">
      <alignment horizontal="center" vertical="center"/>
    </xf>
    <xf numFmtId="0" fontId="9" fillId="2" borderId="1" xfId="0" applyFont="1" applyFill="1" applyBorder="1" applyAlignment="1">
      <alignment horizontal="center" vertical="center" wrapText="1"/>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3" fontId="40" fillId="0" borderId="0" xfId="0" applyNumberFormat="1" applyFont="1" applyFill="1" applyBorder="1" applyAlignment="1">
      <alignment horizontal="right" vertical="center" wrapText="1"/>
    </xf>
    <xf numFmtId="0" fontId="41" fillId="0" borderId="0" xfId="0" applyFont="1" applyBorder="1" applyAlignment="1">
      <alignment vertical="center"/>
    </xf>
    <xf numFmtId="0" fontId="0" fillId="4" borderId="0" xfId="0" applyFill="1" applyAlignment="1">
      <alignment horizontal="center" vertical="center"/>
    </xf>
    <xf numFmtId="0" fontId="1" fillId="4" borderId="11" xfId="0" applyFont="1" applyFill="1" applyBorder="1" applyAlignment="1">
      <alignment horizontal="center" vertical="center" wrapText="1"/>
    </xf>
    <xf numFmtId="2" fontId="1" fillId="4" borderId="11" xfId="0" applyNumberFormat="1" applyFont="1" applyFill="1" applyBorder="1" applyAlignment="1">
      <alignment horizontal="center" vertical="center" wrapText="1"/>
    </xf>
    <xf numFmtId="0" fontId="1" fillId="4"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49" fontId="14" fillId="4" borderId="1" xfId="0" applyNumberFormat="1"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9" fontId="13" fillId="4" borderId="1" xfId="0" applyNumberFormat="1"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15" fontId="13" fillId="4" borderId="1" xfId="0" applyNumberFormat="1" applyFont="1" applyFill="1" applyBorder="1" applyAlignment="1" applyProtection="1">
      <alignment horizontal="center" vertical="center" wrapText="1"/>
      <protection locked="0"/>
    </xf>
    <xf numFmtId="2" fontId="13" fillId="4" borderId="1" xfId="0" applyNumberFormat="1" applyFont="1" applyFill="1" applyBorder="1" applyAlignment="1" applyProtection="1">
      <alignment horizontal="center" vertical="center" wrapText="1"/>
      <protection locked="0"/>
    </xf>
    <xf numFmtId="168" fontId="13" fillId="4" borderId="1" xfId="1" applyNumberFormat="1" applyFont="1" applyFill="1" applyBorder="1" applyAlignment="1">
      <alignment horizontal="right" vertical="center" wrapText="1"/>
    </xf>
    <xf numFmtId="0" fontId="11" fillId="4" borderId="1"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4" fillId="4" borderId="0" xfId="0" applyFont="1" applyFill="1" applyAlignment="1">
      <alignment horizontal="left" vertical="center" wrapText="1"/>
    </xf>
    <xf numFmtId="49" fontId="14" fillId="4" borderId="1" xfId="0" applyNumberFormat="1" applyFont="1" applyFill="1" applyBorder="1" applyAlignment="1" applyProtection="1">
      <alignment horizontal="left" vertical="center" wrapText="1"/>
      <protection locked="0"/>
    </xf>
    <xf numFmtId="49" fontId="18" fillId="4" borderId="1" xfId="0" applyNumberFormat="1" applyFont="1" applyFill="1" applyBorder="1" applyAlignment="1" applyProtection="1">
      <alignment horizontal="center" vertical="center" wrapText="1"/>
      <protection locked="0"/>
    </xf>
    <xf numFmtId="0" fontId="14" fillId="4" borderId="1" xfId="0" applyFont="1" applyFill="1" applyBorder="1" applyAlignment="1">
      <alignment horizontal="left" vertical="center" wrapText="1"/>
    </xf>
    <xf numFmtId="170" fontId="18" fillId="4" borderId="1" xfId="1" applyNumberFormat="1" applyFont="1" applyFill="1" applyBorder="1" applyAlignment="1" applyProtection="1">
      <alignment horizontal="left" vertical="center" wrapText="1" indent="8"/>
      <protection locked="0"/>
    </xf>
    <xf numFmtId="9" fontId="13" fillId="4" borderId="1" xfId="4" applyFont="1" applyFill="1" applyBorder="1" applyAlignment="1" applyProtection="1">
      <alignment horizontal="center" vertical="center" wrapText="1"/>
      <protection locked="0"/>
    </xf>
    <xf numFmtId="14" fontId="13" fillId="4" borderId="1" xfId="0" applyNumberFormat="1" applyFont="1" applyFill="1" applyBorder="1" applyAlignment="1" applyProtection="1">
      <alignment horizontal="center" vertical="center" wrapText="1"/>
      <protection locked="0"/>
    </xf>
    <xf numFmtId="170" fontId="13" fillId="4" borderId="1" xfId="1" applyNumberFormat="1" applyFont="1" applyFill="1" applyBorder="1" applyAlignment="1" applyProtection="1">
      <alignment horizontal="center" vertical="center" wrapText="1"/>
      <protection locked="0"/>
    </xf>
    <xf numFmtId="0" fontId="0" fillId="4" borderId="1" xfId="0" applyFont="1" applyFill="1" applyBorder="1" applyAlignment="1">
      <alignment horizontal="center" vertical="center" wrapText="1"/>
    </xf>
    <xf numFmtId="49" fontId="0" fillId="4" borderId="1" xfId="0" applyNumberFormat="1"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9" fontId="38" fillId="4" borderId="1" xfId="0" applyNumberFormat="1" applyFont="1" applyFill="1" applyBorder="1" applyAlignment="1" applyProtection="1">
      <alignment horizontal="center" vertical="center" wrapText="1"/>
      <protection locked="0"/>
    </xf>
    <xf numFmtId="0" fontId="38" fillId="4" borderId="1" xfId="0" applyFont="1" applyFill="1" applyBorder="1" applyAlignment="1" applyProtection="1">
      <alignment horizontal="center" vertical="center" wrapText="1"/>
      <protection locked="0"/>
    </xf>
    <xf numFmtId="14" fontId="38" fillId="4" borderId="1" xfId="0" applyNumberFormat="1" applyFont="1" applyFill="1" applyBorder="1" applyAlignment="1" applyProtection="1">
      <alignment horizontal="center" vertical="center" wrapText="1"/>
      <protection locked="0"/>
    </xf>
    <xf numFmtId="15" fontId="38" fillId="4" borderId="1" xfId="0" applyNumberFormat="1" applyFont="1" applyFill="1" applyBorder="1" applyAlignment="1" applyProtection="1">
      <alignment horizontal="center" vertical="center" wrapText="1"/>
      <protection locked="0"/>
    </xf>
    <xf numFmtId="170" fontId="38" fillId="4" borderId="1" xfId="1" applyNumberFormat="1" applyFont="1" applyFill="1" applyBorder="1" applyAlignment="1" applyProtection="1">
      <alignment horizontal="center" vertical="center" wrapText="1"/>
      <protection locked="0"/>
    </xf>
    <xf numFmtId="2" fontId="38" fillId="4" borderId="1" xfId="0" applyNumberFormat="1" applyFont="1" applyFill="1" applyBorder="1" applyAlignment="1" applyProtection="1">
      <alignment horizontal="center" vertical="center" wrapText="1"/>
      <protection locked="0"/>
    </xf>
    <xf numFmtId="168" fontId="38" fillId="4" borderId="1" xfId="1" applyNumberFormat="1" applyFont="1" applyFill="1" applyBorder="1" applyAlignment="1">
      <alignment horizontal="right" vertical="center" wrapText="1"/>
    </xf>
    <xf numFmtId="0" fontId="39" fillId="4" borderId="1" xfId="0" applyFont="1" applyFill="1" applyBorder="1" applyAlignment="1">
      <alignment horizontal="left" vertical="center" wrapText="1"/>
    </xf>
    <xf numFmtId="0" fontId="39" fillId="4" borderId="0" xfId="0" applyFont="1" applyFill="1" applyBorder="1" applyAlignment="1">
      <alignment horizontal="left" vertical="center" wrapText="1"/>
    </xf>
    <xf numFmtId="0" fontId="0" fillId="4" borderId="0" xfId="0" applyFont="1" applyFill="1" applyAlignment="1">
      <alignment horizontal="left" vertical="center" wrapText="1"/>
    </xf>
    <xf numFmtId="170" fontId="18" fillId="4" borderId="1" xfId="1" applyNumberFormat="1" applyFont="1" applyFill="1" applyBorder="1" applyAlignment="1" applyProtection="1">
      <alignment horizontal="center" vertical="center" wrapText="1"/>
      <protection locked="0"/>
    </xf>
    <xf numFmtId="14" fontId="0" fillId="2" borderId="1" xfId="0" applyNumberFormat="1" applyFill="1" applyBorder="1" applyAlignment="1"/>
    <xf numFmtId="0" fontId="0" fillId="2" borderId="1"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11" borderId="1" xfId="0" applyFill="1" applyBorder="1" applyAlignment="1">
      <alignment wrapText="1"/>
    </xf>
    <xf numFmtId="0" fontId="1"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4" xfId="0" applyFont="1" applyFill="1" applyBorder="1" applyAlignment="1">
      <alignment horizontal="center" vertical="center" wrapText="1"/>
    </xf>
    <xf numFmtId="14" fontId="1" fillId="11" borderId="1" xfId="0" applyNumberFormat="1" applyFont="1" applyFill="1" applyBorder="1" applyAlignment="1">
      <alignment horizontal="center" vertical="center" wrapText="1"/>
    </xf>
    <xf numFmtId="0" fontId="0" fillId="11" borderId="1" xfId="0" applyFill="1" applyBorder="1" applyAlignment="1"/>
    <xf numFmtId="17" fontId="0" fillId="11" borderId="1" xfId="0" applyNumberFormat="1" applyFill="1" applyBorder="1" applyAlignment="1"/>
    <xf numFmtId="0" fontId="0" fillId="11" borderId="1" xfId="0" applyFill="1" applyBorder="1"/>
    <xf numFmtId="0" fontId="0" fillId="11" borderId="1" xfId="0" applyFill="1" applyBorder="1" applyAlignment="1">
      <alignment vertical="center"/>
    </xf>
    <xf numFmtId="0" fontId="0" fillId="11" borderId="1" xfId="0" applyFill="1" applyBorder="1" applyAlignment="1">
      <alignment horizontal="center" vertical="center"/>
    </xf>
    <xf numFmtId="0" fontId="0" fillId="11" borderId="1" xfId="0" applyFill="1" applyBorder="1" applyAlignment="1">
      <alignment horizontal="center" vertical="center"/>
    </xf>
    <xf numFmtId="16" fontId="0" fillId="11" borderId="1" xfId="0" applyNumberFormat="1" applyFill="1" applyBorder="1" applyAlignment="1">
      <alignment wrapText="1"/>
    </xf>
    <xf numFmtId="14" fontId="0" fillId="11" borderId="1" xfId="0" applyNumberFormat="1" applyFill="1" applyBorder="1" applyAlignment="1"/>
    <xf numFmtId="0" fontId="0" fillId="12" borderId="0" xfId="0" applyFill="1" applyAlignment="1">
      <alignment horizontal="center" vertical="center"/>
    </xf>
    <xf numFmtId="0" fontId="1" fillId="12" borderId="11" xfId="0" applyFont="1" applyFill="1" applyBorder="1" applyAlignment="1">
      <alignment horizontal="center" vertical="center" wrapText="1"/>
    </xf>
    <xf numFmtId="2" fontId="1" fillId="12" borderId="11" xfId="0" applyNumberFormat="1" applyFont="1" applyFill="1" applyBorder="1" applyAlignment="1">
      <alignment horizontal="center" vertical="center" wrapText="1"/>
    </xf>
    <xf numFmtId="0" fontId="1" fillId="12" borderId="13" xfId="0" applyFont="1" applyFill="1" applyBorder="1" applyAlignment="1">
      <alignment horizontal="center" vertical="center" wrapText="1"/>
    </xf>
    <xf numFmtId="0" fontId="14" fillId="12" borderId="1" xfId="0" applyFont="1" applyFill="1" applyBorder="1" applyAlignment="1">
      <alignment horizontal="center" vertical="center" wrapText="1"/>
    </xf>
    <xf numFmtId="49" fontId="14" fillId="12" borderId="1" xfId="0" applyNumberFormat="1" applyFont="1" applyFill="1" applyBorder="1" applyAlignment="1" applyProtection="1">
      <alignment horizontal="center" vertical="center" wrapText="1"/>
      <protection locked="0"/>
    </xf>
    <xf numFmtId="0" fontId="14" fillId="12" borderId="1" xfId="0" applyFont="1" applyFill="1" applyBorder="1" applyAlignment="1" applyProtection="1">
      <alignment horizontal="center" vertical="center" wrapText="1"/>
      <protection locked="0"/>
    </xf>
    <xf numFmtId="9" fontId="13" fillId="12" borderId="1" xfId="0" applyNumberFormat="1" applyFont="1" applyFill="1" applyBorder="1" applyAlignment="1" applyProtection="1">
      <alignment horizontal="center" vertical="center" wrapText="1"/>
      <protection locked="0"/>
    </xf>
    <xf numFmtId="0" fontId="13" fillId="12" borderId="1" xfId="0" applyFont="1" applyFill="1" applyBorder="1" applyAlignment="1" applyProtection="1">
      <alignment horizontal="center" vertical="center" wrapText="1"/>
      <protection locked="0"/>
    </xf>
    <xf numFmtId="9" fontId="13" fillId="12" borderId="1" xfId="4" applyFont="1" applyFill="1" applyBorder="1" applyAlignment="1" applyProtection="1">
      <alignment horizontal="center" vertical="center" wrapText="1"/>
      <protection locked="0"/>
    </xf>
    <xf numFmtId="14" fontId="13" fillId="12" borderId="1" xfId="0" applyNumberFormat="1" applyFont="1" applyFill="1" applyBorder="1" applyAlignment="1" applyProtection="1">
      <alignment horizontal="center" vertical="center" wrapText="1"/>
      <protection locked="0"/>
    </xf>
    <xf numFmtId="15" fontId="13" fillId="12" borderId="1" xfId="0" applyNumberFormat="1" applyFont="1" applyFill="1" applyBorder="1" applyAlignment="1" applyProtection="1">
      <alignment horizontal="center" vertical="center" wrapText="1"/>
      <protection locked="0"/>
    </xf>
    <xf numFmtId="2" fontId="13" fillId="12" borderId="1" xfId="0" applyNumberFormat="1" applyFont="1" applyFill="1" applyBorder="1" applyAlignment="1" applyProtection="1">
      <alignment horizontal="center" vertical="center" wrapText="1"/>
      <protection locked="0"/>
    </xf>
    <xf numFmtId="168" fontId="13" fillId="12" borderId="1" xfId="1" applyNumberFormat="1" applyFont="1" applyFill="1" applyBorder="1" applyAlignment="1">
      <alignment horizontal="right" vertical="center" wrapText="1"/>
    </xf>
    <xf numFmtId="0" fontId="11" fillId="12" borderId="1" xfId="0" applyFont="1" applyFill="1" applyBorder="1" applyAlignment="1">
      <alignment horizontal="left" vertical="center" wrapText="1"/>
    </xf>
    <xf numFmtId="0" fontId="11" fillId="12" borderId="0" xfId="0" applyFont="1" applyFill="1" applyBorder="1" applyAlignment="1">
      <alignment horizontal="left" vertical="center" wrapText="1"/>
    </xf>
    <xf numFmtId="0" fontId="14" fillId="12" borderId="0" xfId="0" applyFont="1" applyFill="1" applyAlignment="1">
      <alignment horizontal="left" vertical="center" wrapText="1"/>
    </xf>
    <xf numFmtId="1" fontId="18" fillId="0" borderId="1" xfId="0" applyNumberFormat="1" applyFont="1" applyFill="1" applyBorder="1" applyAlignment="1" applyProtection="1">
      <alignment horizontal="center" vertical="center" wrapText="1"/>
      <protection locked="0"/>
    </xf>
    <xf numFmtId="170" fontId="13" fillId="12" borderId="1" xfId="1" applyNumberFormat="1" applyFont="1" applyFill="1" applyBorder="1" applyAlignment="1" applyProtection="1">
      <alignment horizontal="center" vertical="center" wrapText="1"/>
      <protection locked="0"/>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
  <sheetViews>
    <sheetView workbookViewId="0">
      <selection activeCell="A46" sqref="A46:D46"/>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195" t="s">
        <v>94</v>
      </c>
      <c r="B2" s="195"/>
      <c r="C2" s="195"/>
      <c r="D2" s="195"/>
      <c r="E2" s="195"/>
      <c r="F2" s="195"/>
      <c r="G2" s="195"/>
      <c r="H2" s="195"/>
      <c r="I2" s="195"/>
      <c r="J2" s="195"/>
      <c r="K2" s="195"/>
      <c r="L2" s="195"/>
    </row>
    <row r="4" spans="1:12" ht="16.5" x14ac:dyDescent="0.25">
      <c r="A4" s="197" t="s">
        <v>65</v>
      </c>
      <c r="B4" s="197"/>
      <c r="C4" s="197"/>
      <c r="D4" s="197"/>
      <c r="E4" s="197"/>
      <c r="F4" s="197"/>
      <c r="G4" s="197"/>
      <c r="H4" s="197"/>
      <c r="I4" s="197"/>
      <c r="J4" s="197"/>
      <c r="K4" s="197"/>
      <c r="L4" s="197"/>
    </row>
    <row r="5" spans="1:12" ht="16.5" x14ac:dyDescent="0.25">
      <c r="A5" s="69"/>
    </row>
    <row r="6" spans="1:12" ht="16.5" x14ac:dyDescent="0.25">
      <c r="A6" s="197" t="s">
        <v>66</v>
      </c>
      <c r="B6" s="197"/>
      <c r="C6" s="197"/>
      <c r="D6" s="197"/>
      <c r="E6" s="197"/>
      <c r="F6" s="197"/>
      <c r="G6" s="197"/>
      <c r="H6" s="197"/>
      <c r="I6" s="197"/>
      <c r="J6" s="197"/>
      <c r="K6" s="197"/>
      <c r="L6" s="197"/>
    </row>
    <row r="7" spans="1:12" ht="16.5" x14ac:dyDescent="0.25">
      <c r="A7" s="70"/>
    </row>
    <row r="8" spans="1:12" ht="109.5" customHeight="1" x14ac:dyDescent="0.25">
      <c r="A8" s="198" t="s">
        <v>140</v>
      </c>
      <c r="B8" s="198"/>
      <c r="C8" s="198"/>
      <c r="D8" s="198"/>
      <c r="E8" s="198"/>
      <c r="F8" s="198"/>
      <c r="G8" s="198"/>
      <c r="H8" s="198"/>
      <c r="I8" s="198"/>
      <c r="J8" s="198"/>
      <c r="K8" s="198"/>
      <c r="L8" s="198"/>
    </row>
    <row r="9" spans="1:12" ht="45.75" customHeight="1" x14ac:dyDescent="0.25">
      <c r="A9" s="198"/>
      <c r="B9" s="198"/>
      <c r="C9" s="198"/>
      <c r="D9" s="198"/>
      <c r="E9" s="198"/>
      <c r="F9" s="198"/>
      <c r="G9" s="198"/>
      <c r="H9" s="198"/>
      <c r="I9" s="198"/>
      <c r="J9" s="198"/>
      <c r="K9" s="198"/>
      <c r="L9" s="198"/>
    </row>
    <row r="10" spans="1:12" ht="28.5" customHeight="1" x14ac:dyDescent="0.25">
      <c r="A10" s="198" t="s">
        <v>97</v>
      </c>
      <c r="B10" s="198"/>
      <c r="C10" s="198"/>
      <c r="D10" s="198"/>
      <c r="E10" s="198"/>
      <c r="F10" s="198"/>
      <c r="G10" s="198"/>
      <c r="H10" s="198"/>
      <c r="I10" s="198"/>
      <c r="J10" s="198"/>
      <c r="K10" s="198"/>
      <c r="L10" s="198"/>
    </row>
    <row r="11" spans="1:12" ht="28.5" customHeight="1" x14ac:dyDescent="0.25">
      <c r="A11" s="198"/>
      <c r="B11" s="198"/>
      <c r="C11" s="198"/>
      <c r="D11" s="198"/>
      <c r="E11" s="198"/>
      <c r="F11" s="198"/>
      <c r="G11" s="198"/>
      <c r="H11" s="198"/>
      <c r="I11" s="198"/>
      <c r="J11" s="198"/>
      <c r="K11" s="198"/>
      <c r="L11" s="198"/>
    </row>
    <row r="12" spans="1:12" ht="15.75" thickBot="1" x14ac:dyDescent="0.3"/>
    <row r="13" spans="1:12" ht="15.75" thickBot="1" x14ac:dyDescent="0.3">
      <c r="A13" s="71" t="s">
        <v>67</v>
      </c>
      <c r="B13" s="199" t="s">
        <v>93</v>
      </c>
      <c r="C13" s="200"/>
      <c r="D13" s="200"/>
      <c r="E13" s="200"/>
      <c r="F13" s="200"/>
      <c r="G13" s="200"/>
      <c r="H13" s="200"/>
      <c r="I13" s="200"/>
      <c r="J13" s="200"/>
      <c r="K13" s="200"/>
      <c r="L13" s="200"/>
    </row>
    <row r="14" spans="1:12" ht="15.75" thickBot="1" x14ac:dyDescent="0.3">
      <c r="A14" s="72">
        <v>1</v>
      </c>
      <c r="B14" s="196"/>
      <c r="C14" s="196"/>
      <c r="D14" s="196"/>
      <c r="E14" s="196"/>
      <c r="F14" s="196"/>
      <c r="G14" s="196"/>
      <c r="H14" s="196"/>
      <c r="I14" s="196"/>
      <c r="J14" s="196"/>
      <c r="K14" s="196"/>
      <c r="L14" s="196"/>
    </row>
    <row r="15" spans="1:12" ht="15.75" thickBot="1" x14ac:dyDescent="0.3">
      <c r="A15" s="72">
        <v>2</v>
      </c>
      <c r="B15" s="196"/>
      <c r="C15" s="196"/>
      <c r="D15" s="196"/>
      <c r="E15" s="196"/>
      <c r="F15" s="196"/>
      <c r="G15" s="196"/>
      <c r="H15" s="196"/>
      <c r="I15" s="196"/>
      <c r="J15" s="196"/>
      <c r="K15" s="196"/>
      <c r="L15" s="196"/>
    </row>
    <row r="16" spans="1:12" ht="15.75" thickBot="1" x14ac:dyDescent="0.3">
      <c r="A16" s="72">
        <v>3</v>
      </c>
      <c r="B16" s="196"/>
      <c r="C16" s="196"/>
      <c r="D16" s="196"/>
      <c r="E16" s="196"/>
      <c r="F16" s="196"/>
      <c r="G16" s="196"/>
      <c r="H16" s="196"/>
      <c r="I16" s="196"/>
      <c r="J16" s="196"/>
      <c r="K16" s="196"/>
      <c r="L16" s="196"/>
    </row>
    <row r="17" spans="1:12" ht="15.75" thickBot="1" x14ac:dyDescent="0.3">
      <c r="A17" s="72">
        <v>4</v>
      </c>
      <c r="B17" s="196"/>
      <c r="C17" s="196"/>
      <c r="D17" s="196"/>
      <c r="E17" s="196"/>
      <c r="F17" s="196"/>
      <c r="G17" s="196"/>
      <c r="H17" s="196"/>
      <c r="I17" s="196"/>
      <c r="J17" s="196"/>
      <c r="K17" s="196"/>
      <c r="L17" s="196"/>
    </row>
    <row r="18" spans="1:12" ht="15.75" thickBot="1" x14ac:dyDescent="0.3">
      <c r="A18" s="72">
        <v>5</v>
      </c>
      <c r="B18" s="196"/>
      <c r="C18" s="196"/>
      <c r="D18" s="196"/>
      <c r="E18" s="196"/>
      <c r="F18" s="196"/>
      <c r="G18" s="196"/>
      <c r="H18" s="196"/>
      <c r="I18" s="196"/>
      <c r="J18" s="196"/>
      <c r="K18" s="196"/>
      <c r="L18" s="196"/>
    </row>
    <row r="19" spans="1:12" x14ac:dyDescent="0.25">
      <c r="A19" s="79"/>
      <c r="B19" s="79"/>
      <c r="C19" s="79"/>
      <c r="D19" s="79"/>
      <c r="E19" s="79"/>
      <c r="F19" s="79"/>
      <c r="G19" s="79"/>
      <c r="H19" s="79"/>
      <c r="I19" s="79"/>
      <c r="J19" s="79"/>
      <c r="K19" s="79"/>
      <c r="L19" s="79"/>
    </row>
    <row r="20" spans="1:12" x14ac:dyDescent="0.25">
      <c r="A20" s="80"/>
      <c r="B20" s="79"/>
      <c r="C20" s="79"/>
      <c r="D20" s="79"/>
      <c r="E20" s="79"/>
      <c r="F20" s="79"/>
      <c r="G20" s="79"/>
      <c r="H20" s="79"/>
      <c r="I20" s="79"/>
      <c r="J20" s="79"/>
      <c r="K20" s="79"/>
      <c r="L20" s="79"/>
    </row>
    <row r="21" spans="1:12" x14ac:dyDescent="0.25">
      <c r="A21" s="190" t="s">
        <v>92</v>
      </c>
      <c r="B21" s="190"/>
      <c r="C21" s="190"/>
      <c r="D21" s="190"/>
      <c r="E21" s="190"/>
      <c r="F21" s="190"/>
      <c r="G21" s="190"/>
      <c r="H21" s="190"/>
      <c r="I21" s="190"/>
      <c r="J21" s="190"/>
      <c r="K21" s="190"/>
      <c r="L21" s="190"/>
    </row>
    <row r="23" spans="1:12" ht="27" customHeight="1" x14ac:dyDescent="0.25">
      <c r="A23" s="191" t="s">
        <v>68</v>
      </c>
      <c r="B23" s="191"/>
      <c r="C23" s="191"/>
      <c r="D23" s="191"/>
      <c r="E23" s="74" t="s">
        <v>69</v>
      </c>
      <c r="F23" s="73" t="s">
        <v>70</v>
      </c>
      <c r="G23" s="73" t="s">
        <v>71</v>
      </c>
      <c r="H23" s="191" t="s">
        <v>3</v>
      </c>
      <c r="I23" s="191"/>
      <c r="J23" s="191"/>
      <c r="K23" s="191"/>
      <c r="L23" s="191"/>
    </row>
    <row r="24" spans="1:12" ht="30.75" customHeight="1" x14ac:dyDescent="0.25">
      <c r="A24" s="192" t="s">
        <v>101</v>
      </c>
      <c r="B24" s="193"/>
      <c r="C24" s="193"/>
      <c r="D24" s="194"/>
      <c r="E24" s="75"/>
      <c r="F24" s="1"/>
      <c r="G24" s="1"/>
      <c r="H24" s="180"/>
      <c r="I24" s="180"/>
      <c r="J24" s="180"/>
      <c r="K24" s="180"/>
      <c r="L24" s="180"/>
    </row>
    <row r="25" spans="1:12" ht="35.25" customHeight="1" x14ac:dyDescent="0.25">
      <c r="A25" s="177" t="s">
        <v>102</v>
      </c>
      <c r="B25" s="178"/>
      <c r="C25" s="178"/>
      <c r="D25" s="179"/>
      <c r="E25" s="76"/>
      <c r="F25" s="1"/>
      <c r="G25" s="1"/>
      <c r="H25" s="180"/>
      <c r="I25" s="180"/>
      <c r="J25" s="180"/>
      <c r="K25" s="180"/>
      <c r="L25" s="180"/>
    </row>
    <row r="26" spans="1:12" ht="24.75" customHeight="1" x14ac:dyDescent="0.25">
      <c r="A26" s="177" t="s">
        <v>141</v>
      </c>
      <c r="B26" s="178"/>
      <c r="C26" s="178"/>
      <c r="D26" s="179"/>
      <c r="E26" s="76"/>
      <c r="F26" s="1"/>
      <c r="G26" s="1"/>
      <c r="H26" s="180"/>
      <c r="I26" s="180"/>
      <c r="J26" s="180"/>
      <c r="K26" s="180"/>
      <c r="L26" s="180"/>
    </row>
    <row r="27" spans="1:12" ht="27" customHeight="1" x14ac:dyDescent="0.25">
      <c r="A27" s="187" t="s">
        <v>72</v>
      </c>
      <c r="B27" s="188"/>
      <c r="C27" s="188"/>
      <c r="D27" s="189"/>
      <c r="E27" s="77"/>
      <c r="F27" s="1"/>
      <c r="G27" s="1"/>
      <c r="H27" s="180"/>
      <c r="I27" s="180"/>
      <c r="J27" s="180"/>
      <c r="K27" s="180"/>
      <c r="L27" s="180"/>
    </row>
    <row r="28" spans="1:12" ht="20.25" customHeight="1" x14ac:dyDescent="0.25">
      <c r="A28" s="187" t="s">
        <v>96</v>
      </c>
      <c r="B28" s="188"/>
      <c r="C28" s="188"/>
      <c r="D28" s="189"/>
      <c r="E28" s="77"/>
      <c r="F28" s="1"/>
      <c r="G28" s="1"/>
      <c r="H28" s="181"/>
      <c r="I28" s="182"/>
      <c r="J28" s="182"/>
      <c r="K28" s="182"/>
      <c r="L28" s="183"/>
    </row>
    <row r="29" spans="1:12" ht="28.5" customHeight="1" x14ac:dyDescent="0.25">
      <c r="A29" s="187" t="s">
        <v>142</v>
      </c>
      <c r="B29" s="188"/>
      <c r="C29" s="188"/>
      <c r="D29" s="189"/>
      <c r="E29" s="77"/>
      <c r="F29" s="1"/>
      <c r="G29" s="1"/>
      <c r="H29" s="180"/>
      <c r="I29" s="180"/>
      <c r="J29" s="180"/>
      <c r="K29" s="180"/>
      <c r="L29" s="180"/>
    </row>
    <row r="30" spans="1:12" ht="28.5" customHeight="1" x14ac:dyDescent="0.25">
      <c r="A30" s="187" t="s">
        <v>99</v>
      </c>
      <c r="B30" s="188"/>
      <c r="C30" s="188"/>
      <c r="D30" s="189"/>
      <c r="E30" s="77"/>
      <c r="F30" s="1"/>
      <c r="G30" s="1"/>
      <c r="H30" s="181"/>
      <c r="I30" s="182"/>
      <c r="J30" s="182"/>
      <c r="K30" s="182"/>
      <c r="L30" s="183"/>
    </row>
    <row r="31" spans="1:12" ht="15.75" customHeight="1" x14ac:dyDescent="0.25">
      <c r="A31" s="177" t="s">
        <v>73</v>
      </c>
      <c r="B31" s="178"/>
      <c r="C31" s="178"/>
      <c r="D31" s="179"/>
      <c r="E31" s="76"/>
      <c r="F31" s="1"/>
      <c r="G31" s="1"/>
      <c r="H31" s="180"/>
      <c r="I31" s="180"/>
      <c r="J31" s="180"/>
      <c r="K31" s="180"/>
      <c r="L31" s="180"/>
    </row>
    <row r="32" spans="1:12" ht="19.5" customHeight="1" x14ac:dyDescent="0.25">
      <c r="A32" s="177" t="s">
        <v>74</v>
      </c>
      <c r="B32" s="178"/>
      <c r="C32" s="178"/>
      <c r="D32" s="179"/>
      <c r="E32" s="76"/>
      <c r="F32" s="1"/>
      <c r="G32" s="1"/>
      <c r="H32" s="180"/>
      <c r="I32" s="180"/>
      <c r="J32" s="180"/>
      <c r="K32" s="180"/>
      <c r="L32" s="180"/>
    </row>
    <row r="33" spans="1:12" ht="27.75" customHeight="1" x14ac:dyDescent="0.25">
      <c r="A33" s="177" t="s">
        <v>75</v>
      </c>
      <c r="B33" s="178"/>
      <c r="C33" s="178"/>
      <c r="D33" s="179"/>
      <c r="E33" s="76"/>
      <c r="F33" s="1"/>
      <c r="G33" s="1"/>
      <c r="H33" s="180"/>
      <c r="I33" s="180"/>
      <c r="J33" s="180"/>
      <c r="K33" s="180"/>
      <c r="L33" s="180"/>
    </row>
    <row r="34" spans="1:12" ht="61.5" customHeight="1" x14ac:dyDescent="0.25">
      <c r="A34" s="177" t="s">
        <v>76</v>
      </c>
      <c r="B34" s="178"/>
      <c r="C34" s="178"/>
      <c r="D34" s="179"/>
      <c r="E34" s="76"/>
      <c r="F34" s="1"/>
      <c r="G34" s="1"/>
      <c r="H34" s="180"/>
      <c r="I34" s="180"/>
      <c r="J34" s="180"/>
      <c r="K34" s="180"/>
      <c r="L34" s="180"/>
    </row>
    <row r="35" spans="1:12" ht="17.25" customHeight="1" x14ac:dyDescent="0.25">
      <c r="A35" s="177" t="s">
        <v>77</v>
      </c>
      <c r="B35" s="178"/>
      <c r="C35" s="178"/>
      <c r="D35" s="179"/>
      <c r="E35" s="76"/>
      <c r="F35" s="1"/>
      <c r="G35" s="1"/>
      <c r="H35" s="180"/>
      <c r="I35" s="180"/>
      <c r="J35" s="180"/>
      <c r="K35" s="180"/>
      <c r="L35" s="180"/>
    </row>
    <row r="36" spans="1:12" ht="24" customHeight="1" x14ac:dyDescent="0.25">
      <c r="A36" s="184" t="s">
        <v>98</v>
      </c>
      <c r="B36" s="185"/>
      <c r="C36" s="185"/>
      <c r="D36" s="186"/>
      <c r="E36" s="76"/>
      <c r="F36" s="1"/>
      <c r="G36" s="1"/>
      <c r="H36" s="181"/>
      <c r="I36" s="182"/>
      <c r="J36" s="182"/>
      <c r="K36" s="182"/>
      <c r="L36" s="183"/>
    </row>
    <row r="37" spans="1:12" ht="24" customHeight="1" x14ac:dyDescent="0.25">
      <c r="A37" s="177" t="s">
        <v>103</v>
      </c>
      <c r="B37" s="178"/>
      <c r="C37" s="178"/>
      <c r="D37" s="179"/>
      <c r="E37" s="76"/>
      <c r="F37" s="1"/>
      <c r="G37" s="1"/>
      <c r="H37" s="181"/>
      <c r="I37" s="182"/>
      <c r="J37" s="182"/>
      <c r="K37" s="182"/>
      <c r="L37" s="183"/>
    </row>
    <row r="38" spans="1:12" ht="28.5" customHeight="1" x14ac:dyDescent="0.25">
      <c r="A38" s="177" t="s">
        <v>104</v>
      </c>
      <c r="B38" s="178"/>
      <c r="C38" s="178"/>
      <c r="D38" s="179"/>
      <c r="E38" s="78"/>
      <c r="F38" s="1"/>
      <c r="G38" s="1"/>
      <c r="H38" s="180"/>
      <c r="I38" s="180"/>
      <c r="J38" s="180"/>
      <c r="K38" s="180"/>
      <c r="L38" s="180"/>
    </row>
    <row r="41" spans="1:12" x14ac:dyDescent="0.25">
      <c r="A41" s="190" t="s">
        <v>100</v>
      </c>
      <c r="B41" s="190"/>
      <c r="C41" s="190"/>
      <c r="D41" s="190"/>
      <c r="E41" s="190"/>
      <c r="F41" s="190"/>
      <c r="G41" s="190"/>
      <c r="H41" s="190"/>
      <c r="I41" s="190"/>
      <c r="J41" s="190"/>
      <c r="K41" s="190"/>
      <c r="L41" s="190"/>
    </row>
    <row r="43" spans="1:12" ht="15" customHeight="1" x14ac:dyDescent="0.25">
      <c r="A43" s="191" t="s">
        <v>68</v>
      </c>
      <c r="B43" s="191"/>
      <c r="C43" s="191"/>
      <c r="D43" s="191"/>
      <c r="E43" s="74" t="s">
        <v>69</v>
      </c>
      <c r="F43" s="81" t="s">
        <v>70</v>
      </c>
      <c r="G43" s="81" t="s">
        <v>71</v>
      </c>
      <c r="H43" s="191" t="s">
        <v>3</v>
      </c>
      <c r="I43" s="191"/>
      <c r="J43" s="191"/>
      <c r="K43" s="191"/>
      <c r="L43" s="191"/>
    </row>
    <row r="44" spans="1:12" ht="30" customHeight="1" x14ac:dyDescent="0.25">
      <c r="A44" s="192" t="s">
        <v>101</v>
      </c>
      <c r="B44" s="193"/>
      <c r="C44" s="193"/>
      <c r="D44" s="194"/>
      <c r="E44" s="75"/>
      <c r="F44" s="1"/>
      <c r="G44" s="1"/>
      <c r="H44" s="180"/>
      <c r="I44" s="180"/>
      <c r="J44" s="180"/>
      <c r="K44" s="180"/>
      <c r="L44" s="180"/>
    </row>
    <row r="45" spans="1:12" ht="15" customHeight="1" x14ac:dyDescent="0.25">
      <c r="A45" s="177" t="s">
        <v>102</v>
      </c>
      <c r="B45" s="178"/>
      <c r="C45" s="178"/>
      <c r="D45" s="179"/>
      <c r="E45" s="76"/>
      <c r="F45" s="1"/>
      <c r="G45" s="1"/>
      <c r="H45" s="180"/>
      <c r="I45" s="180"/>
      <c r="J45" s="180"/>
      <c r="K45" s="180"/>
      <c r="L45" s="180"/>
    </row>
    <row r="46" spans="1:12" ht="15" customHeight="1" x14ac:dyDescent="0.25">
      <c r="A46" s="177" t="s">
        <v>141</v>
      </c>
      <c r="B46" s="178"/>
      <c r="C46" s="178"/>
      <c r="D46" s="179"/>
      <c r="E46" s="76"/>
      <c r="F46" s="1"/>
      <c r="G46" s="1"/>
      <c r="H46" s="180"/>
      <c r="I46" s="180"/>
      <c r="J46" s="180"/>
      <c r="K46" s="180"/>
      <c r="L46" s="180"/>
    </row>
    <row r="47" spans="1:12" ht="15" customHeight="1" x14ac:dyDescent="0.25">
      <c r="A47" s="187" t="s">
        <v>72</v>
      </c>
      <c r="B47" s="188"/>
      <c r="C47" s="188"/>
      <c r="D47" s="189"/>
      <c r="E47" s="77"/>
      <c r="F47" s="1"/>
      <c r="G47" s="1"/>
      <c r="H47" s="180"/>
      <c r="I47" s="180"/>
      <c r="J47" s="180"/>
      <c r="K47" s="180"/>
      <c r="L47" s="180"/>
    </row>
    <row r="48" spans="1:12" ht="15" customHeight="1" x14ac:dyDescent="0.25">
      <c r="A48" s="187" t="s">
        <v>96</v>
      </c>
      <c r="B48" s="188"/>
      <c r="C48" s="188"/>
      <c r="D48" s="189"/>
      <c r="E48" s="77"/>
      <c r="F48" s="1"/>
      <c r="G48" s="1"/>
      <c r="H48" s="181"/>
      <c r="I48" s="182"/>
      <c r="J48" s="182"/>
      <c r="K48" s="182"/>
      <c r="L48" s="183"/>
    </row>
    <row r="49" spans="1:12" ht="37.5" customHeight="1" x14ac:dyDescent="0.25">
      <c r="A49" s="187" t="s">
        <v>142</v>
      </c>
      <c r="B49" s="188"/>
      <c r="C49" s="188"/>
      <c r="D49" s="189"/>
      <c r="E49" s="77"/>
      <c r="F49" s="1"/>
      <c r="G49" s="1"/>
      <c r="H49" s="180"/>
      <c r="I49" s="180"/>
      <c r="J49" s="180"/>
      <c r="K49" s="180"/>
      <c r="L49" s="180"/>
    </row>
    <row r="50" spans="1:12" ht="15" customHeight="1" x14ac:dyDescent="0.25">
      <c r="A50" s="187" t="s">
        <v>99</v>
      </c>
      <c r="B50" s="188"/>
      <c r="C50" s="188"/>
      <c r="D50" s="189"/>
      <c r="E50" s="77"/>
      <c r="F50" s="1"/>
      <c r="G50" s="1"/>
      <c r="H50" s="181"/>
      <c r="I50" s="182"/>
      <c r="J50" s="182"/>
      <c r="K50" s="182"/>
      <c r="L50" s="183"/>
    </row>
    <row r="51" spans="1:12" ht="15" customHeight="1" x14ac:dyDescent="0.25">
      <c r="A51" s="177" t="s">
        <v>73</v>
      </c>
      <c r="B51" s="178"/>
      <c r="C51" s="178"/>
      <c r="D51" s="179"/>
      <c r="E51" s="76"/>
      <c r="F51" s="1"/>
      <c r="G51" s="1"/>
      <c r="H51" s="180"/>
      <c r="I51" s="180"/>
      <c r="J51" s="180"/>
      <c r="K51" s="180"/>
      <c r="L51" s="180"/>
    </row>
    <row r="52" spans="1:12" ht="15" customHeight="1" x14ac:dyDescent="0.25">
      <c r="A52" s="177" t="s">
        <v>74</v>
      </c>
      <c r="B52" s="178"/>
      <c r="C52" s="178"/>
      <c r="D52" s="179"/>
      <c r="E52" s="76"/>
      <c r="F52" s="1"/>
      <c r="G52" s="1"/>
      <c r="H52" s="180"/>
      <c r="I52" s="180"/>
      <c r="J52" s="180"/>
      <c r="K52" s="180"/>
      <c r="L52" s="180"/>
    </row>
    <row r="53" spans="1:12" ht="15" customHeight="1" x14ac:dyDescent="0.25">
      <c r="A53" s="177" t="s">
        <v>75</v>
      </c>
      <c r="B53" s="178"/>
      <c r="C53" s="178"/>
      <c r="D53" s="179"/>
      <c r="E53" s="76"/>
      <c r="F53" s="1"/>
      <c r="G53" s="1"/>
      <c r="H53" s="180"/>
      <c r="I53" s="180"/>
      <c r="J53" s="180"/>
      <c r="K53" s="180"/>
      <c r="L53" s="180"/>
    </row>
    <row r="54" spans="1:12" ht="15" customHeight="1" x14ac:dyDescent="0.25">
      <c r="A54" s="177" t="s">
        <v>76</v>
      </c>
      <c r="B54" s="178"/>
      <c r="C54" s="178"/>
      <c r="D54" s="179"/>
      <c r="E54" s="76"/>
      <c r="F54" s="1"/>
      <c r="G54" s="1"/>
      <c r="H54" s="180"/>
      <c r="I54" s="180"/>
      <c r="J54" s="180"/>
      <c r="K54" s="180"/>
      <c r="L54" s="180"/>
    </row>
    <row r="55" spans="1:12" ht="15" customHeight="1" x14ac:dyDescent="0.25">
      <c r="A55" s="177" t="s">
        <v>77</v>
      </c>
      <c r="B55" s="178"/>
      <c r="C55" s="178"/>
      <c r="D55" s="179"/>
      <c r="E55" s="76"/>
      <c r="F55" s="1"/>
      <c r="G55" s="1"/>
      <c r="H55" s="180"/>
      <c r="I55" s="180"/>
      <c r="J55" s="180"/>
      <c r="K55" s="180"/>
      <c r="L55" s="180"/>
    </row>
    <row r="56" spans="1:12" ht="15" customHeight="1" x14ac:dyDescent="0.25">
      <c r="A56" s="184" t="s">
        <v>98</v>
      </c>
      <c r="B56" s="185"/>
      <c r="C56" s="185"/>
      <c r="D56" s="186"/>
      <c r="E56" s="76"/>
      <c r="F56" s="1"/>
      <c r="G56" s="1"/>
      <c r="H56" s="181"/>
      <c r="I56" s="182"/>
      <c r="J56" s="182"/>
      <c r="K56" s="182"/>
      <c r="L56" s="183"/>
    </row>
    <row r="57" spans="1:12" ht="15" customHeight="1" x14ac:dyDescent="0.25">
      <c r="A57" s="177" t="s">
        <v>103</v>
      </c>
      <c r="B57" s="178"/>
      <c r="C57" s="178"/>
      <c r="D57" s="179"/>
      <c r="E57" s="76"/>
      <c r="F57" s="1"/>
      <c r="G57" s="1"/>
      <c r="H57" s="181"/>
      <c r="I57" s="182"/>
      <c r="J57" s="182"/>
      <c r="K57" s="182"/>
      <c r="L57" s="183"/>
    </row>
    <row r="58" spans="1:12" ht="15" customHeight="1" x14ac:dyDescent="0.25">
      <c r="A58" s="177" t="s">
        <v>104</v>
      </c>
      <c r="B58" s="178"/>
      <c r="C58" s="178"/>
      <c r="D58" s="179"/>
      <c r="E58" s="78"/>
      <c r="F58" s="1"/>
      <c r="G58" s="1"/>
      <c r="H58" s="180"/>
      <c r="I58" s="180"/>
      <c r="J58" s="180"/>
      <c r="K58" s="180"/>
      <c r="L58" s="180"/>
    </row>
  </sheetData>
  <mergeCells count="77">
    <mergeCell ref="A4:L4"/>
    <mergeCell ref="A6:L6"/>
    <mergeCell ref="A8:L9"/>
    <mergeCell ref="A10:L11"/>
    <mergeCell ref="B13:L13"/>
    <mergeCell ref="A23:D23"/>
    <mergeCell ref="A28:D28"/>
    <mergeCell ref="H28:L28"/>
    <mergeCell ref="H25:L25"/>
    <mergeCell ref="H26:L26"/>
    <mergeCell ref="H27:L27"/>
    <mergeCell ref="A24:D24"/>
    <mergeCell ref="A25:D25"/>
    <mergeCell ref="A26:D26"/>
    <mergeCell ref="H24:L24"/>
    <mergeCell ref="A27:D27"/>
    <mergeCell ref="B14:L14"/>
    <mergeCell ref="B15:L15"/>
    <mergeCell ref="B16:L16"/>
    <mergeCell ref="B17:L17"/>
    <mergeCell ref="B18:L18"/>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H36:L36"/>
    <mergeCell ref="A36:D36"/>
    <mergeCell ref="A37:D37"/>
    <mergeCell ref="A30:D30"/>
    <mergeCell ref="H30:L30"/>
    <mergeCell ref="A31:D31"/>
    <mergeCell ref="A41:L41"/>
    <mergeCell ref="A43:D43"/>
    <mergeCell ref="H43:L43"/>
    <mergeCell ref="A44:D44"/>
    <mergeCell ref="H44:L44"/>
    <mergeCell ref="A45:D45"/>
    <mergeCell ref="H45:L45"/>
    <mergeCell ref="A46:D46"/>
    <mergeCell ref="H46:L46"/>
    <mergeCell ref="A47:D47"/>
    <mergeCell ref="H47:L47"/>
    <mergeCell ref="H53:L53"/>
    <mergeCell ref="A48:D48"/>
    <mergeCell ref="H48:L48"/>
    <mergeCell ref="A49:D49"/>
    <mergeCell ref="H49:L49"/>
    <mergeCell ref="A50:D50"/>
    <mergeCell ref="H50:L50"/>
    <mergeCell ref="A57:D57"/>
    <mergeCell ref="A58:D58"/>
    <mergeCell ref="H58:L58"/>
    <mergeCell ref="H57:L57"/>
    <mergeCell ref="H37:L37"/>
    <mergeCell ref="A54:D54"/>
    <mergeCell ref="H54:L54"/>
    <mergeCell ref="A55:D55"/>
    <mergeCell ref="H55:L55"/>
    <mergeCell ref="A56:D56"/>
    <mergeCell ref="H56:L56"/>
    <mergeCell ref="A51:D51"/>
    <mergeCell ref="H51:L51"/>
    <mergeCell ref="A52:D52"/>
    <mergeCell ref="H52:L52"/>
    <mergeCell ref="A53:D5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99"/>
  <sheetViews>
    <sheetView tabSelected="1" topLeftCell="H256" zoomScale="89" zoomScaleNormal="89" workbookViewId="0">
      <selection activeCell="H259" sqref="A259:XFD259"/>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14.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19" t="s">
        <v>63</v>
      </c>
      <c r="C2" s="220"/>
      <c r="D2" s="220"/>
      <c r="E2" s="220"/>
      <c r="F2" s="220"/>
      <c r="G2" s="220"/>
      <c r="H2" s="220"/>
      <c r="I2" s="220"/>
      <c r="J2" s="220"/>
      <c r="K2" s="220"/>
      <c r="L2" s="220"/>
      <c r="M2" s="220"/>
      <c r="N2" s="220"/>
      <c r="O2" s="220"/>
      <c r="P2" s="220"/>
    </row>
    <row r="4" spans="2:16" ht="26.25" x14ac:dyDescent="0.25">
      <c r="B4" s="219" t="s">
        <v>48</v>
      </c>
      <c r="C4" s="220"/>
      <c r="D4" s="220"/>
      <c r="E4" s="220"/>
      <c r="F4" s="220"/>
      <c r="G4" s="220"/>
      <c r="H4" s="220"/>
      <c r="I4" s="220"/>
      <c r="J4" s="220"/>
      <c r="K4" s="220"/>
      <c r="L4" s="220"/>
      <c r="M4" s="220"/>
      <c r="N4" s="220"/>
      <c r="O4" s="220"/>
      <c r="P4" s="220"/>
    </row>
    <row r="5" spans="2:16" ht="15.75" thickBot="1" x14ac:dyDescent="0.3"/>
    <row r="6" spans="2:16" ht="21.75" thickBot="1" x14ac:dyDescent="0.3">
      <c r="B6" s="11" t="s">
        <v>4</v>
      </c>
      <c r="C6" s="208" t="s">
        <v>183</v>
      </c>
      <c r="D6" s="208"/>
      <c r="E6" s="208"/>
      <c r="F6" s="208"/>
      <c r="G6" s="208"/>
      <c r="H6" s="208"/>
      <c r="I6" s="208"/>
      <c r="J6" s="208"/>
      <c r="K6" s="208"/>
      <c r="L6" s="208"/>
      <c r="M6" s="208"/>
      <c r="N6" s="209"/>
    </row>
    <row r="7" spans="2:16" ht="16.5" thickBot="1" x14ac:dyDescent="0.3">
      <c r="B7" s="12" t="s">
        <v>5</v>
      </c>
      <c r="C7" s="208" t="s">
        <v>169</v>
      </c>
      <c r="D7" s="208"/>
      <c r="E7" s="208"/>
      <c r="F7" s="208"/>
      <c r="G7" s="208"/>
      <c r="H7" s="208"/>
      <c r="I7" s="208"/>
      <c r="J7" s="208"/>
      <c r="K7" s="208"/>
      <c r="L7" s="208"/>
      <c r="M7" s="208"/>
      <c r="N7" s="209"/>
    </row>
    <row r="8" spans="2:16" ht="16.5" thickBot="1" x14ac:dyDescent="0.3">
      <c r="B8" s="12" t="s">
        <v>6</v>
      </c>
      <c r="C8" s="208" t="s">
        <v>167</v>
      </c>
      <c r="D8" s="208"/>
      <c r="E8" s="208"/>
      <c r="F8" s="208"/>
      <c r="G8" s="208"/>
      <c r="H8" s="208"/>
      <c r="I8" s="208"/>
      <c r="J8" s="208"/>
      <c r="K8" s="208"/>
      <c r="L8" s="208"/>
      <c r="M8" s="208"/>
      <c r="N8" s="209"/>
    </row>
    <row r="9" spans="2:16" ht="16.5" thickBot="1" x14ac:dyDescent="0.3">
      <c r="B9" s="12" t="s">
        <v>7</v>
      </c>
      <c r="C9" s="208"/>
      <c r="D9" s="208"/>
      <c r="E9" s="208"/>
      <c r="F9" s="208"/>
      <c r="G9" s="208"/>
      <c r="H9" s="208"/>
      <c r="I9" s="208"/>
      <c r="J9" s="208"/>
      <c r="K9" s="208"/>
      <c r="L9" s="208"/>
      <c r="M9" s="208"/>
      <c r="N9" s="209"/>
    </row>
    <row r="10" spans="2:16" ht="16.5" thickBot="1" x14ac:dyDescent="0.3">
      <c r="B10" s="12" t="s">
        <v>8</v>
      </c>
      <c r="C10" s="233"/>
      <c r="D10" s="233"/>
      <c r="E10" s="234"/>
      <c r="F10" s="29"/>
      <c r="G10" s="29"/>
      <c r="H10" s="29"/>
      <c r="I10" s="29"/>
      <c r="J10" s="29"/>
      <c r="K10" s="29"/>
      <c r="L10" s="29"/>
      <c r="M10" s="29"/>
      <c r="N10" s="30"/>
    </row>
    <row r="11" spans="2:16" ht="16.5" thickBot="1" x14ac:dyDescent="0.3">
      <c r="B11" s="14" t="s">
        <v>9</v>
      </c>
      <c r="C11" s="15">
        <v>41976</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236" t="s">
        <v>105</v>
      </c>
      <c r="C14" s="236"/>
      <c r="D14" s="44" t="s">
        <v>12</v>
      </c>
      <c r="E14" s="44" t="s">
        <v>13</v>
      </c>
      <c r="F14" s="44" t="s">
        <v>29</v>
      </c>
      <c r="G14" s="84"/>
      <c r="I14" s="33"/>
      <c r="J14" s="33"/>
      <c r="K14" s="33"/>
      <c r="L14" s="33"/>
      <c r="M14" s="33"/>
      <c r="N14" s="21"/>
    </row>
    <row r="15" spans="2:16" x14ac:dyDescent="0.25">
      <c r="B15" s="236"/>
      <c r="C15" s="236"/>
      <c r="D15" s="44">
        <v>12</v>
      </c>
      <c r="E15" s="31">
        <v>5742531622</v>
      </c>
      <c r="F15" s="156">
        <v>2309</v>
      </c>
      <c r="G15" s="85"/>
      <c r="H15" s="176"/>
      <c r="I15" s="34"/>
      <c r="J15" s="34"/>
      <c r="K15" s="34"/>
      <c r="L15" s="34"/>
      <c r="M15" s="34"/>
      <c r="N15" s="21"/>
    </row>
    <row r="16" spans="2:16" x14ac:dyDescent="0.25">
      <c r="B16" s="236"/>
      <c r="C16" s="236"/>
      <c r="D16" s="44">
        <v>13</v>
      </c>
      <c r="E16" s="31">
        <v>835312400</v>
      </c>
      <c r="F16" s="156">
        <v>400</v>
      </c>
      <c r="G16" s="85"/>
      <c r="I16" s="34"/>
      <c r="J16" s="34"/>
      <c r="K16" s="34"/>
      <c r="L16" s="34"/>
      <c r="M16" s="34"/>
      <c r="N16" s="21"/>
    </row>
    <row r="17" spans="1:14" x14ac:dyDescent="0.25">
      <c r="B17" s="236"/>
      <c r="C17" s="236"/>
      <c r="D17" s="44"/>
      <c r="E17" s="31"/>
      <c r="F17" s="31"/>
      <c r="G17" s="85"/>
      <c r="I17" s="34"/>
      <c r="J17" s="34"/>
      <c r="K17" s="34"/>
      <c r="L17" s="34"/>
      <c r="M17" s="34"/>
      <c r="N17" s="21"/>
    </row>
    <row r="18" spans="1:14" x14ac:dyDescent="0.25">
      <c r="B18" s="236"/>
      <c r="C18" s="236"/>
      <c r="D18" s="44"/>
      <c r="E18" s="32"/>
      <c r="F18" s="31"/>
      <c r="G18" s="85"/>
      <c r="H18" s="22"/>
      <c r="I18" s="34"/>
      <c r="J18" s="34"/>
      <c r="K18" s="34"/>
      <c r="L18" s="34"/>
      <c r="M18" s="34"/>
      <c r="N18" s="20"/>
    </row>
    <row r="19" spans="1:14" x14ac:dyDescent="0.25">
      <c r="B19" s="236"/>
      <c r="C19" s="236"/>
      <c r="D19" s="44"/>
      <c r="E19" s="32"/>
      <c r="F19" s="31"/>
      <c r="G19" s="85"/>
      <c r="H19" s="22"/>
      <c r="I19" s="36"/>
      <c r="J19" s="36"/>
      <c r="K19" s="36"/>
      <c r="L19" s="36"/>
      <c r="M19" s="36"/>
      <c r="N19" s="20"/>
    </row>
    <row r="20" spans="1:14" x14ac:dyDescent="0.25">
      <c r="B20" s="236"/>
      <c r="C20" s="236"/>
      <c r="D20" s="44"/>
      <c r="E20" s="32"/>
      <c r="F20" s="31"/>
      <c r="G20" s="85"/>
      <c r="H20" s="22"/>
      <c r="I20" s="8"/>
      <c r="J20" s="8"/>
      <c r="K20" s="8"/>
      <c r="L20" s="8"/>
      <c r="M20" s="8"/>
      <c r="N20" s="20"/>
    </row>
    <row r="21" spans="1:14" x14ac:dyDescent="0.25">
      <c r="B21" s="236"/>
      <c r="C21" s="236"/>
      <c r="D21" s="44"/>
      <c r="E21" s="32"/>
      <c r="F21" s="31"/>
      <c r="G21" s="85"/>
      <c r="H21" s="22"/>
      <c r="I21" s="8"/>
      <c r="J21" s="8"/>
      <c r="K21" s="8"/>
      <c r="L21" s="8"/>
      <c r="M21" s="8"/>
      <c r="N21" s="20"/>
    </row>
    <row r="22" spans="1:14" ht="15.75" thickBot="1" x14ac:dyDescent="0.3">
      <c r="B22" s="231" t="s">
        <v>14</v>
      </c>
      <c r="C22" s="232"/>
      <c r="D22" s="44"/>
      <c r="E22" s="54">
        <f>+E15+E16</f>
        <v>6577844022</v>
      </c>
      <c r="F22" s="156">
        <f>+F15+F16</f>
        <v>2709</v>
      </c>
      <c r="G22" s="85"/>
      <c r="H22" s="22"/>
      <c r="I22" s="8"/>
      <c r="J22" s="8"/>
      <c r="K22" s="8"/>
      <c r="L22" s="8"/>
      <c r="M22" s="8"/>
      <c r="N22" s="20"/>
    </row>
    <row r="23" spans="1:14" ht="45.75" thickBot="1" x14ac:dyDescent="0.3">
      <c r="A23" s="38"/>
      <c r="B23" s="45" t="s">
        <v>15</v>
      </c>
      <c r="C23" s="45" t="s">
        <v>106</v>
      </c>
      <c r="E23" s="33"/>
      <c r="F23" s="33"/>
      <c r="G23" s="33"/>
      <c r="H23" s="33"/>
      <c r="I23" s="10"/>
      <c r="J23" s="10"/>
      <c r="K23" s="10"/>
      <c r="L23" s="10"/>
      <c r="M23" s="10"/>
    </row>
    <row r="24" spans="1:14" ht="15.75" thickBot="1" x14ac:dyDescent="0.3">
      <c r="A24" s="39">
        <v>1</v>
      </c>
      <c r="C24" s="41">
        <f>+F22*80%</f>
        <v>2167.2000000000003</v>
      </c>
      <c r="D24" s="37"/>
      <c r="E24" s="40">
        <f>E22</f>
        <v>6577844022</v>
      </c>
      <c r="F24" s="35"/>
      <c r="G24" s="35"/>
      <c r="H24" s="35"/>
      <c r="I24" s="23"/>
      <c r="J24" s="23"/>
      <c r="K24" s="23"/>
      <c r="L24" s="23"/>
      <c r="M24" s="23"/>
    </row>
    <row r="25" spans="1:14" x14ac:dyDescent="0.25">
      <c r="A25" s="93"/>
      <c r="B25" s="160"/>
      <c r="C25" s="169"/>
      <c r="D25" s="170"/>
      <c r="E25" s="171"/>
      <c r="F25" s="35"/>
      <c r="G25" s="35"/>
      <c r="H25" s="35"/>
      <c r="I25" s="23"/>
      <c r="J25" s="23"/>
      <c r="K25" s="23"/>
      <c r="L25" s="23"/>
      <c r="M25" s="23"/>
    </row>
    <row r="26" spans="1:14" s="10" customFormat="1" x14ac:dyDescent="0.25">
      <c r="A26" s="93"/>
      <c r="E26" s="172"/>
      <c r="F26" s="172"/>
      <c r="G26" s="172"/>
      <c r="H26" s="172"/>
      <c r="I26" s="173"/>
      <c r="J26" s="173"/>
      <c r="K26" s="173"/>
      <c r="L26" s="173"/>
      <c r="M26" s="173"/>
      <c r="N26" s="87"/>
    </row>
    <row r="27" spans="1:14" s="10" customFormat="1" ht="31.5" x14ac:dyDescent="0.25">
      <c r="A27" s="93"/>
      <c r="B27" s="261" t="s">
        <v>417</v>
      </c>
      <c r="E27" s="172"/>
      <c r="F27" s="172"/>
      <c r="G27" s="172"/>
      <c r="H27" s="172"/>
      <c r="I27" s="173"/>
      <c r="J27" s="173"/>
      <c r="K27" s="173"/>
      <c r="L27" s="173"/>
      <c r="M27" s="173"/>
      <c r="N27" s="87"/>
    </row>
    <row r="28" spans="1:14" s="10" customFormat="1" x14ac:dyDescent="0.25">
      <c r="A28" s="93"/>
      <c r="E28" s="172"/>
      <c r="F28" s="172"/>
      <c r="G28" s="172"/>
      <c r="H28" s="172"/>
      <c r="I28" s="173"/>
      <c r="J28" s="173"/>
      <c r="K28" s="173"/>
      <c r="L28" s="173"/>
      <c r="M28" s="173"/>
      <c r="N28" s="87"/>
    </row>
    <row r="29" spans="1:14" x14ac:dyDescent="0.25">
      <c r="A29" s="93"/>
      <c r="B29" s="98"/>
      <c r="C29" s="98"/>
      <c r="D29" s="98"/>
      <c r="E29" s="98"/>
      <c r="F29" s="98"/>
      <c r="G29" s="98"/>
      <c r="H29" s="98"/>
      <c r="I29" s="101"/>
      <c r="J29" s="101"/>
      <c r="K29" s="101"/>
      <c r="L29" s="101"/>
      <c r="M29" s="101"/>
      <c r="N29" s="102"/>
    </row>
    <row r="30" spans="1:14" x14ac:dyDescent="0.25">
      <c r="A30" s="93"/>
      <c r="B30" s="98"/>
      <c r="C30" s="98"/>
      <c r="D30" s="98"/>
      <c r="E30" s="98"/>
      <c r="F30" s="98"/>
      <c r="G30" s="98"/>
      <c r="H30" s="98"/>
      <c r="I30" s="101"/>
      <c r="J30" s="101"/>
      <c r="K30" s="101"/>
      <c r="L30" s="101"/>
      <c r="M30" s="101"/>
      <c r="N30" s="102"/>
    </row>
    <row r="31" spans="1:14" x14ac:dyDescent="0.25">
      <c r="A31" s="93"/>
      <c r="B31" s="115" t="s">
        <v>150</v>
      </c>
      <c r="C31" s="98"/>
      <c r="D31" s="98"/>
      <c r="E31" s="98"/>
      <c r="F31" s="98"/>
      <c r="G31" s="98"/>
      <c r="H31" s="98"/>
      <c r="I31" s="101"/>
      <c r="J31" s="101"/>
      <c r="K31" s="101"/>
      <c r="L31" s="101"/>
      <c r="M31" s="101"/>
      <c r="N31" s="102"/>
    </row>
    <row r="32" spans="1:14" x14ac:dyDescent="0.25">
      <c r="A32" s="93"/>
      <c r="B32" s="98"/>
      <c r="C32" s="98"/>
      <c r="D32" s="98"/>
      <c r="E32" s="98"/>
      <c r="F32" s="98"/>
      <c r="G32" s="98"/>
      <c r="H32" s="98"/>
      <c r="I32" s="101"/>
      <c r="J32" s="101"/>
      <c r="K32" s="101"/>
      <c r="L32" s="101"/>
      <c r="M32" s="101"/>
      <c r="N32" s="102"/>
    </row>
    <row r="33" spans="1:26" x14ac:dyDescent="0.25">
      <c r="A33" s="93"/>
      <c r="B33" s="98"/>
      <c r="C33" s="98"/>
      <c r="D33" s="98"/>
      <c r="E33" s="98"/>
      <c r="F33" s="98"/>
      <c r="G33" s="98"/>
      <c r="H33" s="98"/>
      <c r="I33" s="101"/>
      <c r="J33" s="101"/>
      <c r="K33" s="101"/>
      <c r="L33" s="101"/>
      <c r="M33" s="101"/>
      <c r="N33" s="102"/>
    </row>
    <row r="34" spans="1:26" x14ac:dyDescent="0.25">
      <c r="A34" s="93"/>
      <c r="B34" s="118" t="s">
        <v>33</v>
      </c>
      <c r="C34" s="118" t="s">
        <v>58</v>
      </c>
      <c r="D34" s="117" t="s">
        <v>51</v>
      </c>
      <c r="E34" s="117" t="s">
        <v>16</v>
      </c>
      <c r="F34" s="98"/>
      <c r="G34" s="98"/>
      <c r="H34" s="98"/>
      <c r="I34" s="101"/>
      <c r="J34" s="101"/>
      <c r="K34" s="101"/>
      <c r="L34" s="101"/>
      <c r="M34" s="101"/>
      <c r="N34" s="102"/>
    </row>
    <row r="35" spans="1:26" ht="28.5" x14ac:dyDescent="0.25">
      <c r="A35" s="93"/>
      <c r="B35" s="99" t="s">
        <v>151</v>
      </c>
      <c r="C35" s="100">
        <v>40</v>
      </c>
      <c r="D35" s="116">
        <v>0</v>
      </c>
      <c r="E35" s="206">
        <f>+D35+D36</f>
        <v>0</v>
      </c>
      <c r="F35" s="98"/>
      <c r="G35" s="98"/>
      <c r="H35" s="98"/>
      <c r="I35" s="101"/>
      <c r="J35" s="101"/>
      <c r="K35" s="101"/>
      <c r="L35" s="101"/>
      <c r="M35" s="101"/>
      <c r="N35" s="102"/>
    </row>
    <row r="36" spans="1:26" ht="42.75" x14ac:dyDescent="0.25">
      <c r="A36" s="93"/>
      <c r="B36" s="99" t="s">
        <v>152</v>
      </c>
      <c r="C36" s="100">
        <v>60</v>
      </c>
      <c r="D36" s="116">
        <f>+F171</f>
        <v>0</v>
      </c>
      <c r="E36" s="207"/>
      <c r="F36" s="98"/>
      <c r="G36" s="98"/>
      <c r="H36" s="98"/>
      <c r="I36" s="101"/>
      <c r="J36" s="101"/>
      <c r="K36" s="101"/>
      <c r="L36" s="101"/>
      <c r="M36" s="101"/>
      <c r="N36" s="102"/>
    </row>
    <row r="37" spans="1:26" x14ac:dyDescent="0.25">
      <c r="A37" s="93"/>
      <c r="C37" s="94"/>
      <c r="D37" s="34"/>
      <c r="E37" s="95"/>
      <c r="F37" s="35"/>
      <c r="G37" s="35"/>
      <c r="H37" s="35"/>
      <c r="I37" s="23"/>
      <c r="J37" s="23"/>
      <c r="K37" s="23"/>
      <c r="L37" s="23"/>
      <c r="M37" s="23"/>
    </row>
    <row r="38" spans="1:26" x14ac:dyDescent="0.25">
      <c r="A38" s="93"/>
      <c r="C38" s="94"/>
      <c r="D38" s="34"/>
      <c r="E38" s="95"/>
      <c r="F38" s="35"/>
      <c r="G38" s="35"/>
      <c r="H38" s="35"/>
      <c r="I38" s="23"/>
      <c r="J38" s="23"/>
      <c r="K38" s="23"/>
      <c r="L38" s="23"/>
      <c r="M38" s="23"/>
    </row>
    <row r="39" spans="1:26" x14ac:dyDescent="0.25">
      <c r="A39" s="93"/>
      <c r="C39" s="94"/>
      <c r="D39" s="34"/>
      <c r="E39" s="95"/>
      <c r="F39" s="35"/>
      <c r="G39" s="35"/>
      <c r="H39" s="35"/>
      <c r="I39" s="23"/>
      <c r="J39" s="23"/>
      <c r="K39" s="23"/>
      <c r="L39" s="23"/>
      <c r="M39" s="23"/>
    </row>
    <row r="40" spans="1:26" ht="15.75" thickBot="1" x14ac:dyDescent="0.3">
      <c r="M40" s="225" t="s">
        <v>35</v>
      </c>
      <c r="N40" s="225"/>
    </row>
    <row r="41" spans="1:26" x14ac:dyDescent="0.25">
      <c r="B41" s="56" t="s">
        <v>30</v>
      </c>
      <c r="M41" s="55"/>
      <c r="N41" s="55"/>
    </row>
    <row r="42" spans="1:26" ht="15.75" thickBot="1" x14ac:dyDescent="0.3">
      <c r="M42" s="55"/>
      <c r="N42" s="55"/>
    </row>
    <row r="43" spans="1:26" s="262" customFormat="1" ht="109.5" customHeight="1" x14ac:dyDescent="0.25">
      <c r="B43" s="263" t="s">
        <v>153</v>
      </c>
      <c r="C43" s="263" t="s">
        <v>154</v>
      </c>
      <c r="D43" s="263" t="s">
        <v>155</v>
      </c>
      <c r="E43" s="263" t="s">
        <v>45</v>
      </c>
      <c r="F43" s="263" t="s">
        <v>22</v>
      </c>
      <c r="G43" s="263" t="s">
        <v>107</v>
      </c>
      <c r="H43" s="263" t="s">
        <v>17</v>
      </c>
      <c r="I43" s="263" t="s">
        <v>10</v>
      </c>
      <c r="J43" s="263" t="s">
        <v>31</v>
      </c>
      <c r="K43" s="263" t="s">
        <v>61</v>
      </c>
      <c r="L43" s="263" t="s">
        <v>20</v>
      </c>
      <c r="M43" s="264" t="s">
        <v>26</v>
      </c>
      <c r="N43" s="263" t="s">
        <v>156</v>
      </c>
      <c r="O43" s="263" t="s">
        <v>36</v>
      </c>
      <c r="P43" s="265" t="s">
        <v>11</v>
      </c>
      <c r="Q43" s="265" t="s">
        <v>19</v>
      </c>
    </row>
    <row r="44" spans="1:26" s="276" customFormat="1" ht="30" x14ac:dyDescent="0.25">
      <c r="A44" s="266">
        <v>1</v>
      </c>
      <c r="B44" s="267" t="s">
        <v>168</v>
      </c>
      <c r="C44" s="268" t="s">
        <v>170</v>
      </c>
      <c r="D44" s="267" t="s">
        <v>171</v>
      </c>
      <c r="E44" s="269" t="s">
        <v>177</v>
      </c>
      <c r="F44" s="270" t="s">
        <v>144</v>
      </c>
      <c r="G44" s="281" t="s">
        <v>172</v>
      </c>
      <c r="H44" s="282">
        <v>41254</v>
      </c>
      <c r="I44" s="271">
        <v>42004</v>
      </c>
      <c r="J44" s="271" t="s">
        <v>145</v>
      </c>
      <c r="K44" s="271" t="s">
        <v>173</v>
      </c>
      <c r="L44" s="271"/>
      <c r="M44" s="283">
        <v>1390</v>
      </c>
      <c r="N44" s="272" t="s">
        <v>172</v>
      </c>
      <c r="O44" s="273">
        <f>7634986626*96%</f>
        <v>7329587160.96</v>
      </c>
      <c r="P44" s="273" t="s">
        <v>174</v>
      </c>
      <c r="Q44" s="274"/>
      <c r="R44" s="275"/>
      <c r="S44" s="275"/>
      <c r="T44" s="275"/>
      <c r="U44" s="275"/>
      <c r="V44" s="275"/>
      <c r="W44" s="275"/>
      <c r="X44" s="275"/>
      <c r="Y44" s="275"/>
      <c r="Z44" s="275"/>
    </row>
    <row r="45" spans="1:26" s="296" customFormat="1" ht="60" x14ac:dyDescent="0.25">
      <c r="A45" s="284">
        <f>+A44+1</f>
        <v>2</v>
      </c>
      <c r="B45" s="285" t="s">
        <v>175</v>
      </c>
      <c r="C45" s="286" t="s">
        <v>170</v>
      </c>
      <c r="D45" s="285" t="s">
        <v>176</v>
      </c>
      <c r="E45" s="287" t="s">
        <v>178</v>
      </c>
      <c r="F45" s="288" t="s">
        <v>144</v>
      </c>
      <c r="G45" s="288" t="s">
        <v>172</v>
      </c>
      <c r="H45" s="289">
        <v>40928</v>
      </c>
      <c r="I45" s="290">
        <v>41120</v>
      </c>
      <c r="J45" s="290" t="s">
        <v>145</v>
      </c>
      <c r="K45" s="290" t="s">
        <v>179</v>
      </c>
      <c r="L45" s="290"/>
      <c r="M45" s="291">
        <v>270</v>
      </c>
      <c r="N45" s="292" t="s">
        <v>172</v>
      </c>
      <c r="O45" s="293">
        <v>204523061</v>
      </c>
      <c r="P45" s="293"/>
      <c r="Q45" s="294" t="s">
        <v>413</v>
      </c>
      <c r="R45" s="295"/>
      <c r="S45" s="295"/>
      <c r="T45" s="295"/>
      <c r="U45" s="295"/>
      <c r="V45" s="295"/>
      <c r="W45" s="295"/>
      <c r="X45" s="295"/>
      <c r="Y45" s="295"/>
      <c r="Z45" s="295"/>
    </row>
    <row r="46" spans="1:26" s="296" customFormat="1" ht="60" x14ac:dyDescent="0.25">
      <c r="A46" s="284">
        <f t="shared" ref="A46:A51" si="0">+A45+1</f>
        <v>3</v>
      </c>
      <c r="B46" s="285" t="s">
        <v>175</v>
      </c>
      <c r="C46" s="286" t="s">
        <v>170</v>
      </c>
      <c r="D46" s="285" t="s">
        <v>176</v>
      </c>
      <c r="E46" s="287" t="s">
        <v>414</v>
      </c>
      <c r="F46" s="288" t="s">
        <v>144</v>
      </c>
      <c r="G46" s="288" t="s">
        <v>172</v>
      </c>
      <c r="H46" s="289">
        <v>40574</v>
      </c>
      <c r="I46" s="290">
        <v>40908</v>
      </c>
      <c r="J46" s="290" t="s">
        <v>145</v>
      </c>
      <c r="K46" s="290" t="s">
        <v>180</v>
      </c>
      <c r="L46" s="290"/>
      <c r="M46" s="291">
        <v>299</v>
      </c>
      <c r="N46" s="292" t="s">
        <v>172</v>
      </c>
      <c r="O46" s="293">
        <v>1156832883</v>
      </c>
      <c r="P46" s="293"/>
      <c r="Q46" s="294" t="s">
        <v>413</v>
      </c>
      <c r="R46" s="295"/>
      <c r="S46" s="295"/>
      <c r="T46" s="295"/>
      <c r="U46" s="295"/>
      <c r="V46" s="295"/>
      <c r="W46" s="295"/>
      <c r="X46" s="295"/>
      <c r="Y46" s="295"/>
      <c r="Z46" s="295"/>
    </row>
    <row r="47" spans="1:26" s="276" customFormat="1" x14ac:dyDescent="0.25">
      <c r="A47" s="266">
        <f t="shared" si="0"/>
        <v>4</v>
      </c>
      <c r="B47" s="267"/>
      <c r="C47" s="268"/>
      <c r="D47" s="267"/>
      <c r="E47" s="269"/>
      <c r="F47" s="270"/>
      <c r="G47" s="270"/>
      <c r="H47" s="270"/>
      <c r="I47" s="271"/>
      <c r="J47" s="271"/>
      <c r="K47" s="271"/>
      <c r="L47" s="271"/>
      <c r="M47" s="272"/>
      <c r="N47" s="272"/>
      <c r="O47" s="273"/>
      <c r="P47" s="273"/>
      <c r="Q47" s="274"/>
      <c r="R47" s="275"/>
      <c r="S47" s="275"/>
      <c r="T47" s="275"/>
      <c r="U47" s="275"/>
      <c r="V47" s="275"/>
      <c r="W47" s="275"/>
      <c r="X47" s="275"/>
      <c r="Y47" s="275"/>
      <c r="Z47" s="275"/>
    </row>
    <row r="48" spans="1:26" s="276" customFormat="1" x14ac:dyDescent="0.25">
      <c r="A48" s="266">
        <f t="shared" si="0"/>
        <v>5</v>
      </c>
      <c r="B48" s="267"/>
      <c r="C48" s="268"/>
      <c r="D48" s="267"/>
      <c r="E48" s="269"/>
      <c r="F48" s="270"/>
      <c r="G48" s="270"/>
      <c r="H48" s="270"/>
      <c r="I48" s="271"/>
      <c r="J48" s="271"/>
      <c r="K48" s="271"/>
      <c r="L48" s="271"/>
      <c r="M48" s="272"/>
      <c r="N48" s="272"/>
      <c r="O48" s="273"/>
      <c r="P48" s="273"/>
      <c r="Q48" s="274"/>
      <c r="R48" s="275"/>
      <c r="S48" s="275"/>
      <c r="T48" s="275"/>
      <c r="U48" s="275"/>
      <c r="V48" s="275"/>
      <c r="W48" s="275"/>
      <c r="X48" s="275"/>
      <c r="Y48" s="275"/>
      <c r="Z48" s="275"/>
    </row>
    <row r="49" spans="1:26" s="276" customFormat="1" x14ac:dyDescent="0.25">
      <c r="A49" s="266">
        <f t="shared" si="0"/>
        <v>6</v>
      </c>
      <c r="B49" s="267"/>
      <c r="C49" s="268"/>
      <c r="D49" s="267"/>
      <c r="E49" s="269"/>
      <c r="F49" s="270"/>
      <c r="G49" s="270"/>
      <c r="H49" s="270"/>
      <c r="I49" s="271"/>
      <c r="J49" s="271"/>
      <c r="K49" s="271"/>
      <c r="L49" s="271"/>
      <c r="M49" s="272"/>
      <c r="N49" s="272"/>
      <c r="O49" s="273"/>
      <c r="P49" s="273"/>
      <c r="Q49" s="274"/>
      <c r="R49" s="275"/>
      <c r="S49" s="275"/>
      <c r="T49" s="275"/>
      <c r="U49" s="275"/>
      <c r="V49" s="275"/>
      <c r="W49" s="275"/>
      <c r="X49" s="275"/>
      <c r="Y49" s="275"/>
      <c r="Z49" s="275"/>
    </row>
    <row r="50" spans="1:26" s="276" customFormat="1" x14ac:dyDescent="0.25">
      <c r="A50" s="266">
        <f t="shared" si="0"/>
        <v>7</v>
      </c>
      <c r="B50" s="267"/>
      <c r="C50" s="268"/>
      <c r="D50" s="267"/>
      <c r="E50" s="269"/>
      <c r="F50" s="270"/>
      <c r="G50" s="270"/>
      <c r="H50" s="270"/>
      <c r="I50" s="271"/>
      <c r="J50" s="271"/>
      <c r="K50" s="271"/>
      <c r="L50" s="271"/>
      <c r="M50" s="272"/>
      <c r="N50" s="272"/>
      <c r="O50" s="273"/>
      <c r="P50" s="273"/>
      <c r="Q50" s="274"/>
      <c r="R50" s="275"/>
      <c r="S50" s="275"/>
      <c r="T50" s="275"/>
      <c r="U50" s="275"/>
      <c r="V50" s="275"/>
      <c r="W50" s="275"/>
      <c r="X50" s="275"/>
      <c r="Y50" s="275"/>
      <c r="Z50" s="275"/>
    </row>
    <row r="51" spans="1:26" s="276" customFormat="1" x14ac:dyDescent="0.25">
      <c r="A51" s="266">
        <f t="shared" si="0"/>
        <v>8</v>
      </c>
      <c r="B51" s="267"/>
      <c r="C51" s="268"/>
      <c r="D51" s="267"/>
      <c r="E51" s="269"/>
      <c r="F51" s="270"/>
      <c r="G51" s="270"/>
      <c r="H51" s="270"/>
      <c r="I51" s="271"/>
      <c r="J51" s="271"/>
      <c r="K51" s="271"/>
      <c r="L51" s="271"/>
      <c r="M51" s="272"/>
      <c r="N51" s="272"/>
      <c r="O51" s="273"/>
      <c r="P51" s="273"/>
      <c r="Q51" s="274"/>
      <c r="R51" s="275"/>
      <c r="S51" s="275"/>
      <c r="T51" s="275"/>
      <c r="U51" s="275"/>
      <c r="V51" s="275"/>
      <c r="W51" s="275"/>
      <c r="X51" s="275"/>
      <c r="Y51" s="275"/>
      <c r="Z51" s="275"/>
    </row>
    <row r="52" spans="1:26" s="276" customFormat="1" x14ac:dyDescent="0.25">
      <c r="A52" s="266"/>
      <c r="B52" s="277" t="s">
        <v>16</v>
      </c>
      <c r="C52" s="268"/>
      <c r="D52" s="267"/>
      <c r="E52" s="269"/>
      <c r="F52" s="270"/>
      <c r="G52" s="270"/>
      <c r="H52" s="270"/>
      <c r="I52" s="271"/>
      <c r="J52" s="271"/>
      <c r="K52" s="278" t="s">
        <v>181</v>
      </c>
      <c r="L52" s="278">
        <f t="shared" ref="L52:N52" si="1">SUM(L44:L51)</f>
        <v>0</v>
      </c>
      <c r="M52" s="297">
        <v>1390</v>
      </c>
      <c r="N52" s="278">
        <f t="shared" si="1"/>
        <v>0</v>
      </c>
      <c r="O52" s="273"/>
      <c r="P52" s="273"/>
      <c r="Q52" s="279"/>
    </row>
    <row r="53" spans="1:26" s="25" customFormat="1" x14ac:dyDescent="0.25">
      <c r="E53" s="26"/>
    </row>
    <row r="54" spans="1:26" s="25" customFormat="1" x14ac:dyDescent="0.25">
      <c r="B54" s="226" t="s">
        <v>28</v>
      </c>
      <c r="C54" s="226" t="s">
        <v>27</v>
      </c>
      <c r="D54" s="228" t="s">
        <v>34</v>
      </c>
      <c r="E54" s="228"/>
      <c r="M54" s="159"/>
    </row>
    <row r="55" spans="1:26" s="25" customFormat="1" x14ac:dyDescent="0.25">
      <c r="B55" s="227"/>
      <c r="C55" s="227"/>
      <c r="D55" s="51" t="s">
        <v>23</v>
      </c>
      <c r="E55" s="52" t="s">
        <v>24</v>
      </c>
      <c r="M55" s="159"/>
    </row>
    <row r="56" spans="1:26" s="25" customFormat="1" ht="30.6" customHeight="1" x14ac:dyDescent="0.25">
      <c r="B56" s="49" t="s">
        <v>21</v>
      </c>
      <c r="C56" s="50" t="str">
        <f>+K52</f>
        <v>25 MESES</v>
      </c>
      <c r="D56" s="48" t="s">
        <v>182</v>
      </c>
      <c r="E56" s="48"/>
      <c r="F56" s="27"/>
      <c r="G56" s="27"/>
      <c r="H56" s="27"/>
      <c r="I56" s="27"/>
      <c r="J56" s="27"/>
      <c r="K56" s="27"/>
      <c r="L56" s="27"/>
      <c r="M56" s="27">
        <v>1390</v>
      </c>
    </row>
    <row r="57" spans="1:26" s="25" customFormat="1" ht="30" customHeight="1" x14ac:dyDescent="0.25">
      <c r="B57" s="49" t="s">
        <v>25</v>
      </c>
      <c r="C57" s="50">
        <f>+M52</f>
        <v>1390</v>
      </c>
      <c r="D57" s="48"/>
      <c r="E57" s="48" t="s">
        <v>182</v>
      </c>
    </row>
    <row r="58" spans="1:26" s="25" customFormat="1" x14ac:dyDescent="0.25">
      <c r="B58" s="28"/>
      <c r="C58" s="223"/>
      <c r="D58" s="223"/>
      <c r="E58" s="223"/>
      <c r="F58" s="223"/>
      <c r="G58" s="223"/>
      <c r="H58" s="223"/>
      <c r="I58" s="223"/>
      <c r="J58" s="223"/>
      <c r="K58" s="223"/>
      <c r="L58" s="223"/>
      <c r="M58" s="223"/>
      <c r="N58" s="223"/>
    </row>
    <row r="59" spans="1:26" ht="28.15" customHeight="1" thickBot="1" x14ac:dyDescent="0.3"/>
    <row r="60" spans="1:26" s="160" customFormat="1" ht="27" thickBot="1" x14ac:dyDescent="0.3">
      <c r="B60" s="235" t="s">
        <v>108</v>
      </c>
      <c r="C60" s="235"/>
      <c r="D60" s="235"/>
      <c r="E60" s="235"/>
      <c r="F60" s="235"/>
      <c r="G60" s="235"/>
      <c r="H60" s="235"/>
      <c r="I60" s="235"/>
      <c r="J60" s="235"/>
      <c r="K60" s="235"/>
      <c r="L60" s="235"/>
      <c r="M60" s="235"/>
      <c r="N60" s="235"/>
    </row>
    <row r="63" spans="1:26" ht="109.5" customHeight="1" x14ac:dyDescent="0.25">
      <c r="B63" s="113" t="s">
        <v>157</v>
      </c>
      <c r="C63" s="58" t="s">
        <v>2</v>
      </c>
      <c r="D63" s="58" t="s">
        <v>110</v>
      </c>
      <c r="E63" s="58" t="s">
        <v>109</v>
      </c>
      <c r="F63" s="58" t="s">
        <v>111</v>
      </c>
      <c r="G63" s="58" t="s">
        <v>112</v>
      </c>
      <c r="H63" s="58" t="s">
        <v>113</v>
      </c>
      <c r="I63" s="58" t="s">
        <v>114</v>
      </c>
      <c r="J63" s="58" t="s">
        <v>115</v>
      </c>
      <c r="K63" s="58" t="s">
        <v>116</v>
      </c>
      <c r="L63" s="58" t="s">
        <v>117</v>
      </c>
      <c r="M63" s="88" t="s">
        <v>118</v>
      </c>
      <c r="N63" s="88" t="s">
        <v>119</v>
      </c>
      <c r="O63" s="216" t="s">
        <v>3</v>
      </c>
      <c r="P63" s="218"/>
      <c r="Q63" s="58" t="s">
        <v>18</v>
      </c>
    </row>
    <row r="64" spans="1:26" ht="42.75" customHeight="1" x14ac:dyDescent="0.25">
      <c r="B64" s="3" t="s">
        <v>184</v>
      </c>
      <c r="C64" s="3" t="s">
        <v>185</v>
      </c>
      <c r="D64" s="5" t="s">
        <v>189</v>
      </c>
      <c r="E64" s="5">
        <v>386</v>
      </c>
      <c r="F64" s="4"/>
      <c r="G64" s="4" t="s">
        <v>186</v>
      </c>
      <c r="H64" s="4"/>
      <c r="I64" s="89"/>
      <c r="J64" s="89"/>
      <c r="K64" s="53" t="s">
        <v>182</v>
      </c>
      <c r="L64" s="53" t="s">
        <v>182</v>
      </c>
      <c r="M64" s="53" t="s">
        <v>182</v>
      </c>
      <c r="N64" s="53" t="s">
        <v>182</v>
      </c>
      <c r="O64" s="221" t="s">
        <v>187</v>
      </c>
      <c r="P64" s="222"/>
      <c r="Q64" s="53" t="s">
        <v>23</v>
      </c>
    </row>
    <row r="65" spans="2:17" x14ac:dyDescent="0.25">
      <c r="B65" s="3" t="s">
        <v>188</v>
      </c>
      <c r="C65" s="3" t="s">
        <v>185</v>
      </c>
      <c r="D65" s="5" t="s">
        <v>190</v>
      </c>
      <c r="E65" s="5">
        <v>74</v>
      </c>
      <c r="F65" s="4"/>
      <c r="G65" s="4"/>
      <c r="H65" s="4" t="s">
        <v>191</v>
      </c>
      <c r="I65" s="89"/>
      <c r="J65" s="89"/>
      <c r="K65" s="53" t="s">
        <v>182</v>
      </c>
      <c r="L65" s="53" t="s">
        <v>182</v>
      </c>
      <c r="M65" s="53" t="s">
        <v>182</v>
      </c>
      <c r="N65" s="53"/>
      <c r="O65" s="221" t="s">
        <v>187</v>
      </c>
      <c r="P65" s="222"/>
      <c r="Q65" s="53" t="s">
        <v>23</v>
      </c>
    </row>
    <row r="66" spans="2:17" x14ac:dyDescent="0.25">
      <c r="B66" s="3" t="s">
        <v>184</v>
      </c>
      <c r="C66" s="3" t="s">
        <v>185</v>
      </c>
      <c r="D66" s="5" t="s">
        <v>192</v>
      </c>
      <c r="E66" s="5">
        <v>84</v>
      </c>
      <c r="F66" s="4"/>
      <c r="G66" s="4" t="s">
        <v>194</v>
      </c>
      <c r="H66" s="4"/>
      <c r="I66" s="89"/>
      <c r="J66" s="89"/>
      <c r="K66" s="53" t="s">
        <v>182</v>
      </c>
      <c r="L66" s="53" t="s">
        <v>182</v>
      </c>
      <c r="M66" s="53" t="s">
        <v>182</v>
      </c>
      <c r="N66" s="53" t="s">
        <v>182</v>
      </c>
      <c r="O66" s="221" t="s">
        <v>187</v>
      </c>
      <c r="P66" s="222"/>
      <c r="Q66" s="53" t="s">
        <v>23</v>
      </c>
    </row>
    <row r="67" spans="2:17" x14ac:dyDescent="0.25">
      <c r="B67" s="3" t="s">
        <v>184</v>
      </c>
      <c r="C67" s="3" t="s">
        <v>185</v>
      </c>
      <c r="D67" s="5" t="s">
        <v>195</v>
      </c>
      <c r="E67" s="5">
        <v>320</v>
      </c>
      <c r="F67" s="4"/>
      <c r="G67" s="4" t="s">
        <v>196</v>
      </c>
      <c r="H67" s="4"/>
      <c r="I67" s="89"/>
      <c r="J67" s="89"/>
      <c r="K67" s="53" t="s">
        <v>182</v>
      </c>
      <c r="L67" s="53"/>
      <c r="M67" s="53"/>
      <c r="N67" s="53"/>
      <c r="O67" s="221" t="s">
        <v>197</v>
      </c>
      <c r="P67" s="222"/>
      <c r="Q67" s="53" t="s">
        <v>23</v>
      </c>
    </row>
    <row r="68" spans="2:17" ht="36.75" customHeight="1" x14ac:dyDescent="0.25">
      <c r="B68" s="3" t="s">
        <v>188</v>
      </c>
      <c r="C68" s="3" t="s">
        <v>185</v>
      </c>
      <c r="D68" s="5" t="s">
        <v>198</v>
      </c>
      <c r="E68" s="5">
        <v>195</v>
      </c>
      <c r="F68" s="4"/>
      <c r="G68" s="4"/>
      <c r="H68" s="4" t="s">
        <v>199</v>
      </c>
      <c r="I68" s="89"/>
      <c r="J68" s="89"/>
      <c r="K68" s="53"/>
      <c r="L68" s="53"/>
      <c r="M68" s="53"/>
      <c r="N68" s="53"/>
      <c r="O68" s="229" t="s">
        <v>205</v>
      </c>
      <c r="P68" s="230"/>
      <c r="Q68" s="53" t="s">
        <v>23</v>
      </c>
    </row>
    <row r="69" spans="2:17" ht="39" customHeight="1" x14ac:dyDescent="0.25">
      <c r="B69" s="3" t="s">
        <v>184</v>
      </c>
      <c r="C69" s="3" t="s">
        <v>185</v>
      </c>
      <c r="D69" s="5" t="s">
        <v>200</v>
      </c>
      <c r="E69" s="5">
        <v>150</v>
      </c>
      <c r="F69" s="4"/>
      <c r="G69" s="4" t="s">
        <v>193</v>
      </c>
      <c r="H69" s="4"/>
      <c r="I69" s="89"/>
      <c r="J69" s="89"/>
      <c r="K69" s="53" t="s">
        <v>182</v>
      </c>
      <c r="L69" s="53" t="s">
        <v>182</v>
      </c>
      <c r="M69" s="53" t="s">
        <v>182</v>
      </c>
      <c r="N69" s="53" t="s">
        <v>182</v>
      </c>
      <c r="O69" s="221" t="s">
        <v>197</v>
      </c>
      <c r="P69" s="222"/>
      <c r="Q69" s="53" t="s">
        <v>23</v>
      </c>
    </row>
    <row r="70" spans="2:17" ht="36" customHeight="1" x14ac:dyDescent="0.25">
      <c r="B70" s="53" t="s">
        <v>201</v>
      </c>
      <c r="C70" s="53" t="s">
        <v>201</v>
      </c>
      <c r="D70" s="53" t="s">
        <v>202</v>
      </c>
      <c r="E70" s="53">
        <v>1100</v>
      </c>
      <c r="F70" s="53"/>
      <c r="G70" s="53"/>
      <c r="H70" s="53"/>
      <c r="I70" s="53" t="s">
        <v>203</v>
      </c>
      <c r="J70" s="53"/>
      <c r="K70" s="53"/>
      <c r="L70" s="53"/>
      <c r="M70" s="53"/>
      <c r="N70" s="53"/>
      <c r="O70" s="229" t="s">
        <v>204</v>
      </c>
      <c r="P70" s="230"/>
      <c r="Q70" s="53" t="s">
        <v>24</v>
      </c>
    </row>
    <row r="71" spans="2:17" x14ac:dyDescent="0.25">
      <c r="B71" s="9" t="s">
        <v>1</v>
      </c>
    </row>
    <row r="72" spans="2:17" x14ac:dyDescent="0.25">
      <c r="B72" s="9" t="s">
        <v>37</v>
      </c>
    </row>
    <row r="73" spans="2:17" x14ac:dyDescent="0.25">
      <c r="B73" s="9" t="s">
        <v>62</v>
      </c>
    </row>
    <row r="75" spans="2:17" ht="15.75" thickBot="1" x14ac:dyDescent="0.3"/>
    <row r="76" spans="2:17" ht="27" thickBot="1" x14ac:dyDescent="0.3">
      <c r="B76" s="213" t="s">
        <v>38</v>
      </c>
      <c r="C76" s="214"/>
      <c r="D76" s="214"/>
      <c r="E76" s="214"/>
      <c r="F76" s="214"/>
      <c r="G76" s="214"/>
      <c r="H76" s="214"/>
      <c r="I76" s="214"/>
      <c r="J76" s="214"/>
      <c r="K76" s="214"/>
      <c r="L76" s="214"/>
      <c r="M76" s="214"/>
      <c r="N76" s="215"/>
    </row>
    <row r="81" spans="2:17" ht="76.5" customHeight="1" x14ac:dyDescent="0.25">
      <c r="B81" s="46" t="s">
        <v>0</v>
      </c>
      <c r="C81" s="46" t="s">
        <v>39</v>
      </c>
      <c r="D81" s="46" t="s">
        <v>40</v>
      </c>
      <c r="E81" s="46" t="s">
        <v>120</v>
      </c>
      <c r="F81" s="46" t="s">
        <v>122</v>
      </c>
      <c r="G81" s="46" t="s">
        <v>123</v>
      </c>
      <c r="H81" s="46" t="s">
        <v>124</v>
      </c>
      <c r="I81" s="46" t="s">
        <v>121</v>
      </c>
      <c r="J81" s="216" t="s">
        <v>125</v>
      </c>
      <c r="K81" s="217"/>
      <c r="L81" s="218"/>
      <c r="M81" s="46" t="s">
        <v>129</v>
      </c>
      <c r="N81" s="46" t="s">
        <v>41</v>
      </c>
      <c r="O81" s="46" t="s">
        <v>42</v>
      </c>
      <c r="P81" s="216" t="s">
        <v>3</v>
      </c>
      <c r="Q81" s="218"/>
    </row>
    <row r="82" spans="2:17" ht="76.5" customHeight="1" x14ac:dyDescent="0.25">
      <c r="B82" s="113"/>
      <c r="C82" s="113"/>
      <c r="D82" s="113"/>
      <c r="E82" s="113"/>
      <c r="F82" s="113"/>
      <c r="G82" s="113"/>
      <c r="H82" s="113"/>
      <c r="I82" s="113"/>
      <c r="J82" s="161" t="s">
        <v>126</v>
      </c>
      <c r="K82" s="162" t="s">
        <v>127</v>
      </c>
      <c r="L82" s="163" t="s">
        <v>128</v>
      </c>
      <c r="M82" s="113"/>
      <c r="N82" s="113"/>
      <c r="O82" s="113"/>
      <c r="P82" s="154"/>
      <c r="Q82" s="155"/>
    </row>
    <row r="83" spans="2:17" s="160" customFormat="1" ht="76.5" customHeight="1" x14ac:dyDescent="0.25">
      <c r="B83" s="302" t="s">
        <v>43</v>
      </c>
      <c r="C83" s="302" t="s">
        <v>206</v>
      </c>
      <c r="D83" s="303" t="s">
        <v>207</v>
      </c>
      <c r="E83" s="303">
        <v>45581008</v>
      </c>
      <c r="F83" s="303" t="s">
        <v>208</v>
      </c>
      <c r="G83" s="303" t="s">
        <v>209</v>
      </c>
      <c r="H83" s="303" t="s">
        <v>210</v>
      </c>
      <c r="I83" s="303" t="s">
        <v>211</v>
      </c>
      <c r="J83" s="303" t="s">
        <v>212</v>
      </c>
      <c r="K83" s="303" t="s">
        <v>213</v>
      </c>
      <c r="L83" s="303" t="s">
        <v>214</v>
      </c>
      <c r="M83" s="303" t="s">
        <v>215</v>
      </c>
      <c r="N83" s="303" t="s">
        <v>23</v>
      </c>
      <c r="O83" s="303" t="s">
        <v>23</v>
      </c>
      <c r="P83" s="304"/>
      <c r="Q83" s="305"/>
    </row>
    <row r="84" spans="2:17" s="160" customFormat="1" ht="76.5" customHeight="1" x14ac:dyDescent="0.25">
      <c r="B84" s="302" t="s">
        <v>43</v>
      </c>
      <c r="C84" s="302" t="s">
        <v>206</v>
      </c>
      <c r="D84" s="303" t="s">
        <v>216</v>
      </c>
      <c r="E84" s="303">
        <v>64559614</v>
      </c>
      <c r="F84" s="303" t="s">
        <v>217</v>
      </c>
      <c r="G84" s="303" t="s">
        <v>218</v>
      </c>
      <c r="H84" s="306">
        <v>34745</v>
      </c>
      <c r="I84" s="303" t="s">
        <v>211</v>
      </c>
      <c r="J84" s="303" t="s">
        <v>226</v>
      </c>
      <c r="K84" s="303" t="s">
        <v>220</v>
      </c>
      <c r="L84" s="303" t="s">
        <v>221</v>
      </c>
      <c r="M84" s="303" t="s">
        <v>219</v>
      </c>
      <c r="N84" s="303" t="s">
        <v>23</v>
      </c>
      <c r="O84" s="303" t="s">
        <v>23</v>
      </c>
      <c r="P84" s="304"/>
      <c r="Q84" s="305"/>
    </row>
    <row r="85" spans="2:17" s="160" customFormat="1" ht="76.5" customHeight="1" x14ac:dyDescent="0.25">
      <c r="B85" s="302" t="s">
        <v>43</v>
      </c>
      <c r="C85" s="302" t="s">
        <v>206</v>
      </c>
      <c r="D85" s="303" t="s">
        <v>222</v>
      </c>
      <c r="E85" s="303">
        <v>64576250</v>
      </c>
      <c r="F85" s="303" t="s">
        <v>224</v>
      </c>
      <c r="G85" s="303" t="s">
        <v>218</v>
      </c>
      <c r="H85" s="306">
        <v>41452</v>
      </c>
      <c r="I85" s="303" t="s">
        <v>211</v>
      </c>
      <c r="J85" s="303" t="s">
        <v>225</v>
      </c>
      <c r="K85" s="303" t="s">
        <v>227</v>
      </c>
      <c r="L85" s="303" t="s">
        <v>228</v>
      </c>
      <c r="M85" s="303" t="s">
        <v>229</v>
      </c>
      <c r="N85" s="303" t="s">
        <v>23</v>
      </c>
      <c r="O85" s="303" t="s">
        <v>23</v>
      </c>
      <c r="P85" s="304"/>
      <c r="Q85" s="305"/>
    </row>
    <row r="86" spans="2:17" s="160" customFormat="1" ht="76.5" customHeight="1" x14ac:dyDescent="0.25">
      <c r="B86" s="302" t="s">
        <v>43</v>
      </c>
      <c r="C86" s="302" t="s">
        <v>206</v>
      </c>
      <c r="D86" s="303" t="s">
        <v>223</v>
      </c>
      <c r="E86" s="303">
        <v>1131105389</v>
      </c>
      <c r="F86" s="303" t="s">
        <v>208</v>
      </c>
      <c r="G86" s="303" t="s">
        <v>230</v>
      </c>
      <c r="H86" s="306">
        <v>40164</v>
      </c>
      <c r="I86" s="303" t="s">
        <v>211</v>
      </c>
      <c r="J86" s="303" t="s">
        <v>225</v>
      </c>
      <c r="K86" s="303" t="s">
        <v>227</v>
      </c>
      <c r="L86" s="303" t="s">
        <v>228</v>
      </c>
      <c r="M86" s="303" t="s">
        <v>231</v>
      </c>
      <c r="N86" s="303" t="s">
        <v>23</v>
      </c>
      <c r="O86" s="303" t="s">
        <v>23</v>
      </c>
      <c r="P86" s="304"/>
      <c r="Q86" s="305"/>
    </row>
    <row r="87" spans="2:17" s="160" customFormat="1" ht="76.5" customHeight="1" x14ac:dyDescent="0.25">
      <c r="B87" s="302" t="s">
        <v>43</v>
      </c>
      <c r="C87" s="302" t="s">
        <v>206</v>
      </c>
      <c r="D87" s="303" t="s">
        <v>232</v>
      </c>
      <c r="E87" s="303">
        <v>1052954954</v>
      </c>
      <c r="F87" s="303" t="s">
        <v>233</v>
      </c>
      <c r="G87" s="303" t="s">
        <v>234</v>
      </c>
      <c r="H87" s="306">
        <v>41544</v>
      </c>
      <c r="I87" s="303" t="s">
        <v>211</v>
      </c>
      <c r="J87" s="303" t="s">
        <v>235</v>
      </c>
      <c r="K87" s="303" t="s">
        <v>236</v>
      </c>
      <c r="L87" s="303" t="s">
        <v>237</v>
      </c>
      <c r="M87" s="303" t="s">
        <v>238</v>
      </c>
      <c r="N87" s="303" t="s">
        <v>23</v>
      </c>
      <c r="O87" s="303" t="s">
        <v>23</v>
      </c>
      <c r="P87" s="304"/>
      <c r="Q87" s="305"/>
    </row>
    <row r="88" spans="2:17" s="160" customFormat="1" ht="60.75" customHeight="1" x14ac:dyDescent="0.25">
      <c r="B88" s="302" t="s">
        <v>43</v>
      </c>
      <c r="C88" s="302" t="s">
        <v>206</v>
      </c>
      <c r="D88" s="307" t="s">
        <v>239</v>
      </c>
      <c r="E88" s="307">
        <v>9021905</v>
      </c>
      <c r="F88" s="307" t="s">
        <v>240</v>
      </c>
      <c r="G88" s="307" t="s">
        <v>241</v>
      </c>
      <c r="H88" s="308">
        <v>41913</v>
      </c>
      <c r="I88" s="309" t="s">
        <v>211</v>
      </c>
      <c r="J88" s="309" t="s">
        <v>251</v>
      </c>
      <c r="K88" s="302"/>
      <c r="L88" s="307" t="s">
        <v>310</v>
      </c>
      <c r="M88" s="310" t="s">
        <v>311</v>
      </c>
      <c r="N88" s="310" t="s">
        <v>24</v>
      </c>
      <c r="O88" s="310" t="s">
        <v>23</v>
      </c>
      <c r="P88" s="311" t="s">
        <v>309</v>
      </c>
      <c r="Q88" s="311"/>
    </row>
    <row r="89" spans="2:17" s="160" customFormat="1" ht="60.75" customHeight="1" x14ac:dyDescent="0.25">
      <c r="B89" s="302" t="s">
        <v>44</v>
      </c>
      <c r="C89" s="302" t="s">
        <v>206</v>
      </c>
      <c r="D89" s="307" t="s">
        <v>242</v>
      </c>
      <c r="E89" s="307">
        <v>33207496</v>
      </c>
      <c r="F89" s="307" t="s">
        <v>243</v>
      </c>
      <c r="G89" s="307" t="s">
        <v>244</v>
      </c>
      <c r="H89" s="308">
        <v>36574</v>
      </c>
      <c r="I89" s="309" t="s">
        <v>245</v>
      </c>
      <c r="J89" s="309" t="s">
        <v>225</v>
      </c>
      <c r="K89" s="302" t="s">
        <v>246</v>
      </c>
      <c r="L89" s="303" t="s">
        <v>247</v>
      </c>
      <c r="M89" s="310" t="s">
        <v>248</v>
      </c>
      <c r="N89" s="310" t="s">
        <v>23</v>
      </c>
      <c r="O89" s="310" t="s">
        <v>23</v>
      </c>
      <c r="P89" s="312"/>
      <c r="Q89" s="312"/>
    </row>
    <row r="90" spans="2:17" s="160" customFormat="1" ht="60.75" customHeight="1" x14ac:dyDescent="0.25">
      <c r="B90" s="302" t="s">
        <v>44</v>
      </c>
      <c r="C90" s="302" t="s">
        <v>206</v>
      </c>
      <c r="D90" s="307" t="s">
        <v>249</v>
      </c>
      <c r="E90" s="307">
        <v>1047428468</v>
      </c>
      <c r="F90" s="307" t="s">
        <v>243</v>
      </c>
      <c r="G90" s="307" t="s">
        <v>250</v>
      </c>
      <c r="H90" s="308">
        <v>40997</v>
      </c>
      <c r="I90" s="309">
        <v>2181910061</v>
      </c>
      <c r="J90" s="309" t="s">
        <v>251</v>
      </c>
      <c r="K90" s="302" t="s">
        <v>252</v>
      </c>
      <c r="L90" s="303" t="s">
        <v>247</v>
      </c>
      <c r="M90" s="310" t="s">
        <v>253</v>
      </c>
      <c r="N90" s="310" t="s">
        <v>23</v>
      </c>
      <c r="O90" s="310" t="s">
        <v>23</v>
      </c>
      <c r="P90" s="312"/>
      <c r="Q90" s="312"/>
    </row>
    <row r="91" spans="2:17" s="160" customFormat="1" ht="60.75" customHeight="1" x14ac:dyDescent="0.25">
      <c r="B91" s="302" t="s">
        <v>44</v>
      </c>
      <c r="C91" s="302" t="s">
        <v>206</v>
      </c>
      <c r="D91" s="307" t="s">
        <v>254</v>
      </c>
      <c r="E91" s="307">
        <v>1104013118</v>
      </c>
      <c r="F91" s="307" t="s">
        <v>243</v>
      </c>
      <c r="G91" s="307" t="s">
        <v>255</v>
      </c>
      <c r="H91" s="308">
        <v>41620</v>
      </c>
      <c r="I91" s="309" t="s">
        <v>256</v>
      </c>
      <c r="J91" s="309" t="s">
        <v>257</v>
      </c>
      <c r="K91" s="302" t="s">
        <v>259</v>
      </c>
      <c r="L91" s="303" t="s">
        <v>247</v>
      </c>
      <c r="M91" s="310" t="s">
        <v>258</v>
      </c>
      <c r="N91" s="310" t="s">
        <v>23</v>
      </c>
      <c r="O91" s="310" t="s">
        <v>23</v>
      </c>
      <c r="P91" s="312"/>
      <c r="Q91" s="312"/>
    </row>
    <row r="92" spans="2:17" s="160" customFormat="1" ht="60.75" customHeight="1" x14ac:dyDescent="0.25">
      <c r="B92" s="302" t="s">
        <v>44</v>
      </c>
      <c r="C92" s="302" t="s">
        <v>206</v>
      </c>
      <c r="D92" s="307" t="s">
        <v>260</v>
      </c>
      <c r="E92" s="307">
        <v>1052965108</v>
      </c>
      <c r="F92" s="307" t="s">
        <v>243</v>
      </c>
      <c r="G92" s="307" t="s">
        <v>250</v>
      </c>
      <c r="H92" s="308">
        <v>41124</v>
      </c>
      <c r="I92" s="309" t="s">
        <v>261</v>
      </c>
      <c r="J92" s="309" t="s">
        <v>251</v>
      </c>
      <c r="K92" s="302" t="s">
        <v>262</v>
      </c>
      <c r="L92" s="303" t="s">
        <v>247</v>
      </c>
      <c r="M92" s="310" t="s">
        <v>263</v>
      </c>
      <c r="N92" s="310" t="s">
        <v>23</v>
      </c>
      <c r="O92" s="310" t="s">
        <v>23</v>
      </c>
      <c r="P92" s="312"/>
      <c r="Q92" s="312"/>
    </row>
    <row r="93" spans="2:17" s="160" customFormat="1" ht="60.75" customHeight="1" x14ac:dyDescent="0.25">
      <c r="B93" s="302" t="s">
        <v>44</v>
      </c>
      <c r="C93" s="302" t="s">
        <v>206</v>
      </c>
      <c r="D93" s="307" t="s">
        <v>264</v>
      </c>
      <c r="E93" s="307">
        <v>19872114</v>
      </c>
      <c r="F93" s="307" t="s">
        <v>243</v>
      </c>
      <c r="G93" s="307" t="s">
        <v>265</v>
      </c>
      <c r="H93" s="308">
        <v>36509</v>
      </c>
      <c r="I93" s="309" t="s">
        <v>267</v>
      </c>
      <c r="J93" s="309" t="s">
        <v>251</v>
      </c>
      <c r="K93" s="313" t="s">
        <v>266</v>
      </c>
      <c r="L93" s="303" t="s">
        <v>247</v>
      </c>
      <c r="M93" s="310" t="s">
        <v>268</v>
      </c>
      <c r="N93" s="310" t="s">
        <v>23</v>
      </c>
      <c r="O93" s="310" t="s">
        <v>23</v>
      </c>
      <c r="P93" s="312" t="s">
        <v>269</v>
      </c>
      <c r="Q93" s="312"/>
    </row>
    <row r="94" spans="2:17" s="160" customFormat="1" ht="60.75" customHeight="1" x14ac:dyDescent="0.25">
      <c r="B94" s="302" t="s">
        <v>44</v>
      </c>
      <c r="C94" s="302" t="s">
        <v>206</v>
      </c>
      <c r="D94" s="307" t="s">
        <v>270</v>
      </c>
      <c r="E94" s="307">
        <v>1101815987</v>
      </c>
      <c r="F94" s="307" t="s">
        <v>243</v>
      </c>
      <c r="G94" s="307" t="s">
        <v>218</v>
      </c>
      <c r="H94" s="308">
        <v>41620</v>
      </c>
      <c r="I94" s="309">
        <v>2377911221</v>
      </c>
      <c r="J94" s="309" t="s">
        <v>251</v>
      </c>
      <c r="K94" s="302" t="s">
        <v>252</v>
      </c>
      <c r="L94" s="303" t="s">
        <v>247</v>
      </c>
      <c r="M94" s="310" t="s">
        <v>271</v>
      </c>
      <c r="N94" s="310" t="s">
        <v>23</v>
      </c>
      <c r="O94" s="310" t="s">
        <v>23</v>
      </c>
      <c r="P94" s="312"/>
      <c r="Q94" s="312"/>
    </row>
    <row r="95" spans="2:17" s="160" customFormat="1" ht="60.75" customHeight="1" x14ac:dyDescent="0.25">
      <c r="B95" s="302" t="s">
        <v>43</v>
      </c>
      <c r="C95" s="302" t="s">
        <v>272</v>
      </c>
      <c r="D95" s="307" t="s">
        <v>273</v>
      </c>
      <c r="E95" s="307">
        <v>72127525</v>
      </c>
      <c r="F95" s="307" t="s">
        <v>274</v>
      </c>
      <c r="G95" s="307" t="s">
        <v>209</v>
      </c>
      <c r="H95" s="308">
        <v>33232</v>
      </c>
      <c r="I95" s="309" t="s">
        <v>211</v>
      </c>
      <c r="J95" s="309" t="s">
        <v>275</v>
      </c>
      <c r="K95" s="302" t="s">
        <v>277</v>
      </c>
      <c r="L95" s="307" t="s">
        <v>276</v>
      </c>
      <c r="M95" s="310" t="s">
        <v>278</v>
      </c>
      <c r="N95" s="310" t="s">
        <v>23</v>
      </c>
      <c r="O95" s="310" t="s">
        <v>23</v>
      </c>
      <c r="P95" s="312"/>
      <c r="Q95" s="312"/>
    </row>
    <row r="96" spans="2:17" s="160" customFormat="1" ht="60.75" customHeight="1" x14ac:dyDescent="0.25">
      <c r="B96" s="302" t="s">
        <v>43</v>
      </c>
      <c r="C96" s="302" t="s">
        <v>272</v>
      </c>
      <c r="D96" s="307" t="s">
        <v>279</v>
      </c>
      <c r="E96" s="307">
        <v>30853719</v>
      </c>
      <c r="F96" s="307" t="s">
        <v>280</v>
      </c>
      <c r="G96" s="160" t="s">
        <v>218</v>
      </c>
      <c r="H96" s="308">
        <v>41631</v>
      </c>
      <c r="I96" s="309" t="s">
        <v>211</v>
      </c>
      <c r="J96" s="309" t="s">
        <v>251</v>
      </c>
      <c r="K96" s="302" t="s">
        <v>252</v>
      </c>
      <c r="L96" s="307" t="s">
        <v>281</v>
      </c>
      <c r="M96" s="310" t="s">
        <v>282</v>
      </c>
      <c r="N96" s="310" t="s">
        <v>23</v>
      </c>
      <c r="O96" s="310" t="s">
        <v>23</v>
      </c>
      <c r="P96" s="312"/>
      <c r="Q96" s="312"/>
    </row>
    <row r="97" spans="2:17" s="160" customFormat="1" ht="60.75" customHeight="1" x14ac:dyDescent="0.25">
      <c r="B97" s="302" t="s">
        <v>43</v>
      </c>
      <c r="C97" s="302" t="s">
        <v>272</v>
      </c>
      <c r="D97" s="307" t="s">
        <v>287</v>
      </c>
      <c r="E97" s="307">
        <v>3320545</v>
      </c>
      <c r="F97" s="307" t="s">
        <v>288</v>
      </c>
      <c r="G97" s="160" t="s">
        <v>218</v>
      </c>
      <c r="H97" s="308">
        <v>41029</v>
      </c>
      <c r="I97" s="309" t="s">
        <v>211</v>
      </c>
      <c r="J97" s="309" t="s">
        <v>251</v>
      </c>
      <c r="K97" s="302" t="s">
        <v>252</v>
      </c>
      <c r="L97" s="307" t="s">
        <v>281</v>
      </c>
      <c r="M97" s="310" t="s">
        <v>289</v>
      </c>
      <c r="N97" s="310" t="s">
        <v>23</v>
      </c>
      <c r="O97" s="310" t="s">
        <v>23</v>
      </c>
      <c r="P97" s="312"/>
      <c r="Q97" s="312"/>
    </row>
    <row r="98" spans="2:17" s="160" customFormat="1" ht="60.75" customHeight="1" x14ac:dyDescent="0.25">
      <c r="B98" s="302" t="s">
        <v>43</v>
      </c>
      <c r="C98" s="302" t="s">
        <v>272</v>
      </c>
      <c r="D98" s="307" t="s">
        <v>283</v>
      </c>
      <c r="E98" s="307"/>
      <c r="F98" s="307" t="s">
        <v>284</v>
      </c>
      <c r="G98" s="307" t="s">
        <v>218</v>
      </c>
      <c r="H98" s="314">
        <v>40368</v>
      </c>
      <c r="I98" s="309" t="s">
        <v>211</v>
      </c>
      <c r="J98" s="309" t="s">
        <v>251</v>
      </c>
      <c r="K98" s="307" t="s">
        <v>285</v>
      </c>
      <c r="L98" s="307" t="s">
        <v>281</v>
      </c>
      <c r="M98" s="310" t="s">
        <v>286</v>
      </c>
      <c r="N98" s="310" t="s">
        <v>23</v>
      </c>
      <c r="O98" s="310" t="s">
        <v>23</v>
      </c>
      <c r="P98" s="312"/>
      <c r="Q98" s="312"/>
    </row>
    <row r="99" spans="2:17" s="160" customFormat="1" ht="60.75" customHeight="1" x14ac:dyDescent="0.25">
      <c r="B99" s="302" t="s">
        <v>43</v>
      </c>
      <c r="C99" s="302" t="s">
        <v>398</v>
      </c>
      <c r="D99" s="307" t="s">
        <v>395</v>
      </c>
      <c r="E99" s="307"/>
      <c r="F99" s="307" t="s">
        <v>396</v>
      </c>
      <c r="G99" s="307" t="s">
        <v>218</v>
      </c>
      <c r="H99" s="314" t="s">
        <v>397</v>
      </c>
      <c r="I99" s="309" t="s">
        <v>172</v>
      </c>
      <c r="J99" s="309" t="s">
        <v>251</v>
      </c>
      <c r="K99" s="307" t="s">
        <v>399</v>
      </c>
      <c r="L99" s="307" t="s">
        <v>281</v>
      </c>
      <c r="M99" s="310" t="s">
        <v>400</v>
      </c>
      <c r="N99" s="310" t="s">
        <v>144</v>
      </c>
      <c r="O99" s="310" t="s">
        <v>144</v>
      </c>
      <c r="P99" s="312"/>
      <c r="Q99" s="312"/>
    </row>
    <row r="100" spans="2:17" s="160" customFormat="1" ht="60.75" customHeight="1" x14ac:dyDescent="0.25">
      <c r="B100" s="302" t="s">
        <v>44</v>
      </c>
      <c r="C100" s="302" t="s">
        <v>290</v>
      </c>
      <c r="D100" s="307" t="s">
        <v>291</v>
      </c>
      <c r="E100" s="307">
        <v>1143351303</v>
      </c>
      <c r="F100" s="307" t="s">
        <v>293</v>
      </c>
      <c r="G100" s="307" t="s">
        <v>292</v>
      </c>
      <c r="H100" s="314">
        <v>41355</v>
      </c>
      <c r="I100" s="309" t="s">
        <v>295</v>
      </c>
      <c r="J100" s="309" t="s">
        <v>296</v>
      </c>
      <c r="K100" s="307"/>
      <c r="L100" s="307" t="s">
        <v>297</v>
      </c>
      <c r="M100" s="310" t="s">
        <v>294</v>
      </c>
      <c r="N100" s="310" t="s">
        <v>24</v>
      </c>
      <c r="O100" s="310" t="s">
        <v>23</v>
      </c>
      <c r="P100" s="312" t="s">
        <v>269</v>
      </c>
      <c r="Q100" s="312"/>
    </row>
    <row r="101" spans="2:17" s="160" customFormat="1" ht="60.75" customHeight="1" x14ac:dyDescent="0.25">
      <c r="B101" s="302" t="s">
        <v>44</v>
      </c>
      <c r="C101" s="302" t="s">
        <v>290</v>
      </c>
      <c r="D101" s="307" t="s">
        <v>298</v>
      </c>
      <c r="E101" s="307">
        <v>1052077217</v>
      </c>
      <c r="F101" s="307" t="s">
        <v>293</v>
      </c>
      <c r="G101" s="307" t="s">
        <v>299</v>
      </c>
      <c r="H101" s="314">
        <v>41621</v>
      </c>
      <c r="I101" s="309">
        <v>144497</v>
      </c>
      <c r="J101" s="309" t="s">
        <v>296</v>
      </c>
      <c r="K101" s="309" t="s">
        <v>252</v>
      </c>
      <c r="L101" s="307" t="s">
        <v>297</v>
      </c>
      <c r="M101" s="310" t="s">
        <v>300</v>
      </c>
      <c r="N101" s="310" t="s">
        <v>23</v>
      </c>
      <c r="O101" s="310" t="s">
        <v>23</v>
      </c>
      <c r="P101" s="312"/>
      <c r="Q101" s="312"/>
    </row>
    <row r="102" spans="2:17" s="160" customFormat="1" ht="60.75" customHeight="1" x14ac:dyDescent="0.25">
      <c r="B102" s="302" t="s">
        <v>44</v>
      </c>
      <c r="C102" s="302" t="s">
        <v>290</v>
      </c>
      <c r="D102" s="307" t="s">
        <v>301</v>
      </c>
      <c r="E102" s="307">
        <v>33355060</v>
      </c>
      <c r="F102" s="307" t="s">
        <v>243</v>
      </c>
      <c r="G102" s="307" t="s">
        <v>218</v>
      </c>
      <c r="H102" s="314">
        <v>41264</v>
      </c>
      <c r="I102" s="309">
        <v>232929</v>
      </c>
      <c r="J102" s="309" t="s">
        <v>296</v>
      </c>
      <c r="K102" s="307" t="s">
        <v>259</v>
      </c>
      <c r="L102" s="307" t="s">
        <v>297</v>
      </c>
      <c r="M102" s="310" t="s">
        <v>302</v>
      </c>
      <c r="N102" s="310" t="s">
        <v>23</v>
      </c>
      <c r="O102" s="310" t="s">
        <v>23</v>
      </c>
      <c r="P102" s="312"/>
      <c r="Q102" s="312"/>
    </row>
    <row r="103" spans="2:17" s="160" customFormat="1" ht="60.75" customHeight="1" x14ac:dyDescent="0.25">
      <c r="B103" s="302" t="s">
        <v>44</v>
      </c>
      <c r="C103" s="302" t="s">
        <v>290</v>
      </c>
      <c r="D103" s="307" t="s">
        <v>303</v>
      </c>
      <c r="E103" s="307">
        <v>1102804403</v>
      </c>
      <c r="F103" s="307" t="s">
        <v>293</v>
      </c>
      <c r="G103" s="307" t="s">
        <v>218</v>
      </c>
      <c r="H103" s="314">
        <v>40893</v>
      </c>
      <c r="I103" s="309">
        <v>130254</v>
      </c>
      <c r="J103" s="309" t="s">
        <v>304</v>
      </c>
      <c r="K103" s="307" t="s">
        <v>305</v>
      </c>
      <c r="L103" s="307" t="s">
        <v>297</v>
      </c>
      <c r="M103" s="310" t="s">
        <v>306</v>
      </c>
      <c r="N103" s="310" t="s">
        <v>23</v>
      </c>
      <c r="O103" s="310" t="s">
        <v>23</v>
      </c>
      <c r="P103" s="312"/>
      <c r="Q103" s="312"/>
    </row>
    <row r="104" spans="2:17" ht="60.75" customHeight="1" x14ac:dyDescent="0.25">
      <c r="B104" s="164" t="s">
        <v>44</v>
      </c>
      <c r="C104" s="164" t="s">
        <v>290</v>
      </c>
      <c r="D104" s="3" t="s">
        <v>307</v>
      </c>
      <c r="E104" s="3">
        <v>1102810855</v>
      </c>
      <c r="F104" s="3" t="s">
        <v>293</v>
      </c>
      <c r="G104" s="3" t="s">
        <v>308</v>
      </c>
      <c r="H104" s="167">
        <v>41817</v>
      </c>
      <c r="I104" s="5" t="s">
        <v>313</v>
      </c>
      <c r="J104" s="1" t="s">
        <v>304</v>
      </c>
      <c r="K104" s="1" t="s">
        <v>252</v>
      </c>
      <c r="L104" s="89" t="s">
        <v>297</v>
      </c>
      <c r="M104" s="114" t="s">
        <v>314</v>
      </c>
      <c r="N104" s="114" t="s">
        <v>23</v>
      </c>
      <c r="O104" s="114" t="s">
        <v>23</v>
      </c>
      <c r="P104" s="165" t="s">
        <v>312</v>
      </c>
      <c r="Q104" s="165"/>
    </row>
    <row r="105" spans="2:17" ht="60.75" customHeight="1" x14ac:dyDescent="0.25">
      <c r="B105" s="164" t="s">
        <v>44</v>
      </c>
      <c r="C105" s="164" t="s">
        <v>290</v>
      </c>
      <c r="D105" s="3" t="s">
        <v>315</v>
      </c>
      <c r="E105" s="3">
        <v>42884505</v>
      </c>
      <c r="F105" s="3" t="s">
        <v>293</v>
      </c>
      <c r="G105" s="3" t="s">
        <v>299</v>
      </c>
      <c r="H105" s="167">
        <v>41447</v>
      </c>
      <c r="I105" s="5">
        <v>140932</v>
      </c>
      <c r="J105" s="1" t="s">
        <v>251</v>
      </c>
      <c r="K105" s="1" t="s">
        <v>252</v>
      </c>
      <c r="L105" s="89" t="s">
        <v>297</v>
      </c>
      <c r="M105" s="114" t="s">
        <v>316</v>
      </c>
      <c r="N105" s="114" t="s">
        <v>23</v>
      </c>
      <c r="O105" s="114" t="s">
        <v>23</v>
      </c>
      <c r="P105" s="165"/>
      <c r="Q105" s="165"/>
    </row>
    <row r="106" spans="2:17" ht="60.75" customHeight="1" x14ac:dyDescent="0.25">
      <c r="B106" s="174" t="s">
        <v>44</v>
      </c>
      <c r="C106" s="174" t="s">
        <v>290</v>
      </c>
      <c r="D106" s="3" t="s">
        <v>402</v>
      </c>
      <c r="E106" s="3" t="s">
        <v>23</v>
      </c>
      <c r="F106" s="3" t="s">
        <v>293</v>
      </c>
      <c r="G106" s="3" t="s">
        <v>404</v>
      </c>
      <c r="H106" s="167" t="s">
        <v>407</v>
      </c>
      <c r="I106" s="5"/>
      <c r="J106" s="1" t="s">
        <v>405</v>
      </c>
      <c r="K106" s="1"/>
      <c r="L106" s="89" t="s">
        <v>406</v>
      </c>
      <c r="M106" s="114" t="s">
        <v>403</v>
      </c>
      <c r="N106" s="114" t="s">
        <v>23</v>
      </c>
      <c r="O106" s="114" t="s">
        <v>23</v>
      </c>
      <c r="P106" s="175"/>
      <c r="Q106" s="175"/>
    </row>
    <row r="107" spans="2:17" ht="60.75" customHeight="1" x14ac:dyDescent="0.25">
      <c r="B107" s="174" t="s">
        <v>44</v>
      </c>
      <c r="C107" s="174" t="s">
        <v>412</v>
      </c>
      <c r="D107" s="3" t="s">
        <v>410</v>
      </c>
      <c r="E107" s="3" t="s">
        <v>23</v>
      </c>
      <c r="F107" s="3" t="s">
        <v>293</v>
      </c>
      <c r="G107" s="3" t="s">
        <v>404</v>
      </c>
      <c r="H107" s="167">
        <v>41620</v>
      </c>
      <c r="I107" s="5"/>
      <c r="J107" s="1" t="s">
        <v>251</v>
      </c>
      <c r="K107" s="1"/>
      <c r="L107" s="89" t="s">
        <v>406</v>
      </c>
      <c r="M107" s="114" t="s">
        <v>411</v>
      </c>
      <c r="N107" s="114" t="s">
        <v>23</v>
      </c>
      <c r="O107" s="114" t="s">
        <v>23</v>
      </c>
      <c r="P107" s="175"/>
      <c r="Q107" s="175"/>
    </row>
    <row r="108" spans="2:17" ht="60.75" customHeight="1" x14ac:dyDescent="0.25">
      <c r="B108" s="174" t="s">
        <v>44</v>
      </c>
      <c r="C108" s="174" t="s">
        <v>401</v>
      </c>
      <c r="D108" s="3" t="s">
        <v>408</v>
      </c>
      <c r="E108" s="3" t="s">
        <v>23</v>
      </c>
      <c r="F108" s="3" t="s">
        <v>243</v>
      </c>
      <c r="G108" s="3" t="s">
        <v>265</v>
      </c>
      <c r="H108" s="167" t="s">
        <v>409</v>
      </c>
      <c r="I108" s="5"/>
      <c r="J108" s="1" t="s">
        <v>251</v>
      </c>
      <c r="K108" s="1"/>
      <c r="L108" s="89" t="s">
        <v>406</v>
      </c>
      <c r="M108" s="114"/>
      <c r="N108" s="114"/>
      <c r="O108" s="114"/>
      <c r="P108" s="175"/>
      <c r="Q108" s="175"/>
    </row>
    <row r="109" spans="2:17" ht="60.75" customHeight="1" x14ac:dyDescent="0.25">
      <c r="B109" s="164" t="s">
        <v>44</v>
      </c>
      <c r="C109" s="164" t="s">
        <v>290</v>
      </c>
      <c r="D109" s="3" t="s">
        <v>317</v>
      </c>
      <c r="E109" s="3">
        <v>22855420</v>
      </c>
      <c r="F109" s="3" t="s">
        <v>318</v>
      </c>
      <c r="G109" s="3" t="s">
        <v>319</v>
      </c>
      <c r="H109" s="167"/>
      <c r="I109" s="5"/>
      <c r="J109" s="1"/>
      <c r="K109" s="89"/>
      <c r="L109" s="89"/>
      <c r="M109" s="114"/>
      <c r="N109" s="114"/>
      <c r="O109" s="114"/>
      <c r="P109" s="165" t="s">
        <v>320</v>
      </c>
      <c r="Q109" s="165"/>
    </row>
    <row r="110" spans="2:17" ht="33.6" customHeight="1" x14ac:dyDescent="0.25">
      <c r="P110" s="201"/>
      <c r="Q110" s="201"/>
    </row>
    <row r="112" spans="2:17" ht="15.75" thickBot="1" x14ac:dyDescent="0.3"/>
    <row r="113" spans="1:26" ht="27" thickBot="1" x14ac:dyDescent="0.3">
      <c r="B113" s="213" t="s">
        <v>46</v>
      </c>
      <c r="C113" s="214"/>
      <c r="D113" s="214"/>
      <c r="E113" s="214"/>
      <c r="F113" s="214"/>
      <c r="G113" s="214"/>
      <c r="H113" s="214"/>
      <c r="I113" s="214"/>
      <c r="J113" s="214"/>
      <c r="K113" s="214"/>
      <c r="L113" s="214"/>
      <c r="M113" s="214"/>
      <c r="N113" s="215"/>
    </row>
    <row r="116" spans="1:26" ht="46.15" customHeight="1" x14ac:dyDescent="0.25">
      <c r="B116" s="58" t="s">
        <v>33</v>
      </c>
      <c r="C116" s="58" t="s">
        <v>47</v>
      </c>
      <c r="D116" s="216" t="s">
        <v>3</v>
      </c>
      <c r="E116" s="218"/>
    </row>
    <row r="117" spans="1:26" ht="46.9" customHeight="1" x14ac:dyDescent="0.25">
      <c r="B117" s="59" t="s">
        <v>130</v>
      </c>
      <c r="C117" s="53" t="s">
        <v>23</v>
      </c>
      <c r="D117" s="201"/>
      <c r="E117" s="201"/>
    </row>
    <row r="120" spans="1:26" ht="26.25" x14ac:dyDescent="0.25">
      <c r="B120" s="219" t="s">
        <v>64</v>
      </c>
      <c r="C120" s="220"/>
      <c r="D120" s="220"/>
      <c r="E120" s="220"/>
      <c r="F120" s="220"/>
      <c r="G120" s="220"/>
      <c r="H120" s="220"/>
      <c r="I120" s="220"/>
      <c r="J120" s="220"/>
      <c r="K120" s="220"/>
      <c r="L120" s="220"/>
      <c r="M120" s="220"/>
      <c r="N120" s="220"/>
      <c r="O120" s="220"/>
      <c r="P120" s="220"/>
    </row>
    <row r="122" spans="1:26" ht="15.75" thickBot="1" x14ac:dyDescent="0.3"/>
    <row r="123" spans="1:26" ht="27" thickBot="1" x14ac:dyDescent="0.3">
      <c r="B123" s="213" t="s">
        <v>54</v>
      </c>
      <c r="C123" s="214"/>
      <c r="D123" s="214"/>
      <c r="E123" s="214"/>
      <c r="F123" s="214"/>
      <c r="G123" s="214"/>
      <c r="H123" s="214"/>
      <c r="I123" s="214"/>
      <c r="J123" s="214"/>
      <c r="K123" s="214"/>
      <c r="L123" s="214"/>
      <c r="M123" s="214"/>
      <c r="N123" s="215"/>
    </row>
    <row r="125" spans="1:26" ht="15.75" thickBot="1" x14ac:dyDescent="0.3">
      <c r="M125" s="55"/>
      <c r="N125" s="55"/>
    </row>
    <row r="126" spans="1:26" s="262" customFormat="1" ht="109.5" customHeight="1" x14ac:dyDescent="0.25">
      <c r="B126" s="263" t="s">
        <v>153</v>
      </c>
      <c r="C126" s="263" t="s">
        <v>154</v>
      </c>
      <c r="D126" s="263" t="s">
        <v>155</v>
      </c>
      <c r="E126" s="263" t="s">
        <v>45</v>
      </c>
      <c r="F126" s="263" t="s">
        <v>22</v>
      </c>
      <c r="G126" s="263" t="s">
        <v>107</v>
      </c>
      <c r="H126" s="263" t="s">
        <v>17</v>
      </c>
      <c r="I126" s="263" t="s">
        <v>10</v>
      </c>
      <c r="J126" s="263" t="s">
        <v>31</v>
      </c>
      <c r="K126" s="263" t="s">
        <v>61</v>
      </c>
      <c r="L126" s="263" t="s">
        <v>20</v>
      </c>
      <c r="M126" s="264" t="s">
        <v>26</v>
      </c>
      <c r="N126" s="263" t="s">
        <v>156</v>
      </c>
      <c r="O126" s="263" t="s">
        <v>36</v>
      </c>
      <c r="P126" s="265" t="s">
        <v>11</v>
      </c>
      <c r="Q126" s="265" t="s">
        <v>19</v>
      </c>
    </row>
    <row r="127" spans="1:26" s="276" customFormat="1" ht="45" x14ac:dyDescent="0.25">
      <c r="A127" s="266">
        <v>1</v>
      </c>
      <c r="B127" s="267" t="s">
        <v>175</v>
      </c>
      <c r="C127" s="268" t="s">
        <v>176</v>
      </c>
      <c r="D127" s="267" t="s">
        <v>321</v>
      </c>
      <c r="E127" s="269" t="s">
        <v>322</v>
      </c>
      <c r="F127" s="270" t="s">
        <v>23</v>
      </c>
      <c r="G127" s="281" t="s">
        <v>211</v>
      </c>
      <c r="H127" s="282">
        <v>41260</v>
      </c>
      <c r="I127" s="271">
        <v>41912</v>
      </c>
      <c r="J127" s="271" t="s">
        <v>24</v>
      </c>
      <c r="K127" s="271">
        <v>30</v>
      </c>
      <c r="L127" s="271"/>
      <c r="M127" s="283">
        <v>115</v>
      </c>
      <c r="N127" s="272" t="s">
        <v>211</v>
      </c>
      <c r="O127" s="273">
        <f>509039200*80%</f>
        <v>407231360</v>
      </c>
      <c r="P127" s="273">
        <v>618</v>
      </c>
      <c r="Q127" s="274" t="s">
        <v>323</v>
      </c>
      <c r="R127" s="275"/>
      <c r="S127" s="275"/>
      <c r="T127" s="275"/>
      <c r="U127" s="275"/>
      <c r="V127" s="275"/>
      <c r="W127" s="275"/>
      <c r="X127" s="275"/>
      <c r="Y127" s="275"/>
      <c r="Z127" s="275"/>
    </row>
    <row r="128" spans="1:26" s="276" customFormat="1" x14ac:dyDescent="0.25">
      <c r="A128" s="266">
        <f>+A127+1</f>
        <v>2</v>
      </c>
      <c r="B128" s="267"/>
      <c r="C128" s="268"/>
      <c r="D128" s="267"/>
      <c r="E128" s="269"/>
      <c r="F128" s="270"/>
      <c r="G128" s="270"/>
      <c r="H128" s="270"/>
      <c r="I128" s="271"/>
      <c r="J128" s="271"/>
      <c r="K128" s="271"/>
      <c r="L128" s="271"/>
      <c r="M128" s="272"/>
      <c r="N128" s="272"/>
      <c r="O128" s="273"/>
      <c r="P128" s="273"/>
      <c r="Q128" s="274"/>
      <c r="R128" s="275"/>
      <c r="S128" s="275"/>
      <c r="T128" s="275"/>
      <c r="U128" s="275"/>
      <c r="V128" s="275"/>
      <c r="W128" s="275"/>
      <c r="X128" s="275"/>
      <c r="Y128" s="275"/>
      <c r="Z128" s="275"/>
    </row>
    <row r="129" spans="1:26" s="276" customFormat="1" x14ac:dyDescent="0.25">
      <c r="A129" s="266">
        <f t="shared" ref="A129:A134" si="2">+A128+1</f>
        <v>3</v>
      </c>
      <c r="B129" s="267"/>
      <c r="C129" s="268"/>
      <c r="D129" s="267"/>
      <c r="E129" s="269"/>
      <c r="F129" s="270"/>
      <c r="G129" s="270"/>
      <c r="H129" s="270"/>
      <c r="I129" s="271"/>
      <c r="J129" s="271"/>
      <c r="K129" s="271"/>
      <c r="L129" s="271"/>
      <c r="M129" s="272"/>
      <c r="N129" s="272"/>
      <c r="O129" s="273"/>
      <c r="P129" s="273"/>
      <c r="Q129" s="274"/>
      <c r="R129" s="275"/>
      <c r="S129" s="275"/>
      <c r="T129" s="275"/>
      <c r="U129" s="275"/>
      <c r="V129" s="275"/>
      <c r="W129" s="275"/>
      <c r="X129" s="275"/>
      <c r="Y129" s="275"/>
      <c r="Z129" s="275"/>
    </row>
    <row r="130" spans="1:26" s="276" customFormat="1" x14ac:dyDescent="0.25">
      <c r="A130" s="266">
        <f t="shared" si="2"/>
        <v>4</v>
      </c>
      <c r="B130" s="267"/>
      <c r="C130" s="268"/>
      <c r="D130" s="267"/>
      <c r="E130" s="269"/>
      <c r="F130" s="270"/>
      <c r="G130" s="270"/>
      <c r="H130" s="270"/>
      <c r="I130" s="271"/>
      <c r="J130" s="271"/>
      <c r="K130" s="271"/>
      <c r="L130" s="271"/>
      <c r="M130" s="272"/>
      <c r="N130" s="272"/>
      <c r="O130" s="273"/>
      <c r="P130" s="273"/>
      <c r="Q130" s="274"/>
      <c r="R130" s="275"/>
      <c r="S130" s="275"/>
      <c r="T130" s="275"/>
      <c r="U130" s="275"/>
      <c r="V130" s="275"/>
      <c r="W130" s="275"/>
      <c r="X130" s="275"/>
      <c r="Y130" s="275"/>
      <c r="Z130" s="275"/>
    </row>
    <row r="131" spans="1:26" s="276" customFormat="1" x14ac:dyDescent="0.25">
      <c r="A131" s="266">
        <f t="shared" si="2"/>
        <v>5</v>
      </c>
      <c r="B131" s="267"/>
      <c r="C131" s="268"/>
      <c r="D131" s="267"/>
      <c r="E131" s="269"/>
      <c r="F131" s="270"/>
      <c r="G131" s="270"/>
      <c r="H131" s="270"/>
      <c r="I131" s="271"/>
      <c r="J131" s="271"/>
      <c r="K131" s="271"/>
      <c r="L131" s="271"/>
      <c r="M131" s="272"/>
      <c r="N131" s="272"/>
      <c r="O131" s="273"/>
      <c r="P131" s="273"/>
      <c r="Q131" s="274"/>
      <c r="R131" s="275"/>
      <c r="S131" s="275"/>
      <c r="T131" s="275"/>
      <c r="U131" s="275"/>
      <c r="V131" s="275"/>
      <c r="W131" s="275"/>
      <c r="X131" s="275"/>
      <c r="Y131" s="275"/>
      <c r="Z131" s="275"/>
    </row>
    <row r="132" spans="1:26" s="276" customFormat="1" x14ac:dyDescent="0.25">
      <c r="A132" s="266">
        <f t="shared" si="2"/>
        <v>6</v>
      </c>
      <c r="B132" s="267"/>
      <c r="C132" s="268"/>
      <c r="D132" s="267"/>
      <c r="E132" s="269"/>
      <c r="F132" s="270"/>
      <c r="G132" s="270"/>
      <c r="H132" s="270"/>
      <c r="I132" s="271"/>
      <c r="J132" s="271"/>
      <c r="K132" s="271"/>
      <c r="L132" s="271"/>
      <c r="M132" s="272"/>
      <c r="N132" s="272"/>
      <c r="O132" s="273"/>
      <c r="P132" s="273"/>
      <c r="Q132" s="274"/>
      <c r="R132" s="275"/>
      <c r="S132" s="275"/>
      <c r="T132" s="275"/>
      <c r="U132" s="275"/>
      <c r="V132" s="275"/>
      <c r="W132" s="275"/>
      <c r="X132" s="275"/>
      <c r="Y132" s="275"/>
      <c r="Z132" s="275"/>
    </row>
    <row r="133" spans="1:26" s="276" customFormat="1" x14ac:dyDescent="0.25">
      <c r="A133" s="266">
        <f t="shared" si="2"/>
        <v>7</v>
      </c>
      <c r="B133" s="267"/>
      <c r="C133" s="268"/>
      <c r="D133" s="267"/>
      <c r="E133" s="269"/>
      <c r="F133" s="270"/>
      <c r="G133" s="270"/>
      <c r="H133" s="270"/>
      <c r="I133" s="271"/>
      <c r="J133" s="271"/>
      <c r="K133" s="271"/>
      <c r="L133" s="271"/>
      <c r="M133" s="272"/>
      <c r="N133" s="272"/>
      <c r="O133" s="273"/>
      <c r="P133" s="273"/>
      <c r="Q133" s="274"/>
      <c r="R133" s="275"/>
      <c r="S133" s="275"/>
      <c r="T133" s="275"/>
      <c r="U133" s="275"/>
      <c r="V133" s="275"/>
      <c r="W133" s="275"/>
      <c r="X133" s="275"/>
      <c r="Y133" s="275"/>
      <c r="Z133" s="275"/>
    </row>
    <row r="134" spans="1:26" s="276" customFormat="1" x14ac:dyDescent="0.25">
      <c r="A134" s="266">
        <f t="shared" si="2"/>
        <v>8</v>
      </c>
      <c r="B134" s="267"/>
      <c r="C134" s="268"/>
      <c r="D134" s="267"/>
      <c r="E134" s="269"/>
      <c r="F134" s="270"/>
      <c r="G134" s="270"/>
      <c r="H134" s="270"/>
      <c r="I134" s="271"/>
      <c r="J134" s="271"/>
      <c r="K134" s="271"/>
      <c r="L134" s="271"/>
      <c r="M134" s="272"/>
      <c r="N134" s="272"/>
      <c r="O134" s="273"/>
      <c r="P134" s="273"/>
      <c r="Q134" s="274"/>
      <c r="R134" s="275"/>
      <c r="S134" s="275"/>
      <c r="T134" s="275"/>
      <c r="U134" s="275"/>
      <c r="V134" s="275"/>
      <c r="W134" s="275"/>
      <c r="X134" s="275"/>
      <c r="Y134" s="275"/>
      <c r="Z134" s="275"/>
    </row>
    <row r="135" spans="1:26" s="276" customFormat="1" x14ac:dyDescent="0.25">
      <c r="A135" s="266"/>
      <c r="B135" s="277" t="s">
        <v>16</v>
      </c>
      <c r="C135" s="268"/>
      <c r="D135" s="267"/>
      <c r="E135" s="269"/>
      <c r="F135" s="270"/>
      <c r="G135" s="270"/>
      <c r="H135" s="270"/>
      <c r="I135" s="271"/>
      <c r="J135" s="271"/>
      <c r="K135" s="278" t="s">
        <v>419</v>
      </c>
      <c r="L135" s="278">
        <f t="shared" ref="L135:N135" si="3">SUM(L127:L134)</f>
        <v>0</v>
      </c>
      <c r="M135" s="280">
        <f t="shared" si="3"/>
        <v>115</v>
      </c>
      <c r="N135" s="278">
        <f t="shared" si="3"/>
        <v>0</v>
      </c>
      <c r="O135" s="273"/>
      <c r="P135" s="273"/>
      <c r="Q135" s="279"/>
    </row>
    <row r="136" spans="1:26" x14ac:dyDescent="0.25">
      <c r="B136" s="25"/>
      <c r="C136" s="25"/>
      <c r="D136" s="25"/>
      <c r="E136" s="26"/>
      <c r="F136" s="25"/>
      <c r="G136" s="25"/>
      <c r="H136" s="25"/>
      <c r="I136" s="25"/>
      <c r="J136" s="25"/>
      <c r="K136" s="25"/>
      <c r="L136" s="25"/>
      <c r="M136" s="25"/>
      <c r="N136" s="25"/>
      <c r="O136" s="25"/>
      <c r="P136" s="25"/>
    </row>
    <row r="137" spans="1:26" ht="18.75" x14ac:dyDescent="0.25">
      <c r="B137" s="49" t="s">
        <v>32</v>
      </c>
      <c r="C137" s="63" t="s">
        <v>418</v>
      </c>
      <c r="H137" s="27"/>
      <c r="I137" s="27"/>
      <c r="J137" s="27"/>
      <c r="K137" s="27"/>
      <c r="L137" s="27"/>
      <c r="M137" s="27"/>
      <c r="N137" s="25"/>
      <c r="O137" s="25"/>
      <c r="P137" s="25"/>
    </row>
    <row r="139" spans="1:26" ht="15.75" thickBot="1" x14ac:dyDescent="0.3"/>
    <row r="140" spans="1:26" ht="37.15" customHeight="1" thickBot="1" x14ac:dyDescent="0.3">
      <c r="B140" s="66" t="s">
        <v>49</v>
      </c>
      <c r="C140" s="67" t="s">
        <v>50</v>
      </c>
      <c r="D140" s="66" t="s">
        <v>51</v>
      </c>
      <c r="E140" s="67" t="s">
        <v>55</v>
      </c>
    </row>
    <row r="141" spans="1:26" ht="41.45" customHeight="1" x14ac:dyDescent="0.25">
      <c r="B141" s="57" t="s">
        <v>131</v>
      </c>
      <c r="C141" s="60">
        <v>20</v>
      </c>
      <c r="D141" s="60">
        <v>0</v>
      </c>
      <c r="E141" s="210">
        <f>+D141+D142+D143</f>
        <v>40</v>
      </c>
    </row>
    <row r="142" spans="1:26" x14ac:dyDescent="0.25">
      <c r="B142" s="57" t="s">
        <v>132</v>
      </c>
      <c r="C142" s="47">
        <v>30</v>
      </c>
      <c r="D142" s="61">
        <v>0</v>
      </c>
      <c r="E142" s="211"/>
    </row>
    <row r="143" spans="1:26" ht="15.75" thickBot="1" x14ac:dyDescent="0.3">
      <c r="B143" s="57" t="s">
        <v>133</v>
      </c>
      <c r="C143" s="62">
        <v>40</v>
      </c>
      <c r="D143" s="62">
        <v>40</v>
      </c>
      <c r="E143" s="212"/>
    </row>
    <row r="145" spans="2:17" ht="15.75" thickBot="1" x14ac:dyDescent="0.3"/>
    <row r="146" spans="2:17" ht="27" thickBot="1" x14ac:dyDescent="0.3">
      <c r="B146" s="213" t="s">
        <v>324</v>
      </c>
      <c r="C146" s="214"/>
      <c r="D146" s="214"/>
      <c r="E146" s="214"/>
      <c r="F146" s="214"/>
      <c r="G146" s="214"/>
      <c r="H146" s="214"/>
      <c r="I146" s="214"/>
      <c r="J146" s="214"/>
      <c r="K146" s="214"/>
      <c r="L146" s="214"/>
      <c r="M146" s="214"/>
      <c r="N146" s="215"/>
    </row>
    <row r="148" spans="2:17" ht="76.5" customHeight="1" x14ac:dyDescent="0.25">
      <c r="B148" s="46" t="s">
        <v>0</v>
      </c>
      <c r="C148" s="46" t="s">
        <v>39</v>
      </c>
      <c r="D148" s="46" t="s">
        <v>40</v>
      </c>
      <c r="E148" s="46" t="s">
        <v>120</v>
      </c>
      <c r="F148" s="46" t="s">
        <v>122</v>
      </c>
      <c r="G148" s="46" t="s">
        <v>123</v>
      </c>
      <c r="H148" s="46" t="s">
        <v>124</v>
      </c>
      <c r="I148" s="46" t="s">
        <v>121</v>
      </c>
      <c r="J148" s="216" t="s">
        <v>125</v>
      </c>
      <c r="K148" s="217"/>
      <c r="L148" s="218"/>
      <c r="M148" s="46" t="s">
        <v>129</v>
      </c>
      <c r="N148" s="46" t="s">
        <v>41</v>
      </c>
      <c r="O148" s="46" t="s">
        <v>42</v>
      </c>
      <c r="P148" s="216" t="s">
        <v>3</v>
      </c>
      <c r="Q148" s="218"/>
    </row>
    <row r="149" spans="2:17" s="301" customFormat="1" ht="60.75" customHeight="1" x14ac:dyDescent="0.25">
      <c r="B149" s="162"/>
      <c r="C149" s="162"/>
      <c r="D149" s="163"/>
      <c r="E149" s="163"/>
      <c r="F149" s="163"/>
      <c r="G149" s="163"/>
      <c r="H149" s="298"/>
      <c r="I149" s="161"/>
      <c r="J149" s="161" t="s">
        <v>126</v>
      </c>
      <c r="K149" s="162" t="s">
        <v>127</v>
      </c>
      <c r="L149" s="163" t="s">
        <v>128</v>
      </c>
      <c r="M149" s="299"/>
      <c r="N149" s="299"/>
      <c r="O149" s="299"/>
      <c r="P149" s="300"/>
      <c r="Q149" s="300"/>
    </row>
    <row r="150" spans="2:17" ht="60.75" customHeight="1" x14ac:dyDescent="0.25">
      <c r="B150" s="164" t="s">
        <v>137</v>
      </c>
      <c r="C150" s="164" t="s">
        <v>325</v>
      </c>
      <c r="D150" s="3" t="s">
        <v>326</v>
      </c>
      <c r="E150" s="3">
        <v>64582512</v>
      </c>
      <c r="F150" s="3" t="s">
        <v>327</v>
      </c>
      <c r="G150" s="3" t="s">
        <v>328</v>
      </c>
      <c r="H150" s="167">
        <v>37975</v>
      </c>
      <c r="I150" s="5" t="s">
        <v>329</v>
      </c>
      <c r="J150" s="164" t="s">
        <v>330</v>
      </c>
      <c r="K150" s="90" t="s">
        <v>332</v>
      </c>
      <c r="L150" s="90" t="s">
        <v>331</v>
      </c>
      <c r="M150" s="114" t="s">
        <v>333</v>
      </c>
      <c r="N150" s="114" t="s">
        <v>23</v>
      </c>
      <c r="O150" s="114" t="s">
        <v>23</v>
      </c>
      <c r="P150" s="165"/>
      <c r="Q150" s="165"/>
    </row>
    <row r="151" spans="2:17" ht="60.75" customHeight="1" x14ac:dyDescent="0.25">
      <c r="B151" s="164" t="s">
        <v>137</v>
      </c>
      <c r="C151" s="164" t="s">
        <v>325</v>
      </c>
      <c r="D151" s="3" t="s">
        <v>334</v>
      </c>
      <c r="E151" s="3">
        <v>33352196</v>
      </c>
      <c r="F151" s="3" t="s">
        <v>335</v>
      </c>
      <c r="G151" s="3" t="s">
        <v>328</v>
      </c>
      <c r="H151" s="167">
        <v>40338</v>
      </c>
      <c r="I151" s="5">
        <v>33352196</v>
      </c>
      <c r="J151" s="164" t="s">
        <v>338</v>
      </c>
      <c r="K151" s="90" t="s">
        <v>337</v>
      </c>
      <c r="L151" s="89" t="s">
        <v>336</v>
      </c>
      <c r="M151" s="114" t="s">
        <v>339</v>
      </c>
      <c r="N151" s="114" t="s">
        <v>23</v>
      </c>
      <c r="O151" s="114" t="s">
        <v>23</v>
      </c>
      <c r="P151" s="165"/>
      <c r="Q151" s="165"/>
    </row>
    <row r="152" spans="2:17" ht="60.75" customHeight="1" x14ac:dyDescent="0.25">
      <c r="B152" s="164" t="s">
        <v>137</v>
      </c>
      <c r="C152" s="164" t="s">
        <v>325</v>
      </c>
      <c r="D152" s="3" t="s">
        <v>340</v>
      </c>
      <c r="E152" s="3">
        <v>33201371</v>
      </c>
      <c r="F152" s="3" t="s">
        <v>341</v>
      </c>
      <c r="G152" s="3" t="s">
        <v>319</v>
      </c>
      <c r="H152" s="167">
        <v>41427</v>
      </c>
      <c r="I152" s="5" t="s">
        <v>343</v>
      </c>
      <c r="J152" s="164" t="s">
        <v>344</v>
      </c>
      <c r="K152" s="90" t="s">
        <v>345</v>
      </c>
      <c r="L152" s="90" t="s">
        <v>346</v>
      </c>
      <c r="M152" s="114" t="s">
        <v>347</v>
      </c>
      <c r="N152" s="114" t="s">
        <v>348</v>
      </c>
      <c r="O152" s="114" t="s">
        <v>23</v>
      </c>
      <c r="P152" s="165" t="s">
        <v>357</v>
      </c>
      <c r="Q152" s="165"/>
    </row>
    <row r="153" spans="2:17" ht="60.75" customHeight="1" x14ac:dyDescent="0.25">
      <c r="B153" s="164" t="s">
        <v>138</v>
      </c>
      <c r="C153" s="164" t="s">
        <v>325</v>
      </c>
      <c r="D153" s="3" t="s">
        <v>349</v>
      </c>
      <c r="E153" s="3">
        <v>1052971507</v>
      </c>
      <c r="F153" s="3" t="s">
        <v>351</v>
      </c>
      <c r="G153" s="3" t="s">
        <v>328</v>
      </c>
      <c r="H153" s="167">
        <v>41907</v>
      </c>
      <c r="I153" s="5" t="s">
        <v>360</v>
      </c>
      <c r="J153" s="164" t="s">
        <v>352</v>
      </c>
      <c r="K153" s="168" t="s">
        <v>353</v>
      </c>
      <c r="L153" s="90" t="s">
        <v>354</v>
      </c>
      <c r="M153" s="114" t="s">
        <v>350</v>
      </c>
      <c r="N153" s="114" t="s">
        <v>355</v>
      </c>
      <c r="O153" s="114" t="s">
        <v>23</v>
      </c>
      <c r="P153" s="165" t="s">
        <v>356</v>
      </c>
      <c r="Q153" s="165"/>
    </row>
    <row r="154" spans="2:17" ht="60.75" customHeight="1" x14ac:dyDescent="0.25">
      <c r="B154" s="164" t="s">
        <v>138</v>
      </c>
      <c r="C154" s="164" t="s">
        <v>325</v>
      </c>
      <c r="D154" s="3" t="s">
        <v>358</v>
      </c>
      <c r="E154" s="3">
        <v>1052965070</v>
      </c>
      <c r="F154" s="3" t="s">
        <v>351</v>
      </c>
      <c r="G154" s="3" t="s">
        <v>250</v>
      </c>
      <c r="H154" s="167">
        <v>40753</v>
      </c>
      <c r="I154" s="5" t="s">
        <v>359</v>
      </c>
      <c r="J154" s="164" t="s">
        <v>361</v>
      </c>
      <c r="K154" s="90" t="s">
        <v>362</v>
      </c>
      <c r="L154" s="90" t="s">
        <v>363</v>
      </c>
      <c r="M154" s="114" t="s">
        <v>364</v>
      </c>
      <c r="N154" s="114" t="s">
        <v>23</v>
      </c>
      <c r="O154" s="114" t="s">
        <v>23</v>
      </c>
      <c r="P154" s="165" t="s">
        <v>365</v>
      </c>
      <c r="Q154" s="165"/>
    </row>
    <row r="155" spans="2:17" ht="60.75" customHeight="1" x14ac:dyDescent="0.25">
      <c r="B155" s="82" t="s">
        <v>138</v>
      </c>
      <c r="C155" s="164" t="s">
        <v>325</v>
      </c>
      <c r="D155" s="3" t="s">
        <v>366</v>
      </c>
      <c r="E155" s="3">
        <v>64566111</v>
      </c>
      <c r="F155" s="3" t="s">
        <v>367</v>
      </c>
      <c r="G155" s="3" t="s">
        <v>328</v>
      </c>
      <c r="H155" s="167">
        <v>39141</v>
      </c>
      <c r="I155" s="5" t="s">
        <v>343</v>
      </c>
      <c r="J155" s="164" t="s">
        <v>368</v>
      </c>
      <c r="K155" s="90" t="s">
        <v>369</v>
      </c>
      <c r="L155" s="90" t="s">
        <v>370</v>
      </c>
      <c r="M155" s="53" t="s">
        <v>371</v>
      </c>
      <c r="N155" s="53" t="s">
        <v>23</v>
      </c>
      <c r="O155" s="53" t="s">
        <v>23</v>
      </c>
      <c r="P155" s="83"/>
      <c r="Q155" s="83"/>
    </row>
    <row r="156" spans="2:17" ht="33.6" customHeight="1" x14ac:dyDescent="0.25">
      <c r="B156" s="82" t="s">
        <v>139</v>
      </c>
      <c r="C156" s="82" t="s">
        <v>372</v>
      </c>
      <c r="D156" s="3" t="s">
        <v>373</v>
      </c>
      <c r="E156" s="3">
        <v>9024229</v>
      </c>
      <c r="F156" s="3" t="s">
        <v>374</v>
      </c>
      <c r="G156" s="3" t="s">
        <v>375</v>
      </c>
      <c r="H156" s="166">
        <v>39142</v>
      </c>
      <c r="I156" s="5" t="s">
        <v>376</v>
      </c>
      <c r="J156" s="164" t="s">
        <v>377</v>
      </c>
      <c r="K156" s="90" t="s">
        <v>378</v>
      </c>
      <c r="L156" s="89" t="s">
        <v>380</v>
      </c>
      <c r="M156" s="53" t="s">
        <v>379</v>
      </c>
      <c r="N156" s="53" t="s">
        <v>23</v>
      </c>
      <c r="O156" s="53" t="s">
        <v>23</v>
      </c>
      <c r="P156" s="201"/>
      <c r="Q156" s="201"/>
    </row>
    <row r="159" spans="2:17" ht="15.75" thickBot="1" x14ac:dyDescent="0.3"/>
    <row r="160" spans="2:17" ht="54" customHeight="1" x14ac:dyDescent="0.25">
      <c r="B160" s="65" t="s">
        <v>33</v>
      </c>
      <c r="C160" s="65" t="s">
        <v>49</v>
      </c>
      <c r="D160" s="46" t="s">
        <v>50</v>
      </c>
      <c r="E160" s="65" t="s">
        <v>51</v>
      </c>
      <c r="F160" s="67" t="s">
        <v>56</v>
      </c>
      <c r="G160" s="86"/>
    </row>
    <row r="161" spans="2:7" ht="120.75" customHeight="1" x14ac:dyDescent="0.2">
      <c r="B161" s="202" t="s">
        <v>53</v>
      </c>
      <c r="C161" s="6" t="s">
        <v>134</v>
      </c>
      <c r="D161" s="61">
        <v>25</v>
      </c>
      <c r="E161" s="61">
        <v>25</v>
      </c>
      <c r="F161" s="203">
        <f>+E161+E162+E163</f>
        <v>60</v>
      </c>
      <c r="G161" s="87"/>
    </row>
    <row r="162" spans="2:7" ht="76.150000000000006" customHeight="1" x14ac:dyDescent="0.2">
      <c r="B162" s="202"/>
      <c r="C162" s="6" t="s">
        <v>135</v>
      </c>
      <c r="D162" s="64">
        <v>25</v>
      </c>
      <c r="E162" s="61">
        <v>25</v>
      </c>
      <c r="F162" s="204"/>
      <c r="G162" s="87"/>
    </row>
    <row r="163" spans="2:7" ht="69" customHeight="1" x14ac:dyDescent="0.2">
      <c r="B163" s="202"/>
      <c r="C163" s="6" t="s">
        <v>136</v>
      </c>
      <c r="D163" s="61">
        <v>10</v>
      </c>
      <c r="E163" s="61">
        <v>10</v>
      </c>
      <c r="F163" s="205"/>
      <c r="G163" s="87"/>
    </row>
    <row r="164" spans="2:7" x14ac:dyDescent="0.25">
      <c r="C164"/>
    </row>
    <row r="167" spans="2:7" x14ac:dyDescent="0.25">
      <c r="B167" s="56" t="s">
        <v>57</v>
      </c>
    </row>
    <row r="170" spans="2:7" x14ac:dyDescent="0.25">
      <c r="B170" s="68" t="s">
        <v>33</v>
      </c>
      <c r="C170" s="68" t="s">
        <v>58</v>
      </c>
      <c r="D170" s="65" t="s">
        <v>51</v>
      </c>
      <c r="E170" s="65" t="s">
        <v>16</v>
      </c>
    </row>
    <row r="171" spans="2:7" ht="28.5" x14ac:dyDescent="0.25">
      <c r="B171" s="2" t="s">
        <v>59</v>
      </c>
      <c r="C171" s="7">
        <v>40</v>
      </c>
      <c r="D171" s="61">
        <f>+E141</f>
        <v>40</v>
      </c>
      <c r="E171" s="206">
        <f>+D171+D172</f>
        <v>100</v>
      </c>
    </row>
    <row r="172" spans="2:7" ht="42.75" x14ac:dyDescent="0.25">
      <c r="B172" s="2" t="s">
        <v>60</v>
      </c>
      <c r="C172" s="7">
        <v>60</v>
      </c>
      <c r="D172" s="61">
        <f>+F161</f>
        <v>60</v>
      </c>
      <c r="E172" s="207"/>
    </row>
    <row r="179" spans="1:14" ht="33.75" x14ac:dyDescent="0.25">
      <c r="B179" s="157"/>
    </row>
    <row r="181" spans="1:14" x14ac:dyDescent="0.25">
      <c r="A181" s="93"/>
      <c r="B181" s="115" t="s">
        <v>143</v>
      </c>
      <c r="C181" s="98"/>
      <c r="D181" s="98"/>
      <c r="E181" s="98"/>
      <c r="F181" s="98"/>
      <c r="G181" s="98"/>
      <c r="H181" s="98"/>
      <c r="I181" s="101"/>
      <c r="J181" s="101"/>
      <c r="K181" s="101"/>
      <c r="L181" s="101"/>
      <c r="M181" s="101"/>
      <c r="N181" s="102"/>
    </row>
    <row r="182" spans="1:14" x14ac:dyDescent="0.25">
      <c r="A182" s="93"/>
      <c r="B182" s="98"/>
      <c r="C182" s="98"/>
      <c r="D182" s="98"/>
      <c r="E182" s="98"/>
      <c r="F182" s="98"/>
      <c r="G182" s="98"/>
      <c r="H182" s="98"/>
      <c r="I182" s="101"/>
      <c r="J182" s="101"/>
      <c r="K182" s="101"/>
      <c r="L182" s="101"/>
      <c r="M182" s="101"/>
      <c r="N182" s="102"/>
    </row>
    <row r="183" spans="1:14" x14ac:dyDescent="0.25">
      <c r="A183" s="93"/>
      <c r="B183" s="118" t="s">
        <v>33</v>
      </c>
      <c r="C183" s="118" t="s">
        <v>144</v>
      </c>
      <c r="D183" s="118" t="s">
        <v>145</v>
      </c>
      <c r="E183" s="98"/>
      <c r="F183" s="98"/>
      <c r="G183" s="98"/>
      <c r="H183" s="98"/>
      <c r="I183" s="101"/>
      <c r="J183" s="101"/>
      <c r="K183" s="101"/>
      <c r="L183" s="101"/>
      <c r="M183" s="101"/>
      <c r="N183" s="102"/>
    </row>
    <row r="184" spans="1:14" x14ac:dyDescent="0.25">
      <c r="A184" s="93"/>
      <c r="B184" s="114" t="s">
        <v>146</v>
      </c>
      <c r="C184" s="114" t="s">
        <v>182</v>
      </c>
      <c r="D184" s="114"/>
      <c r="E184" s="98"/>
      <c r="F184" s="98"/>
      <c r="G184" s="98"/>
      <c r="H184" s="98"/>
      <c r="I184" s="101"/>
      <c r="J184" s="101"/>
      <c r="K184" s="101"/>
      <c r="L184" s="101"/>
      <c r="M184" s="101"/>
      <c r="N184" s="102"/>
    </row>
    <row r="185" spans="1:14" x14ac:dyDescent="0.25">
      <c r="A185" s="93"/>
      <c r="B185" s="114" t="s">
        <v>147</v>
      </c>
      <c r="C185" s="114" t="s">
        <v>182</v>
      </c>
      <c r="D185" s="114"/>
      <c r="E185" s="98"/>
      <c r="F185" s="98"/>
      <c r="G185" s="98"/>
      <c r="H185" s="98"/>
      <c r="I185" s="101"/>
      <c r="J185" s="101"/>
      <c r="K185" s="101"/>
      <c r="L185" s="101"/>
      <c r="M185" s="101"/>
      <c r="N185" s="102"/>
    </row>
    <row r="186" spans="1:14" x14ac:dyDescent="0.25">
      <c r="A186" s="93"/>
      <c r="B186" s="114" t="s">
        <v>148</v>
      </c>
      <c r="C186" s="114"/>
      <c r="D186" s="114" t="s">
        <v>393</v>
      </c>
      <c r="E186" s="98"/>
      <c r="F186" s="98"/>
      <c r="G186" s="98"/>
      <c r="H186" s="98"/>
      <c r="I186" s="101"/>
      <c r="J186" s="101"/>
      <c r="K186" s="101"/>
      <c r="L186" s="101"/>
      <c r="M186" s="101"/>
      <c r="N186" s="102"/>
    </row>
    <row r="187" spans="1:14" x14ac:dyDescent="0.25">
      <c r="A187" s="93"/>
      <c r="B187" s="114" t="s">
        <v>149</v>
      </c>
      <c r="C187" s="114"/>
      <c r="D187" s="114" t="s">
        <v>393</v>
      </c>
      <c r="E187" s="98"/>
      <c r="F187" s="98"/>
      <c r="G187" s="98"/>
      <c r="H187" s="98"/>
      <c r="I187" s="101"/>
      <c r="J187" s="101"/>
      <c r="K187" s="101"/>
      <c r="L187" s="101"/>
      <c r="M187" s="101"/>
      <c r="N187" s="102"/>
    </row>
    <row r="188" spans="1:14" x14ac:dyDescent="0.25">
      <c r="A188" s="93"/>
      <c r="B188" s="98"/>
      <c r="C188" s="98"/>
      <c r="D188" s="98"/>
      <c r="E188" s="98"/>
      <c r="F188" s="98"/>
      <c r="G188" s="98"/>
      <c r="H188" s="98"/>
      <c r="I188" s="101"/>
      <c r="J188" s="101"/>
      <c r="K188" s="101"/>
      <c r="L188" s="101"/>
      <c r="M188" s="101"/>
      <c r="N188" s="102"/>
    </row>
    <row r="189" spans="1:14" x14ac:dyDescent="0.25">
      <c r="A189" s="93"/>
      <c r="B189" s="98"/>
      <c r="C189" s="98"/>
      <c r="D189" s="98"/>
      <c r="E189" s="98"/>
      <c r="F189" s="98"/>
      <c r="G189" s="98"/>
      <c r="H189" s="98"/>
      <c r="I189" s="101"/>
      <c r="J189" s="101"/>
      <c r="K189" s="101"/>
      <c r="L189" s="101"/>
      <c r="M189" s="101"/>
      <c r="N189" s="102"/>
    </row>
    <row r="190" spans="1:14" x14ac:dyDescent="0.25">
      <c r="A190" s="93"/>
      <c r="B190" s="115" t="s">
        <v>150</v>
      </c>
      <c r="C190" s="98"/>
      <c r="D190" s="98"/>
      <c r="E190" s="98"/>
      <c r="F190" s="98"/>
      <c r="G190" s="98"/>
      <c r="H190" s="98"/>
      <c r="I190" s="101"/>
      <c r="J190" s="101"/>
      <c r="K190" s="101"/>
      <c r="L190" s="101"/>
      <c r="M190" s="101"/>
      <c r="N190" s="102"/>
    </row>
    <row r="191" spans="1:14" x14ac:dyDescent="0.25">
      <c r="A191" s="93"/>
      <c r="B191" s="98"/>
      <c r="C191" s="98"/>
      <c r="D191" s="98"/>
      <c r="E191" s="98"/>
      <c r="F191" s="98"/>
      <c r="G191" s="98"/>
      <c r="H191" s="98"/>
      <c r="I191" s="101"/>
      <c r="J191" s="101"/>
      <c r="K191" s="101"/>
      <c r="L191" s="101"/>
      <c r="M191" s="101"/>
      <c r="N191" s="102"/>
    </row>
    <row r="192" spans="1:14" x14ac:dyDescent="0.25">
      <c r="A192" s="93"/>
      <c r="B192" s="98"/>
      <c r="C192" s="98"/>
      <c r="D192" s="98"/>
      <c r="E192" s="98"/>
      <c r="F192" s="98"/>
      <c r="G192" s="98"/>
      <c r="H192" s="98"/>
      <c r="I192" s="101"/>
      <c r="J192" s="101"/>
      <c r="K192" s="101"/>
      <c r="L192" s="101"/>
      <c r="M192" s="101"/>
      <c r="N192" s="102"/>
    </row>
    <row r="193" spans="1:26" x14ac:dyDescent="0.25">
      <c r="A193" s="93"/>
      <c r="B193" s="118" t="s">
        <v>33</v>
      </c>
      <c r="C193" s="118" t="s">
        <v>58</v>
      </c>
      <c r="D193" s="117" t="s">
        <v>51</v>
      </c>
      <c r="E193" s="117" t="s">
        <v>16</v>
      </c>
      <c r="F193" s="98"/>
      <c r="G193" s="98"/>
      <c r="H193" s="98"/>
      <c r="I193" s="101"/>
      <c r="J193" s="101"/>
      <c r="K193" s="101"/>
      <c r="L193" s="101"/>
      <c r="M193" s="101"/>
      <c r="N193" s="102"/>
    </row>
    <row r="194" spans="1:26" ht="28.5" x14ac:dyDescent="0.25">
      <c r="A194" s="93"/>
      <c r="B194" s="99" t="s">
        <v>151</v>
      </c>
      <c r="C194" s="100">
        <v>40</v>
      </c>
      <c r="D194" s="116">
        <v>0</v>
      </c>
      <c r="E194" s="206">
        <f>+D194+D195</f>
        <v>0</v>
      </c>
      <c r="F194" s="98"/>
      <c r="G194" s="98"/>
      <c r="H194" s="98"/>
      <c r="I194" s="101"/>
      <c r="J194" s="101"/>
      <c r="K194" s="101"/>
      <c r="L194" s="101"/>
      <c r="M194" s="101"/>
      <c r="N194" s="102"/>
    </row>
    <row r="195" spans="1:26" ht="42.75" x14ac:dyDescent="0.25">
      <c r="A195" s="93"/>
      <c r="B195" s="99" t="s">
        <v>152</v>
      </c>
      <c r="C195" s="100">
        <v>60</v>
      </c>
      <c r="D195" s="116">
        <f>+F298</f>
        <v>0</v>
      </c>
      <c r="E195" s="207"/>
      <c r="F195" s="98"/>
      <c r="G195" s="98"/>
      <c r="H195" s="98"/>
      <c r="I195" s="101"/>
      <c r="J195" s="101"/>
      <c r="K195" s="101"/>
      <c r="L195" s="101"/>
      <c r="M195" s="101"/>
      <c r="N195" s="102"/>
    </row>
    <row r="196" spans="1:26" x14ac:dyDescent="0.25">
      <c r="A196" s="93"/>
      <c r="C196" s="94"/>
      <c r="D196" s="34"/>
      <c r="E196" s="95"/>
      <c r="F196" s="35"/>
      <c r="G196" s="35"/>
      <c r="H196" s="35"/>
      <c r="I196" s="23"/>
      <c r="J196" s="23"/>
      <c r="K196" s="23"/>
      <c r="L196" s="23"/>
      <c r="M196" s="23"/>
    </row>
    <row r="197" spans="1:26" x14ac:dyDescent="0.25">
      <c r="A197" s="93"/>
      <c r="C197" s="94"/>
      <c r="D197" s="34"/>
      <c r="E197" s="95"/>
      <c r="F197" s="35"/>
      <c r="G197" s="35"/>
      <c r="H197" s="35"/>
      <c r="I197" s="23"/>
      <c r="J197" s="23"/>
      <c r="K197" s="23"/>
      <c r="L197" s="23"/>
      <c r="M197" s="23"/>
    </row>
    <row r="198" spans="1:26" ht="36" x14ac:dyDescent="0.25">
      <c r="A198" s="93"/>
      <c r="C198" s="260" t="s">
        <v>416</v>
      </c>
      <c r="D198" s="34"/>
      <c r="E198" s="95"/>
      <c r="F198" s="35"/>
      <c r="G198" s="35"/>
      <c r="H198" s="35"/>
      <c r="I198" s="23"/>
      <c r="J198" s="23"/>
      <c r="K198" s="23"/>
      <c r="L198" s="23"/>
      <c r="M198" s="23"/>
    </row>
    <row r="199" spans="1:26" ht="15.75" thickBot="1" x14ac:dyDescent="0.3">
      <c r="M199" s="225" t="s">
        <v>35</v>
      </c>
      <c r="N199" s="225"/>
    </row>
    <row r="200" spans="1:26" x14ac:dyDescent="0.25">
      <c r="B200" s="115" t="s">
        <v>30</v>
      </c>
      <c r="M200" s="55"/>
      <c r="N200" s="55"/>
    </row>
    <row r="201" spans="1:26" ht="15.75" thickBot="1" x14ac:dyDescent="0.3">
      <c r="M201" s="55"/>
      <c r="N201" s="55"/>
    </row>
    <row r="202" spans="1:26" s="315" customFormat="1" ht="109.5" customHeight="1" x14ac:dyDescent="0.25">
      <c r="B202" s="316" t="s">
        <v>153</v>
      </c>
      <c r="C202" s="316" t="s">
        <v>154</v>
      </c>
      <c r="D202" s="316" t="s">
        <v>155</v>
      </c>
      <c r="E202" s="316" t="s">
        <v>45</v>
      </c>
      <c r="F202" s="316" t="s">
        <v>22</v>
      </c>
      <c r="G202" s="316" t="s">
        <v>107</v>
      </c>
      <c r="H202" s="316" t="s">
        <v>17</v>
      </c>
      <c r="I202" s="316" t="s">
        <v>10</v>
      </c>
      <c r="J202" s="316" t="s">
        <v>31</v>
      </c>
      <c r="K202" s="316" t="s">
        <v>61</v>
      </c>
      <c r="L202" s="316" t="s">
        <v>20</v>
      </c>
      <c r="M202" s="317" t="s">
        <v>26</v>
      </c>
      <c r="N202" s="316" t="s">
        <v>156</v>
      </c>
      <c r="O202" s="316" t="s">
        <v>36</v>
      </c>
      <c r="P202" s="318" t="s">
        <v>11</v>
      </c>
      <c r="Q202" s="318" t="s">
        <v>19</v>
      </c>
    </row>
    <row r="203" spans="1:26" s="331" customFormat="1" ht="30" x14ac:dyDescent="0.25">
      <c r="A203" s="319">
        <v>1</v>
      </c>
      <c r="B203" s="320" t="s">
        <v>168</v>
      </c>
      <c r="C203" s="321" t="s">
        <v>168</v>
      </c>
      <c r="D203" s="320" t="s">
        <v>381</v>
      </c>
      <c r="E203" s="322" t="s">
        <v>382</v>
      </c>
      <c r="F203" s="323" t="s">
        <v>144</v>
      </c>
      <c r="G203" s="324" t="s">
        <v>342</v>
      </c>
      <c r="H203" s="325">
        <v>41187</v>
      </c>
      <c r="I203" s="326">
        <v>41246</v>
      </c>
      <c r="J203" s="326" t="s">
        <v>145</v>
      </c>
      <c r="K203" s="326" t="s">
        <v>384</v>
      </c>
      <c r="L203" s="326" t="s">
        <v>145</v>
      </c>
      <c r="M203" s="327" t="s">
        <v>383</v>
      </c>
      <c r="N203" s="327" t="s">
        <v>342</v>
      </c>
      <c r="O203" s="328">
        <f>1332323558*96%</f>
        <v>1279030615.6800001</v>
      </c>
      <c r="P203" s="328" t="s">
        <v>385</v>
      </c>
      <c r="Q203" s="329"/>
      <c r="R203" s="330"/>
      <c r="S203" s="330"/>
      <c r="T203" s="330"/>
      <c r="U203" s="330"/>
      <c r="V203" s="330"/>
      <c r="W203" s="330"/>
      <c r="X203" s="330"/>
      <c r="Y203" s="330"/>
      <c r="Z203" s="330"/>
    </row>
    <row r="204" spans="1:26" s="331" customFormat="1" ht="75" x14ac:dyDescent="0.25">
      <c r="A204" s="319">
        <f>+A203+1</f>
        <v>2</v>
      </c>
      <c r="B204" s="320" t="s">
        <v>175</v>
      </c>
      <c r="C204" s="321" t="s">
        <v>175</v>
      </c>
      <c r="D204" s="320" t="s">
        <v>386</v>
      </c>
      <c r="E204" s="322" t="s">
        <v>387</v>
      </c>
      <c r="F204" s="323" t="s">
        <v>144</v>
      </c>
      <c r="G204" s="323" t="s">
        <v>342</v>
      </c>
      <c r="H204" s="325">
        <v>41260</v>
      </c>
      <c r="I204" s="326">
        <v>42004</v>
      </c>
      <c r="J204" s="326" t="s">
        <v>145</v>
      </c>
      <c r="K204" s="326" t="s">
        <v>390</v>
      </c>
      <c r="L204" s="326" t="s">
        <v>145</v>
      </c>
      <c r="M204" s="327" t="s">
        <v>388</v>
      </c>
      <c r="N204" s="327" t="s">
        <v>342</v>
      </c>
      <c r="O204" s="328">
        <f>640831213*87%</f>
        <v>557523155.30999994</v>
      </c>
      <c r="P204" s="328" t="s">
        <v>342</v>
      </c>
      <c r="Q204" s="329" t="s">
        <v>389</v>
      </c>
      <c r="R204" s="330"/>
      <c r="S204" s="330"/>
      <c r="T204" s="330"/>
      <c r="U204" s="330"/>
      <c r="V204" s="330"/>
      <c r="W204" s="330"/>
      <c r="X204" s="330"/>
      <c r="Y204" s="330"/>
      <c r="Z204" s="330"/>
    </row>
    <row r="205" spans="1:26" s="107" customFormat="1" x14ac:dyDescent="0.25">
      <c r="A205" s="42">
        <f t="shared" ref="A205:A210" si="4">+A204+1</f>
        <v>3</v>
      </c>
      <c r="B205" s="108"/>
      <c r="C205" s="109"/>
      <c r="D205" s="108"/>
      <c r="E205" s="103"/>
      <c r="F205" s="104"/>
      <c r="G205" s="104"/>
      <c r="H205" s="104"/>
      <c r="I205" s="105"/>
      <c r="J205" s="105"/>
      <c r="K205" s="105"/>
      <c r="L205" s="105"/>
      <c r="M205" s="96"/>
      <c r="N205" s="96"/>
      <c r="O205" s="24"/>
      <c r="P205" s="24"/>
      <c r="Q205" s="149"/>
      <c r="R205" s="106"/>
      <c r="S205" s="106"/>
      <c r="T205" s="106"/>
      <c r="U205" s="106"/>
      <c r="V205" s="106"/>
      <c r="W205" s="106"/>
      <c r="X205" s="106"/>
      <c r="Y205" s="106"/>
      <c r="Z205" s="106"/>
    </row>
    <row r="206" spans="1:26" s="107" customFormat="1" x14ac:dyDescent="0.25">
      <c r="A206" s="42">
        <f t="shared" si="4"/>
        <v>4</v>
      </c>
      <c r="B206" s="108"/>
      <c r="C206" s="109"/>
      <c r="D206" s="108"/>
      <c r="E206" s="103"/>
      <c r="F206" s="104"/>
      <c r="G206" s="104"/>
      <c r="H206" s="104"/>
      <c r="I206" s="105"/>
      <c r="J206" s="105"/>
      <c r="K206" s="105"/>
      <c r="L206" s="105"/>
      <c r="M206" s="96"/>
      <c r="N206" s="96"/>
      <c r="O206" s="24"/>
      <c r="P206" s="24"/>
      <c r="Q206" s="149"/>
      <c r="R206" s="106"/>
      <c r="S206" s="106"/>
      <c r="T206" s="106"/>
      <c r="U206" s="106"/>
      <c r="V206" s="106"/>
      <c r="W206" s="106"/>
      <c r="X206" s="106"/>
      <c r="Y206" s="106"/>
      <c r="Z206" s="106"/>
    </row>
    <row r="207" spans="1:26" s="107" customFormat="1" x14ac:dyDescent="0.25">
      <c r="A207" s="42">
        <f t="shared" si="4"/>
        <v>5</v>
      </c>
      <c r="B207" s="108"/>
      <c r="C207" s="109"/>
      <c r="D207" s="108"/>
      <c r="E207" s="103"/>
      <c r="F207" s="104"/>
      <c r="G207" s="104"/>
      <c r="H207" s="104"/>
      <c r="I207" s="105"/>
      <c r="J207" s="105"/>
      <c r="K207" s="105"/>
      <c r="L207" s="105"/>
      <c r="M207" s="96"/>
      <c r="N207" s="96"/>
      <c r="O207" s="24"/>
      <c r="P207" s="24"/>
      <c r="Q207" s="149"/>
      <c r="R207" s="106"/>
      <c r="S207" s="106"/>
      <c r="T207" s="106"/>
      <c r="U207" s="106"/>
      <c r="V207" s="106"/>
      <c r="W207" s="106"/>
      <c r="X207" s="106"/>
      <c r="Y207" s="106"/>
      <c r="Z207" s="106"/>
    </row>
    <row r="208" spans="1:26" s="107" customFormat="1" x14ac:dyDescent="0.25">
      <c r="A208" s="42">
        <f t="shared" si="4"/>
        <v>6</v>
      </c>
      <c r="B208" s="108"/>
      <c r="C208" s="109"/>
      <c r="D208" s="108"/>
      <c r="E208" s="103"/>
      <c r="F208" s="104"/>
      <c r="G208" s="104"/>
      <c r="H208" s="104"/>
      <c r="I208" s="105"/>
      <c r="J208" s="105"/>
      <c r="K208" s="105"/>
      <c r="L208" s="105"/>
      <c r="M208" s="96"/>
      <c r="N208" s="96"/>
      <c r="O208" s="24"/>
      <c r="P208" s="24"/>
      <c r="Q208" s="149"/>
      <c r="R208" s="106"/>
      <c r="S208" s="106"/>
      <c r="T208" s="106"/>
      <c r="U208" s="106"/>
      <c r="V208" s="106"/>
      <c r="W208" s="106"/>
      <c r="X208" s="106"/>
      <c r="Y208" s="106"/>
      <c r="Z208" s="106"/>
    </row>
    <row r="209" spans="1:26" s="107" customFormat="1" x14ac:dyDescent="0.25">
      <c r="A209" s="42">
        <f t="shared" si="4"/>
        <v>7</v>
      </c>
      <c r="B209" s="108"/>
      <c r="C209" s="109"/>
      <c r="D209" s="108"/>
      <c r="E209" s="103"/>
      <c r="F209" s="104"/>
      <c r="G209" s="104"/>
      <c r="H209" s="104"/>
      <c r="I209" s="105"/>
      <c r="J209" s="105"/>
      <c r="K209" s="105"/>
      <c r="L209" s="105"/>
      <c r="M209" s="96"/>
      <c r="N209" s="96"/>
      <c r="O209" s="24"/>
      <c r="P209" s="24"/>
      <c r="Q209" s="149"/>
      <c r="R209" s="106"/>
      <c r="S209" s="106"/>
      <c r="T209" s="106"/>
      <c r="U209" s="106"/>
      <c r="V209" s="106"/>
      <c r="W209" s="106"/>
      <c r="X209" s="106"/>
      <c r="Y209" s="106"/>
      <c r="Z209" s="106"/>
    </row>
    <row r="210" spans="1:26" s="107" customFormat="1" x14ac:dyDescent="0.25">
      <c r="A210" s="42">
        <f t="shared" si="4"/>
        <v>8</v>
      </c>
      <c r="B210" s="108"/>
      <c r="C210" s="109"/>
      <c r="D210" s="108"/>
      <c r="E210" s="103"/>
      <c r="F210" s="104"/>
      <c r="G210" s="104"/>
      <c r="H210" s="104"/>
      <c r="I210" s="105"/>
      <c r="J210" s="105"/>
      <c r="K210" s="105"/>
      <c r="L210" s="105"/>
      <c r="M210" s="96"/>
      <c r="N210" s="96"/>
      <c r="O210" s="24"/>
      <c r="P210" s="24"/>
      <c r="Q210" s="149"/>
      <c r="R210" s="106"/>
      <c r="S210" s="106"/>
      <c r="T210" s="106"/>
      <c r="U210" s="106"/>
      <c r="V210" s="106"/>
      <c r="W210" s="106"/>
      <c r="X210" s="106"/>
      <c r="Y210" s="106"/>
      <c r="Z210" s="106"/>
    </row>
    <row r="211" spans="1:26" s="107" customFormat="1" x14ac:dyDescent="0.25">
      <c r="A211" s="42"/>
      <c r="B211" s="43" t="s">
        <v>16</v>
      </c>
      <c r="C211" s="109"/>
      <c r="D211" s="108"/>
      <c r="E211" s="103"/>
      <c r="F211" s="104"/>
      <c r="G211" s="104"/>
      <c r="H211" s="104"/>
      <c r="I211" s="105"/>
      <c r="J211" s="105"/>
      <c r="K211" s="110" t="s">
        <v>391</v>
      </c>
      <c r="L211" s="110">
        <f t="shared" ref="L211:N211" si="5">SUM(L203:L210)</f>
        <v>0</v>
      </c>
      <c r="M211" s="158">
        <v>1390</v>
      </c>
      <c r="N211" s="110">
        <f t="shared" si="5"/>
        <v>0</v>
      </c>
      <c r="O211" s="24"/>
      <c r="P211" s="24"/>
      <c r="Q211" s="150"/>
    </row>
    <row r="212" spans="1:26" s="25" customFormat="1" x14ac:dyDescent="0.25">
      <c r="E212" s="26"/>
    </row>
    <row r="213" spans="1:26" s="25" customFormat="1" x14ac:dyDescent="0.25">
      <c r="B213" s="226" t="s">
        <v>28</v>
      </c>
      <c r="C213" s="226" t="s">
        <v>27</v>
      </c>
      <c r="D213" s="228" t="s">
        <v>34</v>
      </c>
      <c r="E213" s="228"/>
    </row>
    <row r="214" spans="1:26" s="25" customFormat="1" x14ac:dyDescent="0.25">
      <c r="B214" s="227"/>
      <c r="C214" s="227"/>
      <c r="D214" s="92" t="s">
        <v>23</v>
      </c>
      <c r="E214" s="52" t="s">
        <v>24</v>
      </c>
    </row>
    <row r="215" spans="1:26" s="25" customFormat="1" ht="30.6" customHeight="1" x14ac:dyDescent="0.25">
      <c r="B215" s="49" t="s">
        <v>21</v>
      </c>
      <c r="C215" s="50" t="str">
        <f>+K211</f>
        <v>26 meses</v>
      </c>
      <c r="D215" s="48" t="s">
        <v>182</v>
      </c>
      <c r="E215" s="48"/>
      <c r="F215" s="27"/>
      <c r="G215" s="27"/>
      <c r="H215" s="27"/>
      <c r="I215" s="27"/>
      <c r="J215" s="27"/>
      <c r="K215" s="27"/>
      <c r="L215" s="27"/>
      <c r="M215" s="27"/>
    </row>
    <row r="216" spans="1:26" s="25" customFormat="1" ht="30" customHeight="1" x14ac:dyDescent="0.25">
      <c r="B216" s="49" t="s">
        <v>25</v>
      </c>
      <c r="C216" s="50">
        <f>+M211</f>
        <v>1390</v>
      </c>
      <c r="D216" s="48" t="s">
        <v>182</v>
      </c>
      <c r="E216" s="48"/>
    </row>
    <row r="217" spans="1:26" s="25" customFormat="1" x14ac:dyDescent="0.25">
      <c r="B217" s="28"/>
      <c r="C217" s="223"/>
      <c r="D217" s="223"/>
      <c r="E217" s="223"/>
      <c r="F217" s="223"/>
      <c r="G217" s="223"/>
      <c r="H217" s="223"/>
      <c r="I217" s="223"/>
      <c r="J217" s="223"/>
      <c r="K217" s="223"/>
      <c r="L217" s="223"/>
      <c r="M217" s="223"/>
      <c r="N217" s="223"/>
    </row>
    <row r="218" spans="1:26" ht="28.15" customHeight="1" thickBot="1" x14ac:dyDescent="0.3"/>
    <row r="219" spans="1:26" ht="27" thickBot="1" x14ac:dyDescent="0.3">
      <c r="B219" s="224" t="s">
        <v>108</v>
      </c>
      <c r="C219" s="224"/>
      <c r="D219" s="224"/>
      <c r="E219" s="224"/>
      <c r="F219" s="224"/>
      <c r="G219" s="224"/>
      <c r="H219" s="224"/>
      <c r="I219" s="224"/>
      <c r="J219" s="224"/>
      <c r="K219" s="224"/>
      <c r="L219" s="224"/>
      <c r="M219" s="224"/>
      <c r="N219" s="224"/>
    </row>
    <row r="222" spans="1:26" ht="109.5" customHeight="1" x14ac:dyDescent="0.25">
      <c r="B222" s="113" t="s">
        <v>157</v>
      </c>
      <c r="C222" s="58" t="s">
        <v>2</v>
      </c>
      <c r="D222" s="58" t="s">
        <v>110</v>
      </c>
      <c r="E222" s="58" t="s">
        <v>109</v>
      </c>
      <c r="F222" s="58" t="s">
        <v>111</v>
      </c>
      <c r="G222" s="58" t="s">
        <v>112</v>
      </c>
      <c r="H222" s="58" t="s">
        <v>113</v>
      </c>
      <c r="I222" s="58" t="s">
        <v>114</v>
      </c>
      <c r="J222" s="58" t="s">
        <v>115</v>
      </c>
      <c r="K222" s="58" t="s">
        <v>116</v>
      </c>
      <c r="L222" s="58" t="s">
        <v>117</v>
      </c>
      <c r="M222" s="88" t="s">
        <v>118</v>
      </c>
      <c r="N222" s="88" t="s">
        <v>119</v>
      </c>
      <c r="O222" s="216" t="s">
        <v>3</v>
      </c>
      <c r="P222" s="218"/>
      <c r="Q222" s="58" t="s">
        <v>18</v>
      </c>
    </row>
    <row r="223" spans="1:26" x14ac:dyDescent="0.25">
      <c r="B223" s="3"/>
      <c r="C223" s="3"/>
      <c r="D223" s="5"/>
      <c r="E223" s="5"/>
      <c r="F223" s="4"/>
      <c r="G223" s="4"/>
      <c r="H223" s="4"/>
      <c r="I223" s="89"/>
      <c r="J223" s="89"/>
      <c r="K223" s="114"/>
      <c r="L223" s="114"/>
      <c r="M223" s="114"/>
      <c r="N223" s="114"/>
      <c r="O223" s="221" t="s">
        <v>392</v>
      </c>
      <c r="P223" s="222"/>
      <c r="Q223" s="114" t="s">
        <v>145</v>
      </c>
    </row>
    <row r="224" spans="1:26" x14ac:dyDescent="0.25">
      <c r="B224" s="3"/>
      <c r="C224" s="3"/>
      <c r="D224" s="5"/>
      <c r="E224" s="5"/>
      <c r="F224" s="4"/>
      <c r="G224" s="4"/>
      <c r="H224" s="4"/>
      <c r="I224" s="89"/>
      <c r="J224" s="89"/>
      <c r="K224" s="114"/>
      <c r="L224" s="114"/>
      <c r="M224" s="114"/>
      <c r="N224" s="114"/>
      <c r="O224" s="221"/>
      <c r="P224" s="222"/>
      <c r="Q224" s="114"/>
    </row>
    <row r="225" spans="2:17" x14ac:dyDescent="0.25">
      <c r="B225" s="3"/>
      <c r="C225" s="3"/>
      <c r="D225" s="5"/>
      <c r="E225" s="5"/>
      <c r="F225" s="4"/>
      <c r="G225" s="4"/>
      <c r="H225" s="4"/>
      <c r="I225" s="89"/>
      <c r="J225" s="89"/>
      <c r="K225" s="114"/>
      <c r="L225" s="114"/>
      <c r="M225" s="114"/>
      <c r="N225" s="114"/>
      <c r="O225" s="221"/>
      <c r="P225" s="222"/>
      <c r="Q225" s="114"/>
    </row>
    <row r="226" spans="2:17" x14ac:dyDescent="0.25">
      <c r="B226" s="3"/>
      <c r="C226" s="3"/>
      <c r="D226" s="5"/>
      <c r="E226" s="5"/>
      <c r="F226" s="4"/>
      <c r="G226" s="4"/>
      <c r="H226" s="4"/>
      <c r="I226" s="89"/>
      <c r="J226" s="89"/>
      <c r="K226" s="114"/>
      <c r="L226" s="114"/>
      <c r="M226" s="114"/>
      <c r="N226" s="114"/>
      <c r="O226" s="221"/>
      <c r="P226" s="222"/>
      <c r="Q226" s="114"/>
    </row>
    <row r="227" spans="2:17" x14ac:dyDescent="0.25">
      <c r="B227" s="3"/>
      <c r="C227" s="3"/>
      <c r="D227" s="5"/>
      <c r="E227" s="5"/>
      <c r="F227" s="4"/>
      <c r="G227" s="4"/>
      <c r="H227" s="4"/>
      <c r="I227" s="89"/>
      <c r="J227" s="89"/>
      <c r="K227" s="114"/>
      <c r="L227" s="114"/>
      <c r="M227" s="114"/>
      <c r="N227" s="114"/>
      <c r="O227" s="221"/>
      <c r="P227" s="222"/>
      <c r="Q227" s="114"/>
    </row>
    <row r="228" spans="2:17" x14ac:dyDescent="0.25">
      <c r="B228" s="3"/>
      <c r="C228" s="3"/>
      <c r="D228" s="5"/>
      <c r="E228" s="5"/>
      <c r="F228" s="4"/>
      <c r="G228" s="4"/>
      <c r="H228" s="4"/>
      <c r="I228" s="89"/>
      <c r="J228" s="89"/>
      <c r="K228" s="114"/>
      <c r="L228" s="114"/>
      <c r="M228" s="114"/>
      <c r="N228" s="114"/>
      <c r="O228" s="221"/>
      <c r="P228" s="222"/>
      <c r="Q228" s="114"/>
    </row>
    <row r="229" spans="2:17" x14ac:dyDescent="0.25">
      <c r="B229" s="114"/>
      <c r="C229" s="114"/>
      <c r="D229" s="114"/>
      <c r="E229" s="114"/>
      <c r="F229" s="114"/>
      <c r="G229" s="114"/>
      <c r="H229" s="114"/>
      <c r="I229" s="114"/>
      <c r="J229" s="114"/>
      <c r="K229" s="114"/>
      <c r="L229" s="114"/>
      <c r="M229" s="114"/>
      <c r="N229" s="114"/>
      <c r="O229" s="221"/>
      <c r="P229" s="222"/>
      <c r="Q229" s="114"/>
    </row>
    <row r="230" spans="2:17" x14ac:dyDescent="0.25">
      <c r="B230" s="9" t="s">
        <v>1</v>
      </c>
    </row>
    <row r="231" spans="2:17" x14ac:dyDescent="0.25">
      <c r="B231" s="9" t="s">
        <v>37</v>
      </c>
    </row>
    <row r="232" spans="2:17" x14ac:dyDescent="0.25">
      <c r="B232" s="9" t="s">
        <v>62</v>
      </c>
    </row>
    <row r="234" spans="2:17" ht="15.75" thickBot="1" x14ac:dyDescent="0.3"/>
    <row r="235" spans="2:17" ht="27" thickBot="1" x14ac:dyDescent="0.3">
      <c r="B235" s="213" t="s">
        <v>38</v>
      </c>
      <c r="C235" s="214"/>
      <c r="D235" s="214"/>
      <c r="E235" s="214"/>
      <c r="F235" s="214"/>
      <c r="G235" s="214"/>
      <c r="H235" s="214"/>
      <c r="I235" s="214"/>
      <c r="J235" s="214"/>
      <c r="K235" s="214"/>
      <c r="L235" s="214"/>
      <c r="M235" s="214"/>
      <c r="N235" s="215"/>
    </row>
    <row r="240" spans="2:17" ht="76.5" customHeight="1" x14ac:dyDescent="0.25">
      <c r="B240" s="113" t="s">
        <v>0</v>
      </c>
      <c r="C240" s="113" t="s">
        <v>39</v>
      </c>
      <c r="D240" s="113" t="s">
        <v>40</v>
      </c>
      <c r="E240" s="113" t="s">
        <v>120</v>
      </c>
      <c r="F240" s="113" t="s">
        <v>122</v>
      </c>
      <c r="G240" s="113" t="s">
        <v>123</v>
      </c>
      <c r="H240" s="113" t="s">
        <v>124</v>
      </c>
      <c r="I240" s="113" t="s">
        <v>121</v>
      </c>
      <c r="J240" s="216" t="s">
        <v>125</v>
      </c>
      <c r="K240" s="217"/>
      <c r="L240" s="218"/>
      <c r="M240" s="113" t="s">
        <v>129</v>
      </c>
      <c r="N240" s="113" t="s">
        <v>41</v>
      </c>
      <c r="O240" s="113" t="s">
        <v>42</v>
      </c>
      <c r="P240" s="216" t="s">
        <v>3</v>
      </c>
      <c r="Q240" s="218"/>
    </row>
    <row r="241" spans="2:17" ht="60.75" customHeight="1" x14ac:dyDescent="0.25">
      <c r="B241" s="91" t="s">
        <v>43</v>
      </c>
      <c r="C241" s="91"/>
      <c r="D241" s="3"/>
      <c r="E241" s="3"/>
      <c r="F241" s="3"/>
      <c r="G241" s="3"/>
      <c r="H241" s="3"/>
      <c r="I241" s="5"/>
      <c r="J241" s="1" t="s">
        <v>126</v>
      </c>
      <c r="K241" s="90" t="s">
        <v>127</v>
      </c>
      <c r="L241" s="89" t="s">
        <v>128</v>
      </c>
      <c r="M241" s="114"/>
      <c r="N241" s="114"/>
      <c r="O241" s="114"/>
      <c r="P241" s="201" t="s">
        <v>394</v>
      </c>
      <c r="Q241" s="201"/>
    </row>
    <row r="242" spans="2:17" ht="33.6" customHeight="1" x14ac:dyDescent="0.25">
      <c r="B242" s="91" t="s">
        <v>44</v>
      </c>
      <c r="C242" s="91"/>
      <c r="D242" s="3"/>
      <c r="E242" s="3"/>
      <c r="F242" s="3"/>
      <c r="G242" s="3"/>
      <c r="H242" s="3"/>
      <c r="I242" s="5"/>
      <c r="J242" s="1"/>
      <c r="K242" s="89"/>
      <c r="L242" s="89"/>
      <c r="M242" s="114"/>
      <c r="N242" s="114"/>
      <c r="O242" s="114"/>
      <c r="P242" s="201"/>
      <c r="Q242" s="201"/>
    </row>
    <row r="244" spans="2:17" ht="15.75" thickBot="1" x14ac:dyDescent="0.3"/>
    <row r="245" spans="2:17" ht="27" thickBot="1" x14ac:dyDescent="0.3">
      <c r="B245" s="213" t="s">
        <v>46</v>
      </c>
      <c r="C245" s="214"/>
      <c r="D245" s="214"/>
      <c r="E245" s="214"/>
      <c r="F245" s="214"/>
      <c r="G245" s="214"/>
      <c r="H245" s="214"/>
      <c r="I245" s="214"/>
      <c r="J245" s="214"/>
      <c r="K245" s="214"/>
      <c r="L245" s="214"/>
      <c r="M245" s="214"/>
      <c r="N245" s="215"/>
    </row>
    <row r="248" spans="2:17" ht="46.15" customHeight="1" x14ac:dyDescent="0.25">
      <c r="B248" s="58" t="s">
        <v>33</v>
      </c>
      <c r="C248" s="58" t="s">
        <v>47</v>
      </c>
      <c r="D248" s="216" t="s">
        <v>3</v>
      </c>
      <c r="E248" s="218"/>
    </row>
    <row r="249" spans="2:17" ht="46.9" customHeight="1" x14ac:dyDescent="0.25">
      <c r="B249" s="59" t="s">
        <v>130</v>
      </c>
      <c r="C249" s="114"/>
      <c r="D249" s="201"/>
      <c r="E249" s="201"/>
    </row>
    <row r="252" spans="2:17" ht="26.25" x14ac:dyDescent="0.25">
      <c r="B252" s="219" t="s">
        <v>64</v>
      </c>
      <c r="C252" s="220"/>
      <c r="D252" s="220"/>
      <c r="E252" s="220"/>
      <c r="F252" s="220"/>
      <c r="G252" s="220"/>
      <c r="H252" s="220"/>
      <c r="I252" s="220"/>
      <c r="J252" s="220"/>
      <c r="K252" s="220"/>
      <c r="L252" s="220"/>
      <c r="M252" s="220"/>
      <c r="N252" s="220"/>
      <c r="O252" s="220"/>
      <c r="P252" s="220"/>
    </row>
    <row r="254" spans="2:17" ht="15.75" thickBot="1" x14ac:dyDescent="0.3"/>
    <row r="255" spans="2:17" ht="27" thickBot="1" x14ac:dyDescent="0.3">
      <c r="B255" s="213" t="s">
        <v>54</v>
      </c>
      <c r="C255" s="214"/>
      <c r="D255" s="214"/>
      <c r="E255" s="214"/>
      <c r="F255" s="214"/>
      <c r="G255" s="214"/>
      <c r="H255" s="214"/>
      <c r="I255" s="214"/>
      <c r="J255" s="214"/>
      <c r="K255" s="214"/>
      <c r="L255" s="214"/>
      <c r="M255" s="214"/>
      <c r="N255" s="215"/>
    </row>
    <row r="257" spans="1:26" ht="15.75" thickBot="1" x14ac:dyDescent="0.3">
      <c r="M257" s="55"/>
      <c r="N257" s="55"/>
    </row>
    <row r="258" spans="1:26" s="101" customFormat="1" ht="109.5" customHeight="1" x14ac:dyDescent="0.25">
      <c r="B258" s="111" t="s">
        <v>153</v>
      </c>
      <c r="C258" s="111" t="s">
        <v>154</v>
      </c>
      <c r="D258" s="111" t="s">
        <v>155</v>
      </c>
      <c r="E258" s="111" t="s">
        <v>45</v>
      </c>
      <c r="F258" s="111" t="s">
        <v>22</v>
      </c>
      <c r="G258" s="111" t="s">
        <v>107</v>
      </c>
      <c r="H258" s="111" t="s">
        <v>17</v>
      </c>
      <c r="I258" s="111" t="s">
        <v>10</v>
      </c>
      <c r="J258" s="111" t="s">
        <v>31</v>
      </c>
      <c r="K258" s="111" t="s">
        <v>61</v>
      </c>
      <c r="L258" s="111" t="s">
        <v>20</v>
      </c>
      <c r="M258" s="97" t="s">
        <v>26</v>
      </c>
      <c r="N258" s="111" t="s">
        <v>156</v>
      </c>
      <c r="O258" s="111" t="s">
        <v>36</v>
      </c>
      <c r="P258" s="112" t="s">
        <v>11</v>
      </c>
      <c r="Q258" s="112" t="s">
        <v>19</v>
      </c>
    </row>
    <row r="259" spans="1:26" s="331" customFormat="1" ht="60" x14ac:dyDescent="0.25">
      <c r="A259" s="319">
        <v>1</v>
      </c>
      <c r="B259" s="320" t="s">
        <v>420</v>
      </c>
      <c r="C259" s="320" t="s">
        <v>420</v>
      </c>
      <c r="D259" s="320" t="s">
        <v>170</v>
      </c>
      <c r="E259" s="322">
        <v>4.9400000000000004</v>
      </c>
      <c r="F259" s="323" t="s">
        <v>144</v>
      </c>
      <c r="G259" s="324" t="s">
        <v>172</v>
      </c>
      <c r="H259" s="325">
        <v>41250</v>
      </c>
      <c r="I259" s="326">
        <v>42004</v>
      </c>
      <c r="J259" s="326" t="s">
        <v>145</v>
      </c>
      <c r="K259" s="326" t="s">
        <v>415</v>
      </c>
      <c r="L259" s="326"/>
      <c r="M259" s="333">
        <v>100</v>
      </c>
      <c r="N259" s="327" t="s">
        <v>172</v>
      </c>
      <c r="O259" s="328">
        <f>443627898*91%</f>
        <v>403701387.18000001</v>
      </c>
      <c r="P259" s="328" t="s">
        <v>172</v>
      </c>
      <c r="Q259" s="329" t="s">
        <v>421</v>
      </c>
      <c r="R259" s="330"/>
      <c r="S259" s="330"/>
      <c r="T259" s="330"/>
      <c r="U259" s="330"/>
      <c r="V259" s="330"/>
      <c r="W259" s="330"/>
      <c r="X259" s="330"/>
      <c r="Y259" s="330"/>
      <c r="Z259" s="330"/>
    </row>
    <row r="260" spans="1:26" s="107" customFormat="1" x14ac:dyDescent="0.25">
      <c r="A260" s="42">
        <f>+A259+1</f>
        <v>2</v>
      </c>
      <c r="B260" s="108"/>
      <c r="C260" s="109"/>
      <c r="D260" s="108"/>
      <c r="E260" s="103"/>
      <c r="F260" s="104"/>
      <c r="G260" s="104"/>
      <c r="H260" s="104"/>
      <c r="I260" s="105"/>
      <c r="J260" s="105"/>
      <c r="K260" s="105"/>
      <c r="L260" s="105"/>
      <c r="M260" s="96"/>
      <c r="N260" s="96"/>
      <c r="O260" s="24"/>
      <c r="P260" s="24"/>
      <c r="Q260" s="149"/>
      <c r="R260" s="106"/>
      <c r="S260" s="106"/>
      <c r="T260" s="106"/>
      <c r="U260" s="106"/>
      <c r="V260" s="106"/>
      <c r="W260" s="106"/>
      <c r="X260" s="106"/>
      <c r="Y260" s="106"/>
      <c r="Z260" s="106"/>
    </row>
    <row r="261" spans="1:26" s="107" customFormat="1" x14ac:dyDescent="0.25">
      <c r="A261" s="42">
        <f t="shared" ref="A261:A266" si="6">+A260+1</f>
        <v>3</v>
      </c>
      <c r="B261" s="108"/>
      <c r="C261" s="109"/>
      <c r="D261" s="108"/>
      <c r="E261" s="103"/>
      <c r="F261" s="104"/>
      <c r="G261" s="104"/>
      <c r="H261" s="104"/>
      <c r="I261" s="105"/>
      <c r="J261" s="105"/>
      <c r="K261" s="105"/>
      <c r="L261" s="105"/>
      <c r="M261" s="96"/>
      <c r="N261" s="96"/>
      <c r="O261" s="24"/>
      <c r="P261" s="24"/>
      <c r="Q261" s="149"/>
      <c r="R261" s="106"/>
      <c r="S261" s="106"/>
      <c r="T261" s="106"/>
      <c r="U261" s="106"/>
      <c r="V261" s="106"/>
      <c r="W261" s="106"/>
      <c r="X261" s="106"/>
      <c r="Y261" s="106"/>
      <c r="Z261" s="106"/>
    </row>
    <row r="262" spans="1:26" s="107" customFormat="1" x14ac:dyDescent="0.25">
      <c r="A262" s="42">
        <f t="shared" si="6"/>
        <v>4</v>
      </c>
      <c r="B262" s="108"/>
      <c r="C262" s="109"/>
      <c r="D262" s="108"/>
      <c r="E262" s="103"/>
      <c r="F262" s="104"/>
      <c r="G262" s="104"/>
      <c r="H262" s="104"/>
      <c r="I262" s="105"/>
      <c r="J262" s="105"/>
      <c r="K262" s="105"/>
      <c r="L262" s="105"/>
      <c r="M262" s="96"/>
      <c r="N262" s="96"/>
      <c r="O262" s="24"/>
      <c r="P262" s="24"/>
      <c r="Q262" s="149"/>
      <c r="R262" s="106"/>
      <c r="S262" s="106"/>
      <c r="T262" s="106"/>
      <c r="U262" s="106"/>
      <c r="V262" s="106"/>
      <c r="W262" s="106"/>
      <c r="X262" s="106"/>
      <c r="Y262" s="106"/>
      <c r="Z262" s="106"/>
    </row>
    <row r="263" spans="1:26" s="107" customFormat="1" x14ac:dyDescent="0.25">
      <c r="A263" s="42">
        <f t="shared" si="6"/>
        <v>5</v>
      </c>
      <c r="B263" s="108"/>
      <c r="C263" s="109"/>
      <c r="D263" s="108"/>
      <c r="E263" s="103"/>
      <c r="F263" s="104"/>
      <c r="G263" s="104"/>
      <c r="H263" s="104"/>
      <c r="I263" s="105"/>
      <c r="J263" s="105"/>
      <c r="K263" s="105"/>
      <c r="L263" s="105"/>
      <c r="M263" s="96"/>
      <c r="N263" s="96"/>
      <c r="O263" s="24"/>
      <c r="P263" s="24"/>
      <c r="Q263" s="149"/>
      <c r="R263" s="106"/>
      <c r="S263" s="106"/>
      <c r="T263" s="106"/>
      <c r="U263" s="106"/>
      <c r="V263" s="106"/>
      <c r="W263" s="106"/>
      <c r="X263" s="106"/>
      <c r="Y263" s="106"/>
      <c r="Z263" s="106"/>
    </row>
    <row r="264" spans="1:26" s="107" customFormat="1" x14ac:dyDescent="0.25">
      <c r="A264" s="42">
        <f t="shared" si="6"/>
        <v>6</v>
      </c>
      <c r="B264" s="108"/>
      <c r="C264" s="109"/>
      <c r="D264" s="108"/>
      <c r="E264" s="103"/>
      <c r="F264" s="104"/>
      <c r="G264" s="104"/>
      <c r="H264" s="104"/>
      <c r="I264" s="105"/>
      <c r="J264" s="105"/>
      <c r="K264" s="105"/>
      <c r="L264" s="105"/>
      <c r="M264" s="96"/>
      <c r="N264" s="96"/>
      <c r="O264" s="24"/>
      <c r="P264" s="24"/>
      <c r="Q264" s="149"/>
      <c r="R264" s="106"/>
      <c r="S264" s="106"/>
      <c r="T264" s="106"/>
      <c r="U264" s="106"/>
      <c r="V264" s="106"/>
      <c r="W264" s="106"/>
      <c r="X264" s="106"/>
      <c r="Y264" s="106"/>
      <c r="Z264" s="106"/>
    </row>
    <row r="265" spans="1:26" s="107" customFormat="1" x14ac:dyDescent="0.25">
      <c r="A265" s="42">
        <f t="shared" si="6"/>
        <v>7</v>
      </c>
      <c r="B265" s="108"/>
      <c r="C265" s="109"/>
      <c r="D265" s="108"/>
      <c r="E265" s="103"/>
      <c r="F265" s="104"/>
      <c r="G265" s="104"/>
      <c r="H265" s="104"/>
      <c r="I265" s="105"/>
      <c r="J265" s="105"/>
      <c r="K265" s="105"/>
      <c r="L265" s="105"/>
      <c r="M265" s="96"/>
      <c r="N265" s="96"/>
      <c r="O265" s="24"/>
      <c r="P265" s="24"/>
      <c r="Q265" s="149"/>
      <c r="R265" s="106"/>
      <c r="S265" s="106"/>
      <c r="T265" s="106"/>
      <c r="U265" s="106"/>
      <c r="V265" s="106"/>
      <c r="W265" s="106"/>
      <c r="X265" s="106"/>
      <c r="Y265" s="106"/>
      <c r="Z265" s="106"/>
    </row>
    <row r="266" spans="1:26" s="107" customFormat="1" x14ac:dyDescent="0.25">
      <c r="A266" s="42">
        <f t="shared" si="6"/>
        <v>8</v>
      </c>
      <c r="B266" s="108"/>
      <c r="C266" s="109"/>
      <c r="D266" s="108"/>
      <c r="E266" s="103"/>
      <c r="F266" s="104"/>
      <c r="G266" s="104"/>
      <c r="H266" s="104"/>
      <c r="I266" s="105"/>
      <c r="J266" s="105"/>
      <c r="K266" s="105"/>
      <c r="L266" s="105"/>
      <c r="M266" s="96"/>
      <c r="N266" s="96"/>
      <c r="O266" s="24"/>
      <c r="P266" s="24"/>
      <c r="Q266" s="149"/>
      <c r="R266" s="106"/>
      <c r="S266" s="106"/>
      <c r="T266" s="106"/>
      <c r="U266" s="106"/>
      <c r="V266" s="106"/>
      <c r="W266" s="106"/>
      <c r="X266" s="106"/>
      <c r="Y266" s="106"/>
      <c r="Z266" s="106"/>
    </row>
    <row r="267" spans="1:26" s="107" customFormat="1" x14ac:dyDescent="0.25">
      <c r="A267" s="42"/>
      <c r="B267" s="43" t="s">
        <v>16</v>
      </c>
      <c r="C267" s="109"/>
      <c r="D267" s="108"/>
      <c r="E267" s="103"/>
      <c r="F267" s="104"/>
      <c r="G267" s="104"/>
      <c r="H267" s="104"/>
      <c r="I267" s="105"/>
      <c r="J267" s="105"/>
      <c r="K267" s="110" t="s">
        <v>422</v>
      </c>
      <c r="L267" s="110">
        <f t="shared" ref="K267:N267" si="7">SUM(L259:L266)</f>
        <v>0</v>
      </c>
      <c r="M267" s="332">
        <f t="shared" si="7"/>
        <v>100</v>
      </c>
      <c r="N267" s="110">
        <f t="shared" si="7"/>
        <v>0</v>
      </c>
      <c r="O267" s="24"/>
      <c r="P267" s="24"/>
      <c r="Q267" s="150"/>
    </row>
    <row r="268" spans="1:26" x14ac:dyDescent="0.25">
      <c r="B268" s="25"/>
      <c r="C268" s="25"/>
      <c r="D268" s="25"/>
      <c r="E268" s="26"/>
      <c r="F268" s="25"/>
      <c r="G268" s="25"/>
      <c r="H268" s="25"/>
      <c r="I268" s="25"/>
      <c r="J268" s="25"/>
      <c r="K268" s="25"/>
      <c r="L268" s="25"/>
      <c r="M268" s="25"/>
      <c r="N268" s="25"/>
      <c r="O268" s="25"/>
      <c r="P268" s="25"/>
    </row>
    <row r="269" spans="1:26" ht="18.75" x14ac:dyDescent="0.25">
      <c r="B269" s="49" t="s">
        <v>32</v>
      </c>
      <c r="C269" s="63" t="str">
        <f>+K267</f>
        <v>32</v>
      </c>
      <c r="H269" s="27"/>
      <c r="I269" s="27"/>
      <c r="J269" s="27"/>
      <c r="K269" s="27"/>
      <c r="L269" s="27"/>
      <c r="M269" s="27"/>
      <c r="N269" s="25"/>
      <c r="O269" s="25"/>
      <c r="P269" s="25"/>
    </row>
    <row r="271" spans="1:26" ht="15.75" thickBot="1" x14ac:dyDescent="0.3"/>
    <row r="272" spans="1:26" ht="37.15" customHeight="1" thickBot="1" x14ac:dyDescent="0.3">
      <c r="B272" s="66" t="s">
        <v>49</v>
      </c>
      <c r="C272" s="67" t="s">
        <v>50</v>
      </c>
      <c r="D272" s="66" t="s">
        <v>51</v>
      </c>
      <c r="E272" s="67" t="s">
        <v>55</v>
      </c>
    </row>
    <row r="273" spans="2:17" ht="41.45" customHeight="1" x14ac:dyDescent="0.25">
      <c r="B273" s="57" t="s">
        <v>131</v>
      </c>
      <c r="C273" s="60">
        <v>20</v>
      </c>
      <c r="D273" s="60"/>
      <c r="E273" s="210">
        <f>+D273+D274+D275</f>
        <v>0</v>
      </c>
    </row>
    <row r="274" spans="2:17" x14ac:dyDescent="0.25">
      <c r="B274" s="57" t="s">
        <v>132</v>
      </c>
      <c r="C274" s="47">
        <v>30</v>
      </c>
      <c r="D274" s="116">
        <v>0</v>
      </c>
      <c r="E274" s="211"/>
    </row>
    <row r="275" spans="2:17" ht="15.75" thickBot="1" x14ac:dyDescent="0.3">
      <c r="B275" s="57" t="s">
        <v>133</v>
      </c>
      <c r="C275" s="62">
        <v>40</v>
      </c>
      <c r="D275" s="62">
        <v>0</v>
      </c>
      <c r="E275" s="212"/>
    </row>
    <row r="277" spans="2:17" ht="15.75" thickBot="1" x14ac:dyDescent="0.3"/>
    <row r="278" spans="2:17" ht="27" thickBot="1" x14ac:dyDescent="0.3">
      <c r="B278" s="213" t="s">
        <v>52</v>
      </c>
      <c r="C278" s="214"/>
      <c r="D278" s="214"/>
      <c r="E278" s="214"/>
      <c r="F278" s="214"/>
      <c r="G278" s="214"/>
      <c r="H278" s="214"/>
      <c r="I278" s="214"/>
      <c r="J278" s="214"/>
      <c r="K278" s="214"/>
      <c r="L278" s="214"/>
      <c r="M278" s="214"/>
      <c r="N278" s="215"/>
    </row>
    <row r="280" spans="2:17" ht="76.5" customHeight="1" x14ac:dyDescent="0.25">
      <c r="B280" s="113" t="s">
        <v>0</v>
      </c>
      <c r="C280" s="113" t="s">
        <v>39</v>
      </c>
      <c r="D280" s="113" t="s">
        <v>40</v>
      </c>
      <c r="E280" s="113" t="s">
        <v>120</v>
      </c>
      <c r="F280" s="113" t="s">
        <v>122</v>
      </c>
      <c r="G280" s="113" t="s">
        <v>123</v>
      </c>
      <c r="H280" s="113" t="s">
        <v>124</v>
      </c>
      <c r="I280" s="113" t="s">
        <v>121</v>
      </c>
      <c r="J280" s="216" t="s">
        <v>125</v>
      </c>
      <c r="K280" s="217"/>
      <c r="L280" s="218"/>
      <c r="M280" s="113" t="s">
        <v>129</v>
      </c>
      <c r="N280" s="113" t="s">
        <v>41</v>
      </c>
      <c r="O280" s="113" t="s">
        <v>42</v>
      </c>
      <c r="P280" s="216" t="s">
        <v>3</v>
      </c>
      <c r="Q280" s="218"/>
    </row>
    <row r="281" spans="2:17" ht="60.75" customHeight="1" x14ac:dyDescent="0.25">
      <c r="B281" s="91" t="s">
        <v>137</v>
      </c>
      <c r="C281" s="91"/>
      <c r="D281" s="3"/>
      <c r="E281" s="3"/>
      <c r="F281" s="3"/>
      <c r="G281" s="3"/>
      <c r="H281" s="3"/>
      <c r="I281" s="5"/>
      <c r="J281" s="1" t="s">
        <v>126</v>
      </c>
      <c r="K281" s="90" t="s">
        <v>127</v>
      </c>
      <c r="L281" s="89" t="s">
        <v>128</v>
      </c>
      <c r="M281" s="114"/>
      <c r="N281" s="114"/>
      <c r="O281" s="114"/>
      <c r="P281" s="201"/>
      <c r="Q281" s="201"/>
    </row>
    <row r="282" spans="2:17" ht="60.75" customHeight="1" x14ac:dyDescent="0.25">
      <c r="B282" s="91" t="s">
        <v>138</v>
      </c>
      <c r="C282" s="91"/>
      <c r="D282" s="3"/>
      <c r="E282" s="3"/>
      <c r="F282" s="3"/>
      <c r="G282" s="3"/>
      <c r="H282" s="3"/>
      <c r="I282" s="5"/>
      <c r="J282" s="1"/>
      <c r="K282" s="90"/>
      <c r="L282" s="89"/>
      <c r="M282" s="114"/>
      <c r="N282" s="114"/>
      <c r="O282" s="114"/>
      <c r="P282" s="116"/>
      <c r="Q282" s="116"/>
    </row>
    <row r="283" spans="2:17" ht="33.6" customHeight="1" x14ac:dyDescent="0.25">
      <c r="B283" s="91" t="s">
        <v>139</v>
      </c>
      <c r="C283" s="91"/>
      <c r="D283" s="3"/>
      <c r="E283" s="3"/>
      <c r="F283" s="3"/>
      <c r="G283" s="3"/>
      <c r="H283" s="3"/>
      <c r="I283" s="5"/>
      <c r="J283" s="1"/>
      <c r="K283" s="89"/>
      <c r="L283" s="89"/>
      <c r="M283" s="114"/>
      <c r="N283" s="114"/>
      <c r="O283" s="114"/>
      <c r="P283" s="201"/>
      <c r="Q283" s="201"/>
    </row>
    <row r="286" spans="2:17" ht="15.75" thickBot="1" x14ac:dyDescent="0.3"/>
    <row r="287" spans="2:17" ht="54" customHeight="1" x14ac:dyDescent="0.25">
      <c r="B287" s="117" t="s">
        <v>33</v>
      </c>
      <c r="C287" s="117" t="s">
        <v>49</v>
      </c>
      <c r="D287" s="113" t="s">
        <v>50</v>
      </c>
      <c r="E287" s="117" t="s">
        <v>51</v>
      </c>
      <c r="F287" s="67" t="s">
        <v>56</v>
      </c>
      <c r="G287" s="86"/>
    </row>
    <row r="288" spans="2:17" ht="120.75" customHeight="1" x14ac:dyDescent="0.2">
      <c r="B288" s="202" t="s">
        <v>53</v>
      </c>
      <c r="C288" s="6" t="s">
        <v>134</v>
      </c>
      <c r="D288" s="116">
        <v>25</v>
      </c>
      <c r="E288" s="116"/>
      <c r="F288" s="203">
        <f>+E288+E289+E290</f>
        <v>0</v>
      </c>
      <c r="G288" s="87"/>
    </row>
    <row r="289" spans="2:7" ht="76.150000000000006" customHeight="1" x14ac:dyDescent="0.2">
      <c r="B289" s="202"/>
      <c r="C289" s="6" t="s">
        <v>135</v>
      </c>
      <c r="D289" s="64">
        <v>25</v>
      </c>
      <c r="E289" s="116"/>
      <c r="F289" s="204"/>
      <c r="G289" s="87"/>
    </row>
    <row r="290" spans="2:7" ht="69" customHeight="1" x14ac:dyDescent="0.2">
      <c r="B290" s="202"/>
      <c r="C290" s="6" t="s">
        <v>136</v>
      </c>
      <c r="D290" s="116">
        <v>10</v>
      </c>
      <c r="E290" s="116"/>
      <c r="F290" s="205"/>
      <c r="G290" s="87"/>
    </row>
    <row r="291" spans="2:7" x14ac:dyDescent="0.25">
      <c r="C291" s="98"/>
    </row>
    <row r="294" spans="2:7" x14ac:dyDescent="0.25">
      <c r="B294" s="115" t="s">
        <v>57</v>
      </c>
    </row>
    <row r="297" spans="2:7" x14ac:dyDescent="0.25">
      <c r="B297" s="118" t="s">
        <v>33</v>
      </c>
      <c r="C297" s="118" t="s">
        <v>58</v>
      </c>
      <c r="D297" s="117" t="s">
        <v>51</v>
      </c>
      <c r="E297" s="117" t="s">
        <v>16</v>
      </c>
    </row>
    <row r="298" spans="2:7" ht="28.5" x14ac:dyDescent="0.25">
      <c r="B298" s="99" t="s">
        <v>59</v>
      </c>
      <c r="C298" s="100">
        <v>40</v>
      </c>
      <c r="D298" s="116">
        <f>+E273</f>
        <v>0</v>
      </c>
      <c r="E298" s="206">
        <f>+D298+D299</f>
        <v>0</v>
      </c>
    </row>
    <row r="299" spans="2:7" ht="42.75" x14ac:dyDescent="0.25">
      <c r="B299" s="99" t="s">
        <v>60</v>
      </c>
      <c r="C299" s="100">
        <v>60</v>
      </c>
      <c r="D299" s="116">
        <f>+F288</f>
        <v>0</v>
      </c>
      <c r="E299" s="207"/>
    </row>
  </sheetData>
  <mergeCells count="77">
    <mergeCell ref="O64:P64"/>
    <mergeCell ref="B161:B163"/>
    <mergeCell ref="F161:F163"/>
    <mergeCell ref="E171:E172"/>
    <mergeCell ref="B2:P2"/>
    <mergeCell ref="B120:P120"/>
    <mergeCell ref="B146:N146"/>
    <mergeCell ref="E141:E143"/>
    <mergeCell ref="B113:N113"/>
    <mergeCell ref="D116:E116"/>
    <mergeCell ref="D117:E117"/>
    <mergeCell ref="B123:N123"/>
    <mergeCell ref="P81:Q81"/>
    <mergeCell ref="B76:N76"/>
    <mergeCell ref="E35:E36"/>
    <mergeCell ref="O63:P63"/>
    <mergeCell ref="B60:N60"/>
    <mergeCell ref="C58:N58"/>
    <mergeCell ref="B14:C21"/>
    <mergeCell ref="D54:E54"/>
    <mergeCell ref="M40:N40"/>
    <mergeCell ref="B54:B55"/>
    <mergeCell ref="C54:C55"/>
    <mergeCell ref="B4:P4"/>
    <mergeCell ref="B22:C22"/>
    <mergeCell ref="C8:N8"/>
    <mergeCell ref="C7:N7"/>
    <mergeCell ref="C9:N9"/>
    <mergeCell ref="C10:E10"/>
    <mergeCell ref="O70:P70"/>
    <mergeCell ref="O65:P65"/>
    <mergeCell ref="O66:P66"/>
    <mergeCell ref="O67:P67"/>
    <mergeCell ref="O68:P68"/>
    <mergeCell ref="O69:P69"/>
    <mergeCell ref="J148:L148"/>
    <mergeCell ref="P148:Q148"/>
    <mergeCell ref="P149:Q149"/>
    <mergeCell ref="P156:Q156"/>
    <mergeCell ref="J81:L81"/>
    <mergeCell ref="P88:Q88"/>
    <mergeCell ref="P110:Q110"/>
    <mergeCell ref="E194:E195"/>
    <mergeCell ref="M199:N199"/>
    <mergeCell ref="B213:B214"/>
    <mergeCell ref="C213:C214"/>
    <mergeCell ref="D213:E213"/>
    <mergeCell ref="C217:N217"/>
    <mergeCell ref="B219:N219"/>
    <mergeCell ref="O222:P222"/>
    <mergeCell ref="O223:P223"/>
    <mergeCell ref="O224:P224"/>
    <mergeCell ref="J240:L240"/>
    <mergeCell ref="P240:Q240"/>
    <mergeCell ref="P241:Q241"/>
    <mergeCell ref="P242:Q242"/>
    <mergeCell ref="O225:P225"/>
    <mergeCell ref="O226:P226"/>
    <mergeCell ref="O227:P227"/>
    <mergeCell ref="O228:P228"/>
    <mergeCell ref="O229:P229"/>
    <mergeCell ref="P283:Q283"/>
    <mergeCell ref="B288:B290"/>
    <mergeCell ref="F288:F290"/>
    <mergeCell ref="E298:E299"/>
    <mergeCell ref="C6:N6"/>
    <mergeCell ref="E273:E275"/>
    <mergeCell ref="B278:N278"/>
    <mergeCell ref="J280:L280"/>
    <mergeCell ref="P280:Q280"/>
    <mergeCell ref="P281:Q281"/>
    <mergeCell ref="B245:N245"/>
    <mergeCell ref="D248:E248"/>
    <mergeCell ref="D249:E249"/>
    <mergeCell ref="B252:P252"/>
    <mergeCell ref="B255:N255"/>
    <mergeCell ref="B235:N235"/>
  </mergeCells>
  <dataValidations count="2">
    <dataValidation type="decimal" allowBlank="1" showInputMessage="1" showErrorMessage="1" sqref="WVH983088 WLL983088 C65584 IV65584 SR65584 ACN65584 AMJ65584 AWF65584 BGB65584 BPX65584 BZT65584 CJP65584 CTL65584 DDH65584 DND65584 DWZ65584 EGV65584 EQR65584 FAN65584 FKJ65584 FUF65584 GEB65584 GNX65584 GXT65584 HHP65584 HRL65584 IBH65584 ILD65584 IUZ65584 JEV65584 JOR65584 JYN65584 KIJ65584 KSF65584 LCB65584 LLX65584 LVT65584 MFP65584 MPL65584 MZH65584 NJD65584 NSZ65584 OCV65584 OMR65584 OWN65584 PGJ65584 PQF65584 QAB65584 QJX65584 QTT65584 RDP65584 RNL65584 RXH65584 SHD65584 SQZ65584 TAV65584 TKR65584 TUN65584 UEJ65584 UOF65584 UYB65584 VHX65584 VRT65584 WBP65584 WLL65584 WVH65584 C131120 IV131120 SR131120 ACN131120 AMJ131120 AWF131120 BGB131120 BPX131120 BZT131120 CJP131120 CTL131120 DDH131120 DND131120 DWZ131120 EGV131120 EQR131120 FAN131120 FKJ131120 FUF131120 GEB131120 GNX131120 GXT131120 HHP131120 HRL131120 IBH131120 ILD131120 IUZ131120 JEV131120 JOR131120 JYN131120 KIJ131120 KSF131120 LCB131120 LLX131120 LVT131120 MFP131120 MPL131120 MZH131120 NJD131120 NSZ131120 OCV131120 OMR131120 OWN131120 PGJ131120 PQF131120 QAB131120 QJX131120 QTT131120 RDP131120 RNL131120 RXH131120 SHD131120 SQZ131120 TAV131120 TKR131120 TUN131120 UEJ131120 UOF131120 UYB131120 VHX131120 VRT131120 WBP131120 WLL131120 WVH131120 C196656 IV196656 SR196656 ACN196656 AMJ196656 AWF196656 BGB196656 BPX196656 BZT196656 CJP196656 CTL196656 DDH196656 DND196656 DWZ196656 EGV196656 EQR196656 FAN196656 FKJ196656 FUF196656 GEB196656 GNX196656 GXT196656 HHP196656 HRL196656 IBH196656 ILD196656 IUZ196656 JEV196656 JOR196656 JYN196656 KIJ196656 KSF196656 LCB196656 LLX196656 LVT196656 MFP196656 MPL196656 MZH196656 NJD196656 NSZ196656 OCV196656 OMR196656 OWN196656 PGJ196656 PQF196656 QAB196656 QJX196656 QTT196656 RDP196656 RNL196656 RXH196656 SHD196656 SQZ196656 TAV196656 TKR196656 TUN196656 UEJ196656 UOF196656 UYB196656 VHX196656 VRT196656 WBP196656 WLL196656 WVH196656 C262192 IV262192 SR262192 ACN262192 AMJ262192 AWF262192 BGB262192 BPX262192 BZT262192 CJP262192 CTL262192 DDH262192 DND262192 DWZ262192 EGV262192 EQR262192 FAN262192 FKJ262192 FUF262192 GEB262192 GNX262192 GXT262192 HHP262192 HRL262192 IBH262192 ILD262192 IUZ262192 JEV262192 JOR262192 JYN262192 KIJ262192 KSF262192 LCB262192 LLX262192 LVT262192 MFP262192 MPL262192 MZH262192 NJD262192 NSZ262192 OCV262192 OMR262192 OWN262192 PGJ262192 PQF262192 QAB262192 QJX262192 QTT262192 RDP262192 RNL262192 RXH262192 SHD262192 SQZ262192 TAV262192 TKR262192 TUN262192 UEJ262192 UOF262192 UYB262192 VHX262192 VRT262192 WBP262192 WLL262192 WVH262192 C327728 IV327728 SR327728 ACN327728 AMJ327728 AWF327728 BGB327728 BPX327728 BZT327728 CJP327728 CTL327728 DDH327728 DND327728 DWZ327728 EGV327728 EQR327728 FAN327728 FKJ327728 FUF327728 GEB327728 GNX327728 GXT327728 HHP327728 HRL327728 IBH327728 ILD327728 IUZ327728 JEV327728 JOR327728 JYN327728 KIJ327728 KSF327728 LCB327728 LLX327728 LVT327728 MFP327728 MPL327728 MZH327728 NJD327728 NSZ327728 OCV327728 OMR327728 OWN327728 PGJ327728 PQF327728 QAB327728 QJX327728 QTT327728 RDP327728 RNL327728 RXH327728 SHD327728 SQZ327728 TAV327728 TKR327728 TUN327728 UEJ327728 UOF327728 UYB327728 VHX327728 VRT327728 WBP327728 WLL327728 WVH327728 C393264 IV393264 SR393264 ACN393264 AMJ393264 AWF393264 BGB393264 BPX393264 BZT393264 CJP393264 CTL393264 DDH393264 DND393264 DWZ393264 EGV393264 EQR393264 FAN393264 FKJ393264 FUF393264 GEB393264 GNX393264 GXT393264 HHP393264 HRL393264 IBH393264 ILD393264 IUZ393264 JEV393264 JOR393264 JYN393264 KIJ393264 KSF393264 LCB393264 LLX393264 LVT393264 MFP393264 MPL393264 MZH393264 NJD393264 NSZ393264 OCV393264 OMR393264 OWN393264 PGJ393264 PQF393264 QAB393264 QJX393264 QTT393264 RDP393264 RNL393264 RXH393264 SHD393264 SQZ393264 TAV393264 TKR393264 TUN393264 UEJ393264 UOF393264 UYB393264 VHX393264 VRT393264 WBP393264 WLL393264 WVH393264 C458800 IV458800 SR458800 ACN458800 AMJ458800 AWF458800 BGB458800 BPX458800 BZT458800 CJP458800 CTL458800 DDH458800 DND458800 DWZ458800 EGV458800 EQR458800 FAN458800 FKJ458800 FUF458800 GEB458800 GNX458800 GXT458800 HHP458800 HRL458800 IBH458800 ILD458800 IUZ458800 JEV458800 JOR458800 JYN458800 KIJ458800 KSF458800 LCB458800 LLX458800 LVT458800 MFP458800 MPL458800 MZH458800 NJD458800 NSZ458800 OCV458800 OMR458800 OWN458800 PGJ458800 PQF458800 QAB458800 QJX458800 QTT458800 RDP458800 RNL458800 RXH458800 SHD458800 SQZ458800 TAV458800 TKR458800 TUN458800 UEJ458800 UOF458800 UYB458800 VHX458800 VRT458800 WBP458800 WLL458800 WVH458800 C524336 IV524336 SR524336 ACN524336 AMJ524336 AWF524336 BGB524336 BPX524336 BZT524336 CJP524336 CTL524336 DDH524336 DND524336 DWZ524336 EGV524336 EQR524336 FAN524336 FKJ524336 FUF524336 GEB524336 GNX524336 GXT524336 HHP524336 HRL524336 IBH524336 ILD524336 IUZ524336 JEV524336 JOR524336 JYN524336 KIJ524336 KSF524336 LCB524336 LLX524336 LVT524336 MFP524336 MPL524336 MZH524336 NJD524336 NSZ524336 OCV524336 OMR524336 OWN524336 PGJ524336 PQF524336 QAB524336 QJX524336 QTT524336 RDP524336 RNL524336 RXH524336 SHD524336 SQZ524336 TAV524336 TKR524336 TUN524336 UEJ524336 UOF524336 UYB524336 VHX524336 VRT524336 WBP524336 WLL524336 WVH524336 C589872 IV589872 SR589872 ACN589872 AMJ589872 AWF589872 BGB589872 BPX589872 BZT589872 CJP589872 CTL589872 DDH589872 DND589872 DWZ589872 EGV589872 EQR589872 FAN589872 FKJ589872 FUF589872 GEB589872 GNX589872 GXT589872 HHP589872 HRL589872 IBH589872 ILD589872 IUZ589872 JEV589872 JOR589872 JYN589872 KIJ589872 KSF589872 LCB589872 LLX589872 LVT589872 MFP589872 MPL589872 MZH589872 NJD589872 NSZ589872 OCV589872 OMR589872 OWN589872 PGJ589872 PQF589872 QAB589872 QJX589872 QTT589872 RDP589872 RNL589872 RXH589872 SHD589872 SQZ589872 TAV589872 TKR589872 TUN589872 UEJ589872 UOF589872 UYB589872 VHX589872 VRT589872 WBP589872 WLL589872 WVH589872 C655408 IV655408 SR655408 ACN655408 AMJ655408 AWF655408 BGB655408 BPX655408 BZT655408 CJP655408 CTL655408 DDH655408 DND655408 DWZ655408 EGV655408 EQR655408 FAN655408 FKJ655408 FUF655408 GEB655408 GNX655408 GXT655408 HHP655408 HRL655408 IBH655408 ILD655408 IUZ655408 JEV655408 JOR655408 JYN655408 KIJ655408 KSF655408 LCB655408 LLX655408 LVT655408 MFP655408 MPL655408 MZH655408 NJD655408 NSZ655408 OCV655408 OMR655408 OWN655408 PGJ655408 PQF655408 QAB655408 QJX655408 QTT655408 RDP655408 RNL655408 RXH655408 SHD655408 SQZ655408 TAV655408 TKR655408 TUN655408 UEJ655408 UOF655408 UYB655408 VHX655408 VRT655408 WBP655408 WLL655408 WVH655408 C720944 IV720944 SR720944 ACN720944 AMJ720944 AWF720944 BGB720944 BPX720944 BZT720944 CJP720944 CTL720944 DDH720944 DND720944 DWZ720944 EGV720944 EQR720944 FAN720944 FKJ720944 FUF720944 GEB720944 GNX720944 GXT720944 HHP720944 HRL720944 IBH720944 ILD720944 IUZ720944 JEV720944 JOR720944 JYN720944 KIJ720944 KSF720944 LCB720944 LLX720944 LVT720944 MFP720944 MPL720944 MZH720944 NJD720944 NSZ720944 OCV720944 OMR720944 OWN720944 PGJ720944 PQF720944 QAB720944 QJX720944 QTT720944 RDP720944 RNL720944 RXH720944 SHD720944 SQZ720944 TAV720944 TKR720944 TUN720944 UEJ720944 UOF720944 UYB720944 VHX720944 VRT720944 WBP720944 WLL720944 WVH720944 C786480 IV786480 SR786480 ACN786480 AMJ786480 AWF786480 BGB786480 BPX786480 BZT786480 CJP786480 CTL786480 DDH786480 DND786480 DWZ786480 EGV786480 EQR786480 FAN786480 FKJ786480 FUF786480 GEB786480 GNX786480 GXT786480 HHP786480 HRL786480 IBH786480 ILD786480 IUZ786480 JEV786480 JOR786480 JYN786480 KIJ786480 KSF786480 LCB786480 LLX786480 LVT786480 MFP786480 MPL786480 MZH786480 NJD786480 NSZ786480 OCV786480 OMR786480 OWN786480 PGJ786480 PQF786480 QAB786480 QJX786480 QTT786480 RDP786480 RNL786480 RXH786480 SHD786480 SQZ786480 TAV786480 TKR786480 TUN786480 UEJ786480 UOF786480 UYB786480 VHX786480 VRT786480 WBP786480 WLL786480 WVH786480 C852016 IV852016 SR852016 ACN852016 AMJ852016 AWF852016 BGB852016 BPX852016 BZT852016 CJP852016 CTL852016 DDH852016 DND852016 DWZ852016 EGV852016 EQR852016 FAN852016 FKJ852016 FUF852016 GEB852016 GNX852016 GXT852016 HHP852016 HRL852016 IBH852016 ILD852016 IUZ852016 JEV852016 JOR852016 JYN852016 KIJ852016 KSF852016 LCB852016 LLX852016 LVT852016 MFP852016 MPL852016 MZH852016 NJD852016 NSZ852016 OCV852016 OMR852016 OWN852016 PGJ852016 PQF852016 QAB852016 QJX852016 QTT852016 RDP852016 RNL852016 RXH852016 SHD852016 SQZ852016 TAV852016 TKR852016 TUN852016 UEJ852016 UOF852016 UYB852016 VHX852016 VRT852016 WBP852016 WLL852016 WVH852016 C917552 IV917552 SR917552 ACN917552 AMJ917552 AWF917552 BGB917552 BPX917552 BZT917552 CJP917552 CTL917552 DDH917552 DND917552 DWZ917552 EGV917552 EQR917552 FAN917552 FKJ917552 FUF917552 GEB917552 GNX917552 GXT917552 HHP917552 HRL917552 IBH917552 ILD917552 IUZ917552 JEV917552 JOR917552 JYN917552 KIJ917552 KSF917552 LCB917552 LLX917552 LVT917552 MFP917552 MPL917552 MZH917552 NJD917552 NSZ917552 OCV917552 OMR917552 OWN917552 PGJ917552 PQF917552 QAB917552 QJX917552 QTT917552 RDP917552 RNL917552 RXH917552 SHD917552 SQZ917552 TAV917552 TKR917552 TUN917552 UEJ917552 UOF917552 UYB917552 VHX917552 VRT917552 WBP917552 WLL917552 WVH917552 C983088 IV983088 SR983088 ACN983088 AMJ983088 AWF983088 BGB983088 BPX983088 BZT983088 CJP983088 CTL983088 DDH983088 DND983088 DWZ983088 EGV983088 EQR983088 FAN983088 FKJ983088 FUF983088 GEB983088 GNX983088 GXT983088 HHP983088 HRL983088 IBH983088 ILD983088 IUZ983088 JEV983088 JOR983088 JYN983088 KIJ983088 KSF983088 LCB983088 LLX983088 LVT983088 MFP983088 MPL983088 MZH983088 NJD983088 NSZ983088 OCV983088 OMR983088 OWN983088 PGJ983088 PQF983088 QAB983088 QJX983088 QTT983088 RDP983088 RNL983088 RXH983088 SHD983088 SQZ983088 TAV983088 TKR983088 TUN983088 UEJ983088 UOF983088 UYB983088 VHX983088 VRT983088 WBP983088 IV181:IV198 SR181:SR198 ACN181:ACN198 AMJ181:AMJ198 AWF181:AWF198 BGB181:BGB198 BPX181:BPX198 BZT181:BZT198 CJP181:CJP198 CTL181:CTL198 DDH181:DDH198 DND181:DND198 DWZ181:DWZ198 EGV181:EGV198 EQR181:EQR198 FAN181:FAN198 FKJ181:FKJ198 FUF181:FUF198 GEB181:GEB198 GNX181:GNX198 GXT181:GXT198 HHP181:HHP198 HRL181:HRL198 IBH181:IBH198 ILD181:ILD198 IUZ181:IUZ198 JEV181:JEV198 JOR181:JOR198 JYN181:JYN198 KIJ181:KIJ198 KSF181:KSF198 LCB181:LCB198 LLX181:LLX198 LVT181:LVT198 MFP181:MFP198 MPL181:MPL198 MZH181:MZH198 NJD181:NJD198 NSZ181:NSZ198 OCV181:OCV198 OMR181:OMR198 OWN181:OWN198 PGJ181:PGJ198 PQF181:PQF198 QAB181:QAB198 QJX181:QJX198 QTT181:QTT198 RDP181:RDP198 RNL181:RNL198 RXH181:RXH198 SHD181:SHD198 SQZ181:SQZ198 TAV181:TAV198 TKR181:TKR198 TUN181:TUN198 UEJ181:UEJ198 UOF181:UOF198 UYB181:UYB198 VHX181:VHX198 VRT181:VRT198 WBP181:WBP198 WLL181:WLL198 WVH181:WVH198 IV24:IV39 SR24:SR39 ACN24:ACN39 AMJ24:AMJ39 AWF24:AWF39 BGB24:BGB39 BPX24:BPX39 BZT24:BZT39 CJP24:CJP39 CTL24:CTL39 DDH24:DDH39 DND24:DND39 DWZ24:DWZ39 EGV24:EGV39 EQR24:EQR39 FAN24:FAN39 FKJ24:FKJ39 FUF24:FUF39 GEB24:GEB39 GNX24:GNX39 GXT24:GXT39 HHP24:HHP39 HRL24:HRL39 IBH24:IBH39 ILD24:ILD39 IUZ24:IUZ39 JEV24:JEV39 JOR24:JOR39 JYN24:JYN39 KIJ24:KIJ39 KSF24:KSF39 LCB24:LCB39 LLX24:LLX39 LVT24:LVT39 MFP24:MFP39 MPL24:MPL39 MZH24:MZH39 NJD24:NJD39 NSZ24:NSZ39 OCV24:OCV39 OMR24:OMR39 OWN24:OWN39 PGJ24:PGJ39 PQF24:PQF39 QAB24:QAB39 QJX24:QJX39 QTT24:QTT39 RDP24:RDP39 RNL24:RNL39 RXH24:RXH39 SHD24:SHD39 SQZ24:SQZ39 TAV24:TAV39 TKR24:TKR39 TUN24:TUN39 UEJ24:UEJ39 UOF24:UOF39 UYB24:UYB39 VHX24:VHX39 VRT24:VRT39 WBP24:WBP39 WLL24:WLL39 WVH24:WVH39">
      <formula1>0</formula1>
      <formula2>1</formula2>
    </dataValidation>
    <dataValidation type="list" allowBlank="1" showInputMessage="1" showErrorMessage="1" sqref="WVE983088 A65584 IS65584 SO65584 ACK65584 AMG65584 AWC65584 BFY65584 BPU65584 BZQ65584 CJM65584 CTI65584 DDE65584 DNA65584 DWW65584 EGS65584 EQO65584 FAK65584 FKG65584 FUC65584 GDY65584 GNU65584 GXQ65584 HHM65584 HRI65584 IBE65584 ILA65584 IUW65584 JES65584 JOO65584 JYK65584 KIG65584 KSC65584 LBY65584 LLU65584 LVQ65584 MFM65584 MPI65584 MZE65584 NJA65584 NSW65584 OCS65584 OMO65584 OWK65584 PGG65584 PQC65584 PZY65584 QJU65584 QTQ65584 RDM65584 RNI65584 RXE65584 SHA65584 SQW65584 TAS65584 TKO65584 TUK65584 UEG65584 UOC65584 UXY65584 VHU65584 VRQ65584 WBM65584 WLI65584 WVE65584 A131120 IS131120 SO131120 ACK131120 AMG131120 AWC131120 BFY131120 BPU131120 BZQ131120 CJM131120 CTI131120 DDE131120 DNA131120 DWW131120 EGS131120 EQO131120 FAK131120 FKG131120 FUC131120 GDY131120 GNU131120 GXQ131120 HHM131120 HRI131120 IBE131120 ILA131120 IUW131120 JES131120 JOO131120 JYK131120 KIG131120 KSC131120 LBY131120 LLU131120 LVQ131120 MFM131120 MPI131120 MZE131120 NJA131120 NSW131120 OCS131120 OMO131120 OWK131120 PGG131120 PQC131120 PZY131120 QJU131120 QTQ131120 RDM131120 RNI131120 RXE131120 SHA131120 SQW131120 TAS131120 TKO131120 TUK131120 UEG131120 UOC131120 UXY131120 VHU131120 VRQ131120 WBM131120 WLI131120 WVE131120 A196656 IS196656 SO196656 ACK196656 AMG196656 AWC196656 BFY196656 BPU196656 BZQ196656 CJM196656 CTI196656 DDE196656 DNA196656 DWW196656 EGS196656 EQO196656 FAK196656 FKG196656 FUC196656 GDY196656 GNU196656 GXQ196656 HHM196656 HRI196656 IBE196656 ILA196656 IUW196656 JES196656 JOO196656 JYK196656 KIG196656 KSC196656 LBY196656 LLU196656 LVQ196656 MFM196656 MPI196656 MZE196656 NJA196656 NSW196656 OCS196656 OMO196656 OWK196656 PGG196656 PQC196656 PZY196656 QJU196656 QTQ196656 RDM196656 RNI196656 RXE196656 SHA196656 SQW196656 TAS196656 TKO196656 TUK196656 UEG196656 UOC196656 UXY196656 VHU196656 VRQ196656 WBM196656 WLI196656 WVE196656 A262192 IS262192 SO262192 ACK262192 AMG262192 AWC262192 BFY262192 BPU262192 BZQ262192 CJM262192 CTI262192 DDE262192 DNA262192 DWW262192 EGS262192 EQO262192 FAK262192 FKG262192 FUC262192 GDY262192 GNU262192 GXQ262192 HHM262192 HRI262192 IBE262192 ILA262192 IUW262192 JES262192 JOO262192 JYK262192 KIG262192 KSC262192 LBY262192 LLU262192 LVQ262192 MFM262192 MPI262192 MZE262192 NJA262192 NSW262192 OCS262192 OMO262192 OWK262192 PGG262192 PQC262192 PZY262192 QJU262192 QTQ262192 RDM262192 RNI262192 RXE262192 SHA262192 SQW262192 TAS262192 TKO262192 TUK262192 UEG262192 UOC262192 UXY262192 VHU262192 VRQ262192 WBM262192 WLI262192 WVE262192 A327728 IS327728 SO327728 ACK327728 AMG327728 AWC327728 BFY327728 BPU327728 BZQ327728 CJM327728 CTI327728 DDE327728 DNA327728 DWW327728 EGS327728 EQO327728 FAK327728 FKG327728 FUC327728 GDY327728 GNU327728 GXQ327728 HHM327728 HRI327728 IBE327728 ILA327728 IUW327728 JES327728 JOO327728 JYK327728 KIG327728 KSC327728 LBY327728 LLU327728 LVQ327728 MFM327728 MPI327728 MZE327728 NJA327728 NSW327728 OCS327728 OMO327728 OWK327728 PGG327728 PQC327728 PZY327728 QJU327728 QTQ327728 RDM327728 RNI327728 RXE327728 SHA327728 SQW327728 TAS327728 TKO327728 TUK327728 UEG327728 UOC327728 UXY327728 VHU327728 VRQ327728 WBM327728 WLI327728 WVE327728 A393264 IS393264 SO393264 ACK393264 AMG393264 AWC393264 BFY393264 BPU393264 BZQ393264 CJM393264 CTI393264 DDE393264 DNA393264 DWW393264 EGS393264 EQO393264 FAK393264 FKG393264 FUC393264 GDY393264 GNU393264 GXQ393264 HHM393264 HRI393264 IBE393264 ILA393264 IUW393264 JES393264 JOO393264 JYK393264 KIG393264 KSC393264 LBY393264 LLU393264 LVQ393264 MFM393264 MPI393264 MZE393264 NJA393264 NSW393264 OCS393264 OMO393264 OWK393264 PGG393264 PQC393264 PZY393264 QJU393264 QTQ393264 RDM393264 RNI393264 RXE393264 SHA393264 SQW393264 TAS393264 TKO393264 TUK393264 UEG393264 UOC393264 UXY393264 VHU393264 VRQ393264 WBM393264 WLI393264 WVE393264 A458800 IS458800 SO458800 ACK458800 AMG458800 AWC458800 BFY458800 BPU458800 BZQ458800 CJM458800 CTI458800 DDE458800 DNA458800 DWW458800 EGS458800 EQO458800 FAK458800 FKG458800 FUC458800 GDY458800 GNU458800 GXQ458800 HHM458800 HRI458800 IBE458800 ILA458800 IUW458800 JES458800 JOO458800 JYK458800 KIG458800 KSC458800 LBY458800 LLU458800 LVQ458800 MFM458800 MPI458800 MZE458800 NJA458800 NSW458800 OCS458800 OMO458800 OWK458800 PGG458800 PQC458800 PZY458800 QJU458800 QTQ458800 RDM458800 RNI458800 RXE458800 SHA458800 SQW458800 TAS458800 TKO458800 TUK458800 UEG458800 UOC458800 UXY458800 VHU458800 VRQ458800 WBM458800 WLI458800 WVE458800 A524336 IS524336 SO524336 ACK524336 AMG524336 AWC524336 BFY524336 BPU524336 BZQ524336 CJM524336 CTI524336 DDE524336 DNA524336 DWW524336 EGS524336 EQO524336 FAK524336 FKG524336 FUC524336 GDY524336 GNU524336 GXQ524336 HHM524336 HRI524336 IBE524336 ILA524336 IUW524336 JES524336 JOO524336 JYK524336 KIG524336 KSC524336 LBY524336 LLU524336 LVQ524336 MFM524336 MPI524336 MZE524336 NJA524336 NSW524336 OCS524336 OMO524336 OWK524336 PGG524336 PQC524336 PZY524336 QJU524336 QTQ524336 RDM524336 RNI524336 RXE524336 SHA524336 SQW524336 TAS524336 TKO524336 TUK524336 UEG524336 UOC524336 UXY524336 VHU524336 VRQ524336 WBM524336 WLI524336 WVE524336 A589872 IS589872 SO589872 ACK589872 AMG589872 AWC589872 BFY589872 BPU589872 BZQ589872 CJM589872 CTI589872 DDE589872 DNA589872 DWW589872 EGS589872 EQO589872 FAK589872 FKG589872 FUC589872 GDY589872 GNU589872 GXQ589872 HHM589872 HRI589872 IBE589872 ILA589872 IUW589872 JES589872 JOO589872 JYK589872 KIG589872 KSC589872 LBY589872 LLU589872 LVQ589872 MFM589872 MPI589872 MZE589872 NJA589872 NSW589872 OCS589872 OMO589872 OWK589872 PGG589872 PQC589872 PZY589872 QJU589872 QTQ589872 RDM589872 RNI589872 RXE589872 SHA589872 SQW589872 TAS589872 TKO589872 TUK589872 UEG589872 UOC589872 UXY589872 VHU589872 VRQ589872 WBM589872 WLI589872 WVE589872 A655408 IS655408 SO655408 ACK655408 AMG655408 AWC655408 BFY655408 BPU655408 BZQ655408 CJM655408 CTI655408 DDE655408 DNA655408 DWW655408 EGS655408 EQO655408 FAK655408 FKG655408 FUC655408 GDY655408 GNU655408 GXQ655408 HHM655408 HRI655408 IBE655408 ILA655408 IUW655408 JES655408 JOO655408 JYK655408 KIG655408 KSC655408 LBY655408 LLU655408 LVQ655408 MFM655408 MPI655408 MZE655408 NJA655408 NSW655408 OCS655408 OMO655408 OWK655408 PGG655408 PQC655408 PZY655408 QJU655408 QTQ655408 RDM655408 RNI655408 RXE655408 SHA655408 SQW655408 TAS655408 TKO655408 TUK655408 UEG655408 UOC655408 UXY655408 VHU655408 VRQ655408 WBM655408 WLI655408 WVE655408 A720944 IS720944 SO720944 ACK720944 AMG720944 AWC720944 BFY720944 BPU720944 BZQ720944 CJM720944 CTI720944 DDE720944 DNA720944 DWW720944 EGS720944 EQO720944 FAK720944 FKG720944 FUC720944 GDY720944 GNU720944 GXQ720944 HHM720944 HRI720944 IBE720944 ILA720944 IUW720944 JES720944 JOO720944 JYK720944 KIG720944 KSC720944 LBY720944 LLU720944 LVQ720944 MFM720944 MPI720944 MZE720944 NJA720944 NSW720944 OCS720944 OMO720944 OWK720944 PGG720944 PQC720944 PZY720944 QJU720944 QTQ720944 RDM720944 RNI720944 RXE720944 SHA720944 SQW720944 TAS720944 TKO720944 TUK720944 UEG720944 UOC720944 UXY720944 VHU720944 VRQ720944 WBM720944 WLI720944 WVE720944 A786480 IS786480 SO786480 ACK786480 AMG786480 AWC786480 BFY786480 BPU786480 BZQ786480 CJM786480 CTI786480 DDE786480 DNA786480 DWW786480 EGS786480 EQO786480 FAK786480 FKG786480 FUC786480 GDY786480 GNU786480 GXQ786480 HHM786480 HRI786480 IBE786480 ILA786480 IUW786480 JES786480 JOO786480 JYK786480 KIG786480 KSC786480 LBY786480 LLU786480 LVQ786480 MFM786480 MPI786480 MZE786480 NJA786480 NSW786480 OCS786480 OMO786480 OWK786480 PGG786480 PQC786480 PZY786480 QJU786480 QTQ786480 RDM786480 RNI786480 RXE786480 SHA786480 SQW786480 TAS786480 TKO786480 TUK786480 UEG786480 UOC786480 UXY786480 VHU786480 VRQ786480 WBM786480 WLI786480 WVE786480 A852016 IS852016 SO852016 ACK852016 AMG852016 AWC852016 BFY852016 BPU852016 BZQ852016 CJM852016 CTI852016 DDE852016 DNA852016 DWW852016 EGS852016 EQO852016 FAK852016 FKG852016 FUC852016 GDY852016 GNU852016 GXQ852016 HHM852016 HRI852016 IBE852016 ILA852016 IUW852016 JES852016 JOO852016 JYK852016 KIG852016 KSC852016 LBY852016 LLU852016 LVQ852016 MFM852016 MPI852016 MZE852016 NJA852016 NSW852016 OCS852016 OMO852016 OWK852016 PGG852016 PQC852016 PZY852016 QJU852016 QTQ852016 RDM852016 RNI852016 RXE852016 SHA852016 SQW852016 TAS852016 TKO852016 TUK852016 UEG852016 UOC852016 UXY852016 VHU852016 VRQ852016 WBM852016 WLI852016 WVE852016 A917552 IS917552 SO917552 ACK917552 AMG917552 AWC917552 BFY917552 BPU917552 BZQ917552 CJM917552 CTI917552 DDE917552 DNA917552 DWW917552 EGS917552 EQO917552 FAK917552 FKG917552 FUC917552 GDY917552 GNU917552 GXQ917552 HHM917552 HRI917552 IBE917552 ILA917552 IUW917552 JES917552 JOO917552 JYK917552 KIG917552 KSC917552 LBY917552 LLU917552 LVQ917552 MFM917552 MPI917552 MZE917552 NJA917552 NSW917552 OCS917552 OMO917552 OWK917552 PGG917552 PQC917552 PZY917552 QJU917552 QTQ917552 RDM917552 RNI917552 RXE917552 SHA917552 SQW917552 TAS917552 TKO917552 TUK917552 UEG917552 UOC917552 UXY917552 VHU917552 VRQ917552 WBM917552 WLI917552 WVE917552 A983088 IS983088 SO983088 ACK983088 AMG983088 AWC983088 BFY983088 BPU983088 BZQ983088 CJM983088 CTI983088 DDE983088 DNA983088 DWW983088 EGS983088 EQO983088 FAK983088 FKG983088 FUC983088 GDY983088 GNU983088 GXQ983088 HHM983088 HRI983088 IBE983088 ILA983088 IUW983088 JES983088 JOO983088 JYK983088 KIG983088 KSC983088 LBY983088 LLU983088 LVQ983088 MFM983088 MPI983088 MZE983088 NJA983088 NSW983088 OCS983088 OMO983088 OWK983088 PGG983088 PQC983088 PZY983088 QJU983088 QTQ983088 RDM983088 RNI983088 RXE983088 SHA983088 SQW983088 TAS983088 TKO983088 TUK983088 UEG983088 UOC983088 UXY983088 VHU983088 VRQ983088 WBM983088 WLI983088 A181:A198 IS181:IS198 SO181:SO198 ACK181:ACK198 AMG181:AMG198 AWC181:AWC198 BFY181:BFY198 BPU181:BPU198 BZQ181:BZQ198 CJM181:CJM198 CTI181:CTI198 DDE181:DDE198 DNA181:DNA198 DWW181:DWW198 EGS181:EGS198 EQO181:EQO198 FAK181:FAK198 FKG181:FKG198 FUC181:FUC198 GDY181:GDY198 GNU181:GNU198 GXQ181:GXQ198 HHM181:HHM198 HRI181:HRI198 IBE181:IBE198 ILA181:ILA198 IUW181:IUW198 JES181:JES198 JOO181:JOO198 JYK181:JYK198 KIG181:KIG198 KSC181:KSC198 LBY181:LBY198 LLU181:LLU198 LVQ181:LVQ198 MFM181:MFM198 MPI181:MPI198 MZE181:MZE198 NJA181:NJA198 NSW181:NSW198 OCS181:OCS198 OMO181:OMO198 OWK181:OWK198 PGG181:PGG198 PQC181:PQC198 PZY181:PZY198 QJU181:QJU198 QTQ181:QTQ198 RDM181:RDM198 RNI181:RNI198 RXE181:RXE198 SHA181:SHA198 SQW181:SQW198 TAS181:TAS198 TKO181:TKO198 TUK181:TUK198 UEG181:UEG198 UOC181:UOC198 UXY181:UXY198 VHU181:VHU198 VRQ181:VRQ198 WBM181:WBM198 WLI181:WLI198 WVE181:WVE198 A24:A39 IS24:IS39 SO24:SO39 ACK24:ACK39 AMG24:AMG39 AWC24:AWC39 BFY24:BFY39 BPU24:BPU39 BZQ24:BZQ39 CJM24:CJM39 CTI24:CTI39 DDE24:DDE39 DNA24:DNA39 DWW24:DWW39 EGS24:EGS39 EQO24:EQO39 FAK24:FAK39 FKG24:FKG39 FUC24:FUC39 GDY24:GDY39 GNU24:GNU39 GXQ24:GXQ39 HHM24:HHM39 HRI24:HRI39 IBE24:IBE39 ILA24:ILA39 IUW24:IUW39 JES24:JES39 JOO24:JOO39 JYK24:JYK39 KIG24:KIG39 KSC24:KSC39 LBY24:LBY39 LLU24:LLU39 LVQ24:LVQ39 MFM24:MFM39 MPI24:MPI39 MZE24:MZE39 NJA24:NJA39 NSW24:NSW39 OCS24:OCS39 OMO24:OMO39 OWK24:OWK39 PGG24:PGG39 PQC24:PQC39 PZY24:PZY39 QJU24:QJU39 QTQ24:QTQ39 RDM24:RDM39 RNI24:RNI39 RXE24:RXE39 SHA24:SHA39 SQW24:SQW39 TAS24:TAS39 TKO24:TKO39 TUK24:TUK39 UEG24:UEG39 UOC24:UOC39 UXY24:UXY39 VHU24:VHU39 VRQ24:VRQ39 WBM24:WBM39 WLI24:WLI39 WVE24:WVE39">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8" workbookViewId="0">
      <selection activeCell="C9" sqref="C9:D9"/>
    </sheetView>
  </sheetViews>
  <sheetFormatPr baseColWidth="10" defaultRowHeight="15.75" x14ac:dyDescent="0.25"/>
  <cols>
    <col min="1" max="1" width="24.85546875" style="147" customWidth="1"/>
    <col min="2" max="2" width="55.5703125" style="147" customWidth="1"/>
    <col min="3" max="3" width="41.28515625" style="147" customWidth="1"/>
    <col min="4" max="4" width="29.42578125" style="147" customWidth="1"/>
    <col min="5" max="5" width="29.140625" style="147" customWidth="1"/>
    <col min="6" max="16384" width="11.42578125" style="98"/>
  </cols>
  <sheetData>
    <row r="1" spans="1:5" x14ac:dyDescent="0.25">
      <c r="A1" s="244" t="s">
        <v>95</v>
      </c>
      <c r="B1" s="245"/>
      <c r="C1" s="245"/>
      <c r="D1" s="245"/>
      <c r="E1" s="120"/>
    </row>
    <row r="2" spans="1:5" ht="27.75" customHeight="1" x14ac:dyDescent="0.25">
      <c r="A2" s="121"/>
      <c r="B2" s="246" t="s">
        <v>78</v>
      </c>
      <c r="C2" s="246"/>
      <c r="D2" s="246"/>
      <c r="E2" s="122"/>
    </row>
    <row r="3" spans="1:5" ht="21" customHeight="1" x14ac:dyDescent="0.25">
      <c r="A3" s="123"/>
      <c r="B3" s="246" t="s">
        <v>158</v>
      </c>
      <c r="C3" s="246"/>
      <c r="D3" s="246"/>
      <c r="E3" s="124"/>
    </row>
    <row r="4" spans="1:5" thickBot="1" x14ac:dyDescent="0.3">
      <c r="A4" s="125"/>
      <c r="B4" s="126"/>
      <c r="C4" s="126"/>
      <c r="D4" s="126"/>
      <c r="E4" s="127"/>
    </row>
    <row r="5" spans="1:5" ht="26.25" customHeight="1" thickBot="1" x14ac:dyDescent="0.3">
      <c r="A5" s="125"/>
      <c r="B5" s="128" t="s">
        <v>79</v>
      </c>
      <c r="C5" s="247"/>
      <c r="D5" s="248"/>
      <c r="E5" s="127"/>
    </row>
    <row r="6" spans="1:5" ht="27.75" customHeight="1" thickBot="1" x14ac:dyDescent="0.3">
      <c r="A6" s="125"/>
      <c r="B6" s="151" t="s">
        <v>80</v>
      </c>
      <c r="C6" s="249"/>
      <c r="D6" s="250"/>
      <c r="E6" s="127"/>
    </row>
    <row r="7" spans="1:5" ht="29.25" customHeight="1" thickBot="1" x14ac:dyDescent="0.3">
      <c r="A7" s="125"/>
      <c r="B7" s="151" t="s">
        <v>159</v>
      </c>
      <c r="C7" s="242" t="s">
        <v>160</v>
      </c>
      <c r="D7" s="243"/>
      <c r="E7" s="127"/>
    </row>
    <row r="8" spans="1:5" ht="16.5" thickBot="1" x14ac:dyDescent="0.3">
      <c r="A8" s="125"/>
      <c r="B8" s="152" t="s">
        <v>161</v>
      </c>
      <c r="C8" s="237"/>
      <c r="D8" s="238"/>
      <c r="E8" s="127"/>
    </row>
    <row r="9" spans="1:5" ht="23.25" customHeight="1" thickBot="1" x14ac:dyDescent="0.3">
      <c r="A9" s="125"/>
      <c r="B9" s="152" t="s">
        <v>161</v>
      </c>
      <c r="C9" s="237"/>
      <c r="D9" s="238"/>
      <c r="E9" s="127"/>
    </row>
    <row r="10" spans="1:5" ht="26.25" customHeight="1" thickBot="1" x14ac:dyDescent="0.3">
      <c r="A10" s="125"/>
      <c r="B10" s="152" t="s">
        <v>161</v>
      </c>
      <c r="C10" s="237"/>
      <c r="D10" s="238"/>
      <c r="E10" s="127"/>
    </row>
    <row r="11" spans="1:5" ht="21.75" customHeight="1" thickBot="1" x14ac:dyDescent="0.3">
      <c r="A11" s="125"/>
      <c r="B11" s="152" t="s">
        <v>161</v>
      </c>
      <c r="C11" s="237"/>
      <c r="D11" s="238"/>
      <c r="E11" s="127"/>
    </row>
    <row r="12" spans="1:5" ht="32.25" thickBot="1" x14ac:dyDescent="0.3">
      <c r="A12" s="125"/>
      <c r="B12" s="153" t="s">
        <v>162</v>
      </c>
      <c r="C12" s="237">
        <f>SUM(C8:D11)</f>
        <v>0</v>
      </c>
      <c r="D12" s="238"/>
      <c r="E12" s="127"/>
    </row>
    <row r="13" spans="1:5" ht="26.25" customHeight="1" thickBot="1" x14ac:dyDescent="0.3">
      <c r="A13" s="125"/>
      <c r="B13" s="153" t="s">
        <v>163</v>
      </c>
      <c r="C13" s="237">
        <f>+C12/616000</f>
        <v>0</v>
      </c>
      <c r="D13" s="238"/>
      <c r="E13" s="127"/>
    </row>
    <row r="14" spans="1:5" ht="24.75" customHeight="1" x14ac:dyDescent="0.25">
      <c r="A14" s="125"/>
      <c r="B14" s="126"/>
      <c r="C14" s="130"/>
      <c r="D14" s="131"/>
      <c r="E14" s="127"/>
    </row>
    <row r="15" spans="1:5" ht="28.5" customHeight="1" thickBot="1" x14ac:dyDescent="0.3">
      <c r="A15" s="125"/>
      <c r="B15" s="126" t="s">
        <v>164</v>
      </c>
      <c r="C15" s="130"/>
      <c r="D15" s="131"/>
      <c r="E15" s="127"/>
    </row>
    <row r="16" spans="1:5" ht="27" customHeight="1" x14ac:dyDescent="0.25">
      <c r="A16" s="125"/>
      <c r="B16" s="132" t="s">
        <v>81</v>
      </c>
      <c r="C16" s="133"/>
      <c r="D16" s="134"/>
      <c r="E16" s="127"/>
    </row>
    <row r="17" spans="1:6" ht="28.5" customHeight="1" x14ac:dyDescent="0.25">
      <c r="A17" s="125"/>
      <c r="B17" s="125" t="s">
        <v>82</v>
      </c>
      <c r="C17" s="135"/>
      <c r="D17" s="127"/>
      <c r="E17" s="127"/>
    </row>
    <row r="18" spans="1:6" ht="15" x14ac:dyDescent="0.25">
      <c r="A18" s="125"/>
      <c r="B18" s="125" t="s">
        <v>83</v>
      </c>
      <c r="C18" s="135"/>
      <c r="D18" s="127"/>
      <c r="E18" s="127"/>
    </row>
    <row r="19" spans="1:6" ht="27" customHeight="1" thickBot="1" x14ac:dyDescent="0.3">
      <c r="A19" s="125"/>
      <c r="B19" s="136" t="s">
        <v>84</v>
      </c>
      <c r="C19" s="137"/>
      <c r="D19" s="138"/>
      <c r="E19" s="127"/>
    </row>
    <row r="20" spans="1:6" ht="27" customHeight="1" thickBot="1" x14ac:dyDescent="0.3">
      <c r="A20" s="125"/>
      <c r="B20" s="239" t="s">
        <v>85</v>
      </c>
      <c r="C20" s="240"/>
      <c r="D20" s="241"/>
      <c r="E20" s="127"/>
    </row>
    <row r="21" spans="1:6" ht="16.5" thickBot="1" x14ac:dyDescent="0.3">
      <c r="A21" s="125"/>
      <c r="B21" s="239" t="s">
        <v>86</v>
      </c>
      <c r="C21" s="240"/>
      <c r="D21" s="241"/>
      <c r="E21" s="127"/>
    </row>
    <row r="22" spans="1:6" x14ac:dyDescent="0.25">
      <c r="A22" s="125"/>
      <c r="B22" s="139" t="s">
        <v>165</v>
      </c>
      <c r="C22" s="140"/>
      <c r="D22" s="131" t="s">
        <v>87</v>
      </c>
      <c r="E22" s="127"/>
    </row>
    <row r="23" spans="1:6" ht="16.5" thickBot="1" x14ac:dyDescent="0.3">
      <c r="A23" s="125"/>
      <c r="B23" s="129" t="s">
        <v>88</v>
      </c>
      <c r="C23" s="141"/>
      <c r="D23" s="142" t="s">
        <v>87</v>
      </c>
      <c r="E23" s="127"/>
    </row>
    <row r="24" spans="1:6" ht="16.5" thickBot="1" x14ac:dyDescent="0.3">
      <c r="A24" s="125"/>
      <c r="B24" s="143"/>
      <c r="C24" s="144"/>
      <c r="D24" s="126"/>
      <c r="E24" s="145"/>
    </row>
    <row r="25" spans="1:6" x14ac:dyDescent="0.25">
      <c r="A25" s="254"/>
      <c r="B25" s="255" t="s">
        <v>89</v>
      </c>
      <c r="C25" s="257" t="s">
        <v>90</v>
      </c>
      <c r="D25" s="258"/>
      <c r="E25" s="259"/>
      <c r="F25" s="251"/>
    </row>
    <row r="26" spans="1:6" ht="16.5" thickBot="1" x14ac:dyDescent="0.3">
      <c r="A26" s="254"/>
      <c r="B26" s="256"/>
      <c r="C26" s="252" t="s">
        <v>91</v>
      </c>
      <c r="D26" s="253"/>
      <c r="E26" s="259"/>
      <c r="F26" s="251"/>
    </row>
    <row r="27" spans="1:6" thickBot="1" x14ac:dyDescent="0.3">
      <c r="A27" s="136"/>
      <c r="B27" s="146"/>
      <c r="C27" s="146"/>
      <c r="D27" s="146"/>
      <c r="E27" s="138"/>
      <c r="F27" s="119"/>
    </row>
    <row r="28" spans="1:6" x14ac:dyDescent="0.25">
      <c r="B28" s="148" t="s">
        <v>166</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Luzma</cp:lastModifiedBy>
  <dcterms:created xsi:type="dcterms:W3CDTF">2014-10-22T15:49:24Z</dcterms:created>
  <dcterms:modified xsi:type="dcterms:W3CDTF">2014-12-05T17:21:48Z</dcterms:modified>
</cp:coreProperties>
</file>