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07" activeTab="1"/>
  </bookViews>
  <sheets>
    <sheet name="JURIDICA SANTA ENGRACIA" sheetId="11" r:id="rId1"/>
    <sheet name="TECNICA GRUPO 8" sheetId="8" r:id="rId2"/>
    <sheet name="FINANCIERA" sheetId="10" r:id="rId3"/>
  </sheets>
  <calcPr calcId="145621"/>
</workbook>
</file>

<file path=xl/calcChain.xml><?xml version="1.0" encoding="utf-8"?>
<calcChain xmlns="http://schemas.openxmlformats.org/spreadsheetml/2006/main">
  <c r="K111" i="8" l="1"/>
  <c r="K52" i="8"/>
  <c r="L52" i="8"/>
  <c r="L51" i="8"/>
  <c r="K51" i="8"/>
  <c r="I46" i="8"/>
  <c r="C24" i="10" l="1"/>
  <c r="C14" i="10"/>
  <c r="C13" i="10"/>
  <c r="K112" i="8" l="1"/>
  <c r="D41" i="8"/>
  <c r="F22" i="8" l="1"/>
  <c r="E22" i="8"/>
  <c r="D22" i="8"/>
  <c r="C24" i="8" l="1"/>
  <c r="E24" i="8"/>
  <c r="M119" i="8" l="1"/>
  <c r="L119" i="8"/>
  <c r="K119" i="8"/>
  <c r="A112" i="8"/>
  <c r="A113" i="8" s="1"/>
  <c r="A114" i="8" s="1"/>
  <c r="A115" i="8" s="1"/>
  <c r="A116" i="8" s="1"/>
  <c r="A117" i="8" s="1"/>
  <c r="A118" i="8" s="1"/>
  <c r="N119" i="8"/>
  <c r="N57" i="8"/>
  <c r="E125" i="8" l="1"/>
  <c r="D150" i="8" s="1"/>
  <c r="D40" i="8" s="1"/>
  <c r="E40" i="8" s="1"/>
  <c r="F140" i="8"/>
  <c r="D151" i="8" s="1"/>
  <c r="E150" i="8" l="1"/>
  <c r="C121" i="8" l="1"/>
  <c r="M57" i="8"/>
  <c r="C62" i="8" s="1"/>
  <c r="L57" i="8"/>
  <c r="K57" i="8"/>
  <c r="C61" i="8" s="1"/>
  <c r="A50" i="8"/>
  <c r="A51" i="8" s="1"/>
  <c r="A52" i="8" s="1"/>
  <c r="A53" i="8" s="1"/>
  <c r="A54" i="8" s="1"/>
  <c r="A55" i="8" s="1"/>
  <c r="A56" i="8" s="1"/>
</calcChain>
</file>

<file path=xl/sharedStrings.xml><?xml version="1.0" encoding="utf-8"?>
<sst xmlns="http://schemas.openxmlformats.org/spreadsheetml/2006/main" count="466" uniqueCount="271">
  <si>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</si>
  <si>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</si>
  <si>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</si>
  <si>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</si>
  <si>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</si>
  <si>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</si>
  <si>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</si>
  <si>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</si>
  <si>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</si>
  <si>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</si>
  <si>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</si>
  <si>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</si>
  <si>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</si>
  <si>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</si>
  <si>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</si>
  <si>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</si>
  <si>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</si>
  <si>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</si>
  <si>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</si>
  <si>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</si>
  <si>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</si>
  <si>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</si>
  <si>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</si>
  <si>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</si>
  <si>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</si>
  <si>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</si>
  <si>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</si>
  <si>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</si>
  <si>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</si>
  <si>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</si>
  <si>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</si>
  <si>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</si>
  <si>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</si>
  <si>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</si>
  <si>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</si>
  <si>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</si>
  <si>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</si>
  <si>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</si>
  <si>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</si>
  <si>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</si>
  <si>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</si>
  <si>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</si>
  <si>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</si>
  <si>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</si>
  <si>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</si>
  <si>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</si>
  <si>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</si>
  <si>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</si>
  <si>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</si>
  <si>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</si>
  <si>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</si>
  <si>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</si>
  <si>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</si>
  <si>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</si>
  <si>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</si>
  <si>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</si>
  <si>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</si>
  <si>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</si>
  <si>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</si>
  <si>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</si>
  <si>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</si>
  <si>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</si>
  <si>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</si>
  <si>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</si>
  <si>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</si>
  <si>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</si>
  <si>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</si>
  <si>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</si>
  <si>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</si>
  <si>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</si>
  <si>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</si>
  <si>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</si>
  <si>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</si>
  <si>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</si>
  <si>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</si>
  <si>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</si>
  <si>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</si>
  <si>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</si>
  <si>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</si>
  <si>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</si>
  <si>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</si>
  <si>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</si>
  <si>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</si>
  <si>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</si>
  <si>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</si>
  <si>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</si>
  <si>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</si>
  <si>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</si>
  <si>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</si>
  <si>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</si>
  <si>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</si>
  <si>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</si>
  <si>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</si>
  <si>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</si>
  <si>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</si>
  <si>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</si>
  <si>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</si>
  <si>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</si>
  <si>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</si>
  <si>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</si>
  <si>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</si>
  <si>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</si>
  <si>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</si>
  <si>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</si>
  <si>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</si>
  <si>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</si>
  <si>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</si>
  <si>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</si>
  <si>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</si>
  <si>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</si>
  <si>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</si>
  <si>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</si>
  <si>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</si>
  <si>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</si>
  <si>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</si>
  <si>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</si>
  <si>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</si>
  <si>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</si>
  <si>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</si>
  <si>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</si>
  <si>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</si>
  <si>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</si>
  <si>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</si>
  <si>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</si>
  <si>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</si>
  <si>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</si>
  <si>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</si>
  <si>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</si>
  <si>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</si>
  <si>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</si>
  <si>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</si>
  <si>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</si>
  <si>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</si>
  <si>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</si>
  <si>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</si>
  <si>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</si>
  <si>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</si>
  <si>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</si>
  <si>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</si>
  <si>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</si>
  <si>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</si>
  <si>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</si>
  <si>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</si>
  <si>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</si>
  <si>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</si>
  <si>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</si>
  <si>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</si>
  <si>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</si>
  <si>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</si>
  <si>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N/A</t>
  </si>
  <si>
    <t>X</t>
  </si>
  <si>
    <t>CARTA DE COMPROMISO DE GESTIONAR EL USO CUANDO ES PÚBLICA CDI</t>
  </si>
  <si>
    <t>MODALIDAD FAMILIAR</t>
  </si>
  <si>
    <t>TRABAJADORA SOCIAL</t>
  </si>
  <si>
    <t>PSICOLOGA</t>
  </si>
  <si>
    <t>FUNDACION SANTA ENGRACIA</t>
  </si>
  <si>
    <t>FAMILIAR</t>
  </si>
  <si>
    <t>1/300</t>
  </si>
  <si>
    <t>LEIDY MARCELA TIBIDOR MOLINA</t>
  </si>
  <si>
    <t>UNIVERSIDAD INCA DE COLOMBIA</t>
  </si>
  <si>
    <t>7 DE DICIEMBRE DE 2007</t>
  </si>
  <si>
    <t xml:space="preserve">FUNDACION PARA EL DESARROLLO AGRICOLA, SOCIAL Y TECNOLÓGICO - FUNDASET/FUNDACION SOCIAL FUNJES
</t>
  </si>
  <si>
    <t>FUNDACION PARA EL DESARROLLO AGRICOLA, SOCIAL Y TECNOLÓGICO - FUNDASET (16-05-2013 AL 10-12-2013)/FUNDACION SOCIAL FUNJES (15-10-2013 AL 15-12-2013)</t>
  </si>
  <si>
    <t>FUNCIONES TECNICAS Y OPERATIVAS RELACIONADAS CON LA OPERACIÓN DE LA MODALIDAD</t>
  </si>
  <si>
    <t>PSICÓLOGA</t>
  </si>
  <si>
    <t>PSICÓLOGA (MODALIDAD FAMILIAR)</t>
  </si>
  <si>
    <t>1/150</t>
  </si>
  <si>
    <t>NATALIA ANDREA CUBILLOS RODRIGUEZ</t>
  </si>
  <si>
    <t>UNIVERSIDAD DISTRITAL FRANCISO JOSE DE CALDAS</t>
  </si>
  <si>
    <t>15 DE SEPTIEMBRE DE 2011</t>
  </si>
  <si>
    <t>FUNDACION FE</t>
  </si>
  <si>
    <t>FUNCIONES RELACIONADAS CON INTERVENCION EN MODALIDAD DE HOGARES SUSTITUTOS</t>
  </si>
  <si>
    <t>ADRIANA SILVA ANGARITA</t>
  </si>
  <si>
    <t>UNIVERSIDAD INDUSTRIAL DE SA NTANDER</t>
  </si>
  <si>
    <t>10 DE JUNIO DE 2008</t>
  </si>
  <si>
    <t>ANGELA GOMEZ MARTINEZ</t>
  </si>
  <si>
    <t>UNIVERSIDAD ANTONIO NARIÑO</t>
  </si>
  <si>
    <t>24 DE SEPTIEMBRE  DE 2010</t>
  </si>
  <si>
    <t>LICEO SAN PABLO</t>
  </si>
  <si>
    <t>ORIENTADORA PSICOSOCIAL EN UN CENTRO EDUCATIVO</t>
  </si>
  <si>
    <t>NUBIA ALEJANDRA ACUÑA ARIZA</t>
  </si>
  <si>
    <t>FUNDACION UNIVERSITARIA LOS LIBERATDORES</t>
  </si>
  <si>
    <t>22 DE MARZO DE 2013</t>
  </si>
  <si>
    <t>FUNDACION FUNDAR</t>
  </si>
  <si>
    <t>TALLERISTA EN TEMAS DE VIOLENCIA INTRAFAMILIAR</t>
  </si>
  <si>
    <t>KAREN CECILIA BURGOS GAUTA</t>
  </si>
  <si>
    <t>UNIVERSIDAD DE PAMPLONA</t>
  </si>
  <si>
    <t>13 DE ABRIL DE 2012</t>
  </si>
  <si>
    <t>FONADE</t>
  </si>
  <si>
    <t>LICEO SANTA ENGRACIA</t>
  </si>
  <si>
    <t>CORPORACION NUEVA GRANADA</t>
  </si>
  <si>
    <t>COORDINADOR  GENERAL DEL PROYECTO POR CADA MIL CUPOS OFERTADOS O FRACIÓN INFERIOR</t>
  </si>
  <si>
    <t>1/1000</t>
  </si>
  <si>
    <t>CLAUDIO MAURICIO SUAREZ CUTA</t>
  </si>
  <si>
    <t>PSICÓLOGO</t>
  </si>
  <si>
    <t>UNIVERSIDAD NACIONAL ABIERTA Y A DISTANCIA</t>
  </si>
  <si>
    <t>PSICÓLOGO DE LA MODALIDAD INSTITUCIONAL</t>
  </si>
  <si>
    <t>PROFESIONAL DE APOYO PEDAGÓGICO  POR CADA MIL CUPOS OFERTADOS O FRACCIÓN INFERIOR</t>
  </si>
  <si>
    <t>FUNDACIÓN NACIONAL PARA EL DESARROLLO DE LA PROSPERIDAD FUNDEXPO/GERENCIA ADMINISTRATIVA Y POLITICAS DE GOBIERNO MUNICIPIO HATO COROZAL/SERVINSALUD YOPAL</t>
  </si>
  <si>
    <t xml:space="preserve">FUNDEXPO:(14-05-2013 HASTA 30-12-2013 Y DEL 01-11-2012AL 30-12-2012) HATO COROZAL (20-01-2012 AL 26-10-2012 Y DEL 23-01-2013 AL 13-05-2013)SERVINSALUD YOPAL(27-10-2010 AL 28-11-2010)
</t>
  </si>
  <si>
    <t>DIANA YULIET MARTÍNEZ RAMOS</t>
  </si>
  <si>
    <t>UNIVERSIDAD  INDUSTRIAL DE SANTANDER</t>
  </si>
  <si>
    <t>SECRETARIADO ARQUISIOSESANO DE PASTORAL SOCIAL</t>
  </si>
  <si>
    <t>JULIO ANDRÉS SUAREZ CAMACHO</t>
  </si>
  <si>
    <t>1/5000</t>
  </si>
  <si>
    <t>MINISTERIO DE EDUCACION</t>
  </si>
  <si>
    <t>FPI 81-138</t>
  </si>
  <si>
    <t>44 AL 47</t>
  </si>
  <si>
    <t xml:space="preserve">NO </t>
  </si>
  <si>
    <t>30/01/2012 A 30/11/2012</t>
  </si>
  <si>
    <t>01/02/2012 AL 11/02/2014</t>
  </si>
  <si>
    <t>12/02/2013 A 30/12/2013</t>
  </si>
  <si>
    <t>La certificación adjunta no cumple con los requisitos solicitados por cuanto la fecha de expedición del  Secretariado Arquidiosesano está suscrita de Junio de 2008 pero certifica un período hasta  agosto de 2008. (Folio 241)</t>
  </si>
  <si>
    <t>TECNICO LABORAL EN BANCA Y SERVICIOS FINANCIEROS</t>
  </si>
  <si>
    <t>INSTITUTO COLOMBIANO DE APRENDIZAJE INCAP</t>
  </si>
  <si>
    <t>COORDINADORA (MODALIDAD FAMILIAR)</t>
  </si>
  <si>
    <t>1/200</t>
  </si>
  <si>
    <t>SE CRUZA CON EL TALENTO HUMANO DEL PROPONENTE FUNDACION MUJERES PROCASANARE. APLICA SOLO PARA SANTA ENGRACIA POR SER EL PRIMER PROPONENTE EN RADICAR (VER NOTA 5 NUMERAL 3.21.1 DEL PLIEGO)</t>
  </si>
  <si>
    <t>900483946-9</t>
  </si>
  <si>
    <t>8 CASANARE</t>
  </si>
  <si>
    <t>14 ARAUCA</t>
  </si>
  <si>
    <t>14 META</t>
  </si>
  <si>
    <t xml:space="preserve">CUMPLE </t>
  </si>
  <si>
    <t xml:space="preserve"> CUMPLE</t>
  </si>
  <si>
    <t xml:space="preserve">EL PROPONENTE CUMPLE __X____ NO CUMPLE   </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</si>
  <si>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</si>
  <si>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</si>
  <si>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PARA COOPERACION Y EL DESARROLLO SOSTENIBLE DE LA ORINOQUIA</t>
  </si>
  <si>
    <t>FUNDACION NACIONAL PARA EL DESARROLLO DE LA PROSPERIDAD - FUNDEXPO</t>
  </si>
  <si>
    <t>PROPONENTE No. 1. FUNDACION SANTA ENGRACIA</t>
  </si>
  <si>
    <t>1 al 3</t>
  </si>
  <si>
    <t xml:space="preserve">SI </t>
  </si>
  <si>
    <t>Se indica la numeración de los folios.</t>
  </si>
  <si>
    <t>CERTIFICADO DE CUMPLIMIENTO DE PAGO DE APORTES DE SEGURIDAD SOCIAL Y PARAFISCALES. FORMATO 2</t>
  </si>
  <si>
    <t xml:space="preserve"> SI </t>
  </si>
  <si>
    <t>Se indica la numeración de los folios. Garantía de Seriedad para el Grupo 8</t>
  </si>
  <si>
    <t>4 al 6</t>
  </si>
  <si>
    <t>26 al 30</t>
  </si>
  <si>
    <t>15 al 16</t>
  </si>
  <si>
    <t>Se indica la numeracón de los folios. Se presenta en fotocopia</t>
  </si>
  <si>
    <t>11 al 12</t>
  </si>
  <si>
    <t>9 al 10</t>
  </si>
  <si>
    <t>20 al 22</t>
  </si>
  <si>
    <t>Resolución número 1574 de 2012, expedida por la Regional Arauca</t>
  </si>
  <si>
    <t>17 al 18</t>
  </si>
  <si>
    <t>FUNDACION MUEJRES PRO CANASARE</t>
  </si>
  <si>
    <t>FPI-25-134</t>
  </si>
  <si>
    <r>
      <t xml:space="preserve">LAS CERTIFICACIONES LABORALES NO CUMPLEN CON LA EXPERIENCIA ESPECIFICA SOLICITADA EN LOS PLIEGOS, NUMERAL 3.22.2  (Folio 101 al 104)
LA SUBSANACION PRESENTADA NO CUMPLE CON LO SOLICITADO, EN RAZÓN A QUE RATIFICA LAS CERTIFICACIONES LABORALES PRESENTADAS EN LA PROPUESTA, LAS CUALES NO CUMPLEN CON LA EXPERIENCIA SOLICITADA EN EL PLIEGO, NUMERAL 3.22.2 </t>
    </r>
    <r>
      <rPr>
        <i/>
        <sz val="11"/>
        <color theme="1"/>
        <rFont val="Arial"/>
        <family val="2"/>
      </rPr>
      <t>"Un año como Director, coordinador o jefe de programas  o proyectos sociales para la infancia o centros educativos"</t>
    </r>
  </si>
  <si>
    <t>DEBE SUBSANAR CARTA DE COMPROMISO, PUES LA CEDULA NO CORRESPONDE A LA PROFESIONAL (Folio 129)
LA SUBSNACION PRESENTADA CUMPLE CON LO SOLICITADO. 5-12-2014</t>
  </si>
  <si>
    <t>INSTITUTO NACIONAL PENITENCIARIO Y CARCELARIO CUCUTA /EXTRAS/SUBSANO: ASOCIACION DE PADRES DE FAMILIA DEL HOGAR INFANTIL VECINAL MUNDO INFANTIL</t>
  </si>
  <si>
    <t>1/09/2011 A 02/2012 / EXTRAS (2/11/2012 A 31/12/2012). SUBSANO: 01-02-2014 AL 31-12-2014</t>
  </si>
  <si>
    <t>DEBE  IDENTIFICAR LAS FUNCIONES REALIZADAS DE ACUERDO A SU EXPERIENCIA RELACIONADA (Folio 163-164)
LA SUBSNACION PRESENTADA CUMPLE CON LO SOLICITADO. 5-12-2014</t>
  </si>
  <si>
    <t>ANNY MILENA GOMEZ TARAZONA</t>
  </si>
  <si>
    <t>La certificación que presenta corresponde a una razon social diferente a la razón social oferente, El número de NIT no corresponde.
Se acepta la subsanacion presentada de acuerdo a lo preceptuado en los pliegos; literal a), numeral 3.19</t>
  </si>
  <si>
    <t>De acuerdo a la Subsanacion presentada el 5 de diciembre de 2012, se incorpora esta certificacion de experiencia a la evaluación técnica. 
Se acepta la subsanacion presentada de acuerdo a lo preceptuado en los pliegos; literal a), numeral 3.19</t>
  </si>
  <si>
    <t>GIMNASIO PREESCOLAR DULCES GENIOS</t>
  </si>
  <si>
    <t>VIGENCIA 2014</t>
  </si>
  <si>
    <t>FUNCIONES DE APOYO AL PROCESO PSICOLOGICO</t>
  </si>
  <si>
    <t>FUNCIONES COMO PSICOLOGA</t>
  </si>
  <si>
    <t>LA SUBSNACION PRESENTADA CUMPLE CON LO SOLICITADO. 5-12-2014</t>
  </si>
  <si>
    <t>UNAD</t>
  </si>
  <si>
    <t>ESTABLECIMIENTO PENITENCIARIO Y CARCELARIO DE SANTA ROSA DE VITERBO</t>
  </si>
  <si>
    <t>DE 01-08-2006 al 31-06-2007</t>
  </si>
  <si>
    <t>SE OBSERVA QUE EL PROPONENTE SI INVOLUCRO LOS 5 COMPONENTES, CUMPLE CON LA SINTESIS DE PALABRAS SOLICITADAS. SIN EMBARGO, LO EXPUESTO EN EL COMPONENTE DE AMBIENTES EDUCATIVOS Y PROTECTORES DEL NUMERAL 4.1. NO HACE REFERENCIA A LO SOLICITADO. (Folio 169)
SE ACEPTA LA SUBSANACION PRESENTADA CON FECHA 5 DE DICIEMBRE DE 2014</t>
  </si>
  <si>
    <t>PARROQUIA SANTA MARIA DEL PILAR</t>
  </si>
  <si>
    <t>000469856</t>
  </si>
  <si>
    <t xml:space="preserve">No cumple con el perfil requerido, como  mínimo tecnólogo. Por lo tanto, no se especifica experiencia profesional (Folio 268).
PARA ESTE REQUISITO NO APLICA SUBSANABILIDAD POR SER UN FACTOR PONDERANTE, EN CONCORDANCIA CON EL NUMERAL 1.11.9 REGLAS DE SUBSANABILIDAD </t>
  </si>
  <si>
    <t xml:space="preserve">Presenta certificaciones sin funciones, adicional, la certificación de FUNDEXPO, expedida el 10 de enero de 2013 no tiene claridad sobre los tiempos certificados. (Folios 193 al 197).
PARA ESTE REQUISITO NO APLICA SUBSANABILIDAD POR SER UN FACTOR PONDERANTE, EN CONCORDANCIA CON EL NUMERAL 1.11.9 REGLAS DE SUBSANABILIDAD </t>
  </si>
  <si>
    <t>SIN VALOR</t>
  </si>
  <si>
    <t>ANDREA DANITZA CASTRO GARCIA</t>
  </si>
  <si>
    <t>De acuerdo al reporte recibido ayer según correo precedente, la fundación Santa Engracia presentó  como talento humano habilitante a través de subsanación a la profesional ANDREA DANITZA CASTRO GARCIA. La misma profesional ya fue reportada por la fundación Cristiana Lazos de Amor en la regional Magdalena. Teniendo en cuenta que esta persona fue inscrita primero por la Fundación Cristiana Lazos de Amor, y en concordancia con lo establecido en el pliego de condiciones 3.21. 1 TALENTO HUMANO HABILITANTE, NOTA 5,  se debe excluir esta profesional de la lista de talento humano habilitante correspondiente a la evaluación técnica de la Fundación Santa Engracia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</si>
</sst>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quot;$&quot;* #,##0.00_-;\-&quot;$&quot;* #,##0.00_-;_-&quot;$&quot;* &quot;-&quot;??_-;_-@_-"/>
    <numFmt numFmtId="165" formatCode="_-* #,##0.00_-;\-* #,##0.00_-;_-* &quot;-&quot;??_-;_-@_-"/>
    <numFmt numFmtId="166" formatCode="&quot;$&quot;\ #,##0_);[Red]\(&quot;$&quot;\ #,##0\)"/>
    <numFmt numFmtId="167" formatCode="[$$-240A]\ #,##0"/>
    <numFmt numFmtId="168" formatCode="[$$-2C0A]\ #,##0"/>
    <numFmt numFmtId="169" formatCode="[$$-240A]\ #,##0.00"/>
    <numFmt numFmtId="170" formatCode="_-* #,##0\ _€_-;\-* #,##0\ _€_-;_-* &quot;-&quot;??\ _€_-;_-@_-"/>
    <numFmt numFmtId="171" formatCode="[$$-2C0A]\ #,##0.00"/>
    <numFmt numFmtId="172" formatCode="_-* #,##0.0_-;\-* #,##0.0_-;_-* &quot;-&quot;??_-;_-@_-"/>
    <numFmt numFmtId="173" formatCode="_-* #,##0_-;\-* #,##0_-;_-* &quot;-&quot;??_-;_-@_-"/>
    <numFmt numFmtId="174" formatCode="0_ ;\-0\ "/>
    <numFmt numFmtId="175" formatCode="0.00000"/>
    <numFmt numFmtId="176" formatCode="&quot;$&quot;#,##0"/>
    <numFmt numFmtId="177" formatCode="_-* #,##0.000_-;\-* #,##0.000_-;_-* &quot;-&quot;??_-;_-@_-"/>
    <numFmt numFmtId="178" formatCode="#,##0_ ;\-#,##0\ "/>
  </numFmts>
  <fonts count="39"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2"/>
      <color rgb="FF7030A0"/>
      <name val="Arial"/>
      <family val="2"/>
    </font>
    <font>
      <b/>
      <sz val="12"/>
      <name val="Arial"/>
      <family val="2"/>
    </font>
    <font>
      <sz val="12"/>
      <name val="Arial"/>
      <family val="2"/>
    </font>
    <font>
      <b/>
      <sz val="11"/>
      <name val="Arial"/>
      <family val="2"/>
    </font>
    <font>
      <sz val="11"/>
      <name val="Arial Narrow"/>
      <family val="2"/>
    </font>
    <font>
      <i/>
      <sz val="11"/>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314">
    <xf numFmtId="0" fontId="0" fillId="0" borderId="0" xfId="0"/>
    <xf numFmtId="0" fontId="0" fillId="0" borderId="1" xfId="0" applyBorder="1"/>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6" fontId="0" fillId="0" borderId="0" xfId="0" applyNumberFormat="1" applyAlignment="1">
      <alignment horizontal="center" vertical="center"/>
    </xf>
    <xf numFmtId="168" fontId="0" fillId="0" borderId="0" xfId="0" applyNumberFormat="1" applyFill="1" applyBorder="1" applyAlignment="1">
      <alignment horizontal="center" vertical="center"/>
    </xf>
    <xf numFmtId="167" fontId="0" fillId="0" borderId="0" xfId="0" applyNumberFormat="1" applyBorder="1" applyAlignment="1">
      <alignment vertical="center"/>
    </xf>
    <xf numFmtId="170" fontId="13" fillId="0" borderId="1" xfId="1" applyNumberFormat="1" applyFont="1" applyFill="1" applyBorder="1" applyAlignment="1">
      <alignment horizontal="right" vertical="center" wrapText="1"/>
    </xf>
    <xf numFmtId="0" fontId="0" fillId="0" borderId="0" xfId="0"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0" fontId="0" fillId="0" borderId="0" xfId="0" applyFill="1" applyBorder="1" applyAlignment="1">
      <alignment vertical="center" wrapText="1"/>
    </xf>
    <xf numFmtId="169" fontId="0" fillId="0" borderId="0" xfId="0" applyNumberFormat="1" applyFill="1" applyBorder="1" applyAlignment="1">
      <alignment vertical="center"/>
    </xf>
    <xf numFmtId="0" fontId="0" fillId="0" borderId="0" xfId="0" applyFill="1" applyBorder="1" applyAlignment="1">
      <alignment horizontal="center"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71" fontId="1" fillId="0" borderId="1" xfId="0" applyNumberFormat="1" applyFon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4" fillId="0" borderId="0" xfId="0" applyFont="1" applyAlignment="1">
      <alignment horizontal="justify" vertical="center"/>
    </xf>
    <xf numFmtId="0" fontId="25" fillId="4"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5" borderId="5"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6"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9" fillId="2" borderId="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6" borderId="0" xfId="0" applyFont="1" applyFill="1" applyAlignment="1">
      <alignment vertical="center"/>
    </xf>
    <xf numFmtId="0" fontId="28" fillId="6" borderId="27" xfId="0" applyFont="1" applyFill="1" applyBorder="1" applyAlignment="1">
      <alignment vertical="center"/>
    </xf>
    <xf numFmtId="0" fontId="28" fillId="6"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6" borderId="29" xfId="0" applyFont="1" applyFill="1" applyBorder="1" applyAlignment="1">
      <alignment vertical="center"/>
    </xf>
    <xf numFmtId="0" fontId="29" fillId="6" borderId="28" xfId="0" applyFont="1" applyFill="1" applyBorder="1" applyAlignment="1">
      <alignment vertical="center"/>
    </xf>
    <xf numFmtId="0" fontId="29" fillId="6" borderId="0" xfId="0" applyFont="1" applyFill="1" applyAlignment="1">
      <alignment vertical="center"/>
    </xf>
    <xf numFmtId="0" fontId="29" fillId="6" borderId="29" xfId="0" applyFont="1" applyFill="1" applyBorder="1" applyAlignment="1">
      <alignment vertical="center"/>
    </xf>
    <xf numFmtId="0" fontId="28" fillId="6" borderId="30" xfId="0" applyFont="1" applyFill="1" applyBorder="1" applyAlignment="1">
      <alignment vertical="center"/>
    </xf>
    <xf numFmtId="0" fontId="28" fillId="6" borderId="0" xfId="0" applyFont="1" applyFill="1" applyAlignment="1">
      <alignment horizontal="center" vertical="center"/>
    </xf>
    <xf numFmtId="0" fontId="28" fillId="6" borderId="29" xfId="0" applyFont="1" applyFill="1" applyBorder="1" applyAlignment="1">
      <alignment horizontal="center" vertical="center"/>
    </xf>
    <xf numFmtId="0" fontId="29" fillId="6" borderId="25" xfId="0" applyFont="1" applyFill="1" applyBorder="1" applyAlignment="1">
      <alignment vertical="center"/>
    </xf>
    <xf numFmtId="0" fontId="29" fillId="7" borderId="0" xfId="0" applyFont="1" applyFill="1" applyAlignment="1">
      <alignment vertical="center"/>
    </xf>
    <xf numFmtId="0" fontId="29" fillId="6" borderId="33" xfId="0" applyFont="1" applyFill="1" applyBorder="1" applyAlignment="1">
      <alignment vertical="center"/>
    </xf>
    <xf numFmtId="0" fontId="29" fillId="7" borderId="35" xfId="0" applyFont="1" applyFill="1" applyBorder="1" applyAlignment="1">
      <alignment vertical="center"/>
    </xf>
    <xf numFmtId="0" fontId="29" fillId="6" borderId="36" xfId="0" applyFont="1" applyFill="1" applyBorder="1" applyAlignment="1">
      <alignment vertical="center"/>
    </xf>
    <xf numFmtId="0" fontId="28" fillId="6" borderId="28" xfId="0" applyFont="1" applyFill="1" applyBorder="1" applyAlignment="1">
      <alignment vertical="center"/>
    </xf>
    <xf numFmtId="0" fontId="28" fillId="6" borderId="36" xfId="0" applyFont="1" applyFill="1" applyBorder="1" applyAlignment="1">
      <alignment horizontal="center" vertical="center"/>
    </xf>
    <xf numFmtId="0" fontId="28" fillId="6" borderId="0" xfId="0" applyFont="1" applyFill="1" applyAlignment="1">
      <alignment horizontal="right" vertical="center"/>
    </xf>
    <xf numFmtId="0" fontId="28" fillId="6" borderId="0" xfId="0" applyFont="1" applyFill="1" applyAlignment="1">
      <alignment vertical="center"/>
    </xf>
    <xf numFmtId="0" fontId="29" fillId="0" borderId="29" xfId="0" applyFont="1" applyBorder="1" applyAlignment="1">
      <alignment vertical="center"/>
    </xf>
    <xf numFmtId="0" fontId="29" fillId="6" borderId="35"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6" borderId="33" xfId="0" applyFont="1" applyFill="1" applyBorder="1" applyAlignment="1">
      <alignment vertical="center"/>
    </xf>
    <xf numFmtId="0" fontId="34" fillId="6" borderId="33" xfId="0" applyFont="1" applyFill="1" applyBorder="1" applyAlignment="1">
      <alignment horizontal="center" vertical="center"/>
    </xf>
    <xf numFmtId="0" fontId="34" fillId="6" borderId="33" xfId="0" applyFont="1" applyFill="1" applyBorder="1" applyAlignment="1">
      <alignment vertical="center" wrapText="1"/>
    </xf>
    <xf numFmtId="1" fontId="13" fillId="0" borderId="1" xfId="0" applyNumberFormat="1" applyFont="1" applyFill="1" applyBorder="1" applyAlignment="1" applyProtection="1">
      <alignment horizontal="center" vertical="center" wrapText="1"/>
      <protection locked="0"/>
    </xf>
    <xf numFmtId="173" fontId="13" fillId="0" borderId="1" xfId="1" applyNumberFormat="1" applyFont="1" applyFill="1" applyBorder="1" applyAlignment="1" applyProtection="1">
      <alignment horizontal="center" vertical="center" wrapText="1"/>
      <protection locked="0"/>
    </xf>
    <xf numFmtId="0" fontId="0" fillId="0" borderId="1" xfId="0" applyFill="1" applyBorder="1" applyAlignment="1">
      <alignment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0" fillId="0" borderId="1" xfId="0" applyBorder="1" applyAlignment="1">
      <alignment horizontal="center" vertical="center"/>
    </xf>
    <xf numFmtId="0" fontId="36" fillId="2" borderId="1" xfId="0" applyFont="1" applyFill="1" applyBorder="1" applyAlignment="1">
      <alignment horizontal="center" vertical="center" wrapText="1"/>
    </xf>
    <xf numFmtId="168" fontId="2" fillId="3" borderId="1" xfId="0" applyNumberFormat="1" applyFont="1" applyFill="1" applyBorder="1" applyAlignment="1">
      <alignment horizontal="center" vertical="center"/>
    </xf>
    <xf numFmtId="0" fontId="2" fillId="0" borderId="0" xfId="0" applyFont="1" applyAlignment="1">
      <alignment vertical="center"/>
    </xf>
    <xf numFmtId="49" fontId="20" fillId="0" borderId="1" xfId="0" applyNumberFormat="1" applyFont="1" applyFill="1" applyBorder="1" applyAlignment="1" applyProtection="1">
      <alignment horizontal="left" vertical="center" wrapText="1"/>
      <protection locked="0"/>
    </xf>
    <xf numFmtId="49" fontId="20" fillId="0" borderId="1" xfId="0" applyNumberFormat="1"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9" fontId="4" fillId="0" borderId="1" xfId="4"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15" fontId="4" fillId="0" borderId="1" xfId="0" applyNumberFormat="1" applyFont="1" applyFill="1" applyBorder="1" applyAlignment="1" applyProtection="1">
      <alignment horizontal="center" vertical="center" wrapText="1"/>
      <protection locked="0"/>
    </xf>
    <xf numFmtId="172" fontId="4" fillId="0" borderId="1" xfId="1" applyNumberFormat="1" applyFont="1" applyFill="1" applyBorder="1" applyAlignment="1" applyProtection="1">
      <alignment horizontal="center" vertical="center" wrapText="1"/>
      <protection locked="0"/>
    </xf>
    <xf numFmtId="173" fontId="4" fillId="0" borderId="1" xfId="1" applyNumberFormat="1" applyFont="1" applyFill="1" applyBorder="1" applyAlignment="1" applyProtection="1">
      <alignment horizontal="center" vertical="center"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 fillId="0" borderId="1" xfId="0" applyFont="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20" fillId="0" borderId="1" xfId="0" applyFont="1" applyBorder="1" applyAlignment="1">
      <alignment horizontal="center" vertical="center" wrapText="1"/>
    </xf>
    <xf numFmtId="0" fontId="9" fillId="3"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wrapText="1"/>
    </xf>
    <xf numFmtId="169" fontId="0" fillId="0" borderId="0" xfId="0" applyNumberFormat="1" applyFill="1" applyBorder="1" applyAlignment="1">
      <alignment horizontal="center" vertical="center"/>
    </xf>
    <xf numFmtId="0" fontId="2" fillId="0" borderId="0" xfId="0" applyFont="1" applyFill="1" applyBorder="1" applyAlignment="1">
      <alignment horizontal="center" vertical="center" wrapText="1"/>
    </xf>
    <xf numFmtId="0" fontId="0" fillId="0" borderId="0" xfId="0" applyBorder="1" applyAlignment="1">
      <alignment horizontal="center" vertical="center"/>
    </xf>
    <xf numFmtId="0" fontId="1" fillId="0" borderId="0" xfId="0" applyFont="1" applyFill="1" applyBorder="1" applyAlignment="1">
      <alignment horizontal="center" vertical="center" wrapText="1"/>
    </xf>
    <xf numFmtId="167" fontId="0" fillId="0" borderId="0" xfId="0" applyNumberFormat="1" applyBorder="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center" vertical="center"/>
    </xf>
    <xf numFmtId="14" fontId="2"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 fontId="2" fillId="3"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168" fontId="0" fillId="0" borderId="0" xfId="0" applyNumberFormat="1" applyFill="1" applyBorder="1" applyAlignment="1" applyProtection="1">
      <alignment horizontal="center" vertical="center"/>
      <protection locked="0"/>
    </xf>
    <xf numFmtId="169" fontId="0" fillId="0" borderId="0" xfId="0" applyNumberFormat="1" applyFill="1" applyAlignment="1">
      <alignment horizontal="center" vertical="center"/>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9" fillId="3" borderId="8" xfId="0" applyFont="1" applyFill="1" applyBorder="1" applyAlignment="1" applyProtection="1">
      <alignment vertical="center" wrapText="1"/>
      <protection locked="0"/>
    </xf>
    <xf numFmtId="0" fontId="9" fillId="0" borderId="8" xfId="0" applyFont="1" applyFill="1" applyBorder="1" applyAlignment="1" applyProtection="1">
      <alignment horizontal="left" vertical="center" wrapText="1"/>
      <protection locked="0"/>
    </xf>
    <xf numFmtId="0" fontId="0" fillId="0" borderId="0" xfId="0" applyAlignment="1">
      <alignment horizontal="center" vertical="center" wrapText="1"/>
    </xf>
    <xf numFmtId="169" fontId="0" fillId="0" borderId="0" xfId="0" applyNumberFormat="1" applyFill="1" applyBorder="1" applyAlignment="1">
      <alignment vertical="center" wrapText="1"/>
    </xf>
    <xf numFmtId="0" fontId="0" fillId="0" borderId="0" xfId="0" applyBorder="1" applyAlignment="1">
      <alignment vertical="center" wrapText="1"/>
    </xf>
    <xf numFmtId="167" fontId="0" fillId="0" borderId="0" xfId="0" applyNumberFormat="1" applyBorder="1" applyAlignment="1">
      <alignment vertical="center" wrapText="1"/>
    </xf>
    <xf numFmtId="0" fontId="15" fillId="0" borderId="0" xfId="0" applyFont="1" applyFill="1" applyBorder="1" applyAlignment="1">
      <alignment horizontal="left" vertical="center" wrapText="1"/>
    </xf>
    <xf numFmtId="0" fontId="0" fillId="0" borderId="1" xfId="0"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0" fontId="20" fillId="0" borderId="0" xfId="0" applyFont="1" applyFill="1" applyAlignment="1">
      <alignment horizontal="left" vertical="center" wrapText="1"/>
    </xf>
    <xf numFmtId="174" fontId="20" fillId="0" borderId="1" xfId="1" applyNumberFormat="1" applyFont="1" applyFill="1" applyBorder="1" applyAlignment="1" applyProtection="1">
      <alignment horizontal="center" vertical="center" wrapText="1"/>
      <protection locked="0"/>
    </xf>
    <xf numFmtId="9" fontId="20" fillId="0" borderId="1" xfId="4" applyFont="1" applyFill="1" applyBorder="1" applyAlignment="1" applyProtection="1">
      <alignment horizontal="center" vertical="center" wrapText="1"/>
      <protection locked="0"/>
    </xf>
    <xf numFmtId="14" fontId="20" fillId="0" borderId="1" xfId="0" applyNumberFormat="1" applyFont="1" applyFill="1" applyBorder="1" applyAlignment="1" applyProtection="1">
      <alignment horizontal="center" vertical="center" wrapText="1"/>
      <protection locked="0"/>
    </xf>
    <xf numFmtId="15"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170" fontId="20" fillId="0" borderId="1" xfId="1" applyNumberFormat="1" applyFont="1" applyFill="1" applyBorder="1" applyAlignment="1">
      <alignment horizontal="right" vertical="center" wrapText="1"/>
    </xf>
    <xf numFmtId="170" fontId="4" fillId="0" borderId="1" xfId="1" applyNumberFormat="1" applyFont="1" applyFill="1" applyBorder="1" applyAlignment="1">
      <alignment horizontal="center" vertical="center" wrapText="1"/>
    </xf>
    <xf numFmtId="170" fontId="13" fillId="0" borderId="1" xfId="1" applyNumberFormat="1" applyFont="1" applyFill="1" applyBorder="1" applyAlignment="1">
      <alignment horizontal="center" vertical="center" wrapText="1"/>
    </xf>
    <xf numFmtId="0" fontId="0" fillId="0" borderId="0" xfId="0" applyFill="1" applyAlignment="1">
      <alignment horizontal="center" vertical="center" wrapText="1"/>
    </xf>
    <xf numFmtId="170" fontId="20" fillId="0" borderId="1" xfId="1" applyNumberFormat="1" applyFont="1" applyFill="1" applyBorder="1" applyAlignment="1">
      <alignment horizontal="center" vertical="center" wrapText="1"/>
    </xf>
    <xf numFmtId="9" fontId="20" fillId="0" borderId="1"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left" vertical="center" wrapText="1"/>
      <protection locked="0"/>
    </xf>
    <xf numFmtId="0" fontId="2" fillId="0" borderId="0" xfId="0" applyFont="1" applyAlignment="1">
      <alignment vertical="center" wrapText="1"/>
    </xf>
    <xf numFmtId="0" fontId="1" fillId="0"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9" fillId="3" borderId="8"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168" fontId="2" fillId="3"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4" fontId="0" fillId="0" borderId="0" xfId="0" applyNumberFormat="1" applyAlignment="1">
      <alignment vertical="center" wrapText="1"/>
    </xf>
    <xf numFmtId="14" fontId="0" fillId="0" borderId="0" xfId="0" applyNumberFormat="1" applyAlignment="1">
      <alignment vertical="center"/>
    </xf>
    <xf numFmtId="165" fontId="0" fillId="0" borderId="0" xfId="1" applyFont="1" applyAlignment="1">
      <alignment vertical="center" wrapText="1"/>
    </xf>
    <xf numFmtId="175" fontId="0" fillId="0" borderId="1" xfId="0" quotePrefix="1" applyNumberFormat="1" applyBorder="1" applyAlignment="1">
      <alignment vertical="center" wrapText="1"/>
    </xf>
    <xf numFmtId="0" fontId="0" fillId="0" borderId="0" xfId="0" quotePrefix="1" applyAlignment="1">
      <alignment vertical="center"/>
    </xf>
    <xf numFmtId="176" fontId="4" fillId="0" borderId="1" xfId="1" applyNumberFormat="1" applyFont="1" applyFill="1" applyBorder="1" applyAlignment="1">
      <alignment horizontal="righ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3" fontId="11" fillId="0" borderId="1" xfId="0" applyNumberFormat="1" applyFont="1" applyFill="1" applyBorder="1" applyAlignment="1">
      <alignment horizontal="right" vertical="center" wrapText="1"/>
    </xf>
    <xf numFmtId="168" fontId="0" fillId="0" borderId="1" xfId="0" applyNumberFormat="1" applyFill="1" applyBorder="1" applyAlignment="1" applyProtection="1">
      <alignment horizontal="center" vertical="center"/>
    </xf>
    <xf numFmtId="0" fontId="0" fillId="0" borderId="1" xfId="0" applyBorder="1" applyAlignment="1">
      <alignment horizontal="justify" vertical="center"/>
    </xf>
    <xf numFmtId="0" fontId="28" fillId="6" borderId="33" xfId="0" applyFont="1" applyFill="1" applyBorder="1" applyAlignment="1">
      <alignment vertical="center"/>
    </xf>
    <xf numFmtId="2" fontId="0" fillId="2" borderId="1" xfId="0" applyNumberFormat="1" applyFill="1" applyBorder="1" applyAlignment="1">
      <alignment horizontal="center" vertical="center"/>
    </xf>
    <xf numFmtId="0" fontId="23" fillId="0" borderId="0" xfId="0" applyFont="1" applyAlignment="1">
      <alignment horizontal="center" vertical="center"/>
    </xf>
    <xf numFmtId="0" fontId="25" fillId="5" borderId="1" xfId="0" applyFont="1" applyFill="1" applyBorder="1" applyAlignment="1">
      <alignment horizontal="center" vertical="center" wrapText="1"/>
    </xf>
    <xf numFmtId="0" fontId="0" fillId="0" borderId="1" xfId="0" applyBorder="1" applyAlignment="1">
      <alignment horizontal="center"/>
    </xf>
    <xf numFmtId="2" fontId="29" fillId="6" borderId="27" xfId="0" applyNumberFormat="1" applyFont="1" applyFill="1" applyBorder="1" applyAlignment="1">
      <alignment vertical="center"/>
    </xf>
    <xf numFmtId="2" fontId="29" fillId="6" borderId="29" xfId="0" applyNumberFormat="1" applyFont="1" applyFill="1" applyBorder="1" applyAlignment="1">
      <alignment vertical="center"/>
    </xf>
    <xf numFmtId="2" fontId="29" fillId="7" borderId="0" xfId="0" applyNumberFormat="1" applyFont="1" applyFill="1" applyAlignment="1">
      <alignment horizontal="center" vertical="center"/>
    </xf>
    <xf numFmtId="2" fontId="29" fillId="7" borderId="35" xfId="0" applyNumberFormat="1" applyFont="1" applyFill="1" applyBorder="1" applyAlignment="1">
      <alignment horizontal="center" vertical="center"/>
    </xf>
    <xf numFmtId="165" fontId="29" fillId="7" borderId="26" xfId="1" applyFont="1" applyFill="1" applyBorder="1" applyAlignment="1">
      <alignment vertical="center"/>
    </xf>
    <xf numFmtId="165" fontId="29" fillId="7" borderId="0" xfId="1" applyFont="1" applyFill="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16" fontId="26" fillId="6" borderId="19" xfId="0" applyNumberFormat="1" applyFont="1" applyFill="1" applyBorder="1" applyAlignment="1">
      <alignment horizontal="center" vertical="center" wrapText="1"/>
    </xf>
    <xf numFmtId="0" fontId="0" fillId="0" borderId="0" xfId="0" applyAlignment="1">
      <alignment horizontal="center"/>
    </xf>
    <xf numFmtId="177" fontId="4" fillId="0" borderId="1" xfId="1" applyNumberFormat="1" applyFont="1" applyFill="1" applyBorder="1" applyAlignment="1" applyProtection="1">
      <alignment horizontal="center" vertical="center" wrapText="1"/>
      <protection locked="0"/>
    </xf>
    <xf numFmtId="0" fontId="20" fillId="0" borderId="1" xfId="0" applyFont="1" applyFill="1" applyBorder="1" applyAlignment="1">
      <alignment horizontal="justify" vertical="center" wrapText="1"/>
    </xf>
    <xf numFmtId="1" fontId="13" fillId="0" borderId="1" xfId="0" quotePrefix="1" applyNumberFormat="1" applyFont="1" applyFill="1" applyBorder="1" applyAlignment="1" applyProtection="1">
      <alignment horizontal="center" vertical="center" wrapText="1"/>
      <protection locked="0"/>
    </xf>
    <xf numFmtId="178" fontId="18" fillId="0" borderId="1" xfId="1" applyNumberFormat="1" applyFont="1" applyFill="1" applyBorder="1" applyAlignment="1" applyProtection="1">
      <alignment horizontal="center" vertical="center" wrapText="1"/>
      <protection locked="0"/>
    </xf>
    <xf numFmtId="0" fontId="26" fillId="6" borderId="22" xfId="0" applyFont="1" applyFill="1" applyBorder="1" applyAlignment="1">
      <alignment horizontal="justify" vertical="justify" wrapText="1"/>
    </xf>
    <xf numFmtId="0" fontId="26" fillId="6" borderId="23" xfId="0" applyFont="1" applyFill="1" applyBorder="1" applyAlignment="1">
      <alignment horizontal="justify" vertical="justify" wrapText="1"/>
    </xf>
    <xf numFmtId="0" fontId="26" fillId="6" borderId="24" xfId="0" applyFont="1" applyFill="1" applyBorder="1" applyAlignment="1">
      <alignment horizontal="justify"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0" borderId="22" xfId="0" applyFont="1" applyBorder="1" applyAlignment="1">
      <alignment horizontal="justify" vertical="justify" wrapText="1"/>
    </xf>
    <xf numFmtId="0" fontId="26" fillId="0" borderId="23" xfId="0" applyFont="1" applyBorder="1" applyAlignment="1">
      <alignment horizontal="justify" vertical="justify" wrapText="1"/>
    </xf>
    <xf numFmtId="0" fontId="26" fillId="0" borderId="24" xfId="0" applyFont="1" applyBorder="1" applyAlignment="1">
      <alignment horizontal="justify" vertical="justify" wrapText="1"/>
    </xf>
    <xf numFmtId="0" fontId="26" fillId="6" borderId="19" xfId="0" applyFont="1" applyFill="1" applyBorder="1" applyAlignment="1">
      <alignment horizontal="justify" vertical="justify" wrapText="1"/>
    </xf>
    <xf numFmtId="0" fontId="26" fillId="6" borderId="20" xfId="0" applyFont="1" applyFill="1" applyBorder="1" applyAlignment="1">
      <alignment horizontal="justify" vertical="justify" wrapText="1"/>
    </xf>
    <xf numFmtId="0" fontId="26" fillId="6" borderId="21" xfId="0" applyFont="1" applyFill="1" applyBorder="1" applyAlignment="1">
      <alignment horizontal="justify" vertical="justify" wrapText="1"/>
    </xf>
    <xf numFmtId="0" fontId="0" fillId="0" borderId="5" xfId="0" applyBorder="1" applyAlignment="1">
      <alignment horizontal="center" wrapText="1"/>
    </xf>
    <xf numFmtId="0" fontId="0" fillId="0" borderId="40" xfId="0" applyBorder="1" applyAlignment="1">
      <alignment horizontal="center" wrapText="1"/>
    </xf>
    <xf numFmtId="0" fontId="0" fillId="0" borderId="14" xfId="0" applyBorder="1" applyAlignment="1">
      <alignment horizontal="center" wrapText="1"/>
    </xf>
    <xf numFmtId="0" fontId="25" fillId="0" borderId="1" xfId="0" applyFont="1" applyBorder="1" applyAlignment="1">
      <alignment horizontal="center" vertical="center" wrapText="1"/>
    </xf>
    <xf numFmtId="0" fontId="32" fillId="0" borderId="0" xfId="0" applyFont="1" applyAlignment="1">
      <alignment horizontal="center" vertical="center"/>
    </xf>
    <xf numFmtId="0" fontId="25" fillId="5"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4" borderId="1" xfId="0" applyFont="1" applyFill="1" applyBorder="1" applyAlignment="1">
      <alignment horizontal="center" vertical="center" wrapText="1"/>
    </xf>
    <xf numFmtId="0" fontId="0" fillId="0" borderId="1" xfId="0" applyBorder="1" applyAlignment="1">
      <alignment wrapText="1"/>
    </xf>
    <xf numFmtId="0" fontId="20" fillId="0" borderId="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justify"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40" xfId="0" applyFont="1" applyFill="1" applyBorder="1" applyAlignment="1">
      <alignment horizontal="center" vertical="center" wrapText="1"/>
    </xf>
    <xf numFmtId="0" fontId="0" fillId="0" borderId="1" xfId="0" applyBorder="1" applyAlignment="1">
      <alignment horizontal="justify" vertical="center" wrapText="1"/>
    </xf>
    <xf numFmtId="0" fontId="2" fillId="0" borderId="1" xfId="0" applyFont="1" applyBorder="1" applyAlignment="1">
      <alignment horizontal="justify" vertical="center"/>
    </xf>
    <xf numFmtId="0" fontId="0" fillId="0" borderId="1" xfId="0" applyFill="1" applyBorder="1" applyAlignment="1">
      <alignment horizontal="center" vertical="center"/>
    </xf>
    <xf numFmtId="0" fontId="0" fillId="0" borderId="1" xfId="0" applyFill="1" applyBorder="1" applyAlignment="1">
      <alignment horizontal="justify" vertical="center"/>
    </xf>
    <xf numFmtId="0" fontId="2" fillId="0" borderId="1" xfId="0" applyFont="1" applyBorder="1" applyAlignment="1">
      <alignment horizontal="center" vertical="center"/>
    </xf>
    <xf numFmtId="0" fontId="2" fillId="0" borderId="5"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0" fillId="0" borderId="5" xfId="0" applyFill="1" applyBorder="1" applyAlignment="1">
      <alignment horizontal="justify" vertical="center" wrapText="1"/>
    </xf>
    <xf numFmtId="0" fontId="0" fillId="0" borderId="14" xfId="0" applyFill="1" applyBorder="1" applyAlignment="1">
      <alignment horizontal="justify" vertical="center"/>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29" fillId="6" borderId="39" xfId="0" applyFont="1" applyFill="1" applyBorder="1" applyAlignment="1">
      <alignment vertical="center"/>
    </xf>
    <xf numFmtId="0" fontId="0" fillId="0" borderId="28" xfId="0" applyBorder="1"/>
    <xf numFmtId="0" fontId="28" fillId="6" borderId="35" xfId="0" applyFont="1" applyFill="1" applyBorder="1" applyAlignment="1">
      <alignment vertical="center" wrapText="1"/>
    </xf>
    <xf numFmtId="0" fontId="28" fillId="6" borderId="34" xfId="0" applyFont="1" applyFill="1" applyBorder="1" applyAlignment="1">
      <alignment vertical="center" wrapText="1"/>
    </xf>
    <xf numFmtId="0" fontId="28" fillId="6" borderId="26" xfId="0" applyFont="1" applyFill="1" applyBorder="1" applyAlignment="1">
      <alignment vertical="center" wrapText="1"/>
    </xf>
    <xf numFmtId="0" fontId="28" fillId="6" borderId="37" xfId="0" applyFont="1" applyFill="1" applyBorder="1" applyAlignment="1">
      <alignment vertical="center" wrapText="1"/>
    </xf>
    <xf numFmtId="0" fontId="28" fillId="8" borderId="30" xfId="0" applyFont="1" applyFill="1" applyBorder="1" applyAlignment="1">
      <alignment horizontal="center" vertical="center"/>
    </xf>
    <xf numFmtId="0" fontId="28" fillId="8" borderId="32" xfId="0" applyFont="1" applyFill="1" applyBorder="1" applyAlignment="1">
      <alignment horizontal="center" vertical="center"/>
    </xf>
    <xf numFmtId="0" fontId="28" fillId="8" borderId="31" xfId="0" applyFont="1" applyFill="1" applyBorder="1" applyAlignment="1">
      <alignment horizontal="center" vertical="center"/>
    </xf>
    <xf numFmtId="0" fontId="29" fillId="6" borderId="38" xfId="0" applyFont="1" applyFill="1" applyBorder="1" applyAlignment="1">
      <alignment vertical="center"/>
    </xf>
    <xf numFmtId="0" fontId="28" fillId="6" borderId="25" xfId="0" applyFont="1" applyFill="1" applyBorder="1" applyAlignment="1">
      <alignment vertical="center"/>
    </xf>
    <xf numFmtId="0" fontId="28" fillId="6" borderId="33" xfId="0" applyFont="1" applyFill="1" applyBorder="1" applyAlignment="1">
      <alignment vertical="center"/>
    </xf>
    <xf numFmtId="164" fontId="35" fillId="6" borderId="32" xfId="3" applyFont="1" applyFill="1" applyBorder="1" applyAlignment="1">
      <alignment horizontal="center" vertical="center" wrapText="1"/>
    </xf>
    <xf numFmtId="164" fontId="35" fillId="6" borderId="31" xfId="3"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28" fillId="6" borderId="0" xfId="0" applyFont="1" applyFill="1" applyAlignment="1">
      <alignment horizontal="center" vertical="center" wrapText="1"/>
    </xf>
    <xf numFmtId="0" fontId="29" fillId="6" borderId="32"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35" fillId="6" borderId="32"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6"/>
  <sheetViews>
    <sheetView zoomScaleNormal="100" workbookViewId="0">
      <selection activeCell="G24" sqref="G24"/>
    </sheetView>
  </sheetViews>
  <sheetFormatPr baseColWidth="10" defaultRowHeight="15" x14ac:dyDescent="0.25"/>
  <cols>
    <col min="1" max="1" width="11.42578125" style="59"/>
    <col min="2" max="2" width="13.85546875" style="59" customWidth="1"/>
    <col min="3" max="3" width="13.7109375" style="59" customWidth="1"/>
    <col min="4" max="4" width="21.85546875" style="59" customWidth="1"/>
    <col min="5" max="5" width="11.42578125" style="59"/>
    <col min="6" max="6" width="9.85546875" style="59" customWidth="1"/>
    <col min="7" max="7" width="10.85546875" style="59" customWidth="1"/>
    <col min="8" max="11" width="11.42578125" style="59"/>
    <col min="12" max="12" width="20.28515625" style="59" customWidth="1"/>
    <col min="13" max="16384" width="11.42578125" style="59"/>
  </cols>
  <sheetData>
    <row r="3" spans="1:12" ht="16.5" x14ac:dyDescent="0.25">
      <c r="A3" s="241" t="s">
        <v>63</v>
      </c>
      <c r="B3" s="241"/>
      <c r="C3" s="241"/>
      <c r="D3" s="241"/>
      <c r="E3" s="241"/>
      <c r="F3" s="241"/>
      <c r="G3" s="241"/>
      <c r="H3" s="241"/>
      <c r="I3" s="241"/>
      <c r="J3" s="241"/>
      <c r="K3" s="241"/>
      <c r="L3" s="241"/>
    </row>
    <row r="4" spans="1:12" ht="16.5" x14ac:dyDescent="0.25">
      <c r="A4" s="206"/>
    </row>
    <row r="5" spans="1:12" ht="16.5" x14ac:dyDescent="0.25">
      <c r="A5" s="241" t="s">
        <v>225</v>
      </c>
      <c r="B5" s="241"/>
      <c r="C5" s="241"/>
      <c r="D5" s="241"/>
      <c r="E5" s="241"/>
      <c r="F5" s="241"/>
      <c r="G5" s="241"/>
      <c r="H5" s="241"/>
      <c r="I5" s="241"/>
      <c r="J5" s="241"/>
      <c r="K5" s="241"/>
      <c r="L5" s="241"/>
    </row>
    <row r="6" spans="1:12" ht="16.5" x14ac:dyDescent="0.25">
      <c r="A6" s="43"/>
    </row>
    <row r="7" spans="1:12" ht="109.5" customHeight="1" x14ac:dyDescent="0.25">
      <c r="A7" s="242" t="s">
        <v>226</v>
      </c>
      <c r="B7" s="242"/>
      <c r="C7" s="242"/>
      <c r="D7" s="242"/>
      <c r="E7" s="242"/>
      <c r="F7" s="242"/>
      <c r="G7" s="242"/>
      <c r="H7" s="242"/>
      <c r="I7" s="242"/>
      <c r="J7" s="242"/>
      <c r="K7" s="242"/>
      <c r="L7" s="242"/>
    </row>
    <row r="8" spans="1:12" ht="45.75" customHeight="1" x14ac:dyDescent="0.25">
      <c r="A8" s="242"/>
      <c r="B8" s="242"/>
      <c r="C8" s="242"/>
      <c r="D8" s="242"/>
      <c r="E8" s="242"/>
      <c r="F8" s="242"/>
      <c r="G8" s="242"/>
      <c r="H8" s="242"/>
      <c r="I8" s="242"/>
      <c r="J8" s="242"/>
      <c r="K8" s="242"/>
      <c r="L8" s="242"/>
    </row>
    <row r="9" spans="1:12" ht="28.5" customHeight="1" x14ac:dyDescent="0.25">
      <c r="A9" s="242" t="s">
        <v>89</v>
      </c>
      <c r="B9" s="242"/>
      <c r="C9" s="242"/>
      <c r="D9" s="242"/>
      <c r="E9" s="242"/>
      <c r="F9" s="242"/>
      <c r="G9" s="242"/>
      <c r="H9" s="242"/>
      <c r="I9" s="242"/>
      <c r="J9" s="242"/>
      <c r="K9" s="242"/>
      <c r="L9" s="242"/>
    </row>
    <row r="10" spans="1:12" ht="28.5" customHeight="1" x14ac:dyDescent="0.25">
      <c r="A10" s="242"/>
      <c r="B10" s="242"/>
      <c r="C10" s="242"/>
      <c r="D10" s="242"/>
      <c r="E10" s="242"/>
      <c r="F10" s="242"/>
      <c r="G10" s="242"/>
      <c r="H10" s="242"/>
      <c r="I10" s="242"/>
      <c r="J10" s="242"/>
      <c r="K10" s="242"/>
      <c r="L10" s="242"/>
    </row>
    <row r="11" spans="1:12" ht="15.75" thickBot="1" x14ac:dyDescent="0.3"/>
    <row r="12" spans="1:12" ht="15.75" thickBot="1" x14ac:dyDescent="0.3">
      <c r="A12" s="44" t="s">
        <v>64</v>
      </c>
      <c r="B12" s="243" t="s">
        <v>86</v>
      </c>
      <c r="C12" s="244"/>
      <c r="D12" s="244"/>
      <c r="E12" s="244"/>
      <c r="F12" s="244"/>
      <c r="G12" s="244"/>
      <c r="H12" s="244"/>
      <c r="I12" s="244"/>
      <c r="J12" s="244"/>
      <c r="K12" s="244"/>
      <c r="L12" s="244"/>
    </row>
    <row r="13" spans="1:12" ht="15.75" thickBot="1" x14ac:dyDescent="0.3">
      <c r="A13" s="45">
        <v>1</v>
      </c>
      <c r="B13" s="238" t="s">
        <v>155</v>
      </c>
      <c r="C13" s="238"/>
      <c r="D13" s="238"/>
      <c r="E13" s="238"/>
      <c r="F13" s="238"/>
      <c r="G13" s="238"/>
      <c r="H13" s="238"/>
      <c r="I13" s="238"/>
      <c r="J13" s="238"/>
      <c r="K13" s="238"/>
      <c r="L13" s="238"/>
    </row>
    <row r="14" spans="1:12" ht="15.75" thickBot="1" x14ac:dyDescent="0.3">
      <c r="A14" s="45">
        <v>2</v>
      </c>
      <c r="B14" s="238" t="s">
        <v>245</v>
      </c>
      <c r="C14" s="238"/>
      <c r="D14" s="238"/>
      <c r="E14" s="238"/>
      <c r="F14" s="238"/>
      <c r="G14" s="238"/>
      <c r="H14" s="238"/>
      <c r="I14" s="238"/>
      <c r="J14" s="238"/>
      <c r="K14" s="238"/>
      <c r="L14" s="238"/>
    </row>
    <row r="15" spans="1:12" ht="15.75" thickBot="1" x14ac:dyDescent="0.3">
      <c r="A15" s="45">
        <v>3</v>
      </c>
      <c r="B15" s="238" t="s">
        <v>227</v>
      </c>
      <c r="C15" s="238"/>
      <c r="D15" s="238"/>
      <c r="E15" s="238"/>
      <c r="F15" s="238"/>
      <c r="G15" s="238"/>
      <c r="H15" s="238"/>
      <c r="I15" s="238"/>
      <c r="J15" s="238"/>
      <c r="K15" s="238"/>
      <c r="L15" s="238"/>
    </row>
    <row r="16" spans="1:12" ht="15.75" thickBot="1" x14ac:dyDescent="0.3">
      <c r="A16" s="45">
        <v>4</v>
      </c>
      <c r="B16" s="238" t="s">
        <v>228</v>
      </c>
      <c r="C16" s="238"/>
      <c r="D16" s="238"/>
      <c r="E16" s="238"/>
      <c r="F16" s="238"/>
      <c r="G16" s="238"/>
      <c r="H16" s="238"/>
      <c r="I16" s="238"/>
      <c r="J16" s="238"/>
      <c r="K16" s="238"/>
      <c r="L16" s="238"/>
    </row>
    <row r="17" spans="1:12" x14ac:dyDescent="0.25">
      <c r="A17" s="50"/>
      <c r="B17" s="50"/>
      <c r="C17" s="50"/>
      <c r="D17" s="50"/>
      <c r="E17" s="50"/>
      <c r="F17" s="50"/>
      <c r="G17" s="50"/>
      <c r="H17" s="50"/>
      <c r="I17" s="50"/>
      <c r="J17" s="50"/>
      <c r="K17" s="50"/>
      <c r="L17" s="50"/>
    </row>
    <row r="18" spans="1:12" x14ac:dyDescent="0.25">
      <c r="A18" s="51"/>
      <c r="B18" s="50"/>
      <c r="C18" s="50"/>
      <c r="D18" s="50"/>
      <c r="E18" s="50"/>
      <c r="F18" s="50"/>
      <c r="G18" s="50"/>
      <c r="H18" s="50"/>
      <c r="I18" s="50"/>
      <c r="J18" s="50"/>
      <c r="K18" s="50"/>
      <c r="L18" s="50"/>
    </row>
    <row r="19" spans="1:12" x14ac:dyDescent="0.25">
      <c r="A19" s="239" t="s">
        <v>229</v>
      </c>
      <c r="B19" s="239"/>
      <c r="C19" s="239"/>
      <c r="D19" s="239"/>
      <c r="E19" s="239"/>
      <c r="F19" s="239"/>
      <c r="G19" s="239"/>
      <c r="H19" s="239"/>
      <c r="I19" s="239"/>
      <c r="J19" s="239"/>
      <c r="K19" s="239"/>
      <c r="L19" s="239"/>
    </row>
    <row r="21" spans="1:12" ht="27" customHeight="1" x14ac:dyDescent="0.25">
      <c r="A21" s="240" t="s">
        <v>65</v>
      </c>
      <c r="B21" s="240"/>
      <c r="C21" s="240"/>
      <c r="D21" s="240"/>
      <c r="E21" s="46" t="s">
        <v>66</v>
      </c>
      <c r="F21" s="207" t="s">
        <v>67</v>
      </c>
      <c r="G21" s="207" t="s">
        <v>68</v>
      </c>
      <c r="H21" s="240" t="s">
        <v>3</v>
      </c>
      <c r="I21" s="240"/>
      <c r="J21" s="240"/>
      <c r="K21" s="240"/>
      <c r="L21" s="240"/>
    </row>
    <row r="22" spans="1:12" ht="30.75" customHeight="1" x14ac:dyDescent="0.25">
      <c r="A22" s="232" t="s">
        <v>92</v>
      </c>
      <c r="B22" s="233"/>
      <c r="C22" s="233"/>
      <c r="D22" s="234"/>
      <c r="E22" s="217" t="s">
        <v>230</v>
      </c>
      <c r="F22" s="117" t="s">
        <v>231</v>
      </c>
      <c r="G22" s="1"/>
      <c r="H22" s="226" t="s">
        <v>232</v>
      </c>
      <c r="I22" s="227"/>
      <c r="J22" s="227"/>
      <c r="K22" s="227"/>
      <c r="L22" s="228"/>
    </row>
    <row r="23" spans="1:12" ht="35.25" customHeight="1" x14ac:dyDescent="0.25">
      <c r="A23" s="223" t="s">
        <v>233</v>
      </c>
      <c r="B23" s="224"/>
      <c r="C23" s="224"/>
      <c r="D23" s="225"/>
      <c r="E23" s="47">
        <v>13</v>
      </c>
      <c r="F23" s="117" t="s">
        <v>231</v>
      </c>
      <c r="G23" s="1"/>
      <c r="H23" s="226" t="s">
        <v>232</v>
      </c>
      <c r="I23" s="227"/>
      <c r="J23" s="227"/>
      <c r="K23" s="227"/>
      <c r="L23" s="228"/>
    </row>
    <row r="24" spans="1:12" ht="24.75" customHeight="1" x14ac:dyDescent="0.25">
      <c r="A24" s="223" t="s">
        <v>124</v>
      </c>
      <c r="B24" s="224"/>
      <c r="C24" s="224"/>
      <c r="D24" s="225"/>
      <c r="E24" s="218">
        <v>24</v>
      </c>
      <c r="F24" s="208" t="s">
        <v>234</v>
      </c>
      <c r="G24" s="1"/>
      <c r="H24" s="235" t="s">
        <v>235</v>
      </c>
      <c r="I24" s="236"/>
      <c r="J24" s="236"/>
      <c r="K24" s="236"/>
      <c r="L24" s="237"/>
    </row>
    <row r="25" spans="1:12" ht="27" customHeight="1" x14ac:dyDescent="0.25">
      <c r="A25" s="229" t="s">
        <v>69</v>
      </c>
      <c r="B25" s="230"/>
      <c r="C25" s="230"/>
      <c r="D25" s="231"/>
      <c r="E25" s="47" t="s">
        <v>236</v>
      </c>
      <c r="F25" s="117" t="s">
        <v>231</v>
      </c>
      <c r="G25" s="1"/>
      <c r="H25" s="226" t="s">
        <v>232</v>
      </c>
      <c r="I25" s="227"/>
      <c r="J25" s="227"/>
      <c r="K25" s="227"/>
      <c r="L25" s="228"/>
    </row>
    <row r="26" spans="1:12" ht="20.25" customHeight="1" x14ac:dyDescent="0.25">
      <c r="A26" s="229" t="s">
        <v>88</v>
      </c>
      <c r="B26" s="230"/>
      <c r="C26" s="230"/>
      <c r="D26" s="231"/>
      <c r="E26" s="48" t="s">
        <v>237</v>
      </c>
      <c r="F26" s="208" t="s">
        <v>231</v>
      </c>
      <c r="G26" s="1"/>
      <c r="H26" s="226" t="s">
        <v>232</v>
      </c>
      <c r="I26" s="227"/>
      <c r="J26" s="227"/>
      <c r="K26" s="227"/>
      <c r="L26" s="228"/>
    </row>
    <row r="27" spans="1:12" ht="50.25" customHeight="1" x14ac:dyDescent="0.25">
      <c r="A27" s="229" t="s">
        <v>125</v>
      </c>
      <c r="B27" s="230"/>
      <c r="C27" s="230"/>
      <c r="D27" s="231"/>
      <c r="E27" s="48" t="s">
        <v>238</v>
      </c>
      <c r="F27" s="208" t="s">
        <v>231</v>
      </c>
      <c r="G27" s="1"/>
      <c r="H27" s="226" t="s">
        <v>239</v>
      </c>
      <c r="I27" s="227"/>
      <c r="J27" s="227"/>
      <c r="K27" s="227"/>
      <c r="L27" s="228"/>
    </row>
    <row r="28" spans="1:12" ht="28.5" customHeight="1" x14ac:dyDescent="0.25">
      <c r="A28" s="229" t="s">
        <v>91</v>
      </c>
      <c r="B28" s="230"/>
      <c r="C28" s="230"/>
      <c r="D28" s="231"/>
      <c r="E28" s="48" t="s">
        <v>149</v>
      </c>
      <c r="F28" s="208" t="s">
        <v>149</v>
      </c>
      <c r="G28" s="1"/>
      <c r="H28" s="226" t="s">
        <v>149</v>
      </c>
      <c r="I28" s="227"/>
      <c r="J28" s="227"/>
      <c r="K28" s="227"/>
      <c r="L28" s="228"/>
    </row>
    <row r="29" spans="1:12" ht="15.75" customHeight="1" x14ac:dyDescent="0.25">
      <c r="A29" s="223" t="s">
        <v>70</v>
      </c>
      <c r="B29" s="224"/>
      <c r="C29" s="224"/>
      <c r="D29" s="225"/>
      <c r="E29" s="48">
        <v>7</v>
      </c>
      <c r="F29" s="208" t="s">
        <v>231</v>
      </c>
      <c r="G29" s="1"/>
      <c r="H29" s="226" t="s">
        <v>232</v>
      </c>
      <c r="I29" s="227"/>
      <c r="J29" s="227"/>
      <c r="K29" s="227"/>
      <c r="L29" s="228"/>
    </row>
    <row r="30" spans="1:12" ht="19.5" customHeight="1" x14ac:dyDescent="0.25">
      <c r="A30" s="223" t="s">
        <v>71</v>
      </c>
      <c r="B30" s="224"/>
      <c r="C30" s="224"/>
      <c r="D30" s="225"/>
      <c r="E30" s="47">
        <v>14</v>
      </c>
      <c r="F30" s="208" t="s">
        <v>231</v>
      </c>
      <c r="G30" s="1"/>
      <c r="H30" s="226" t="s">
        <v>232</v>
      </c>
      <c r="I30" s="227"/>
      <c r="J30" s="227"/>
      <c r="K30" s="227"/>
      <c r="L30" s="228"/>
    </row>
    <row r="31" spans="1:12" ht="27.75" customHeight="1" x14ac:dyDescent="0.25">
      <c r="A31" s="223" t="s">
        <v>72</v>
      </c>
      <c r="B31" s="224"/>
      <c r="C31" s="224"/>
      <c r="D31" s="225"/>
      <c r="E31" s="47" t="s">
        <v>240</v>
      </c>
      <c r="F31" s="208" t="s">
        <v>231</v>
      </c>
      <c r="G31" s="1"/>
      <c r="H31" s="226" t="s">
        <v>232</v>
      </c>
      <c r="I31" s="227"/>
      <c r="J31" s="227"/>
      <c r="K31" s="227"/>
      <c r="L31" s="228"/>
    </row>
    <row r="32" spans="1:12" ht="61.5" customHeight="1" x14ac:dyDescent="0.25">
      <c r="A32" s="223" t="s">
        <v>73</v>
      </c>
      <c r="B32" s="224"/>
      <c r="C32" s="224"/>
      <c r="D32" s="225"/>
      <c r="E32" s="47" t="s">
        <v>241</v>
      </c>
      <c r="F32" s="208" t="s">
        <v>231</v>
      </c>
      <c r="G32" s="1"/>
      <c r="H32" s="226" t="s">
        <v>232</v>
      </c>
      <c r="I32" s="227"/>
      <c r="J32" s="227"/>
      <c r="K32" s="227"/>
      <c r="L32" s="228"/>
    </row>
    <row r="33" spans="1:12" ht="17.25" customHeight="1" x14ac:dyDescent="0.25">
      <c r="A33" s="223" t="s">
        <v>74</v>
      </c>
      <c r="B33" s="224"/>
      <c r="C33" s="224"/>
      <c r="D33" s="225"/>
      <c r="E33" s="47">
        <v>8</v>
      </c>
      <c r="F33" s="208" t="s">
        <v>231</v>
      </c>
      <c r="G33" s="1"/>
      <c r="H33" s="226" t="s">
        <v>232</v>
      </c>
      <c r="I33" s="227"/>
      <c r="J33" s="227"/>
      <c r="K33" s="227"/>
      <c r="L33" s="228"/>
    </row>
    <row r="34" spans="1:12" ht="24" customHeight="1" x14ac:dyDescent="0.25">
      <c r="A34" s="223" t="s">
        <v>90</v>
      </c>
      <c r="B34" s="224"/>
      <c r="C34" s="224"/>
      <c r="D34" s="225"/>
      <c r="E34" s="47" t="s">
        <v>242</v>
      </c>
      <c r="F34" s="208" t="s">
        <v>231</v>
      </c>
      <c r="G34" s="1"/>
      <c r="H34" s="226" t="s">
        <v>243</v>
      </c>
      <c r="I34" s="227"/>
      <c r="J34" s="227"/>
      <c r="K34" s="227"/>
      <c r="L34" s="228"/>
    </row>
    <row r="35" spans="1:12" ht="24" customHeight="1" x14ac:dyDescent="0.25">
      <c r="A35" s="223" t="s">
        <v>93</v>
      </c>
      <c r="B35" s="224"/>
      <c r="C35" s="224"/>
      <c r="D35" s="225"/>
      <c r="E35" s="47" t="s">
        <v>244</v>
      </c>
      <c r="F35" s="208" t="s">
        <v>231</v>
      </c>
      <c r="G35" s="1"/>
      <c r="H35" s="226" t="s">
        <v>232</v>
      </c>
      <c r="I35" s="227"/>
      <c r="J35" s="227"/>
      <c r="K35" s="227"/>
      <c r="L35" s="228"/>
    </row>
    <row r="36" spans="1:12" ht="28.5" customHeight="1" x14ac:dyDescent="0.25">
      <c r="A36" s="223" t="s">
        <v>94</v>
      </c>
      <c r="B36" s="224"/>
      <c r="C36" s="224"/>
      <c r="D36" s="225"/>
      <c r="E36" s="49" t="s">
        <v>149</v>
      </c>
      <c r="F36" s="208" t="s">
        <v>149</v>
      </c>
      <c r="G36" s="1"/>
      <c r="H36" s="226" t="s">
        <v>149</v>
      </c>
      <c r="I36" s="227"/>
      <c r="J36" s="227"/>
      <c r="K36" s="227"/>
      <c r="L36" s="228"/>
    </row>
  </sheetData>
  <mergeCells count="42">
    <mergeCell ref="B13:L13"/>
    <mergeCell ref="A3:L3"/>
    <mergeCell ref="A5:L5"/>
    <mergeCell ref="A7:L8"/>
    <mergeCell ref="A9:L10"/>
    <mergeCell ref="B12:L12"/>
    <mergeCell ref="B14:L14"/>
    <mergeCell ref="B15:L15"/>
    <mergeCell ref="B16:L16"/>
    <mergeCell ref="A19:L19"/>
    <mergeCell ref="A21:D21"/>
    <mergeCell ref="H21:L21"/>
    <mergeCell ref="A22:D22"/>
    <mergeCell ref="H22:L22"/>
    <mergeCell ref="A23:D23"/>
    <mergeCell ref="H23:L23"/>
    <mergeCell ref="A24:D24"/>
    <mergeCell ref="H24:L24"/>
    <mergeCell ref="A25:D25"/>
    <mergeCell ref="H25:L25"/>
    <mergeCell ref="A26:D26"/>
    <mergeCell ref="H26:L26"/>
    <mergeCell ref="A27:D27"/>
    <mergeCell ref="H27:L27"/>
    <mergeCell ref="A28:D28"/>
    <mergeCell ref="H28:L28"/>
    <mergeCell ref="A29:D29"/>
    <mergeCell ref="H29:L29"/>
    <mergeCell ref="A30:D30"/>
    <mergeCell ref="H30:L30"/>
    <mergeCell ref="A31:D31"/>
    <mergeCell ref="H31:L31"/>
    <mergeCell ref="A32:D32"/>
    <mergeCell ref="H32:L32"/>
    <mergeCell ref="A33:D33"/>
    <mergeCell ref="H33:L33"/>
    <mergeCell ref="A34:D34"/>
    <mergeCell ref="H34:L34"/>
    <mergeCell ref="A35:D35"/>
    <mergeCell ref="H35:L35"/>
    <mergeCell ref="A36:D36"/>
    <mergeCell ref="H36:L36"/>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1"/>
  <sheetViews>
    <sheetView tabSelected="1" topLeftCell="K90" zoomScale="70" zoomScaleNormal="70" workbookViewId="0">
      <selection activeCell="P94" sqref="P94:Q94"/>
    </sheetView>
  </sheetViews>
  <sheetFormatPr baseColWidth="10" defaultRowHeight="15" x14ac:dyDescent="0.25"/>
  <cols>
    <col min="1" max="1" width="3.140625" style="2" bestFit="1" customWidth="1"/>
    <col min="2" max="2" width="89.28515625" style="2" customWidth="1"/>
    <col min="3" max="3" width="31.140625" style="2" customWidth="1"/>
    <col min="4" max="4" width="26.7109375" style="158" customWidth="1"/>
    <col min="5" max="5" width="30.42578125" style="62" customWidth="1"/>
    <col min="6" max="6" width="29.7109375" style="62" customWidth="1"/>
    <col min="7" max="7" width="29.7109375" style="162" customWidth="1"/>
    <col min="8" max="8" width="24.5703125" style="62" customWidth="1"/>
    <col min="9" max="9" width="24" style="62" customWidth="1"/>
    <col min="10" max="10" width="25.42578125" style="158" customWidth="1"/>
    <col min="11" max="11" width="19" style="2" customWidth="1"/>
    <col min="12" max="12" width="18.7109375" style="158" customWidth="1"/>
    <col min="13" max="13" width="18.7109375" style="2" customWidth="1"/>
    <col min="14" max="14" width="22.140625" style="2" customWidth="1"/>
    <col min="15" max="15" width="26.140625" style="2" customWidth="1"/>
    <col min="16" max="16" width="19.5703125" style="162" bestFit="1" customWidth="1"/>
    <col min="17" max="17" width="52.85546875" style="2" customWidth="1"/>
    <col min="18" max="18" width="58.42578125" style="2" customWidth="1"/>
    <col min="19"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53" t="s">
        <v>61</v>
      </c>
      <c r="C2" s="254"/>
      <c r="D2" s="254"/>
      <c r="E2" s="254"/>
      <c r="F2" s="254"/>
      <c r="G2" s="254"/>
      <c r="H2" s="254"/>
      <c r="I2" s="254"/>
      <c r="J2" s="254"/>
      <c r="K2" s="254"/>
      <c r="L2" s="254"/>
      <c r="M2" s="254"/>
      <c r="N2" s="254"/>
      <c r="O2" s="254"/>
      <c r="P2" s="254"/>
    </row>
    <row r="4" spans="2:16" ht="26.25" x14ac:dyDescent="0.25">
      <c r="B4" s="253" t="s">
        <v>46</v>
      </c>
      <c r="C4" s="254"/>
      <c r="D4" s="254"/>
      <c r="E4" s="254"/>
      <c r="F4" s="254"/>
      <c r="G4" s="254"/>
      <c r="H4" s="254"/>
      <c r="I4" s="254"/>
      <c r="J4" s="254"/>
      <c r="K4" s="254"/>
      <c r="L4" s="254"/>
      <c r="M4" s="254"/>
      <c r="N4" s="254"/>
      <c r="O4" s="254"/>
      <c r="P4" s="254"/>
    </row>
    <row r="5" spans="2:16" ht="15.75" thickBot="1" x14ac:dyDescent="0.3"/>
    <row r="6" spans="2:16" ht="21.75" thickBot="1" x14ac:dyDescent="0.3">
      <c r="B6" s="4" t="s">
        <v>4</v>
      </c>
      <c r="C6" s="273" t="s">
        <v>155</v>
      </c>
      <c r="D6" s="273"/>
      <c r="E6" s="273"/>
      <c r="F6" s="273"/>
      <c r="G6" s="273"/>
      <c r="H6" s="273"/>
      <c r="I6" s="273"/>
      <c r="J6" s="273"/>
      <c r="K6" s="273"/>
      <c r="L6" s="273"/>
      <c r="M6" s="273"/>
      <c r="N6" s="274"/>
    </row>
    <row r="7" spans="2:16" ht="16.5" thickBot="1" x14ac:dyDescent="0.3">
      <c r="B7" s="5" t="s">
        <v>5</v>
      </c>
      <c r="C7" s="273" t="s">
        <v>149</v>
      </c>
      <c r="D7" s="273"/>
      <c r="E7" s="273"/>
      <c r="F7" s="273"/>
      <c r="G7" s="273"/>
      <c r="H7" s="273"/>
      <c r="I7" s="273"/>
      <c r="J7" s="273"/>
      <c r="K7" s="273"/>
      <c r="L7" s="273"/>
      <c r="M7" s="273"/>
      <c r="N7" s="274"/>
    </row>
    <row r="8" spans="2:16" ht="16.5" thickBot="1" x14ac:dyDescent="0.3">
      <c r="B8" s="5" t="s">
        <v>6</v>
      </c>
      <c r="C8" s="273" t="s">
        <v>149</v>
      </c>
      <c r="D8" s="273"/>
      <c r="E8" s="273"/>
      <c r="F8" s="273"/>
      <c r="G8" s="273"/>
      <c r="H8" s="273"/>
      <c r="I8" s="273"/>
      <c r="J8" s="273"/>
      <c r="K8" s="273"/>
      <c r="L8" s="273"/>
      <c r="M8" s="273"/>
      <c r="N8" s="274"/>
    </row>
    <row r="9" spans="2:16" ht="16.5" thickBot="1" x14ac:dyDescent="0.3">
      <c r="B9" s="5" t="s">
        <v>7</v>
      </c>
      <c r="C9" s="273" t="s">
        <v>149</v>
      </c>
      <c r="D9" s="273"/>
      <c r="E9" s="273"/>
      <c r="F9" s="273"/>
      <c r="G9" s="273"/>
      <c r="H9" s="273"/>
      <c r="I9" s="273"/>
      <c r="J9" s="273"/>
      <c r="K9" s="273"/>
      <c r="L9" s="273"/>
      <c r="M9" s="273"/>
      <c r="N9" s="274"/>
    </row>
    <row r="10" spans="2:16" ht="16.5" thickBot="1" x14ac:dyDescent="0.3">
      <c r="B10" s="5" t="s">
        <v>8</v>
      </c>
      <c r="C10" s="275">
        <v>8</v>
      </c>
      <c r="D10" s="275"/>
      <c r="E10" s="276"/>
      <c r="F10" s="139"/>
      <c r="G10" s="187"/>
      <c r="H10" s="139"/>
      <c r="I10" s="139"/>
      <c r="J10" s="160"/>
      <c r="K10" s="20"/>
      <c r="L10" s="160"/>
      <c r="M10" s="20"/>
      <c r="N10" s="21"/>
    </row>
    <row r="11" spans="2:16" ht="16.5" thickBot="1" x14ac:dyDescent="0.3">
      <c r="B11" s="7" t="s">
        <v>9</v>
      </c>
      <c r="C11" s="8">
        <v>41972</v>
      </c>
      <c r="D11" s="161"/>
      <c r="E11" s="140"/>
      <c r="F11" s="140"/>
      <c r="G11" s="188"/>
      <c r="H11" s="140"/>
      <c r="I11" s="140"/>
      <c r="J11" s="161"/>
      <c r="K11" s="9"/>
      <c r="L11" s="161"/>
      <c r="M11" s="9"/>
      <c r="N11" s="10"/>
    </row>
    <row r="12" spans="2:16" ht="15.75" x14ac:dyDescent="0.25">
      <c r="B12" s="6"/>
      <c r="C12" s="11"/>
      <c r="D12" s="182"/>
      <c r="E12" s="141"/>
      <c r="F12" s="141"/>
      <c r="G12" s="189"/>
      <c r="H12" s="141"/>
      <c r="J12" s="162"/>
      <c r="K12" s="62"/>
      <c r="L12" s="162"/>
      <c r="M12" s="62"/>
      <c r="N12" s="12"/>
    </row>
    <row r="13" spans="2:16" x14ac:dyDescent="0.25">
      <c r="J13" s="162"/>
      <c r="K13" s="62"/>
      <c r="L13" s="162"/>
      <c r="M13" s="62"/>
      <c r="N13" s="63"/>
    </row>
    <row r="14" spans="2:16" ht="45.75" customHeight="1" x14ac:dyDescent="0.25">
      <c r="B14" s="266" t="s">
        <v>95</v>
      </c>
      <c r="C14" s="266"/>
      <c r="D14" s="116" t="s">
        <v>12</v>
      </c>
      <c r="E14" s="116" t="s">
        <v>13</v>
      </c>
      <c r="F14" s="116" t="s">
        <v>29</v>
      </c>
      <c r="G14" s="52"/>
      <c r="I14" s="142"/>
      <c r="J14" s="22"/>
      <c r="K14" s="22"/>
      <c r="L14" s="22"/>
      <c r="M14" s="22"/>
      <c r="N14" s="63"/>
    </row>
    <row r="15" spans="2:16" x14ac:dyDescent="0.25">
      <c r="B15" s="266"/>
      <c r="C15" s="266"/>
      <c r="D15" s="118">
        <v>8</v>
      </c>
      <c r="E15" s="119">
        <v>1670624800</v>
      </c>
      <c r="F15" s="152">
        <v>800</v>
      </c>
      <c r="G15" s="190"/>
      <c r="I15" s="143"/>
      <c r="J15" s="163"/>
      <c r="K15" s="23"/>
      <c r="L15" s="163"/>
      <c r="M15" s="23"/>
      <c r="N15" s="63"/>
    </row>
    <row r="16" spans="2:16" x14ac:dyDescent="0.25">
      <c r="B16" s="266"/>
      <c r="C16" s="266"/>
      <c r="D16" s="118"/>
      <c r="E16" s="119"/>
      <c r="F16" s="152"/>
      <c r="G16" s="190"/>
      <c r="I16" s="143"/>
      <c r="J16" s="163"/>
      <c r="K16" s="23"/>
      <c r="L16" s="163"/>
      <c r="M16" s="23"/>
      <c r="N16" s="63"/>
    </row>
    <row r="17" spans="1:14" x14ac:dyDescent="0.25">
      <c r="B17" s="266"/>
      <c r="C17" s="266"/>
      <c r="D17" s="118"/>
      <c r="E17" s="119"/>
      <c r="F17" s="152"/>
      <c r="G17" s="190"/>
      <c r="I17" s="143"/>
      <c r="J17" s="163"/>
      <c r="K17" s="23"/>
      <c r="L17" s="163"/>
      <c r="M17" s="23"/>
      <c r="N17" s="63"/>
    </row>
    <row r="18" spans="1:14" x14ac:dyDescent="0.25">
      <c r="B18" s="266"/>
      <c r="C18" s="266"/>
      <c r="D18" s="118"/>
      <c r="E18" s="154"/>
      <c r="F18" s="152"/>
      <c r="G18" s="190"/>
      <c r="H18" s="14"/>
      <c r="I18" s="143"/>
      <c r="J18" s="163"/>
      <c r="K18" s="23"/>
      <c r="L18" s="163"/>
      <c r="M18" s="23"/>
      <c r="N18" s="13"/>
    </row>
    <row r="19" spans="1:14" x14ac:dyDescent="0.25">
      <c r="B19" s="266"/>
      <c r="C19" s="266"/>
      <c r="D19" s="118"/>
      <c r="E19" s="154"/>
      <c r="F19" s="152"/>
      <c r="G19" s="190"/>
      <c r="H19" s="14"/>
      <c r="I19" s="24"/>
      <c r="J19" s="142"/>
      <c r="K19" s="24"/>
      <c r="L19" s="142"/>
      <c r="M19" s="24"/>
      <c r="N19" s="13"/>
    </row>
    <row r="20" spans="1:14" x14ac:dyDescent="0.25">
      <c r="B20" s="266"/>
      <c r="C20" s="266"/>
      <c r="D20" s="118"/>
      <c r="E20" s="154"/>
      <c r="F20" s="152"/>
      <c r="G20" s="190"/>
      <c r="H20" s="14"/>
      <c r="J20" s="162"/>
      <c r="K20" s="62"/>
      <c r="L20" s="162"/>
      <c r="M20" s="62"/>
      <c r="N20" s="13"/>
    </row>
    <row r="21" spans="1:14" x14ac:dyDescent="0.25">
      <c r="B21" s="266"/>
      <c r="C21" s="266"/>
      <c r="D21" s="118"/>
      <c r="E21" s="154"/>
      <c r="F21" s="152"/>
      <c r="G21" s="190"/>
      <c r="H21" s="14"/>
      <c r="J21" s="162"/>
      <c r="K21" s="62"/>
      <c r="L21" s="162"/>
      <c r="M21" s="62"/>
      <c r="N21" s="13"/>
    </row>
    <row r="22" spans="1:14" ht="15.75" thickBot="1" x14ac:dyDescent="0.3">
      <c r="B22" s="271" t="s">
        <v>14</v>
      </c>
      <c r="C22" s="272"/>
      <c r="D22" s="118">
        <f>SUM(D15:D21)</f>
        <v>8</v>
      </c>
      <c r="E22" s="119">
        <f>SUM(E15:E21)</f>
        <v>1670624800</v>
      </c>
      <c r="F22" s="152">
        <f>SUM(F15:F21)</f>
        <v>800</v>
      </c>
      <c r="G22" s="190"/>
      <c r="H22" s="14"/>
      <c r="J22" s="162"/>
      <c r="K22" s="62"/>
      <c r="L22" s="162"/>
      <c r="M22" s="62"/>
      <c r="N22" s="13"/>
    </row>
    <row r="23" spans="1:14" ht="45.75" thickBot="1" x14ac:dyDescent="0.3">
      <c r="A23" s="25"/>
      <c r="B23" s="29" t="s">
        <v>15</v>
      </c>
      <c r="C23" s="29" t="s">
        <v>96</v>
      </c>
      <c r="D23" s="183"/>
      <c r="E23" s="144"/>
      <c r="F23" s="144"/>
      <c r="G23" s="144"/>
      <c r="H23" s="142"/>
      <c r="I23" s="145"/>
      <c r="J23" s="164"/>
      <c r="K23" s="3"/>
      <c r="L23" s="164"/>
      <c r="M23" s="3"/>
    </row>
    <row r="24" spans="1:14" ht="15.75" thickBot="1" x14ac:dyDescent="0.3">
      <c r="A24" s="26">
        <v>1</v>
      </c>
      <c r="C24" s="201">
        <f>+F22*80%</f>
        <v>640</v>
      </c>
      <c r="D24" s="163"/>
      <c r="E24" s="202">
        <f>E22</f>
        <v>1670624800</v>
      </c>
      <c r="F24" s="146"/>
      <c r="G24" s="146"/>
      <c r="H24" s="146"/>
      <c r="I24" s="147"/>
      <c r="J24" s="165"/>
      <c r="K24" s="15"/>
      <c r="L24" s="165"/>
      <c r="M24" s="15"/>
    </row>
    <row r="25" spans="1:14" x14ac:dyDescent="0.25">
      <c r="A25" s="55"/>
      <c r="C25" s="56"/>
      <c r="D25" s="163"/>
      <c r="E25" s="155"/>
      <c r="F25" s="146"/>
      <c r="G25" s="146"/>
      <c r="H25" s="146"/>
      <c r="I25" s="147"/>
      <c r="J25" s="165"/>
      <c r="K25" s="15"/>
      <c r="L25" s="165"/>
      <c r="M25" s="15"/>
    </row>
    <row r="26" spans="1:14" x14ac:dyDescent="0.25">
      <c r="A26" s="55"/>
      <c r="C26" s="56"/>
      <c r="D26" s="163"/>
      <c r="E26" s="155"/>
      <c r="F26" s="146"/>
      <c r="G26" s="146"/>
      <c r="H26" s="146"/>
      <c r="I26" s="147"/>
      <c r="J26" s="165"/>
      <c r="K26" s="15"/>
      <c r="L26" s="165"/>
      <c r="M26" s="15"/>
    </row>
    <row r="27" spans="1:14" x14ac:dyDescent="0.25">
      <c r="A27" s="55"/>
      <c r="B27" s="77" t="s">
        <v>126</v>
      </c>
      <c r="J27" s="162"/>
      <c r="K27" s="62"/>
      <c r="L27" s="162"/>
      <c r="M27" s="62"/>
      <c r="N27" s="63"/>
    </row>
    <row r="28" spans="1:14" x14ac:dyDescent="0.25">
      <c r="A28" s="55"/>
      <c r="J28" s="162"/>
      <c r="K28" s="62"/>
      <c r="L28" s="162"/>
      <c r="M28" s="62"/>
      <c r="N28" s="63"/>
    </row>
    <row r="29" spans="1:14" x14ac:dyDescent="0.25">
      <c r="A29" s="55"/>
      <c r="B29" s="80" t="s">
        <v>33</v>
      </c>
      <c r="C29" s="80" t="s">
        <v>127</v>
      </c>
      <c r="D29" s="80" t="s">
        <v>128</v>
      </c>
      <c r="J29" s="162"/>
      <c r="K29" s="62"/>
      <c r="L29" s="162"/>
      <c r="M29" s="62"/>
      <c r="N29" s="63"/>
    </row>
    <row r="30" spans="1:14" x14ac:dyDescent="0.25">
      <c r="A30" s="55"/>
      <c r="B30" s="76" t="s">
        <v>129</v>
      </c>
      <c r="C30" s="215" t="s">
        <v>150</v>
      </c>
      <c r="D30" s="167"/>
      <c r="J30" s="162"/>
      <c r="K30" s="62"/>
      <c r="L30" s="162"/>
      <c r="M30" s="62"/>
      <c r="N30" s="63"/>
    </row>
    <row r="31" spans="1:14" x14ac:dyDescent="0.25">
      <c r="A31" s="55"/>
      <c r="B31" s="76" t="s">
        <v>130</v>
      </c>
      <c r="C31" s="199" t="s">
        <v>150</v>
      </c>
      <c r="D31" s="199"/>
      <c r="J31" s="162"/>
      <c r="K31" s="62"/>
      <c r="L31" s="162"/>
      <c r="M31" s="62"/>
      <c r="N31" s="63"/>
    </row>
    <row r="32" spans="1:14" x14ac:dyDescent="0.25">
      <c r="A32" s="55"/>
      <c r="B32" s="76" t="s">
        <v>131</v>
      </c>
      <c r="C32" s="117" t="s">
        <v>150</v>
      </c>
      <c r="D32" s="37"/>
      <c r="J32" s="162"/>
      <c r="K32" s="62"/>
      <c r="L32" s="162"/>
      <c r="M32" s="62"/>
      <c r="N32" s="63"/>
    </row>
    <row r="33" spans="1:17" x14ac:dyDescent="0.25">
      <c r="A33" s="55"/>
      <c r="B33" s="76" t="s">
        <v>132</v>
      </c>
      <c r="C33" s="76"/>
      <c r="D33" s="157" t="s">
        <v>150</v>
      </c>
      <c r="J33" s="162"/>
      <c r="K33" s="62"/>
      <c r="L33" s="162"/>
      <c r="M33" s="62"/>
      <c r="N33" s="63"/>
    </row>
    <row r="34" spans="1:17" x14ac:dyDescent="0.25">
      <c r="A34" s="55"/>
      <c r="J34" s="162"/>
      <c r="K34" s="62"/>
      <c r="L34" s="162"/>
      <c r="M34" s="62"/>
      <c r="N34" s="63"/>
    </row>
    <row r="35" spans="1:17" x14ac:dyDescent="0.25">
      <c r="A35" s="55"/>
      <c r="J35" s="162"/>
      <c r="K35" s="62"/>
      <c r="L35" s="162"/>
      <c r="M35" s="62"/>
      <c r="N35" s="63"/>
    </row>
    <row r="36" spans="1:17" x14ac:dyDescent="0.25">
      <c r="A36" s="55"/>
      <c r="B36" s="77" t="s">
        <v>133</v>
      </c>
      <c r="J36" s="162"/>
      <c r="K36" s="62"/>
      <c r="L36" s="162"/>
      <c r="M36" s="62"/>
      <c r="N36" s="63"/>
    </row>
    <row r="37" spans="1:17" x14ac:dyDescent="0.25">
      <c r="A37" s="55"/>
      <c r="J37" s="162"/>
      <c r="K37" s="62"/>
      <c r="L37" s="162"/>
      <c r="M37" s="62"/>
      <c r="N37" s="63"/>
    </row>
    <row r="38" spans="1:17" x14ac:dyDescent="0.25">
      <c r="A38" s="55"/>
      <c r="J38" s="162"/>
      <c r="K38" s="62"/>
      <c r="L38" s="162"/>
      <c r="M38" s="62"/>
      <c r="N38" s="63"/>
    </row>
    <row r="39" spans="1:17" x14ac:dyDescent="0.25">
      <c r="A39" s="55"/>
      <c r="B39" s="80" t="s">
        <v>33</v>
      </c>
      <c r="C39" s="80" t="s">
        <v>56</v>
      </c>
      <c r="D39" s="75" t="s">
        <v>49</v>
      </c>
      <c r="E39" s="79" t="s">
        <v>16</v>
      </c>
      <c r="J39" s="162"/>
      <c r="K39" s="62"/>
      <c r="L39" s="162"/>
      <c r="M39" s="62"/>
      <c r="N39" s="63"/>
    </row>
    <row r="40" spans="1:17" ht="28.5" x14ac:dyDescent="0.25">
      <c r="A40" s="55"/>
      <c r="B40" s="60" t="s">
        <v>134</v>
      </c>
      <c r="C40" s="61">
        <v>40</v>
      </c>
      <c r="D40" s="40">
        <f>D150</f>
        <v>20</v>
      </c>
      <c r="E40" s="251">
        <f>+D40+D41</f>
        <v>20</v>
      </c>
      <c r="J40" s="162"/>
      <c r="K40" s="62"/>
      <c r="L40" s="162"/>
      <c r="M40" s="62"/>
      <c r="N40" s="63"/>
    </row>
    <row r="41" spans="1:17" ht="42.75" x14ac:dyDescent="0.25">
      <c r="A41" s="55"/>
      <c r="B41" s="60" t="s">
        <v>135</v>
      </c>
      <c r="C41" s="61">
        <v>60</v>
      </c>
      <c r="D41" s="200">
        <f>D151</f>
        <v>0</v>
      </c>
      <c r="E41" s="252"/>
      <c r="J41" s="162"/>
      <c r="K41" s="62"/>
      <c r="L41" s="162"/>
      <c r="M41" s="62"/>
      <c r="N41" s="63"/>
    </row>
    <row r="42" spans="1:17" x14ac:dyDescent="0.25">
      <c r="A42" s="55"/>
      <c r="C42" s="56"/>
      <c r="D42" s="163"/>
      <c r="E42" s="155"/>
      <c r="F42" s="146"/>
      <c r="G42" s="146"/>
      <c r="H42" s="146"/>
      <c r="I42" s="147"/>
      <c r="J42" s="165"/>
      <c r="K42" s="15"/>
      <c r="L42" s="165"/>
      <c r="M42" s="15"/>
    </row>
    <row r="43" spans="1:17" x14ac:dyDescent="0.25">
      <c r="A43" s="55"/>
      <c r="C43" s="56"/>
      <c r="D43" s="163"/>
      <c r="E43" s="155"/>
      <c r="F43" s="146"/>
      <c r="G43" s="146"/>
      <c r="H43" s="146"/>
      <c r="I43" s="147"/>
      <c r="J43" s="165"/>
      <c r="K43" s="15"/>
      <c r="L43" s="165"/>
      <c r="M43" s="15"/>
    </row>
    <row r="44" spans="1:17" x14ac:dyDescent="0.25">
      <c r="A44" s="55"/>
      <c r="C44" s="56"/>
      <c r="D44" s="163"/>
      <c r="E44" s="155"/>
      <c r="F44" s="146"/>
      <c r="G44" s="146"/>
      <c r="H44" s="146"/>
      <c r="I44" s="147"/>
      <c r="J44" s="165"/>
      <c r="K44" s="15"/>
      <c r="L44" s="165"/>
      <c r="M44" s="15"/>
    </row>
    <row r="45" spans="1:17" ht="15.75" thickBot="1" x14ac:dyDescent="0.3">
      <c r="M45" s="268" t="s">
        <v>35</v>
      </c>
      <c r="N45" s="268"/>
    </row>
    <row r="46" spans="1:17" x14ac:dyDescent="0.25">
      <c r="B46" s="77" t="s">
        <v>30</v>
      </c>
      <c r="I46" s="62">
        <f>(H49-H51)/30</f>
        <v>0.4</v>
      </c>
      <c r="M46" s="35"/>
      <c r="N46" s="35"/>
    </row>
    <row r="47" spans="1:17" ht="15.75" thickBot="1" x14ac:dyDescent="0.3">
      <c r="M47" s="35"/>
      <c r="N47" s="35"/>
    </row>
    <row r="48" spans="1:17" s="62" customFormat="1" ht="109.5" customHeight="1" x14ac:dyDescent="0.25">
      <c r="B48" s="73" t="s">
        <v>136</v>
      </c>
      <c r="C48" s="73" t="s">
        <v>137</v>
      </c>
      <c r="D48" s="73" t="s">
        <v>138</v>
      </c>
      <c r="E48" s="73" t="s">
        <v>43</v>
      </c>
      <c r="F48" s="73" t="s">
        <v>22</v>
      </c>
      <c r="G48" s="73" t="s">
        <v>97</v>
      </c>
      <c r="H48" s="73" t="s">
        <v>17</v>
      </c>
      <c r="I48" s="73" t="s">
        <v>10</v>
      </c>
      <c r="J48" s="73" t="s">
        <v>31</v>
      </c>
      <c r="K48" s="73" t="s">
        <v>59</v>
      </c>
      <c r="L48" s="73" t="s">
        <v>20</v>
      </c>
      <c r="M48" s="58" t="s">
        <v>26</v>
      </c>
      <c r="N48" s="73" t="s">
        <v>139</v>
      </c>
      <c r="O48" s="73" t="s">
        <v>36</v>
      </c>
      <c r="P48" s="74" t="s">
        <v>11</v>
      </c>
      <c r="Q48" s="74" t="s">
        <v>19</v>
      </c>
    </row>
    <row r="49" spans="1:26" s="68" customFormat="1" ht="71.25" x14ac:dyDescent="0.25">
      <c r="A49" s="27">
        <v>1</v>
      </c>
      <c r="B49" s="121" t="s">
        <v>155</v>
      </c>
      <c r="C49" s="121" t="s">
        <v>189</v>
      </c>
      <c r="D49" s="122" t="s">
        <v>205</v>
      </c>
      <c r="E49" s="123" t="s">
        <v>206</v>
      </c>
      <c r="F49" s="124" t="s">
        <v>127</v>
      </c>
      <c r="G49" s="125" t="s">
        <v>149</v>
      </c>
      <c r="H49" s="126">
        <v>40245</v>
      </c>
      <c r="I49" s="126">
        <v>40527</v>
      </c>
      <c r="J49" s="127" t="s">
        <v>128</v>
      </c>
      <c r="K49" s="128">
        <v>9</v>
      </c>
      <c r="L49" s="129">
        <v>0</v>
      </c>
      <c r="M49" s="123">
        <v>592</v>
      </c>
      <c r="N49" s="123" t="s">
        <v>149</v>
      </c>
      <c r="O49" s="198">
        <v>508199150</v>
      </c>
      <c r="P49" s="177" t="s">
        <v>207</v>
      </c>
      <c r="Q49" s="130" t="s">
        <v>253</v>
      </c>
      <c r="R49" s="131"/>
      <c r="S49" s="67"/>
      <c r="T49" s="67"/>
      <c r="U49" s="67"/>
      <c r="V49" s="67"/>
      <c r="W49" s="67"/>
      <c r="X49" s="67"/>
      <c r="Y49" s="67"/>
      <c r="Z49" s="67"/>
    </row>
    <row r="50" spans="1:26" s="68" customFormat="1" ht="71.25" x14ac:dyDescent="0.25">
      <c r="A50" s="27">
        <f>+A49+1</f>
        <v>2</v>
      </c>
      <c r="B50" s="121" t="s">
        <v>155</v>
      </c>
      <c r="C50" s="121" t="s">
        <v>189</v>
      </c>
      <c r="D50" s="122" t="s">
        <v>188</v>
      </c>
      <c r="E50" s="123">
        <v>2130850</v>
      </c>
      <c r="F50" s="124" t="s">
        <v>127</v>
      </c>
      <c r="G50" s="125" t="s">
        <v>149</v>
      </c>
      <c r="H50" s="126">
        <v>41352</v>
      </c>
      <c r="I50" s="126">
        <v>41453</v>
      </c>
      <c r="J50" s="127" t="s">
        <v>128</v>
      </c>
      <c r="K50" s="128">
        <v>3</v>
      </c>
      <c r="L50" s="129">
        <v>0</v>
      </c>
      <c r="M50" s="123">
        <v>383</v>
      </c>
      <c r="N50" s="123" t="s">
        <v>149</v>
      </c>
      <c r="O50" s="198">
        <v>156664197</v>
      </c>
      <c r="P50" s="177">
        <v>48</v>
      </c>
      <c r="Q50" s="130" t="s">
        <v>253</v>
      </c>
      <c r="R50" s="131"/>
      <c r="S50" s="67"/>
      <c r="T50" s="67"/>
      <c r="U50" s="67"/>
      <c r="V50" s="67"/>
      <c r="W50" s="67"/>
      <c r="X50" s="67"/>
      <c r="Y50" s="67"/>
      <c r="Z50" s="67"/>
    </row>
    <row r="51" spans="1:26" s="68" customFormat="1" ht="71.25" x14ac:dyDescent="0.25">
      <c r="A51" s="27">
        <f t="shared" ref="A51:A56" si="0">+A50+1</f>
        <v>3</v>
      </c>
      <c r="B51" s="121" t="s">
        <v>155</v>
      </c>
      <c r="C51" s="121" t="s">
        <v>189</v>
      </c>
      <c r="D51" s="122" t="s">
        <v>205</v>
      </c>
      <c r="E51" s="123" t="s">
        <v>246</v>
      </c>
      <c r="F51" s="124" t="s">
        <v>127</v>
      </c>
      <c r="G51" s="125" t="s">
        <v>149</v>
      </c>
      <c r="H51" s="126">
        <v>40233</v>
      </c>
      <c r="I51" s="126">
        <v>40630</v>
      </c>
      <c r="J51" s="127" t="s">
        <v>128</v>
      </c>
      <c r="K51" s="219">
        <f>((I51-H51)/30)-K49</f>
        <v>4.2333333333333325</v>
      </c>
      <c r="L51" s="219">
        <f>K49</f>
        <v>9</v>
      </c>
      <c r="M51" s="123">
        <v>54</v>
      </c>
      <c r="N51" s="123" t="s">
        <v>149</v>
      </c>
      <c r="O51" s="198">
        <v>56097026</v>
      </c>
      <c r="P51" s="177"/>
      <c r="Q51" s="220" t="s">
        <v>254</v>
      </c>
      <c r="R51" s="131"/>
      <c r="S51" s="67"/>
      <c r="T51" s="67"/>
      <c r="U51" s="67"/>
      <c r="V51" s="67"/>
      <c r="W51" s="67"/>
      <c r="X51" s="67"/>
      <c r="Y51" s="67"/>
      <c r="Z51" s="67"/>
    </row>
    <row r="52" spans="1:26" s="68" customFormat="1" ht="30" x14ac:dyDescent="0.25">
      <c r="A52" s="27">
        <f t="shared" si="0"/>
        <v>4</v>
      </c>
      <c r="B52" s="121" t="s">
        <v>155</v>
      </c>
      <c r="C52" s="121" t="s">
        <v>155</v>
      </c>
      <c r="D52" s="69" t="s">
        <v>264</v>
      </c>
      <c r="E52" s="221" t="s">
        <v>265</v>
      </c>
      <c r="F52" s="65" t="s">
        <v>127</v>
      </c>
      <c r="G52" s="125" t="s">
        <v>149</v>
      </c>
      <c r="H52" s="72">
        <v>40546</v>
      </c>
      <c r="I52" s="72">
        <v>40968</v>
      </c>
      <c r="J52" s="66" t="s">
        <v>128</v>
      </c>
      <c r="K52" s="129">
        <f>((I52-H52)/30)-L52</f>
        <v>11.266666666666666</v>
      </c>
      <c r="L52" s="113">
        <f>(I51-H52)/30</f>
        <v>2.8</v>
      </c>
      <c r="M52" s="112">
        <v>800</v>
      </c>
      <c r="N52" s="123" t="s">
        <v>149</v>
      </c>
      <c r="O52" s="16" t="s">
        <v>268</v>
      </c>
      <c r="P52" s="178"/>
      <c r="Q52" s="107"/>
      <c r="R52" s="67"/>
      <c r="S52" s="67"/>
      <c r="T52" s="67"/>
      <c r="U52" s="67"/>
      <c r="V52" s="67"/>
      <c r="W52" s="67"/>
      <c r="X52" s="67"/>
      <c r="Y52" s="67"/>
      <c r="Z52" s="67"/>
    </row>
    <row r="53" spans="1:26" s="68" customFormat="1" x14ac:dyDescent="0.25">
      <c r="A53" s="27">
        <f t="shared" si="0"/>
        <v>5</v>
      </c>
      <c r="B53" s="69"/>
      <c r="C53" s="70"/>
      <c r="D53" s="69"/>
      <c r="E53" s="64"/>
      <c r="F53" s="65"/>
      <c r="G53" s="65"/>
      <c r="H53" s="65"/>
      <c r="I53" s="66"/>
      <c r="J53" s="66"/>
      <c r="K53" s="66"/>
      <c r="L53" s="66"/>
      <c r="M53" s="57"/>
      <c r="N53" s="57"/>
      <c r="O53" s="16"/>
      <c r="P53" s="178"/>
      <c r="Q53" s="107"/>
      <c r="R53" s="67"/>
      <c r="S53" s="67"/>
      <c r="T53" s="67"/>
      <c r="U53" s="67"/>
      <c r="V53" s="67"/>
      <c r="W53" s="67"/>
      <c r="X53" s="67"/>
      <c r="Y53" s="67"/>
      <c r="Z53" s="67"/>
    </row>
    <row r="54" spans="1:26" s="68" customFormat="1" x14ac:dyDescent="0.25">
      <c r="A54" s="27">
        <f t="shared" si="0"/>
        <v>6</v>
      </c>
      <c r="B54" s="69"/>
      <c r="C54" s="70"/>
      <c r="D54" s="69"/>
      <c r="E54" s="64"/>
      <c r="F54" s="65"/>
      <c r="G54" s="65"/>
      <c r="H54" s="65"/>
      <c r="I54" s="66"/>
      <c r="J54" s="66"/>
      <c r="K54" s="66"/>
      <c r="L54" s="66"/>
      <c r="M54" s="57"/>
      <c r="N54" s="57"/>
      <c r="O54" s="16"/>
      <c r="P54" s="178"/>
      <c r="Q54" s="107"/>
      <c r="R54" s="67"/>
      <c r="S54" s="67"/>
      <c r="T54" s="67"/>
      <c r="U54" s="67"/>
      <c r="V54" s="67"/>
      <c r="W54" s="67"/>
      <c r="X54" s="67"/>
      <c r="Y54" s="67"/>
      <c r="Z54" s="67"/>
    </row>
    <row r="55" spans="1:26" s="68" customFormat="1" x14ac:dyDescent="0.25">
      <c r="A55" s="27">
        <f t="shared" si="0"/>
        <v>7</v>
      </c>
      <c r="B55" s="69"/>
      <c r="C55" s="70"/>
      <c r="D55" s="69"/>
      <c r="E55" s="64"/>
      <c r="F55" s="65"/>
      <c r="G55" s="65"/>
      <c r="H55" s="65"/>
      <c r="I55" s="66"/>
      <c r="J55" s="66"/>
      <c r="K55" s="66"/>
      <c r="L55" s="66"/>
      <c r="M55" s="57"/>
      <c r="N55" s="57"/>
      <c r="O55" s="16"/>
      <c r="P55" s="178"/>
      <c r="Q55" s="107"/>
      <c r="R55" s="67"/>
      <c r="S55" s="67"/>
      <c r="T55" s="67"/>
      <c r="U55" s="67"/>
      <c r="V55" s="67"/>
      <c r="W55" s="67"/>
      <c r="X55" s="67"/>
      <c r="Y55" s="67"/>
      <c r="Z55" s="67"/>
    </row>
    <row r="56" spans="1:26" s="68" customFormat="1" x14ac:dyDescent="0.25">
      <c r="A56" s="27">
        <f t="shared" si="0"/>
        <v>8</v>
      </c>
      <c r="B56" s="69"/>
      <c r="C56" s="70"/>
      <c r="D56" s="69"/>
      <c r="E56" s="64"/>
      <c r="F56" s="65"/>
      <c r="G56" s="65"/>
      <c r="H56" s="65"/>
      <c r="I56" s="66"/>
      <c r="J56" s="66"/>
      <c r="K56" s="66"/>
      <c r="L56" s="66"/>
      <c r="M56" s="57"/>
      <c r="N56" s="57"/>
      <c r="O56" s="16"/>
      <c r="P56" s="178"/>
      <c r="Q56" s="107"/>
      <c r="R56" s="67"/>
      <c r="S56" s="67"/>
      <c r="T56" s="67"/>
      <c r="U56" s="67"/>
      <c r="V56" s="67"/>
      <c r="W56" s="67"/>
      <c r="X56" s="67"/>
      <c r="Y56" s="67"/>
      <c r="Z56" s="67"/>
    </row>
    <row r="57" spans="1:26" s="68" customFormat="1" x14ac:dyDescent="0.25">
      <c r="A57" s="27"/>
      <c r="B57" s="28" t="s">
        <v>16</v>
      </c>
      <c r="C57" s="70"/>
      <c r="D57" s="69"/>
      <c r="E57" s="64"/>
      <c r="F57" s="65"/>
      <c r="G57" s="65"/>
      <c r="H57" s="65"/>
      <c r="I57" s="66"/>
      <c r="J57" s="66"/>
      <c r="K57" s="71">
        <f t="shared" ref="K57" si="1">SUM(K49:K56)</f>
        <v>27.5</v>
      </c>
      <c r="L57" s="71">
        <f t="shared" ref="L57:N57" si="2">SUM(L49:L56)</f>
        <v>11.8</v>
      </c>
      <c r="M57" s="106">
        <f t="shared" si="2"/>
        <v>1829</v>
      </c>
      <c r="N57" s="71">
        <f t="shared" si="2"/>
        <v>0</v>
      </c>
      <c r="O57" s="16"/>
      <c r="P57" s="178"/>
      <c r="Q57" s="108"/>
    </row>
    <row r="58" spans="1:26" s="17" customFormat="1" x14ac:dyDescent="0.25">
      <c r="D58" s="159"/>
      <c r="E58" s="156"/>
      <c r="F58" s="148"/>
      <c r="G58" s="179"/>
      <c r="H58" s="148"/>
      <c r="I58" s="148"/>
      <c r="J58" s="159"/>
      <c r="L58" s="159"/>
      <c r="P58" s="179"/>
    </row>
    <row r="59" spans="1:26" s="17" customFormat="1" x14ac:dyDescent="0.25">
      <c r="B59" s="269" t="s">
        <v>28</v>
      </c>
      <c r="C59" s="269" t="s">
        <v>27</v>
      </c>
      <c r="D59" s="267" t="s">
        <v>34</v>
      </c>
      <c r="E59" s="267"/>
      <c r="F59" s="148"/>
      <c r="G59" s="179"/>
      <c r="H59" s="148"/>
      <c r="I59" s="148"/>
      <c r="J59" s="159"/>
      <c r="L59" s="159"/>
      <c r="P59" s="179"/>
    </row>
    <row r="60" spans="1:26" s="17" customFormat="1" x14ac:dyDescent="0.25">
      <c r="B60" s="270"/>
      <c r="C60" s="270"/>
      <c r="D60" s="184" t="s">
        <v>23</v>
      </c>
      <c r="E60" s="34" t="s">
        <v>24</v>
      </c>
      <c r="F60" s="148"/>
      <c r="G60" s="179"/>
      <c r="H60" s="148"/>
      <c r="I60" s="148"/>
      <c r="J60" s="159"/>
      <c r="L60" s="159"/>
      <c r="P60" s="179"/>
    </row>
    <row r="61" spans="1:26" s="17" customFormat="1" ht="30.6" customHeight="1" x14ac:dyDescent="0.25">
      <c r="B61" s="32" t="s">
        <v>21</v>
      </c>
      <c r="C61" s="222">
        <f>K57</f>
        <v>27.5</v>
      </c>
      <c r="D61" s="216" t="s">
        <v>150</v>
      </c>
      <c r="E61" s="30"/>
      <c r="F61" s="149"/>
      <c r="G61" s="191"/>
      <c r="H61" s="149"/>
      <c r="I61" s="149"/>
      <c r="J61" s="166"/>
      <c r="K61" s="18"/>
      <c r="L61" s="166"/>
      <c r="M61" s="18"/>
      <c r="P61" s="179"/>
    </row>
    <row r="62" spans="1:26" s="17" customFormat="1" ht="30" customHeight="1" x14ac:dyDescent="0.25">
      <c r="B62" s="32" t="s">
        <v>25</v>
      </c>
      <c r="C62" s="33">
        <f>+M57</f>
        <v>1829</v>
      </c>
      <c r="D62" s="216" t="s">
        <v>150</v>
      </c>
      <c r="E62" s="30"/>
      <c r="F62" s="148"/>
      <c r="G62" s="179"/>
      <c r="H62" s="148"/>
      <c r="I62" s="148"/>
      <c r="J62" s="159"/>
      <c r="L62" s="159"/>
      <c r="P62" s="179"/>
    </row>
    <row r="63" spans="1:26" s="17" customFormat="1" x14ac:dyDescent="0.25">
      <c r="B63" s="19"/>
      <c r="C63" s="265"/>
      <c r="D63" s="265"/>
      <c r="E63" s="265"/>
      <c r="F63" s="265"/>
      <c r="G63" s="265"/>
      <c r="H63" s="265"/>
      <c r="I63" s="265"/>
      <c r="J63" s="265"/>
      <c r="K63" s="265"/>
      <c r="L63" s="265"/>
      <c r="M63" s="265"/>
      <c r="N63" s="265"/>
      <c r="P63" s="179"/>
    </row>
    <row r="64" spans="1:26" ht="28.15" customHeight="1" thickBot="1" x14ac:dyDescent="0.3"/>
    <row r="65" spans="2:18" ht="27" thickBot="1" x14ac:dyDescent="0.3">
      <c r="B65" s="264" t="s">
        <v>98</v>
      </c>
      <c r="C65" s="264"/>
      <c r="D65" s="264"/>
      <c r="E65" s="264"/>
      <c r="F65" s="264"/>
      <c r="G65" s="264"/>
      <c r="H65" s="264"/>
      <c r="I65" s="264"/>
      <c r="J65" s="264"/>
      <c r="K65" s="264"/>
      <c r="L65" s="264"/>
      <c r="M65" s="264"/>
      <c r="N65" s="264"/>
    </row>
    <row r="68" spans="2:18" ht="109.5" customHeight="1" x14ac:dyDescent="0.25">
      <c r="B68" s="75" t="s">
        <v>140</v>
      </c>
      <c r="C68" s="75" t="s">
        <v>2</v>
      </c>
      <c r="D68" s="75" t="s">
        <v>100</v>
      </c>
      <c r="E68" s="75" t="s">
        <v>99</v>
      </c>
      <c r="F68" s="75" t="s">
        <v>101</v>
      </c>
      <c r="G68" s="75" t="s">
        <v>102</v>
      </c>
      <c r="H68" s="75" t="s">
        <v>151</v>
      </c>
      <c r="I68" s="75" t="s">
        <v>103</v>
      </c>
      <c r="J68" s="75" t="s">
        <v>104</v>
      </c>
      <c r="K68" s="75" t="s">
        <v>105</v>
      </c>
      <c r="L68" s="75" t="s">
        <v>106</v>
      </c>
      <c r="M68" s="53" t="s">
        <v>107</v>
      </c>
      <c r="N68" s="53" t="s">
        <v>108</v>
      </c>
      <c r="O68" s="261" t="s">
        <v>3</v>
      </c>
      <c r="P68" s="262"/>
      <c r="Q68" s="75" t="s">
        <v>18</v>
      </c>
    </row>
    <row r="69" spans="2:18" ht="93.75" customHeight="1" x14ac:dyDescent="0.25">
      <c r="B69" s="132" t="s">
        <v>152</v>
      </c>
      <c r="C69" s="132" t="s">
        <v>156</v>
      </c>
      <c r="D69" s="133" t="s">
        <v>149</v>
      </c>
      <c r="E69" s="134" t="s">
        <v>149</v>
      </c>
      <c r="F69" s="134" t="s">
        <v>149</v>
      </c>
      <c r="G69" s="153" t="s">
        <v>149</v>
      </c>
      <c r="H69" s="134" t="s">
        <v>149</v>
      </c>
      <c r="I69" s="134" t="s">
        <v>127</v>
      </c>
      <c r="J69" s="153" t="s">
        <v>149</v>
      </c>
      <c r="K69" s="135" t="s">
        <v>149</v>
      </c>
      <c r="L69" s="61" t="s">
        <v>149</v>
      </c>
      <c r="M69" s="135" t="s">
        <v>149</v>
      </c>
      <c r="N69" s="135" t="s">
        <v>149</v>
      </c>
      <c r="O69" s="245"/>
      <c r="P69" s="246"/>
      <c r="Q69" s="135" t="s">
        <v>127</v>
      </c>
    </row>
    <row r="70" spans="2:18" ht="92.25" customHeight="1" x14ac:dyDescent="0.25">
      <c r="B70" s="132"/>
      <c r="C70" s="132"/>
      <c r="D70" s="133"/>
      <c r="E70" s="134"/>
      <c r="F70" s="134"/>
      <c r="G70" s="153"/>
      <c r="H70" s="134"/>
      <c r="I70" s="134"/>
      <c r="J70" s="153"/>
      <c r="K70" s="135"/>
      <c r="L70" s="61"/>
      <c r="M70" s="135"/>
      <c r="N70" s="135"/>
      <c r="O70" s="245"/>
      <c r="P70" s="246"/>
      <c r="Q70" s="135"/>
      <c r="R70" s="120"/>
    </row>
    <row r="71" spans="2:18" ht="99" customHeight="1" x14ac:dyDescent="0.25">
      <c r="B71" s="132"/>
      <c r="C71" s="132"/>
      <c r="D71" s="133"/>
      <c r="E71" s="134"/>
      <c r="F71" s="134"/>
      <c r="G71" s="153"/>
      <c r="H71" s="134"/>
      <c r="I71" s="134"/>
      <c r="J71" s="153"/>
      <c r="K71" s="135"/>
      <c r="L71" s="61"/>
      <c r="M71" s="135"/>
      <c r="N71" s="135"/>
      <c r="O71" s="245"/>
      <c r="P71" s="246"/>
      <c r="Q71" s="135"/>
      <c r="R71" s="120"/>
    </row>
    <row r="72" spans="2:18" ht="90.75" customHeight="1" x14ac:dyDescent="0.25">
      <c r="B72" s="132"/>
      <c r="C72" s="132"/>
      <c r="D72" s="136"/>
      <c r="E72" s="134"/>
      <c r="F72" s="134"/>
      <c r="G72" s="153"/>
      <c r="H72" s="134"/>
      <c r="I72" s="134"/>
      <c r="J72" s="153"/>
      <c r="K72" s="135"/>
      <c r="L72" s="61"/>
      <c r="M72" s="135"/>
      <c r="N72" s="135"/>
      <c r="O72" s="245"/>
      <c r="P72" s="246"/>
      <c r="Q72" s="135"/>
      <c r="R72" s="120"/>
    </row>
    <row r="73" spans="2:18" ht="97.5" customHeight="1" x14ac:dyDescent="0.25">
      <c r="B73" s="132"/>
      <c r="C73" s="132"/>
      <c r="D73" s="136"/>
      <c r="E73" s="134"/>
      <c r="F73" s="134"/>
      <c r="G73" s="153"/>
      <c r="H73" s="134"/>
      <c r="I73" s="134"/>
      <c r="J73" s="153"/>
      <c r="K73" s="135"/>
      <c r="L73" s="61"/>
      <c r="M73" s="135"/>
      <c r="N73" s="135"/>
      <c r="O73" s="245"/>
      <c r="P73" s="246"/>
      <c r="Q73" s="135"/>
      <c r="R73" s="120"/>
    </row>
    <row r="74" spans="2:18" ht="93" customHeight="1" x14ac:dyDescent="0.25">
      <c r="B74" s="132"/>
      <c r="C74" s="132"/>
      <c r="D74" s="136"/>
      <c r="E74" s="134"/>
      <c r="F74" s="134"/>
      <c r="G74" s="153"/>
      <c r="H74" s="134"/>
      <c r="I74" s="134"/>
      <c r="J74" s="153"/>
      <c r="K74" s="135"/>
      <c r="L74" s="61"/>
      <c r="M74" s="135"/>
      <c r="N74" s="135"/>
      <c r="O74" s="245"/>
      <c r="P74" s="246"/>
      <c r="Q74" s="135"/>
      <c r="R74" s="120"/>
    </row>
    <row r="75" spans="2:18" x14ac:dyDescent="0.25">
      <c r="B75" s="76"/>
      <c r="C75" s="76"/>
      <c r="D75" s="37"/>
      <c r="E75" s="115"/>
      <c r="F75" s="115"/>
      <c r="G75" s="40"/>
      <c r="H75" s="115"/>
      <c r="I75" s="115"/>
      <c r="J75" s="37"/>
      <c r="K75" s="76"/>
      <c r="L75" s="37"/>
      <c r="M75" s="76"/>
      <c r="N75" s="76"/>
      <c r="O75" s="277"/>
      <c r="P75" s="278"/>
      <c r="Q75" s="76"/>
    </row>
    <row r="76" spans="2:18" x14ac:dyDescent="0.25">
      <c r="B76" s="2" t="s">
        <v>1</v>
      </c>
    </row>
    <row r="77" spans="2:18" x14ac:dyDescent="0.25">
      <c r="B77" s="2" t="s">
        <v>37</v>
      </c>
    </row>
    <row r="78" spans="2:18" x14ac:dyDescent="0.25">
      <c r="B78" s="2" t="s">
        <v>60</v>
      </c>
    </row>
    <row r="80" spans="2:18" ht="15.75" thickBot="1" x14ac:dyDescent="0.3"/>
    <row r="81" spans="2:19" ht="27" thickBot="1" x14ac:dyDescent="0.3">
      <c r="B81" s="255" t="s">
        <v>38</v>
      </c>
      <c r="C81" s="256"/>
      <c r="D81" s="256"/>
      <c r="E81" s="256"/>
      <c r="F81" s="256"/>
      <c r="G81" s="256"/>
      <c r="H81" s="256"/>
      <c r="I81" s="256"/>
      <c r="J81" s="256"/>
      <c r="K81" s="256"/>
      <c r="L81" s="256"/>
      <c r="M81" s="256"/>
      <c r="N81" s="257"/>
    </row>
    <row r="86" spans="2:19" ht="76.5" customHeight="1" x14ac:dyDescent="0.25">
      <c r="B86" s="75" t="s">
        <v>0</v>
      </c>
      <c r="C86" s="75" t="s">
        <v>39</v>
      </c>
      <c r="D86" s="75" t="s">
        <v>40</v>
      </c>
      <c r="E86" s="75" t="s">
        <v>109</v>
      </c>
      <c r="F86" s="75" t="s">
        <v>111</v>
      </c>
      <c r="G86" s="75" t="s">
        <v>112</v>
      </c>
      <c r="H86" s="75" t="s">
        <v>113</v>
      </c>
      <c r="I86" s="75" t="s">
        <v>110</v>
      </c>
      <c r="J86" s="261" t="s">
        <v>114</v>
      </c>
      <c r="K86" s="279"/>
      <c r="L86" s="262"/>
      <c r="M86" s="75" t="s">
        <v>115</v>
      </c>
      <c r="N86" s="75" t="s">
        <v>41</v>
      </c>
      <c r="O86" s="75" t="s">
        <v>42</v>
      </c>
      <c r="P86" s="261" t="s">
        <v>3</v>
      </c>
      <c r="Q86" s="262"/>
    </row>
    <row r="87" spans="2:19" ht="107.25" customHeight="1" x14ac:dyDescent="0.25">
      <c r="B87" s="137" t="s">
        <v>215</v>
      </c>
      <c r="C87" s="61" t="s">
        <v>157</v>
      </c>
      <c r="D87" s="137" t="s">
        <v>158</v>
      </c>
      <c r="E87" s="135">
        <v>53930257</v>
      </c>
      <c r="F87" s="135" t="s">
        <v>154</v>
      </c>
      <c r="G87" s="61" t="s">
        <v>159</v>
      </c>
      <c r="H87" s="150" t="s">
        <v>160</v>
      </c>
      <c r="I87" s="134" t="s">
        <v>127</v>
      </c>
      <c r="J87" s="137" t="s">
        <v>161</v>
      </c>
      <c r="K87" s="136" t="s">
        <v>162</v>
      </c>
      <c r="L87" s="153" t="s">
        <v>163</v>
      </c>
      <c r="M87" s="61" t="s">
        <v>127</v>
      </c>
      <c r="N87" s="135" t="s">
        <v>127</v>
      </c>
      <c r="O87" s="135" t="s">
        <v>127</v>
      </c>
      <c r="P87" s="281" t="s">
        <v>217</v>
      </c>
      <c r="Q87" s="281"/>
      <c r="R87" s="120"/>
      <c r="S87" s="120"/>
    </row>
    <row r="88" spans="2:19" ht="99.75" x14ac:dyDescent="0.25">
      <c r="B88" s="137" t="s">
        <v>215</v>
      </c>
      <c r="C88" s="61" t="s">
        <v>157</v>
      </c>
      <c r="D88" s="137" t="s">
        <v>167</v>
      </c>
      <c r="E88" s="135">
        <v>1015410757</v>
      </c>
      <c r="F88" s="61" t="s">
        <v>164</v>
      </c>
      <c r="G88" s="61" t="s">
        <v>168</v>
      </c>
      <c r="H88" s="150" t="s">
        <v>169</v>
      </c>
      <c r="I88" s="134" t="s">
        <v>127</v>
      </c>
      <c r="J88" s="137" t="s">
        <v>170</v>
      </c>
      <c r="K88" s="137" t="s">
        <v>209</v>
      </c>
      <c r="L88" s="153" t="s">
        <v>171</v>
      </c>
      <c r="M88" s="135" t="s">
        <v>127</v>
      </c>
      <c r="N88" s="135" t="s">
        <v>127</v>
      </c>
      <c r="O88" s="135" t="s">
        <v>127</v>
      </c>
      <c r="P88" s="284"/>
      <c r="Q88" s="284"/>
      <c r="R88" s="120"/>
      <c r="S88" s="120"/>
    </row>
    <row r="89" spans="2:19" ht="156" customHeight="1" x14ac:dyDescent="0.25">
      <c r="B89" s="137" t="s">
        <v>215</v>
      </c>
      <c r="C89" s="138" t="s">
        <v>216</v>
      </c>
      <c r="D89" s="137" t="s">
        <v>172</v>
      </c>
      <c r="E89" s="135">
        <v>63556382</v>
      </c>
      <c r="F89" s="61" t="s">
        <v>153</v>
      </c>
      <c r="G89" s="61" t="s">
        <v>173</v>
      </c>
      <c r="H89" s="150" t="s">
        <v>174</v>
      </c>
      <c r="I89" s="134" t="s">
        <v>128</v>
      </c>
      <c r="J89" s="137"/>
      <c r="K89" s="137"/>
      <c r="L89" s="136"/>
      <c r="M89" s="135" t="s">
        <v>127</v>
      </c>
      <c r="N89" s="135" t="s">
        <v>128</v>
      </c>
      <c r="O89" s="135" t="s">
        <v>127</v>
      </c>
      <c r="P89" s="285" t="s">
        <v>247</v>
      </c>
      <c r="Q89" s="286"/>
      <c r="R89" s="120"/>
      <c r="S89" s="120"/>
    </row>
    <row r="90" spans="2:19" ht="60" x14ac:dyDescent="0.25">
      <c r="B90" s="37" t="s">
        <v>165</v>
      </c>
      <c r="C90" s="40" t="s">
        <v>166</v>
      </c>
      <c r="D90" s="37" t="s">
        <v>175</v>
      </c>
      <c r="E90" s="115">
        <v>53037443</v>
      </c>
      <c r="F90" s="40" t="s">
        <v>164</v>
      </c>
      <c r="G90" s="40" t="s">
        <v>176</v>
      </c>
      <c r="H90" s="151" t="s">
        <v>177</v>
      </c>
      <c r="I90" s="30" t="s">
        <v>127</v>
      </c>
      <c r="J90" s="37" t="s">
        <v>178</v>
      </c>
      <c r="K90" s="37" t="s">
        <v>210</v>
      </c>
      <c r="L90" s="157" t="s">
        <v>179</v>
      </c>
      <c r="M90" s="78" t="s">
        <v>127</v>
      </c>
      <c r="N90" s="78" t="s">
        <v>127</v>
      </c>
      <c r="O90" s="78" t="s">
        <v>127</v>
      </c>
      <c r="P90" s="282"/>
      <c r="Q90" s="282"/>
    </row>
    <row r="91" spans="2:19" ht="73.5" customHeight="1" x14ac:dyDescent="0.25">
      <c r="B91" s="37" t="s">
        <v>165</v>
      </c>
      <c r="C91" s="40" t="s">
        <v>166</v>
      </c>
      <c r="D91" s="37" t="s">
        <v>180</v>
      </c>
      <c r="E91" s="115">
        <v>1024496390</v>
      </c>
      <c r="F91" s="40" t="s">
        <v>164</v>
      </c>
      <c r="G91" s="40" t="s">
        <v>181</v>
      </c>
      <c r="H91" s="151" t="s">
        <v>182</v>
      </c>
      <c r="I91" s="30" t="s">
        <v>127</v>
      </c>
      <c r="J91" s="37" t="s">
        <v>183</v>
      </c>
      <c r="K91" s="37" t="s">
        <v>211</v>
      </c>
      <c r="L91" s="157" t="s">
        <v>184</v>
      </c>
      <c r="M91" s="115" t="s">
        <v>128</v>
      </c>
      <c r="N91" s="115" t="s">
        <v>127</v>
      </c>
      <c r="O91" s="115" t="s">
        <v>127</v>
      </c>
      <c r="P91" s="287" t="s">
        <v>248</v>
      </c>
      <c r="Q91" s="288"/>
    </row>
    <row r="92" spans="2:19" ht="105.75" customHeight="1" x14ac:dyDescent="0.25">
      <c r="B92" s="37" t="s">
        <v>165</v>
      </c>
      <c r="C92" s="40" t="s">
        <v>166</v>
      </c>
      <c r="D92" s="37" t="s">
        <v>185</v>
      </c>
      <c r="E92" s="115">
        <v>10094248684</v>
      </c>
      <c r="F92" s="115" t="s">
        <v>164</v>
      </c>
      <c r="G92" s="40" t="s">
        <v>186</v>
      </c>
      <c r="H92" s="151" t="s">
        <v>187</v>
      </c>
      <c r="I92" s="30" t="s">
        <v>127</v>
      </c>
      <c r="J92" s="37" t="s">
        <v>249</v>
      </c>
      <c r="K92" s="114" t="s">
        <v>250</v>
      </c>
      <c r="L92" s="114" t="s">
        <v>258</v>
      </c>
      <c r="M92" s="78" t="s">
        <v>127</v>
      </c>
      <c r="N92" s="78" t="s">
        <v>127</v>
      </c>
      <c r="O92" s="78" t="s">
        <v>127</v>
      </c>
      <c r="P92" s="263" t="s">
        <v>251</v>
      </c>
      <c r="Q92" s="283"/>
    </row>
    <row r="93" spans="2:19" ht="95.25" customHeight="1" x14ac:dyDescent="0.25">
      <c r="B93" s="37" t="s">
        <v>165</v>
      </c>
      <c r="C93" s="215" t="s">
        <v>166</v>
      </c>
      <c r="D93" s="37" t="s">
        <v>252</v>
      </c>
      <c r="E93" s="117">
        <v>46682877</v>
      </c>
      <c r="F93" s="117" t="s">
        <v>164</v>
      </c>
      <c r="G93" s="215" t="s">
        <v>260</v>
      </c>
      <c r="H93" s="151">
        <v>38891</v>
      </c>
      <c r="I93" s="216" t="s">
        <v>127</v>
      </c>
      <c r="J93" s="37" t="s">
        <v>255</v>
      </c>
      <c r="K93" s="114" t="s">
        <v>256</v>
      </c>
      <c r="L93" s="114" t="s">
        <v>257</v>
      </c>
      <c r="M93" s="117" t="s">
        <v>127</v>
      </c>
      <c r="N93" s="117" t="s">
        <v>127</v>
      </c>
      <c r="O93" s="117" t="s">
        <v>127</v>
      </c>
      <c r="P93" s="263" t="s">
        <v>259</v>
      </c>
      <c r="Q93" s="283"/>
    </row>
    <row r="94" spans="2:19" ht="143.25" customHeight="1" x14ac:dyDescent="0.25">
      <c r="B94" s="37" t="s">
        <v>165</v>
      </c>
      <c r="C94" s="215" t="s">
        <v>166</v>
      </c>
      <c r="D94" s="37" t="s">
        <v>269</v>
      </c>
      <c r="E94" s="117">
        <v>24050469</v>
      </c>
      <c r="F94" s="117" t="s">
        <v>164</v>
      </c>
      <c r="G94" s="215" t="s">
        <v>260</v>
      </c>
      <c r="H94" s="151">
        <v>39438</v>
      </c>
      <c r="I94" s="216" t="s">
        <v>127</v>
      </c>
      <c r="J94" s="37" t="s">
        <v>261</v>
      </c>
      <c r="K94" s="114" t="s">
        <v>262</v>
      </c>
      <c r="L94" s="114" t="s">
        <v>258</v>
      </c>
      <c r="M94" s="117" t="s">
        <v>127</v>
      </c>
      <c r="N94" s="117" t="s">
        <v>128</v>
      </c>
      <c r="O94" s="117" t="s">
        <v>128</v>
      </c>
      <c r="P94" s="263" t="s">
        <v>270</v>
      </c>
      <c r="Q94" s="283"/>
    </row>
    <row r="96" spans="2:19" ht="15.75" thickBot="1" x14ac:dyDescent="0.3"/>
    <row r="97" spans="1:26" ht="27" thickBot="1" x14ac:dyDescent="0.3">
      <c r="B97" s="255" t="s">
        <v>44</v>
      </c>
      <c r="C97" s="256"/>
      <c r="D97" s="256"/>
      <c r="E97" s="256"/>
      <c r="F97" s="256"/>
      <c r="G97" s="256"/>
      <c r="H97" s="256"/>
      <c r="I97" s="256"/>
      <c r="J97" s="256"/>
      <c r="K97" s="256"/>
      <c r="L97" s="256"/>
      <c r="M97" s="256"/>
      <c r="N97" s="257"/>
    </row>
    <row r="100" spans="1:26" ht="46.15" customHeight="1" x14ac:dyDescent="0.25">
      <c r="B100" s="75" t="s">
        <v>33</v>
      </c>
      <c r="C100" s="75" t="s">
        <v>45</v>
      </c>
      <c r="D100" s="261" t="s">
        <v>3</v>
      </c>
      <c r="E100" s="262"/>
    </row>
    <row r="101" spans="1:26" ht="126" customHeight="1" x14ac:dyDescent="0.25">
      <c r="B101" s="37" t="s">
        <v>116</v>
      </c>
      <c r="C101" s="117" t="s">
        <v>127</v>
      </c>
      <c r="D101" s="263" t="s">
        <v>263</v>
      </c>
      <c r="E101" s="263"/>
    </row>
    <row r="104" spans="1:26" ht="26.25" x14ac:dyDescent="0.25">
      <c r="B104" s="253" t="s">
        <v>62</v>
      </c>
      <c r="C104" s="254"/>
      <c r="D104" s="254"/>
      <c r="E104" s="254"/>
      <c r="F104" s="254"/>
      <c r="G104" s="254"/>
      <c r="H104" s="254"/>
      <c r="I104" s="254"/>
      <c r="J104" s="254"/>
      <c r="K104" s="254"/>
      <c r="L104" s="254"/>
      <c r="M104" s="254"/>
      <c r="N104" s="254"/>
      <c r="O104" s="254"/>
      <c r="P104" s="254"/>
    </row>
    <row r="106" spans="1:26" ht="15.75" thickBot="1" x14ac:dyDescent="0.3"/>
    <row r="107" spans="1:26" ht="27" thickBot="1" x14ac:dyDescent="0.3">
      <c r="B107" s="255" t="s">
        <v>52</v>
      </c>
      <c r="C107" s="256"/>
      <c r="D107" s="256"/>
      <c r="E107" s="256"/>
      <c r="F107" s="256"/>
      <c r="G107" s="256"/>
      <c r="H107" s="256"/>
      <c r="I107" s="256"/>
      <c r="J107" s="256"/>
      <c r="K107" s="256"/>
      <c r="L107" s="256"/>
      <c r="M107" s="256"/>
      <c r="N107" s="257"/>
    </row>
    <row r="109" spans="1:26" ht="15.75" thickBot="1" x14ac:dyDescent="0.3">
      <c r="M109" s="35"/>
      <c r="N109" s="35"/>
    </row>
    <row r="110" spans="1:26" s="62" customFormat="1" ht="109.5" customHeight="1" x14ac:dyDescent="0.25">
      <c r="B110" s="73" t="s">
        <v>136</v>
      </c>
      <c r="C110" s="73" t="s">
        <v>137</v>
      </c>
      <c r="D110" s="73" t="s">
        <v>138</v>
      </c>
      <c r="E110" s="73" t="s">
        <v>43</v>
      </c>
      <c r="F110" s="73" t="s">
        <v>22</v>
      </c>
      <c r="G110" s="73" t="s">
        <v>97</v>
      </c>
      <c r="H110" s="73" t="s">
        <v>17</v>
      </c>
      <c r="I110" s="73" t="s">
        <v>10</v>
      </c>
      <c r="J110" s="73" t="s">
        <v>31</v>
      </c>
      <c r="K110" s="73" t="s">
        <v>59</v>
      </c>
      <c r="L110" s="73" t="s">
        <v>20</v>
      </c>
      <c r="M110" s="58" t="s">
        <v>26</v>
      </c>
      <c r="N110" s="73" t="s">
        <v>139</v>
      </c>
      <c r="O110" s="73" t="s">
        <v>36</v>
      </c>
      <c r="P110" s="74" t="s">
        <v>11</v>
      </c>
      <c r="Q110" s="74" t="s">
        <v>19</v>
      </c>
    </row>
    <row r="111" spans="1:26" s="170" customFormat="1" ht="14.25" x14ac:dyDescent="0.25">
      <c r="A111" s="168">
        <v>1</v>
      </c>
      <c r="B111" s="122" t="s">
        <v>155</v>
      </c>
      <c r="C111" s="169" t="s">
        <v>189</v>
      </c>
      <c r="D111" s="122" t="s">
        <v>188</v>
      </c>
      <c r="E111" s="171">
        <v>2122085</v>
      </c>
      <c r="F111" s="169" t="s">
        <v>127</v>
      </c>
      <c r="G111" s="172" t="s">
        <v>149</v>
      </c>
      <c r="H111" s="173">
        <v>41121</v>
      </c>
      <c r="I111" s="173">
        <v>41258</v>
      </c>
      <c r="J111" s="174" t="s">
        <v>149</v>
      </c>
      <c r="K111" s="175">
        <f>(I111-H111)/30</f>
        <v>4.5666666666666664</v>
      </c>
      <c r="L111" s="175"/>
      <c r="M111" s="175">
        <v>592</v>
      </c>
      <c r="N111" s="175" t="s">
        <v>149</v>
      </c>
      <c r="O111" s="176">
        <v>474871320</v>
      </c>
      <c r="P111" s="180">
        <v>173</v>
      </c>
      <c r="Q111" s="130"/>
      <c r="R111" s="131"/>
      <c r="S111" s="131"/>
      <c r="T111" s="131"/>
      <c r="U111" s="131"/>
      <c r="V111" s="131"/>
      <c r="W111" s="131"/>
      <c r="X111" s="131"/>
      <c r="Y111" s="131"/>
      <c r="Z111" s="131"/>
    </row>
    <row r="112" spans="1:26" s="170" customFormat="1" ht="28.5" x14ac:dyDescent="0.25">
      <c r="A112" s="168">
        <f>+A111+1</f>
        <v>2</v>
      </c>
      <c r="B112" s="122" t="s">
        <v>155</v>
      </c>
      <c r="C112" s="169" t="s">
        <v>155</v>
      </c>
      <c r="D112" s="122" t="s">
        <v>190</v>
      </c>
      <c r="E112" s="181" t="s">
        <v>128</v>
      </c>
      <c r="F112" s="169" t="s">
        <v>127</v>
      </c>
      <c r="G112" s="169" t="s">
        <v>149</v>
      </c>
      <c r="H112" s="173">
        <v>40561</v>
      </c>
      <c r="I112" s="173">
        <v>40724</v>
      </c>
      <c r="J112" s="174" t="s">
        <v>208</v>
      </c>
      <c r="K112" s="175">
        <f>(I112-H112)/30</f>
        <v>5.4333333333333336</v>
      </c>
      <c r="L112" s="175"/>
      <c r="M112" s="175">
        <v>60</v>
      </c>
      <c r="N112" s="175" t="s">
        <v>149</v>
      </c>
      <c r="O112" s="176">
        <v>36000000</v>
      </c>
      <c r="P112" s="180">
        <v>174</v>
      </c>
      <c r="Q112" s="130"/>
      <c r="R112" s="131"/>
      <c r="S112" s="131"/>
      <c r="T112" s="131"/>
      <c r="U112" s="131"/>
      <c r="V112" s="131"/>
      <c r="W112" s="131"/>
      <c r="X112" s="131"/>
      <c r="Y112" s="131"/>
      <c r="Z112" s="131"/>
    </row>
    <row r="113" spans="1:26" s="68" customFormat="1" x14ac:dyDescent="0.25">
      <c r="A113" s="27">
        <f t="shared" ref="A113:A118" si="3">+A112+1</f>
        <v>3</v>
      </c>
      <c r="B113" s="69"/>
      <c r="C113" s="70"/>
      <c r="D113" s="69"/>
      <c r="E113" s="64"/>
      <c r="F113" s="65"/>
      <c r="G113" s="65"/>
      <c r="H113" s="65"/>
      <c r="I113" s="66"/>
      <c r="J113" s="66"/>
      <c r="K113" s="66"/>
      <c r="L113" s="66"/>
      <c r="M113" s="57"/>
      <c r="N113" s="57"/>
      <c r="O113" s="16"/>
      <c r="P113" s="178"/>
      <c r="Q113" s="107"/>
      <c r="R113" s="67"/>
      <c r="S113" s="67"/>
      <c r="T113" s="67"/>
      <c r="U113" s="67"/>
      <c r="V113" s="67"/>
      <c r="W113" s="67"/>
      <c r="X113" s="67"/>
      <c r="Y113" s="67"/>
      <c r="Z113" s="67"/>
    </row>
    <row r="114" spans="1:26" s="68" customFormat="1" x14ac:dyDescent="0.25">
      <c r="A114" s="27">
        <f t="shared" si="3"/>
        <v>4</v>
      </c>
      <c r="B114" s="69"/>
      <c r="C114" s="70"/>
      <c r="D114" s="69"/>
      <c r="E114" s="64"/>
      <c r="F114" s="65"/>
      <c r="G114" s="65"/>
      <c r="H114" s="65"/>
      <c r="I114" s="66"/>
      <c r="J114" s="66"/>
      <c r="K114" s="66"/>
      <c r="L114" s="66"/>
      <c r="M114" s="57"/>
      <c r="N114" s="57"/>
      <c r="O114" s="16"/>
      <c r="P114" s="178"/>
      <c r="Q114" s="107"/>
      <c r="R114" s="67"/>
      <c r="S114" s="67"/>
      <c r="T114" s="67"/>
      <c r="U114" s="67"/>
      <c r="V114" s="67"/>
      <c r="W114" s="67"/>
      <c r="X114" s="67"/>
      <c r="Y114" s="67"/>
      <c r="Z114" s="67"/>
    </row>
    <row r="115" spans="1:26" s="68" customFormat="1" x14ac:dyDescent="0.25">
      <c r="A115" s="27">
        <f t="shared" si="3"/>
        <v>5</v>
      </c>
      <c r="B115" s="69"/>
      <c r="C115" s="70"/>
      <c r="D115" s="69"/>
      <c r="E115" s="64"/>
      <c r="F115" s="65"/>
      <c r="G115" s="65"/>
      <c r="H115" s="65"/>
      <c r="I115" s="66"/>
      <c r="J115" s="66"/>
      <c r="K115" s="66"/>
      <c r="L115" s="66"/>
      <c r="M115" s="57"/>
      <c r="N115" s="57"/>
      <c r="O115" s="16"/>
      <c r="P115" s="178"/>
      <c r="Q115" s="107"/>
      <c r="R115" s="67"/>
      <c r="S115" s="67"/>
      <c r="T115" s="67"/>
      <c r="U115" s="67"/>
      <c r="V115" s="67"/>
      <c r="W115" s="67"/>
      <c r="X115" s="67"/>
      <c r="Y115" s="67"/>
      <c r="Z115" s="67"/>
    </row>
    <row r="116" spans="1:26" s="68" customFormat="1" x14ac:dyDescent="0.25">
      <c r="A116" s="27">
        <f t="shared" si="3"/>
        <v>6</v>
      </c>
      <c r="B116" s="69"/>
      <c r="C116" s="70"/>
      <c r="D116" s="69"/>
      <c r="E116" s="64"/>
      <c r="F116" s="65"/>
      <c r="G116" s="65"/>
      <c r="H116" s="65"/>
      <c r="I116" s="66"/>
      <c r="J116" s="66"/>
      <c r="K116" s="66"/>
      <c r="L116" s="66"/>
      <c r="M116" s="57"/>
      <c r="N116" s="57"/>
      <c r="O116" s="16"/>
      <c r="P116" s="178"/>
      <c r="Q116" s="107"/>
      <c r="R116" s="67"/>
      <c r="S116" s="67"/>
      <c r="T116" s="67"/>
      <c r="U116" s="67"/>
      <c r="V116" s="67"/>
      <c r="W116" s="67"/>
      <c r="X116" s="67"/>
      <c r="Y116" s="67"/>
      <c r="Z116" s="67"/>
    </row>
    <row r="117" spans="1:26" s="68" customFormat="1" x14ac:dyDescent="0.25">
      <c r="A117" s="27">
        <f t="shared" si="3"/>
        <v>7</v>
      </c>
      <c r="B117" s="69"/>
      <c r="C117" s="70"/>
      <c r="D117" s="69"/>
      <c r="E117" s="64"/>
      <c r="F117" s="65"/>
      <c r="G117" s="65"/>
      <c r="H117" s="65"/>
      <c r="I117" s="66"/>
      <c r="J117" s="66"/>
      <c r="K117" s="66"/>
      <c r="L117" s="66"/>
      <c r="M117" s="57"/>
      <c r="N117" s="57"/>
      <c r="O117" s="16"/>
      <c r="P117" s="178"/>
      <c r="Q117" s="107"/>
      <c r="R117" s="67"/>
      <c r="S117" s="67"/>
      <c r="T117" s="67"/>
      <c r="U117" s="67"/>
      <c r="V117" s="67"/>
      <c r="W117" s="67"/>
      <c r="X117" s="67"/>
      <c r="Y117" s="67"/>
      <c r="Z117" s="67"/>
    </row>
    <row r="118" spans="1:26" s="68" customFormat="1" x14ac:dyDescent="0.25">
      <c r="A118" s="27">
        <f t="shared" si="3"/>
        <v>8</v>
      </c>
      <c r="B118" s="69"/>
      <c r="C118" s="70"/>
      <c r="D118" s="69"/>
      <c r="E118" s="64"/>
      <c r="F118" s="65"/>
      <c r="G118" s="65"/>
      <c r="H118" s="65"/>
      <c r="I118" s="66"/>
      <c r="J118" s="66"/>
      <c r="K118" s="66"/>
      <c r="L118" s="66"/>
      <c r="M118" s="57"/>
      <c r="N118" s="57"/>
      <c r="O118" s="16"/>
      <c r="P118" s="178"/>
      <c r="Q118" s="107"/>
      <c r="R118" s="67"/>
      <c r="S118" s="67"/>
      <c r="T118" s="67"/>
      <c r="U118" s="67"/>
      <c r="V118" s="67"/>
      <c r="W118" s="67"/>
      <c r="X118" s="67"/>
      <c r="Y118" s="67"/>
      <c r="Z118" s="67"/>
    </row>
    <row r="119" spans="1:26" s="68" customFormat="1" x14ac:dyDescent="0.25">
      <c r="A119" s="27"/>
      <c r="B119" s="28" t="s">
        <v>16</v>
      </c>
      <c r="C119" s="70"/>
      <c r="D119" s="69"/>
      <c r="E119" s="64"/>
      <c r="F119" s="65"/>
      <c r="G119" s="65"/>
      <c r="H119" s="65"/>
      <c r="I119" s="66"/>
      <c r="J119" s="66"/>
      <c r="K119" s="106">
        <f t="shared" ref="K119" si="4">SUM(K111:K118)</f>
        <v>10</v>
      </c>
      <c r="L119" s="106">
        <f t="shared" ref="L119:N119" si="5">SUM(L111:L118)</f>
        <v>0</v>
      </c>
      <c r="M119" s="106">
        <f t="shared" si="5"/>
        <v>652</v>
      </c>
      <c r="N119" s="71">
        <f t="shared" si="5"/>
        <v>0</v>
      </c>
      <c r="O119" s="16"/>
      <c r="P119" s="178"/>
      <c r="Q119" s="108"/>
    </row>
    <row r="120" spans="1:26" x14ac:dyDescent="0.25">
      <c r="B120" s="17"/>
      <c r="C120" s="17"/>
      <c r="D120" s="159"/>
      <c r="E120" s="156"/>
      <c r="F120" s="148"/>
      <c r="G120" s="179"/>
      <c r="H120" s="148"/>
      <c r="I120" s="148"/>
      <c r="J120" s="159"/>
      <c r="K120" s="17"/>
      <c r="L120" s="159"/>
      <c r="M120" s="17"/>
      <c r="N120" s="17"/>
      <c r="O120" s="17"/>
      <c r="P120" s="179"/>
    </row>
    <row r="121" spans="1:26" ht="18.75" x14ac:dyDescent="0.25">
      <c r="B121" s="32" t="s">
        <v>32</v>
      </c>
      <c r="C121" s="205">
        <f>+K119</f>
        <v>10</v>
      </c>
      <c r="H121" s="149"/>
      <c r="I121" s="149"/>
      <c r="J121" s="166"/>
      <c r="K121" s="18"/>
      <c r="L121" s="166"/>
      <c r="M121" s="18"/>
      <c r="N121" s="17"/>
      <c r="O121" s="17"/>
      <c r="P121" s="179"/>
    </row>
    <row r="123" spans="1:26" ht="15.75" thickBot="1" x14ac:dyDescent="0.3"/>
    <row r="124" spans="1:26" ht="37.15" customHeight="1" thickBot="1" x14ac:dyDescent="0.3">
      <c r="B124" s="41" t="s">
        <v>47</v>
      </c>
      <c r="C124" s="42" t="s">
        <v>48</v>
      </c>
      <c r="D124" s="42" t="s">
        <v>49</v>
      </c>
      <c r="E124" s="42" t="s">
        <v>53</v>
      </c>
    </row>
    <row r="125" spans="1:26" ht="41.45" customHeight="1" x14ac:dyDescent="0.25">
      <c r="B125" s="36" t="s">
        <v>117</v>
      </c>
      <c r="C125" s="38">
        <v>20</v>
      </c>
      <c r="D125" s="185">
        <v>20</v>
      </c>
      <c r="E125" s="258">
        <f>+D125+D126+D127</f>
        <v>20</v>
      </c>
    </row>
    <row r="126" spans="1:26" x14ac:dyDescent="0.25">
      <c r="B126" s="36" t="s">
        <v>118</v>
      </c>
      <c r="C126" s="30">
        <v>30</v>
      </c>
      <c r="D126" s="40">
        <v>0</v>
      </c>
      <c r="E126" s="259"/>
    </row>
    <row r="127" spans="1:26" ht="15.75" thickBot="1" x14ac:dyDescent="0.3">
      <c r="B127" s="36" t="s">
        <v>119</v>
      </c>
      <c r="C127" s="39">
        <v>40</v>
      </c>
      <c r="D127" s="186">
        <v>0</v>
      </c>
      <c r="E127" s="260"/>
    </row>
    <row r="129" spans="2:17" ht="15.75" thickBot="1" x14ac:dyDescent="0.3"/>
    <row r="130" spans="2:17" ht="27" thickBot="1" x14ac:dyDescent="0.3">
      <c r="B130" s="255" t="s">
        <v>50</v>
      </c>
      <c r="C130" s="256"/>
      <c r="D130" s="256"/>
      <c r="E130" s="256"/>
      <c r="F130" s="256"/>
      <c r="G130" s="256"/>
      <c r="H130" s="256"/>
      <c r="I130" s="256"/>
      <c r="J130" s="256"/>
      <c r="K130" s="256"/>
      <c r="L130" s="256"/>
      <c r="M130" s="256"/>
      <c r="N130" s="257"/>
    </row>
    <row r="132" spans="2:17" ht="76.5" customHeight="1" x14ac:dyDescent="0.25">
      <c r="B132" s="75" t="s">
        <v>0</v>
      </c>
      <c r="C132" s="75" t="s">
        <v>39</v>
      </c>
      <c r="D132" s="75" t="s">
        <v>40</v>
      </c>
      <c r="E132" s="75" t="s">
        <v>109</v>
      </c>
      <c r="F132" s="75" t="s">
        <v>111</v>
      </c>
      <c r="G132" s="75" t="s">
        <v>112</v>
      </c>
      <c r="H132" s="75" t="s">
        <v>113</v>
      </c>
      <c r="I132" s="75" t="s">
        <v>110</v>
      </c>
      <c r="J132" s="261" t="s">
        <v>114</v>
      </c>
      <c r="K132" s="279"/>
      <c r="L132" s="262"/>
      <c r="M132" s="75" t="s">
        <v>115</v>
      </c>
      <c r="N132" s="75" t="s">
        <v>41</v>
      </c>
      <c r="O132" s="75" t="s">
        <v>42</v>
      </c>
      <c r="P132" s="261" t="s">
        <v>3</v>
      </c>
      <c r="Q132" s="262"/>
    </row>
    <row r="133" spans="2:17" ht="86.25" customHeight="1" x14ac:dyDescent="0.25">
      <c r="B133" s="37" t="s">
        <v>191</v>
      </c>
      <c r="C133" s="37" t="s">
        <v>192</v>
      </c>
      <c r="D133" s="37" t="s">
        <v>193</v>
      </c>
      <c r="E133" s="115">
        <v>74861318</v>
      </c>
      <c r="F133" s="115" t="s">
        <v>194</v>
      </c>
      <c r="G133" s="40" t="s">
        <v>195</v>
      </c>
      <c r="H133" s="151">
        <v>39991</v>
      </c>
      <c r="I133" s="30" t="s">
        <v>127</v>
      </c>
      <c r="J133" s="37" t="s">
        <v>198</v>
      </c>
      <c r="K133" s="114" t="s">
        <v>199</v>
      </c>
      <c r="L133" s="114" t="s">
        <v>196</v>
      </c>
      <c r="M133" s="76" t="s">
        <v>127</v>
      </c>
      <c r="N133" s="76" t="s">
        <v>127</v>
      </c>
      <c r="O133" s="76" t="s">
        <v>127</v>
      </c>
      <c r="P133" s="280" t="s">
        <v>267</v>
      </c>
      <c r="Q133" s="280"/>
    </row>
    <row r="134" spans="2:17" ht="96" customHeight="1" x14ac:dyDescent="0.25">
      <c r="B134" s="37" t="s">
        <v>197</v>
      </c>
      <c r="C134" s="37" t="s">
        <v>192</v>
      </c>
      <c r="D134" s="37" t="s">
        <v>200</v>
      </c>
      <c r="E134" s="115">
        <v>40330255</v>
      </c>
      <c r="F134" s="115" t="s">
        <v>153</v>
      </c>
      <c r="G134" s="40" t="s">
        <v>201</v>
      </c>
      <c r="H134" s="151">
        <v>39532</v>
      </c>
      <c r="I134" s="30" t="s">
        <v>127</v>
      </c>
      <c r="J134" s="37" t="s">
        <v>202</v>
      </c>
      <c r="K134" s="114"/>
      <c r="L134" s="114"/>
      <c r="M134" s="76" t="s">
        <v>127</v>
      </c>
      <c r="N134" s="76" t="s">
        <v>127</v>
      </c>
      <c r="O134" s="76" t="s">
        <v>127</v>
      </c>
      <c r="P134" s="289" t="s">
        <v>212</v>
      </c>
      <c r="Q134" s="290"/>
    </row>
    <row r="135" spans="2:17" ht="78.75" customHeight="1" x14ac:dyDescent="0.25">
      <c r="B135" s="37" t="s">
        <v>123</v>
      </c>
      <c r="C135" s="196" t="s">
        <v>204</v>
      </c>
      <c r="D135" s="37" t="s">
        <v>203</v>
      </c>
      <c r="E135" s="115">
        <v>1103713118</v>
      </c>
      <c r="F135" s="203" t="s">
        <v>213</v>
      </c>
      <c r="G135" s="40" t="s">
        <v>214</v>
      </c>
      <c r="H135" s="151">
        <v>41256</v>
      </c>
      <c r="I135" s="30" t="s">
        <v>128</v>
      </c>
      <c r="J135" s="37"/>
      <c r="K135" s="31"/>
      <c r="L135" s="114"/>
      <c r="M135" s="76" t="s">
        <v>127</v>
      </c>
      <c r="N135" s="76" t="s">
        <v>128</v>
      </c>
      <c r="O135" s="76" t="s">
        <v>127</v>
      </c>
      <c r="P135" s="280" t="s">
        <v>266</v>
      </c>
      <c r="Q135" s="280"/>
    </row>
    <row r="136" spans="2:17" x14ac:dyDescent="0.25">
      <c r="C136" s="197"/>
    </row>
    <row r="138" spans="2:17" ht="15.75" thickBot="1" x14ac:dyDescent="0.3"/>
    <row r="139" spans="2:17" ht="54" customHeight="1" x14ac:dyDescent="0.25">
      <c r="B139" s="79" t="s">
        <v>33</v>
      </c>
      <c r="C139" s="79" t="s">
        <v>47</v>
      </c>
      <c r="D139" s="75" t="s">
        <v>48</v>
      </c>
      <c r="E139" s="79" t="s">
        <v>49</v>
      </c>
      <c r="F139" s="42" t="s">
        <v>54</v>
      </c>
      <c r="G139" s="62"/>
      <c r="J139" s="193"/>
      <c r="K139" s="194"/>
      <c r="L139" s="195"/>
    </row>
    <row r="140" spans="2:17" ht="120.75" customHeight="1" x14ac:dyDescent="0.25">
      <c r="B140" s="247" t="s">
        <v>51</v>
      </c>
      <c r="C140" s="54" t="s">
        <v>120</v>
      </c>
      <c r="D140" s="40">
        <v>25</v>
      </c>
      <c r="E140" s="115">
        <v>0</v>
      </c>
      <c r="F140" s="248">
        <f>+E140+E141+E142</f>
        <v>0</v>
      </c>
      <c r="G140" s="192"/>
    </row>
    <row r="141" spans="2:17" ht="76.150000000000006" customHeight="1" x14ac:dyDescent="0.25">
      <c r="B141" s="247"/>
      <c r="C141" s="54" t="s">
        <v>121</v>
      </c>
      <c r="D141" s="40">
        <v>25</v>
      </c>
      <c r="E141" s="115">
        <v>0</v>
      </c>
      <c r="F141" s="249"/>
      <c r="G141" s="192"/>
    </row>
    <row r="142" spans="2:17" ht="69" customHeight="1" x14ac:dyDescent="0.25">
      <c r="B142" s="247"/>
      <c r="C142" s="54" t="s">
        <v>122</v>
      </c>
      <c r="D142" s="40">
        <v>10</v>
      </c>
      <c r="E142" s="115">
        <v>0</v>
      </c>
      <c r="F142" s="250"/>
      <c r="G142" s="192"/>
    </row>
    <row r="146" spans="2:5" x14ac:dyDescent="0.25">
      <c r="B146" s="77" t="s">
        <v>55</v>
      </c>
    </row>
    <row r="149" spans="2:5" x14ac:dyDescent="0.25">
      <c r="B149" s="80" t="s">
        <v>33</v>
      </c>
      <c r="C149" s="80" t="s">
        <v>56</v>
      </c>
      <c r="D149" s="75" t="s">
        <v>49</v>
      </c>
      <c r="E149" s="79" t="s">
        <v>16</v>
      </c>
    </row>
    <row r="150" spans="2:5" ht="28.5" x14ac:dyDescent="0.25">
      <c r="B150" s="60" t="s">
        <v>57</v>
      </c>
      <c r="C150" s="61">
        <v>40</v>
      </c>
      <c r="D150" s="40">
        <f>+E125</f>
        <v>20</v>
      </c>
      <c r="E150" s="251">
        <f>+D150+D151</f>
        <v>20</v>
      </c>
    </row>
    <row r="151" spans="2:5" ht="42.75" x14ac:dyDescent="0.25">
      <c r="B151" s="60" t="s">
        <v>58</v>
      </c>
      <c r="C151" s="61">
        <v>60</v>
      </c>
      <c r="D151" s="40">
        <f>+F140</f>
        <v>0</v>
      </c>
      <c r="E151" s="252"/>
    </row>
  </sheetData>
  <mergeCells count="50">
    <mergeCell ref="J132:L132"/>
    <mergeCell ref="P132:Q132"/>
    <mergeCell ref="P133:Q133"/>
    <mergeCell ref="P135:Q135"/>
    <mergeCell ref="J86:L86"/>
    <mergeCell ref="P87:Q87"/>
    <mergeCell ref="P90:Q90"/>
    <mergeCell ref="P92:Q92"/>
    <mergeCell ref="P88:Q88"/>
    <mergeCell ref="P89:Q89"/>
    <mergeCell ref="P91:Q91"/>
    <mergeCell ref="P134:Q134"/>
    <mergeCell ref="P93:Q93"/>
    <mergeCell ref="P94:Q94"/>
    <mergeCell ref="O75:P75"/>
    <mergeCell ref="O70:P70"/>
    <mergeCell ref="O71:P71"/>
    <mergeCell ref="O72:P72"/>
    <mergeCell ref="O73:P73"/>
    <mergeCell ref="O74:P74"/>
    <mergeCell ref="B4:P4"/>
    <mergeCell ref="B22:C22"/>
    <mergeCell ref="C6:N6"/>
    <mergeCell ref="C7:N7"/>
    <mergeCell ref="C8:N8"/>
    <mergeCell ref="C9:N9"/>
    <mergeCell ref="C10:E10"/>
    <mergeCell ref="B65:N65"/>
    <mergeCell ref="C63:N63"/>
    <mergeCell ref="B14:C21"/>
    <mergeCell ref="D59:E59"/>
    <mergeCell ref="M45:N45"/>
    <mergeCell ref="B59:B60"/>
    <mergeCell ref="C59:C60"/>
    <mergeCell ref="O69:P69"/>
    <mergeCell ref="B140:B142"/>
    <mergeCell ref="F140:F142"/>
    <mergeCell ref="E150:E151"/>
    <mergeCell ref="B2:P2"/>
    <mergeCell ref="B104:P104"/>
    <mergeCell ref="B130:N130"/>
    <mergeCell ref="E125:E127"/>
    <mergeCell ref="B97:N97"/>
    <mergeCell ref="D100:E100"/>
    <mergeCell ref="D101:E101"/>
    <mergeCell ref="B107:N107"/>
    <mergeCell ref="P86:Q86"/>
    <mergeCell ref="B81:N81"/>
    <mergeCell ref="E40:E41"/>
    <mergeCell ref="O68:P68"/>
  </mergeCells>
  <dataValidations count="2">
    <dataValidation type="decimal" allowBlank="1" showInputMessage="1" showErrorMessage="1" sqref="WVH983067 WLL983067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G10" sqref="G10"/>
    </sheetView>
  </sheetViews>
  <sheetFormatPr baseColWidth="10" defaultRowHeight="15.75" x14ac:dyDescent="0.25"/>
  <cols>
    <col min="1" max="1" width="4.42578125" style="104" customWidth="1"/>
    <col min="2" max="2" width="49.42578125" style="104" customWidth="1"/>
    <col min="3" max="3" width="35.28515625" style="104" customWidth="1"/>
    <col min="4" max="4" width="29.42578125" style="104" customWidth="1"/>
    <col min="5" max="5" width="6.140625" style="104" customWidth="1"/>
    <col min="6" max="16384" width="11.42578125" style="59"/>
  </cols>
  <sheetData>
    <row r="1" spans="1:5" x14ac:dyDescent="0.25">
      <c r="A1" s="305" t="s">
        <v>87</v>
      </c>
      <c r="B1" s="306"/>
      <c r="C1" s="306"/>
      <c r="D1" s="306"/>
      <c r="E1" s="82"/>
    </row>
    <row r="2" spans="1:5" ht="27.75" customHeight="1" x14ac:dyDescent="0.25">
      <c r="A2" s="83"/>
      <c r="B2" s="307" t="s">
        <v>75</v>
      </c>
      <c r="C2" s="307"/>
      <c r="D2" s="307"/>
      <c r="E2" s="84"/>
    </row>
    <row r="3" spans="1:5" ht="21" customHeight="1" x14ac:dyDescent="0.25">
      <c r="A3" s="85"/>
      <c r="B3" s="307" t="s">
        <v>141</v>
      </c>
      <c r="C3" s="307"/>
      <c r="D3" s="307"/>
      <c r="E3" s="86"/>
    </row>
    <row r="4" spans="1:5" thickBot="1" x14ac:dyDescent="0.3">
      <c r="A4" s="87"/>
      <c r="B4" s="88"/>
      <c r="C4" s="88"/>
      <c r="D4" s="88"/>
      <c r="E4" s="89"/>
    </row>
    <row r="5" spans="1:5" ht="26.25" customHeight="1" thickBot="1" x14ac:dyDescent="0.3">
      <c r="A5" s="87"/>
      <c r="B5" s="90" t="s">
        <v>76</v>
      </c>
      <c r="C5" s="308" t="s">
        <v>155</v>
      </c>
      <c r="D5" s="309"/>
      <c r="E5" s="89"/>
    </row>
    <row r="6" spans="1:5" ht="27.75" customHeight="1" thickBot="1" x14ac:dyDescent="0.3">
      <c r="A6" s="87"/>
      <c r="B6" s="109" t="s">
        <v>77</v>
      </c>
      <c r="C6" s="310" t="s">
        <v>218</v>
      </c>
      <c r="D6" s="311"/>
      <c r="E6" s="89"/>
    </row>
    <row r="7" spans="1:5" ht="29.25" customHeight="1" thickBot="1" x14ac:dyDescent="0.3">
      <c r="A7" s="87"/>
      <c r="B7" s="109" t="s">
        <v>142</v>
      </c>
      <c r="C7" s="312" t="s">
        <v>143</v>
      </c>
      <c r="D7" s="313"/>
      <c r="E7" s="89"/>
    </row>
    <row r="8" spans="1:5" ht="21.75" customHeight="1" thickBot="1" x14ac:dyDescent="0.3">
      <c r="A8" s="87"/>
      <c r="B8" s="110" t="s">
        <v>219</v>
      </c>
      <c r="C8" s="303">
        <v>1670624800</v>
      </c>
      <c r="D8" s="304"/>
      <c r="E8" s="89"/>
    </row>
    <row r="9" spans="1:5" ht="23.25" customHeight="1" thickBot="1" x14ac:dyDescent="0.3">
      <c r="A9" s="87"/>
      <c r="B9" s="110" t="s">
        <v>220</v>
      </c>
      <c r="C9" s="303">
        <v>1252968600</v>
      </c>
      <c r="D9" s="304"/>
      <c r="E9" s="89"/>
    </row>
    <row r="10" spans="1:5" ht="26.25" customHeight="1" thickBot="1" x14ac:dyDescent="0.3">
      <c r="A10" s="87"/>
      <c r="B10" s="110" t="s">
        <v>221</v>
      </c>
      <c r="C10" s="303">
        <v>1937924768</v>
      </c>
      <c r="D10" s="304"/>
      <c r="E10" s="89"/>
    </row>
    <row r="11" spans="1:5" ht="26.25" customHeight="1" thickBot="1" x14ac:dyDescent="0.3">
      <c r="A11" s="87"/>
      <c r="B11" s="110">
        <v>0</v>
      </c>
      <c r="C11" s="303">
        <v>0</v>
      </c>
      <c r="D11" s="304"/>
      <c r="E11" s="89"/>
    </row>
    <row r="12" spans="1:5" ht="21.75" customHeight="1" thickBot="1" x14ac:dyDescent="0.3">
      <c r="A12" s="87"/>
      <c r="B12" s="110">
        <v>0</v>
      </c>
      <c r="C12" s="303">
        <v>0</v>
      </c>
      <c r="D12" s="304"/>
      <c r="E12" s="89"/>
    </row>
    <row r="13" spans="1:5" ht="47.25" customHeight="1" thickBot="1" x14ac:dyDescent="0.3">
      <c r="A13" s="87"/>
      <c r="B13" s="111" t="s">
        <v>144</v>
      </c>
      <c r="C13" s="303">
        <f>SUM(C8:D12)</f>
        <v>4861518168</v>
      </c>
      <c r="D13" s="304"/>
      <c r="E13" s="89"/>
    </row>
    <row r="14" spans="1:5" ht="51.75" customHeight="1" thickBot="1" x14ac:dyDescent="0.3">
      <c r="A14" s="87"/>
      <c r="B14" s="111" t="s">
        <v>145</v>
      </c>
      <c r="C14" s="303">
        <f>+C13/616000</f>
        <v>7892.074948051948</v>
      </c>
      <c r="D14" s="304"/>
      <c r="E14" s="89"/>
    </row>
    <row r="15" spans="1:5" ht="24.75" customHeight="1" x14ac:dyDescent="0.25">
      <c r="A15" s="87"/>
      <c r="B15" s="88"/>
      <c r="C15" s="91"/>
      <c r="D15" s="92"/>
      <c r="E15" s="89"/>
    </row>
    <row r="16" spans="1:5" ht="28.5" customHeight="1" thickBot="1" x14ac:dyDescent="0.3">
      <c r="A16" s="87"/>
      <c r="B16" s="88" t="s">
        <v>146</v>
      </c>
      <c r="C16" s="91"/>
      <c r="D16" s="92"/>
      <c r="E16" s="89"/>
    </row>
    <row r="17" spans="1:6" ht="27" customHeight="1" x14ac:dyDescent="0.25">
      <c r="A17" s="87"/>
      <c r="B17" s="93" t="s">
        <v>78</v>
      </c>
      <c r="C17" s="213">
        <v>353749000</v>
      </c>
      <c r="D17" s="209"/>
      <c r="E17" s="89"/>
    </row>
    <row r="18" spans="1:6" ht="28.5" customHeight="1" x14ac:dyDescent="0.25">
      <c r="A18" s="87"/>
      <c r="B18" s="87" t="s">
        <v>79</v>
      </c>
      <c r="C18" s="214">
        <v>387913000</v>
      </c>
      <c r="D18" s="89"/>
      <c r="E18" s="89"/>
    </row>
    <row r="19" spans="1:6" ht="15" x14ac:dyDescent="0.25">
      <c r="A19" s="87"/>
      <c r="B19" s="87" t="s">
        <v>80</v>
      </c>
      <c r="C19" s="94">
        <v>0</v>
      </c>
      <c r="D19" s="210"/>
      <c r="E19" s="89"/>
    </row>
    <row r="20" spans="1:6" ht="27" customHeight="1" thickBot="1" x14ac:dyDescent="0.3">
      <c r="A20" s="87"/>
      <c r="B20" s="95" t="s">
        <v>81</v>
      </c>
      <c r="C20" s="96">
        <v>0</v>
      </c>
      <c r="D20" s="97"/>
      <c r="E20" s="89"/>
    </row>
    <row r="21" spans="1:6" ht="27" customHeight="1" thickBot="1" x14ac:dyDescent="0.3">
      <c r="A21" s="87"/>
      <c r="B21" s="297" t="s">
        <v>82</v>
      </c>
      <c r="C21" s="298"/>
      <c r="D21" s="299"/>
      <c r="E21" s="89"/>
    </row>
    <row r="22" spans="1:6" ht="16.5" thickBot="1" x14ac:dyDescent="0.3">
      <c r="A22" s="87"/>
      <c r="B22" s="297" t="s">
        <v>83</v>
      </c>
      <c r="C22" s="298"/>
      <c r="D22" s="299"/>
      <c r="E22" s="89"/>
    </row>
    <row r="23" spans="1:6" x14ac:dyDescent="0.25">
      <c r="A23" s="87"/>
      <c r="B23" s="98" t="s">
        <v>147</v>
      </c>
      <c r="C23" s="211">
        <v>100</v>
      </c>
      <c r="D23" s="92" t="s">
        <v>222</v>
      </c>
      <c r="E23" s="89"/>
    </row>
    <row r="24" spans="1:6" ht="16.5" thickBot="1" x14ac:dyDescent="0.3">
      <c r="A24" s="87"/>
      <c r="B24" s="204" t="s">
        <v>84</v>
      </c>
      <c r="C24" s="212">
        <f>C20/C18</f>
        <v>0</v>
      </c>
      <c r="D24" s="99" t="s">
        <v>223</v>
      </c>
      <c r="E24" s="89"/>
    </row>
    <row r="25" spans="1:6" ht="16.5" thickBot="1" x14ac:dyDescent="0.3">
      <c r="A25" s="87"/>
      <c r="B25" s="100"/>
      <c r="C25" s="101"/>
      <c r="D25" s="88"/>
      <c r="E25" s="102"/>
    </row>
    <row r="26" spans="1:6" x14ac:dyDescent="0.25">
      <c r="A26" s="300"/>
      <c r="B26" s="301"/>
      <c r="C26" s="295" t="s">
        <v>224</v>
      </c>
      <c r="D26" s="296"/>
      <c r="E26" s="291"/>
      <c r="F26" s="292"/>
    </row>
    <row r="27" spans="1:6" ht="16.5" thickBot="1" x14ac:dyDescent="0.3">
      <c r="A27" s="300"/>
      <c r="B27" s="302"/>
      <c r="C27" s="293" t="s">
        <v>85</v>
      </c>
      <c r="D27" s="294"/>
      <c r="E27" s="291"/>
      <c r="F27" s="292"/>
    </row>
    <row r="28" spans="1:6" thickBot="1" x14ac:dyDescent="0.3">
      <c r="A28" s="95"/>
      <c r="B28" s="103"/>
      <c r="C28" s="103"/>
      <c r="D28" s="103"/>
      <c r="E28" s="97"/>
      <c r="F28" s="81"/>
    </row>
    <row r="29" spans="1:6" x14ac:dyDescent="0.25">
      <c r="B29" s="105" t="s">
        <v>148</v>
      </c>
    </row>
  </sheetData>
  <mergeCells count="21">
    <mergeCell ref="A26:A27"/>
    <mergeCell ref="B26:B27"/>
    <mergeCell ref="C14:D14"/>
    <mergeCell ref="A1:D1"/>
    <mergeCell ref="B2:D2"/>
    <mergeCell ref="B3:D3"/>
    <mergeCell ref="C5:D5"/>
    <mergeCell ref="C6:D6"/>
    <mergeCell ref="C13:D13"/>
    <mergeCell ref="C8:D8"/>
    <mergeCell ref="C7:D7"/>
    <mergeCell ref="C9:D9"/>
    <mergeCell ref="C10:D10"/>
    <mergeCell ref="C11:D11"/>
    <mergeCell ref="C12:D12"/>
    <mergeCell ref="E26:E27"/>
    <mergeCell ref="F26:F27"/>
    <mergeCell ref="C27:D27"/>
    <mergeCell ref="C26:D26"/>
    <mergeCell ref="B21:D21"/>
    <mergeCell ref="B22:D2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2FF18ED517B741B45E558A7112DC2F" ma:contentTypeVersion="1" ma:contentTypeDescription="Crear nuevo documento." ma:contentTypeScope="" ma:versionID="4c0d7387860725e9b386ed3c138b13f9">
  <xsd:schema xmlns:xsd="http://www.w3.org/2001/XMLSchema" xmlns:xs="http://www.w3.org/2001/XMLSchema" xmlns:p="http://schemas.microsoft.com/office/2006/metadata/properties" xmlns:ns3="14ed6558-7fd2-4829-b855-439db3344e22" targetNamespace="http://schemas.microsoft.com/office/2006/metadata/properties" ma:root="true" ma:fieldsID="d4bc26a2e115909430d2f3a16eef9a95" ns3:_="">
    <xsd:import namespace="14ed6558-7fd2-4829-b855-439db3344e22"/>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d6558-7fd2-4829-b855-439db3344e2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7F760B-78CD-4C78-8920-82B1D6C44EB4}">
  <ds:schemaRefs>
    <ds:schemaRef ds:uri="http://schemas.microsoft.com/sharepoint/v3/contenttype/forms"/>
  </ds:schemaRefs>
</ds:datastoreItem>
</file>

<file path=customXml/itemProps2.xml><?xml version="1.0" encoding="utf-8"?>
<ds:datastoreItem xmlns:ds="http://schemas.openxmlformats.org/officeDocument/2006/customXml" ds:itemID="{E783BB79-D867-4B08-80D2-306E2C30C44B}">
  <ds:schemaRefs>
    <ds:schemaRef ds:uri="http://schemas.openxmlformats.org/package/2006/metadata/core-properties"/>
    <ds:schemaRef ds:uri="http://purl.org/dc/elements/1.1/"/>
    <ds:schemaRef ds:uri="http://schemas.microsoft.com/office/2006/metadata/properties"/>
    <ds:schemaRef ds:uri="14ed6558-7fd2-4829-b855-439db3344e22"/>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4BC4785-5012-45D1-921E-9B30E978DF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d6558-7fd2-4829-b855-439db3344e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 SANTA ENGRACIA</vt:lpstr>
      <vt:lpstr>TECNICA GRUPO 8</vt:lpstr>
      <vt:lpstr>FINANCIERA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Yuliet Paola Archila Perez</cp:lastModifiedBy>
  <cp:lastPrinted>2014-11-29T20:37:26Z</cp:lastPrinted>
  <dcterms:created xsi:type="dcterms:W3CDTF">2014-10-22T15:49:24Z</dcterms:created>
  <dcterms:modified xsi:type="dcterms:W3CDTF">2014-12-11T13:35:12Z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0x0101008F2FF18ED517B741B45E558A7112DC2F</vt:lpwstr>
  </property>
</Properties>
</file>