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EVALUACIONES TÉCNICAS\EVALUACIONES TECNICAS FINALES\"/>
    </mc:Choice>
  </mc:AlternateContent>
  <bookViews>
    <workbookView xWindow="120" yWindow="135" windowWidth="15480" windowHeight="6660" tabRatio="598" activeTab="1"/>
  </bookViews>
  <sheets>
    <sheet name="JURIDICA" sheetId="9" r:id="rId1"/>
    <sheet name="TECNICA" sheetId="8" r:id="rId2"/>
    <sheet name="FINANCIERA" sheetId="10" r:id="rId3"/>
    <sheet name="Hoja2" sheetId="12" r:id="rId4"/>
  </sheets>
  <calcPr calcId="152511"/>
</workbook>
</file>

<file path=xl/calcChain.xml><?xml version="1.0" encoding="utf-8"?>
<calcChain xmlns="http://schemas.openxmlformats.org/spreadsheetml/2006/main">
  <c r="L294" i="8" l="1"/>
  <c r="F283" i="8"/>
  <c r="G283" i="8" s="1"/>
  <c r="F384" i="8" l="1"/>
  <c r="D395" i="8" s="1"/>
  <c r="E360" i="8"/>
  <c r="D394" i="8" s="1"/>
  <c r="A350" i="8"/>
  <c r="A351" i="8" s="1"/>
  <c r="A352" i="8" s="1"/>
  <c r="A353" i="8" s="1"/>
  <c r="N294" i="8"/>
  <c r="M294" i="8"/>
  <c r="K294" i="8"/>
  <c r="O291" i="8"/>
  <c r="O290" i="8"/>
  <c r="O289" i="8"/>
  <c r="A287" i="8"/>
  <c r="A288" i="8" s="1"/>
  <c r="A289" i="8" s="1"/>
  <c r="A290" i="8" s="1"/>
  <c r="A291" i="8" s="1"/>
  <c r="A292" i="8" s="1"/>
  <c r="A293" i="8" s="1"/>
  <c r="O286" i="8"/>
  <c r="O170" i="8"/>
  <c r="L174" i="8"/>
  <c r="O166" i="8"/>
  <c r="F266" i="8"/>
  <c r="D277" i="8" s="1"/>
  <c r="E250" i="8"/>
  <c r="D276" i="8" s="1"/>
  <c r="N244" i="8"/>
  <c r="O243" i="8"/>
  <c r="O242" i="8"/>
  <c r="O241" i="8"/>
  <c r="O240" i="8"/>
  <c r="A240" i="8"/>
  <c r="A241" i="8" s="1"/>
  <c r="A242" i="8" s="1"/>
  <c r="A243" i="8" s="1"/>
  <c r="O239" i="8"/>
  <c r="N174" i="8"/>
  <c r="M174" i="8"/>
  <c r="K174" i="8"/>
  <c r="O173" i="8"/>
  <c r="O172" i="8"/>
  <c r="O171" i="8"/>
  <c r="O169" i="8"/>
  <c r="A167" i="8"/>
  <c r="A168" i="8" s="1"/>
  <c r="A169" i="8" s="1"/>
  <c r="A170" i="8" s="1"/>
  <c r="A171" i="8" s="1"/>
  <c r="A172" i="8" s="1"/>
  <c r="A173" i="8" s="1"/>
  <c r="E276" i="8" l="1"/>
  <c r="E394" i="8"/>
  <c r="O294" i="8"/>
  <c r="O244" i="8"/>
  <c r="O174" i="8"/>
  <c r="G18" i="8"/>
  <c r="G19" i="8"/>
  <c r="G20" i="8"/>
  <c r="G21" i="8"/>
  <c r="E22" i="8"/>
  <c r="F17" i="8"/>
  <c r="G17" i="8" s="1"/>
  <c r="F16" i="8"/>
  <c r="G16" i="8" s="1"/>
  <c r="F15" i="8"/>
  <c r="F22" i="8" l="1"/>
  <c r="G22" i="8" s="1"/>
  <c r="C24" i="8" s="1"/>
  <c r="G15" i="8"/>
  <c r="O116" i="8"/>
  <c r="O117" i="8"/>
  <c r="O118" i="8"/>
  <c r="O119" i="8"/>
  <c r="O120" i="8"/>
  <c r="O121" i="8"/>
  <c r="O50" i="8" l="1"/>
  <c r="O52" i="8"/>
  <c r="O53" i="8"/>
  <c r="O54" i="8"/>
  <c r="O55" i="8"/>
  <c r="O56" i="8"/>
  <c r="J41" i="8"/>
  <c r="C12" i="10" l="1"/>
  <c r="C13" i="10" s="1"/>
  <c r="N123" i="8"/>
  <c r="A116" i="8"/>
  <c r="A117" i="8" s="1"/>
  <c r="A118" i="8" s="1"/>
  <c r="A119" i="8" s="1"/>
  <c r="A120" i="8" s="1"/>
  <c r="A121" i="8" s="1"/>
  <c r="A122" i="8" s="1"/>
  <c r="O115" i="8"/>
  <c r="O123" i="8" s="1"/>
  <c r="O57" i="8"/>
  <c r="D41" i="8"/>
  <c r="E40" i="8" s="1"/>
  <c r="E129" i="8" l="1"/>
  <c r="D155" i="8" s="1"/>
  <c r="F145" i="8"/>
  <c r="D156" i="8" s="1"/>
  <c r="E155" i="8" l="1"/>
  <c r="C125" i="8" l="1"/>
  <c r="N57" i="8"/>
  <c r="C62" i="8" s="1"/>
  <c r="M57" i="8"/>
  <c r="K57" i="8"/>
  <c r="A50" i="8"/>
  <c r="A51" i="8" l="1"/>
  <c r="A52" i="8" s="1"/>
  <c r="A53" i="8" s="1"/>
  <c r="A54" i="8" s="1"/>
  <c r="A55" i="8" s="1"/>
  <c r="A56" i="8" s="1"/>
</calcChain>
</file>

<file path=xl/sharedStrings.xml><?xml version="1.0" encoding="utf-8"?>
<sst xmlns="http://schemas.openxmlformats.org/spreadsheetml/2006/main" count="1308" uniqueCount="438">
  <si>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</si>
  <si>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</si>
  <si>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</si>
  <si>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</si>
  <si>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</si>
  <si>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</si>
  <si>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</si>
  <si>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</si>
  <si>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</si>
  <si>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</si>
  <si>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</si>
  <si>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</si>
  <si>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</si>
  <si>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</si>
  <si>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</si>
  <si>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</si>
  <si>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</si>
  <si>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</si>
  <si>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</si>
  <si>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</si>
  <si>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</si>
  <si>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</si>
  <si>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</si>
  <si>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</si>
  <si>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</si>
  <si>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</si>
  <si>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</si>
  <si>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</si>
  <si>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</si>
  <si>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</si>
  <si>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</si>
  <si>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</si>
  <si>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</si>
  <si>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</si>
  <si>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</si>
  <si>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</si>
  <si>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</si>
  <si>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</si>
  <si>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</si>
  <si>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</si>
  <si>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</si>
  <si>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</si>
  <si>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</si>
  <si>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</si>
  <si>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</si>
  <si>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</si>
  <si>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</si>
  <si>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</si>
  <si>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</si>
  <si>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</si>
  <si>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</si>
  <si>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</si>
  <si>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</si>
  <si>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</si>
  <si>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</si>
  <si>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</si>
  <si>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</si>
  <si>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</si>
  <si>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</si>
  <si>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</si>
  <si>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</si>
  <si>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</si>
  <si>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</si>
  <si>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</si>
  <si>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</si>
  <si>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</si>
  <si>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</si>
  <si>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</si>
  <si>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</si>
  <si>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</si>
  <si>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</si>
  <si>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</si>
  <si>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</si>
  <si>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</si>
  <si>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</si>
  <si>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</si>
  <si>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</si>
  <si>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</si>
  <si>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</si>
  <si>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</si>
  <si>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</si>
  <si>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</si>
  <si>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</si>
  <si>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</si>
  <si>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</si>
  <si>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</si>
  <si>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</si>
  <si>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</si>
  <si>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</si>
  <si>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</si>
  <si>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</si>
  <si>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</si>
  <si>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</si>
  <si>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</si>
  <si>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</si>
  <si>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</si>
  <si>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</si>
  <si>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</si>
  <si>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</si>
  <si>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</si>
  <si>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</si>
  <si>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</si>
  <si>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</si>
  <si>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</si>
  <si>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</si>
  <si>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</si>
  <si>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</si>
  <si>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</si>
  <si>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</si>
  <si>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</si>
  <si>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</si>
  <si>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</si>
  <si>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</si>
  <si>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</si>
  <si>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</si>
  <si>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</si>
  <si>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</si>
  <si>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</si>
  <si>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</si>
  <si>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</si>
  <si>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</si>
  <si>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</si>
  <si>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</si>
  <si>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</si>
  <si>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</si>
  <si>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</si>
  <si>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</si>
  <si>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</si>
  <si>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</si>
  <si>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</si>
  <si>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</si>
  <si>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</si>
  <si>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</si>
  <si>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</si>
  <si>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</si>
  <si>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</si>
  <si>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</si>
  <si>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</si>
  <si>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</si>
  <si>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</si>
  <si>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</si>
  <si>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</si>
  <si>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</si>
  <si>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</si>
  <si>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</si>
  <si>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</si>
  <si>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</si>
  <si>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</si>
  <si>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</si>
  <si>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</si>
  <si>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</si>
  <si>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</si>
  <si>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</si>
  <si>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</si>
  <si>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</si>
  <si>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</si>
  <si>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</si>
  <si>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</si>
  <si>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</si>
  <si>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</si>
  <si>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</si>
  <si>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r>
      <t xml:space="preserve">En Cartagena, a los </t>
    </r>
    <r>
      <rPr>
        <b/>
        <sz val="11"/>
        <color theme="1"/>
        <rFont val="Arial Narrow"/>
        <family val="2"/>
      </rPr>
      <t xml:space="preserve">2 dias de Diciembre  </t>
    </r>
    <r>
      <rPr>
        <sz val="11"/>
        <color theme="1"/>
        <rFont val="Arial Narrow"/>
        <family val="2"/>
      </rPr>
      <t>de 2014, en las instalaciones del Instituto Colombiano de Bienestar Familiar –ICBF- de la Regional Bolivar</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No.004 de 2014, cuyo objeto consiste en</t>
    </r>
    <r>
      <rPr>
        <b/>
        <sz val="11"/>
        <color theme="1"/>
        <rFont val="Arial Narrow"/>
        <family val="2"/>
      </rPr>
      <t>: XXXXXXX</t>
    </r>
  </si>
  <si>
    <t xml:space="preserve">UNION TEMPORAL PRIMERA INFANCIA SAN JUAN </t>
  </si>
  <si>
    <t>X</t>
  </si>
  <si>
    <t>NA</t>
  </si>
  <si>
    <t>INSTITUCIONAL</t>
  </si>
  <si>
    <t>ICBF</t>
  </si>
  <si>
    <t>PROPONENTE No. 1.</t>
  </si>
  <si>
    <t>experiencia
acreditada
validada
(en días)</t>
  </si>
  <si>
    <t>"</t>
  </si>
  <si>
    <t>288-2013</t>
  </si>
  <si>
    <t>251-2011</t>
  </si>
  <si>
    <t>211-2010</t>
  </si>
  <si>
    <t>PROACTIVAR</t>
  </si>
  <si>
    <t>FAMILIAR</t>
  </si>
  <si>
    <t>CDI CON ARRIENDO</t>
  </si>
  <si>
    <t>S</t>
  </si>
  <si>
    <t>PSICOLOGA</t>
  </si>
  <si>
    <t>NO APORTA</t>
  </si>
  <si>
    <t>SI CUMPLE</t>
  </si>
  <si>
    <t>NO APORTA TARJETA PROFESIONAL</t>
  </si>
  <si>
    <t>PSICOLOGO</t>
  </si>
  <si>
    <t>TRABAJADORA SOCIAL</t>
  </si>
  <si>
    <t>383-2012</t>
  </si>
  <si>
    <t>experiencia
acreditada
validada
(en dias)</t>
  </si>
  <si>
    <t>280-2010</t>
  </si>
  <si>
    <t>CORPORACION VIDA</t>
  </si>
  <si>
    <t>16-17-24</t>
  </si>
  <si>
    <t>Experiencia mínima a acreditar por grupo (80% de los cupos)</t>
  </si>
  <si>
    <t>EVALUACION GRUPO 16 MAGANGUE</t>
  </si>
  <si>
    <t>LICEO CANDELARIO OBESO</t>
  </si>
  <si>
    <t>003 DEL 27-12-2010</t>
  </si>
  <si>
    <t>62-67</t>
  </si>
  <si>
    <t>FONADE</t>
  </si>
  <si>
    <t>1, Se allega mininuta del contrato, mas no una certificacion de cumplimiento de contrato, o recibo a satisfaccion
2,El objeto del contrato es de arrendamiento, en las obligaciones del desarrollo del proyecto educativo cita el "sumionistro del servicio de de enseñanza en los niveles de preescolar y primaria manejando el numero de 30 cupos por salon".
3, El valor del contrato corresponde a canon mensual de arrendamiento, no a l pago del servicio de atencion  a la primera infancia o a la "enseñanaza en los niveles de preescolar..... "
4. La secretaria de educacion del Municipio de Mompox da constancia de las matriculas que tuvo LICEO CANDELARIO OBESO para para los años 2011 y 2012, pero no especifica autorizacion de funcionamiento como establecimiento educativo en el SIMAT a CORPORACION VIDA , ni los cupos autorizados.
5. en el formato 6. Experiencia habilitante, no se encuentra la note que especifica si los contratos recionados en el mismo fueron o no obejto de imposicion de multas y O sanciones. 
6. En ningun documento se evidencian los cupos certificados.
7. en el formato 6, experiencia habilitante relacionan mayor cantidad de cupos acreditados a los certificados.</t>
  </si>
  <si>
    <t>En el formato 6. Experiencia habilitante, no se especifica si el contrato fue o no objeto de multas.</t>
  </si>
  <si>
    <t>CDI SIN ARRIENDO</t>
  </si>
  <si>
    <t>CDI FAMILIAR</t>
  </si>
  <si>
    <t>CDY RAYITO DE LUZ SC BARRIO CORDOBA CALLE PADILLA 6A 106 1</t>
  </si>
  <si>
    <t>LA PROPUESTA PRESENTA TRES DOCUMENTOS DIFERENTES  PARA MANIFESTAR LA GARANTIA DE LA INFRAESTRUCTURA, AUN CUANDO LA UBICACIÓN DONDE PRETENDE ADELANTARLO ES LA MISMA PARA LA TRES MODALIDADES, SE ENCUENTRAN INCONSITENCIAS EN LA INFORMACION.</t>
  </si>
  <si>
    <t>MAGANGUE INSTITUCIONAL 1/256</t>
  </si>
  <si>
    <t>MAGANGUE FAMILIAR 1/350</t>
  </si>
  <si>
    <t>MAGANGUE FAMILIAR 2/350</t>
  </si>
  <si>
    <t>LOURDES DE JESUS GARCIA ALARCON</t>
  </si>
  <si>
    <t>UNIVERSIDAD METROPOLITANA</t>
  </si>
  <si>
    <t>23/08/1191</t>
  </si>
  <si>
    <t>SECRETARIA DE SALUD DE MAGANGUE</t>
  </si>
  <si>
    <t>10/01/2012-28-11-2014</t>
  </si>
  <si>
    <t>ACIONES DE EDUCACION ALIMENTARIA Y NUTRICIONAL A LAS FAMILIAS</t>
  </si>
  <si>
    <t xml:space="preserve">NEIBYS DEL CARMEN ESCALANTE SABALZA </t>
  </si>
  <si>
    <t>LICENCIADA EN PEDAGOGIA INFANTIL</t>
  </si>
  <si>
    <t>UNIVERSIDAD DEL TOLIMA</t>
  </si>
  <si>
    <t>NO REQUIERE</t>
  </si>
  <si>
    <t xml:space="preserve">COLEGIO NUESTRA SEÑORA DEL ROSARIO </t>
  </si>
  <si>
    <t>1/02/2006-30/04/2007</t>
  </si>
  <si>
    <t>CORDINADORA DE BASICA PRIMARIA</t>
  </si>
  <si>
    <t>LA EXPERIENCIA ES ANTERIOR A LA ACREDITACION DE PROFESIONAL</t>
  </si>
  <si>
    <t xml:space="preserve">MARIA DEL CARMEN DRAGO AREVALO </t>
  </si>
  <si>
    <t>LICENCIADA EN EDUCACION  INFANTIL</t>
  </si>
  <si>
    <t>CORPORACION UNIVERSUITARIA DEL CARIBE CECAR</t>
  </si>
  <si>
    <t>JARDIN INFANTIL PILATUNAS DEL SABER</t>
  </si>
  <si>
    <t>1/06/2003 - 1/06/2006</t>
  </si>
  <si>
    <t xml:space="preserve">CORDINADORA </t>
  </si>
  <si>
    <t xml:space="preserve">FAYRUTH GARCIA ROJAS </t>
  </si>
  <si>
    <t>UNIVERSIDAD DE PAMPLONA</t>
  </si>
  <si>
    <t>FUNDACION EDUCATIVA NUEVO MILENIO</t>
  </si>
  <si>
    <t>1/02/2013-30/11/2013</t>
  </si>
  <si>
    <t>JESUSITA GUZMAN JARAVANA</t>
  </si>
  <si>
    <t>LICENCIADA PSICOPEDAGOGIA</t>
  </si>
  <si>
    <t>CORPORACION UNIVERSITARIA DE LA COSTA</t>
  </si>
  <si>
    <t>INSTITUCION EDUCATIVA SIMON BOLIVAR</t>
  </si>
  <si>
    <t>10/01/2008-20-11-2014</t>
  </si>
  <si>
    <t>DOCENTE EN NIVEL PREESCOLAR</t>
  </si>
  <si>
    <t>457-2012</t>
  </si>
  <si>
    <t>28//06/2013</t>
  </si>
  <si>
    <t>1 MES 14 DIAS</t>
  </si>
  <si>
    <t>1 mes 1 dia</t>
  </si>
  <si>
    <t>ESTA CERTIFICACION SE TRASLAPA CON LA CERTIFICACION PROPUESTA PARA LA EXPERIENCIA HABILITANTE</t>
  </si>
  <si>
    <t>12</t>
  </si>
  <si>
    <t>GRUPO 16 MAGANGUE</t>
  </si>
  <si>
    <t>GRUPO 17 MARIA  LA BAJA</t>
  </si>
  <si>
    <t>BARRANCO DE LOBA</t>
  </si>
  <si>
    <t>MINISTERIO DE EDUCACION NACIONAL</t>
  </si>
  <si>
    <t>13118/2009</t>
  </si>
  <si>
    <t>13725 DE 2012</t>
  </si>
  <si>
    <t>EL FORMATO NO INDICA NOTA DE IMPOSICION O  NO IMPOSICION DE MULTAS Y SANCIONES</t>
  </si>
  <si>
    <t>MARIA LA BAJA BARRIO MONTECARLO CALLE PRINCIPAL Y PUERTO SANTANDER; CETRO ZONAL TURBACO CDI SUEÑOS Y VIVENCIAS-</t>
  </si>
  <si>
    <t>MARIA LA BAJA ZONAL TURBACO -CDI SUEÑOS Y VIVENCIAS-</t>
  </si>
  <si>
    <t>ADJUNTA EL MISMO COMPROMISO PARA TODA LA MODALIDAD FAMILIAR</t>
  </si>
  <si>
    <t>MARIA LA BAJA SAN JOSE DEL PLAYON ZONAL TURBACO</t>
  </si>
  <si>
    <t>MARIA LA BAJA ZONAL TURBACO WINDY MARIA LA BAJA</t>
  </si>
  <si>
    <t>MARIA LA BAJA ZONAL TURBACO  UT MARIA LA BAJA 1</t>
  </si>
  <si>
    <t>MARIA LA BAJA INSTITUCIONA: 1/195</t>
  </si>
  <si>
    <t>MARIA LA BAJA FAMILIAR: 5/1300</t>
  </si>
  <si>
    <t>MARIA LA BAJA FAMILIAR: 9/1300</t>
  </si>
  <si>
    <t>DILSA JOSEFA VARELA GENES</t>
  </si>
  <si>
    <t>LICENCIADA EN EDUCACION CON ENFASIS EN SOCIALES Y CULTURA</t>
  </si>
  <si>
    <t>UNIIVERSIDAD DE LA GUAJIRA</t>
  </si>
  <si>
    <t>INSTITUCION EDUCATIVA TECNICA AGROPECUARIA</t>
  </si>
  <si>
    <t>23/01/2006-31-10-2007</t>
  </si>
  <si>
    <t>KARINA LUZ JULIO PEREZ</t>
  </si>
  <si>
    <t>UNIVERSIDAD SIMON BOLIVAR</t>
  </si>
  <si>
    <t xml:space="preserve">CORPORACION COMUNITARIA WINDY </t>
  </si>
  <si>
    <t>17/02/2014-30-11-2014</t>
  </si>
  <si>
    <t>APORYO PSICOSOCIAL MODALIDAD FAMILIAR</t>
  </si>
  <si>
    <t>TUTINA PATRICIA MORENO HERRERA</t>
  </si>
  <si>
    <t>MIYIRIS HERNANDEZ ZAMBRANO</t>
  </si>
  <si>
    <t>FUNDACION RAYOS DE LUZ</t>
  </si>
  <si>
    <t>10/02/2009-22-11-2011</t>
  </si>
  <si>
    <t>COORDINADORA DE EQUIPO INTERDISCIPLINARIO DE ESTIMULLACION TEMPRANA</t>
  </si>
  <si>
    <t>MARIA DEL CARMEN PEREZ GUTIERRZ</t>
  </si>
  <si>
    <t>CORPORACION UNIVERSITARI REGIONAL DEL CARIBE</t>
  </si>
  <si>
    <t>JARDIN GRANDES INOCENTES</t>
  </si>
  <si>
    <t>7/01/2011-14-12-2012</t>
  </si>
  <si>
    <t>CORDINADORA DE LA INSTITUCION</t>
  </si>
  <si>
    <t>CORPORACION SOCIAL EDUCATIVA SAGRADO CORAZON DE JESUSU</t>
  </si>
  <si>
    <t>COORDINADORA ACADEMICA EN EDUCACION BASICA PRIMARIA</t>
  </si>
  <si>
    <t>AMERIA CUESTA MESA</t>
  </si>
  <si>
    <t>LICENCIADA EN EDUCACION PREESCOLAR Y BASICA PRIMARIA</t>
  </si>
  <si>
    <t>CORPORACION DE EDUCACIOON SUPERIOR INSTIITUTO DE ADMINISTRACION Y FINANZAS</t>
  </si>
  <si>
    <t>1/04/2010-15/12/2010
15/05/2011-30/08/2011
1/06/2012-15-12-2012</t>
  </si>
  <si>
    <t>COORDINADORA PEDAGOGICA</t>
  </si>
  <si>
    <t>ANDRES VIDAL DIAZ MENDEZ</t>
  </si>
  <si>
    <t>HISTORIADOR</t>
  </si>
  <si>
    <t>UNIVERSIDAD DEL ATLANTIC</t>
  </si>
  <si>
    <t>1/06/2011-15-12-2011
15-07-2012-15/12/2012</t>
  </si>
  <si>
    <t>CORDINADOR PEDAGOGICO</t>
  </si>
  <si>
    <t xml:space="preserve">JOSEFA MATILDE MENDOZA CARCAMO </t>
  </si>
  <si>
    <t>UNIVERSIDAD DE CARTAGENA</t>
  </si>
  <si>
    <t>FUNDACION PLAN</t>
  </si>
  <si>
    <t>14/05/2011-30/01/2005</t>
  </si>
  <si>
    <t>ASISTENTE COMUNITARIA</t>
  </si>
  <si>
    <t>TAITH DEL ROSARIO SUAREZ CASTILLO</t>
  </si>
  <si>
    <t>CORPORACION EDUCATIVA MAYOR DE DESARROLLO SIMON BOLIVAR</t>
  </si>
  <si>
    <t>FUNDACION SOCIAL MUJERES EN ACCION</t>
  </si>
  <si>
    <t>30/01/2005 -30/06/2007</t>
  </si>
  <si>
    <t>PROYECTOS DIRIGIDOS A PUBLACION VULNERABLE , MADRES  JEFES DE HOGA,  TERCERA EDAD Y DESPLAZADA</t>
  </si>
  <si>
    <t>CANDERLARIA DEL CARMEN CUETO ALARCON</t>
  </si>
  <si>
    <t xml:space="preserve">CORPORACION EDUATIVA MAYOR DEL DESARROLLO SIMON BOLIVAR </t>
  </si>
  <si>
    <t>124123314-1</t>
  </si>
  <si>
    <t>1/08/2011-31/12/2012</t>
  </si>
  <si>
    <t>ORGANIZACIÓN TIEMPOS DE PAZ</t>
  </si>
  <si>
    <t>TRABAJADORA SOCIAL PROGRAMA NUIÑOS NIÑAS Y ADOLESCENTES VICTIMAS DE ABUSO</t>
  </si>
  <si>
    <t xml:space="preserve">NIXON GARCIA LOPEZ </t>
  </si>
  <si>
    <t xml:space="preserve">ALCALDIA  TALAIGUA NUEVO </t>
  </si>
  <si>
    <t>6/02/2013/30/068/2013
9/07/2013-30/11-2013
1/12/2013-31-12-2013
20/01/2014-5/05/2014
1/07/2014-31/08/2014</t>
  </si>
  <si>
    <t>PSICOLOGO COMISARIA DE FAMILIA</t>
  </si>
  <si>
    <t>LUZ DEL CARMEN GLORIA PEREZ</t>
  </si>
  <si>
    <t>223474506-1</t>
  </si>
  <si>
    <t>WENDY JHOANA GRANADILLO BALDOVINO</t>
  </si>
  <si>
    <t>178881014-I</t>
  </si>
  <si>
    <t>LA FUNDACION CENTRO DE CULTURA AFORCARIBE</t>
  </si>
  <si>
    <t>FEBRERO DE 2006 A 2008</t>
  </si>
  <si>
    <t>PRESTACION DE SERVICIOS PROFESIONLAES EN LA EJECUCION DE PROYECTOS RELAIONADSO CON EL DESARROLLO DE NIÑOS Y NIÑAS, COMO TALLERISAT Y FACILITADOR</t>
  </si>
  <si>
    <t>ORGANIZACIÓN VIVA LA GENTE</t>
  </si>
  <si>
    <t>1/02/2011-30/01/2012</t>
  </si>
  <si>
    <t>COORDINACION DE PROMOTORES Y SENSIBILIZADORES EN CAMPO</t>
  </si>
  <si>
    <t>LIZETH CANDELARIA VERGARA ATENCIO</t>
  </si>
  <si>
    <t>CORPORACION UNIVERSITARIA DEL CARIBE</t>
  </si>
  <si>
    <t>ALCALDIA MUNICIPAL DE PINILLO</t>
  </si>
  <si>
    <t>2/06/2013-2/07/2014</t>
  </si>
  <si>
    <t>TRABAJADORA SOCIAL DE COMISARIA DE FAMILIA</t>
  </si>
  <si>
    <t>VANESA ARRIETA NAVARRO</t>
  </si>
  <si>
    <t>189701006-1</t>
  </si>
  <si>
    <t>SECRETARIADO PASTORAL SOCIAL</t>
  </si>
  <si>
    <t>1/02/2011-3012/2012</t>
  </si>
  <si>
    <t>ATENCION PSICOSOCIAL Y TRABAJO COMUNITARIO</t>
  </si>
  <si>
    <t>CARMEN ALICIA AMEL VASQUEZ</t>
  </si>
  <si>
    <t>24/10/2013-30/08/2014</t>
  </si>
  <si>
    <t>ASESORA DE INICIATIVAS DE INCLUSION</t>
  </si>
  <si>
    <t>13721 DE 2011</t>
  </si>
  <si>
    <t>MIUNICIPIO DE SAN MARTIN DE LOBA</t>
  </si>
  <si>
    <t>0311/2009</t>
  </si>
  <si>
    <t>17</t>
  </si>
  <si>
    <t>67</t>
  </si>
  <si>
    <t>1550</t>
  </si>
  <si>
    <t>24 MESES 5 DIAS</t>
  </si>
  <si>
    <t>19</t>
  </si>
  <si>
    <t>GRUPO 24 TIQUISIO</t>
  </si>
  <si>
    <t>EXPERIENCIA HABILITANTE</t>
  </si>
  <si>
    <t xml:space="preserve">MUNICIPIO DEL PEÑON </t>
  </si>
  <si>
    <t>13296/2010</t>
  </si>
  <si>
    <t>13576/2011</t>
  </si>
  <si>
    <t>2121670/2011</t>
  </si>
  <si>
    <t>2122313/2012</t>
  </si>
  <si>
    <t>25 MESES 11 DIAS</t>
  </si>
  <si>
    <t>613</t>
  </si>
  <si>
    <t>PUERTO RICO CENTRO ZONAL MAGANGUE SUELIR</t>
  </si>
  <si>
    <t>EL SUDAN CENTRO ZONAL MAGANGUE MUNDO DE ESTRELLITAS</t>
  </si>
  <si>
    <t>PUERTO RICO CENTRO ZONAL MAGANGUE EXP'LORADORES</t>
  </si>
  <si>
    <t>PUERTO RICO CALLE PRINCIPAL CENTRO ZONAL MAGANGUE RENACER</t>
  </si>
  <si>
    <t>EL SUDAN CENTRO ZONAL MAGANGUE MUNDO DE SUEÑOS</t>
  </si>
  <si>
    <t>ADJUNTA UN SOLO FORMATO DE GESTION PARA LA MODALIDAD INSTITUCIONAL</t>
  </si>
  <si>
    <t>ADJUNTA UN SOLO FORMATO DE COMPROMISO PARA LA MODALIDAD FAMILIAR</t>
  </si>
  <si>
    <t>TIQUISIO  INSTITUCIONA: 1/217</t>
  </si>
  <si>
    <t>TIQUISIO  FAMILIAR : 2/650</t>
  </si>
  <si>
    <t>TIQUISIO  FAMILIAR : 4/650</t>
  </si>
  <si>
    <t>ANDRES ESTEBAB CANEDO DAVILA</t>
  </si>
  <si>
    <t xml:space="preserve">LICENCIADO EN CIENCIAS DE LA EDUACION ESPECIAL </t>
  </si>
  <si>
    <t>UNIVERSIDAD DEL ATLANTICO</t>
  </si>
  <si>
    <t>6/02/2016-30/12/2009</t>
  </si>
  <si>
    <t>INSTITUCION EDUCATIVA JARTIN LAS MERCEDES</t>
  </si>
  <si>
    <t>NATALY MENCO LOPEZ</t>
  </si>
  <si>
    <t>249162206-1</t>
  </si>
  <si>
    <t>SECRETARIADO DE PASTORAL SOCIAL</t>
  </si>
  <si>
    <t>8/10/2008-30/06/2010</t>
  </si>
  <si>
    <t>PROMOTORA SECCION MOVILIDAD HUMANA</t>
  </si>
  <si>
    <t>LUIS MAURICIO CARREAZO MARTINEZ</t>
  </si>
  <si>
    <t xml:space="preserve">ADMINISTRADOR DE EMPRESAS </t>
  </si>
  <si>
    <t>CORPORACION CENTRO EDUCATIVO AMERICA UNIDA</t>
  </si>
  <si>
    <t>1/08/2012-30/02/2014</t>
  </si>
  <si>
    <t>ANTONIO MARTINEZ GONZALEZ</t>
  </si>
  <si>
    <t>CENTRO EDUCATIVO LOS BAMBINOS</t>
  </si>
  <si>
    <t>1/08/2013-31/10/2014</t>
  </si>
  <si>
    <t>EXPERIECNIA ADQUIRIDA ANTES DEL GRADO NO APORTA TARJETA PROFESIONAL</t>
  </si>
  <si>
    <t>CANDELARIA ISABEL ROMERO ATENCIA</t>
  </si>
  <si>
    <t>UNION TEMPORAL ALIANZA ALIMENTARIA</t>
  </si>
  <si>
    <t>1/12/2013-31/08/2014</t>
  </si>
  <si>
    <t>FACILITADORA SOCIAL</t>
  </si>
  <si>
    <t>YAMILE ADRIANA SAYEH TANG</t>
  </si>
  <si>
    <t>UNIVERSIDAD ANACIONAL ABIERTA Y A DISTANCIA</t>
  </si>
  <si>
    <t>INSTITUTO TECNICO SAN MARTIN</t>
  </si>
  <si>
    <t>1/02/2010-16/12/2010</t>
  </si>
  <si>
    <t>DOCENTE EN PROGRAMA DE PSICOLOGIA INFANTIL</t>
  </si>
  <si>
    <t>ANGELA LUCILA VILORIA RAMIREZ</t>
  </si>
  <si>
    <t>INSTITUCION EDUCATIVA FOSSY MARCOS MARIA</t>
  </si>
  <si>
    <t>1/02/2006-25/04/2008</t>
  </si>
  <si>
    <t xml:space="preserve">TRABAJADORA SOCIAL </t>
  </si>
  <si>
    <t>DANIELA VILLA MARTINEZ</t>
  </si>
  <si>
    <t>FUNDACION UNIVERSITARIA LUIS AMIGÓ</t>
  </si>
  <si>
    <t>FUNDACION UNIVERSITARIA LUIS AMIGO</t>
  </si>
  <si>
    <t>1/01/2012-31/12/2012</t>
  </si>
  <si>
    <t>PRACTICAS PROFESIONALES</t>
  </si>
  <si>
    <t>ANEXAN UNA SOLA PROPUESTA TECNIC APARA TODOS LOS GRUPOS</t>
  </si>
  <si>
    <t>298/2010</t>
  </si>
  <si>
    <t>NO APORTA CERTIFICACION</t>
  </si>
  <si>
    <t>PROFESIONAL DE APOYO FINANCIERO</t>
  </si>
  <si>
    <t xml:space="preserve">CORDINADOR </t>
  </si>
  <si>
    <t>PROFESIONA DE APOYO PEDAGOGICO</t>
  </si>
  <si>
    <t>PROFESIONAL DE APOYO PEDAGOGICO</t>
  </si>
  <si>
    <t>MODALIDAD INSTITUCIONAL</t>
  </si>
  <si>
    <t>MODLIDAD FAMILIAR</t>
  </si>
  <si>
    <t>LIZ CANDELARIA GUZMAN ALVARADO</t>
  </si>
  <si>
    <t>ADMINISTRADORA DE EMPRESAS</t>
  </si>
  <si>
    <t xml:space="preserve">NO </t>
  </si>
  <si>
    <t>LA EXPERIENCIA APORTADA NO CUMPLE CON EL PERFIL</t>
  </si>
  <si>
    <t>NELVIS GARCIA MEZA</t>
  </si>
  <si>
    <t>LICENCIADA EN EDUCACION INFANTIL</t>
  </si>
  <si>
    <t>NO APLICA</t>
  </si>
  <si>
    <t>LICEO JOAQUIN VELEZ</t>
  </si>
  <si>
    <t>14/06/2005-12-07/2008</t>
  </si>
  <si>
    <t>JORGE BLAS ARRIETA OZUNA</t>
  </si>
  <si>
    <t>CONTADOR PUBLICO</t>
  </si>
  <si>
    <t>CONSTRIUCCIONES Y MAQUINARIA LIMITADA</t>
  </si>
  <si>
    <t>1/01/2002-12/2003</t>
  </si>
  <si>
    <t>ASESOR CONTABLE</t>
  </si>
  <si>
    <t>MELBA CECILIA GUZMAN JARABA</t>
  </si>
  <si>
    <t>SOCIOLOGA</t>
  </si>
  <si>
    <t>CORPORACION EDUCATIVA MAYOR DEL DESARROLLO SIMON BOLIVAR</t>
  </si>
  <si>
    <t>ALCALDIA DE MAGANGUE</t>
  </si>
  <si>
    <t>28/01/1991 - 30/01/1992</t>
  </si>
  <si>
    <t>PROMOTORA COMUNITARIA</t>
  </si>
  <si>
    <t xml:space="preserve">CRISTINA ISABEL </t>
  </si>
  <si>
    <t xml:space="preserve">ADMINISTRTADORA DE EMPRESAS </t>
  </si>
  <si>
    <t>ADMINISTRADORA DE PROYECTOS DE ATENCION INTEGRAL A PRIMERA INFANCIA</t>
  </si>
  <si>
    <t>15/04/2010 3/03/2014</t>
  </si>
  <si>
    <t xml:space="preserve">ANA DE LA CANDELARIA CRIALES </t>
  </si>
  <si>
    <t xml:space="preserve">LICENCIADA EN EDUCACION BASICA </t>
  </si>
  <si>
    <t>CORPORACION EDUCATIVA SSAGRADO CORAZON DE JESUS</t>
  </si>
  <si>
    <t>1/02/2011-30/11/2011   
1/02/2012-09/09/2012</t>
  </si>
  <si>
    <t>DOCENTE</t>
  </si>
  <si>
    <t>CERTIFICA EXPERIENCIA EN VARIOS DOCUMENTOS</t>
  </si>
  <si>
    <t>ARISTIDES MANUEL HERNANDEZ RUIZ</t>
  </si>
  <si>
    <t xml:space="preserve">LICENCIADO EN EDUCAICON </t>
  </si>
  <si>
    <t>UNIVERSIDAD DE LA GUAJIRA</t>
  </si>
  <si>
    <t>INSTITUCION EDUCATIVA DE VESSALLES</t>
  </si>
  <si>
    <t>PERIORDOS DE 2012 Y 2010</t>
  </si>
  <si>
    <t xml:space="preserve">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</si>
</sst>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_-[$$-240A]* #,##0_-;\-[$$-240A]* #,##0_-;_-[$$-240A]* &quot;-&quot;??_-;_-@_-"/>
  </numFmts>
  <fonts count="40">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9"/>
      <color theme="1"/>
      <name val="Arial "/>
    </font>
    <font>
      <b/>
      <sz val="16"/>
      <color theme="1"/>
      <name val="Calibri"/>
      <family val="2"/>
      <scheme val="minor"/>
    </font>
    <font>
      <b/>
      <sz val="14"/>
      <name val="Calibri"/>
      <family val="2"/>
    </font>
  </fonts>
  <fills count="1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57"/>
      </left>
      <right/>
      <top style="medium">
        <color indexed="57"/>
      </top>
      <bottom/>
      <diagonal/>
    </border>
    <border>
      <left/>
      <right style="medium">
        <color indexed="57"/>
      </right>
      <top style="medium">
        <color indexed="57"/>
      </top>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90">
    <xf numFmtId="0" fontId="0" fillId="0" borderId="0" xfId="0"/>
    <xf numFmtId="0" fontId="0" fillId="0" borderId="1" xfId="0" applyBorder="1"/>
    <xf numFmtId="0" fontId="0" fillId="0" borderId="1" xfId="0" applyBorder="1" applyAlignment="1"/>
    <xf numFmtId="0" fontId="16" fillId="0" borderId="0" xfId="0" applyFont="1" applyFill="1" applyBorder="1" applyAlignment="1">
      <alignment horizontal="center" vertical="center" wrapText="1"/>
    </xf>
    <xf numFmtId="0" fontId="0" fillId="0" borderId="7" xfId="0" applyBorder="1" applyAlignment="1">
      <alignment horizontal="center" vertical="center" wrapText="1"/>
    </xf>
    <xf numFmtId="0" fontId="14" fillId="0"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Border="1" applyAlignment="1">
      <alignment horizontal="center" vertical="center" wrapText="1"/>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center" vertical="center" wrapText="1"/>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25" fillId="6" borderId="1" xfId="0" applyFont="1" applyFill="1" applyBorder="1" applyAlignment="1">
      <alignment horizontal="center" vertical="center" wrapText="1"/>
    </xf>
    <xf numFmtId="0" fontId="0" fillId="0" borderId="5" xfId="0" applyBorder="1"/>
    <xf numFmtId="0" fontId="25" fillId="6" borderId="41"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0" borderId="1" xfId="0" applyFont="1" applyBorder="1" applyAlignment="1">
      <alignment horizontal="center" vertical="center"/>
    </xf>
    <xf numFmtId="0" fontId="37" fillId="7" borderId="22" xfId="0" applyFont="1" applyFill="1" applyBorder="1" applyAlignment="1">
      <alignment horizontal="center" vertical="center" wrapText="1"/>
    </xf>
    <xf numFmtId="0" fontId="37" fillId="0" borderId="22" xfId="0" applyFont="1" applyBorder="1" applyAlignment="1">
      <alignment horizontal="center" vertical="center" wrapText="1"/>
    </xf>
    <xf numFmtId="0" fontId="37" fillId="0" borderId="5" xfId="0" applyFont="1" applyBorder="1" applyAlignment="1">
      <alignment horizontal="center" vertical="center"/>
    </xf>
    <xf numFmtId="0" fontId="37" fillId="7" borderId="22" xfId="0" applyFont="1" applyFill="1" applyBorder="1" applyAlignment="1">
      <alignment horizontal="center" vertical="center"/>
    </xf>
    <xf numFmtId="0" fontId="0" fillId="0" borderId="0" xfId="0" applyAlignment="1"/>
    <xf numFmtId="0" fontId="13" fillId="0" borderId="1" xfId="0" applyNumberFormat="1" applyFont="1" applyFill="1" applyBorder="1" applyAlignment="1" applyProtection="1">
      <alignment horizontal="center" vertical="center" wrapText="1"/>
      <protection locked="0"/>
    </xf>
    <xf numFmtId="0" fontId="14" fillId="4"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protection locked="0"/>
    </xf>
    <xf numFmtId="49" fontId="14" fillId="4" borderId="1" xfId="0" applyNumberFormat="1"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9" fontId="13" fillId="4" borderId="1" xfId="4" applyFont="1" applyFill="1" applyBorder="1" applyAlignment="1" applyProtection="1">
      <alignment horizontal="center" vertical="center" wrapText="1"/>
      <protection locked="0"/>
    </xf>
    <xf numFmtId="14" fontId="13" fillId="4" borderId="1" xfId="0" applyNumberFormat="1" applyFont="1" applyFill="1" applyBorder="1" applyAlignment="1" applyProtection="1">
      <alignment horizontal="center" vertical="center" wrapText="1"/>
      <protection locked="0"/>
    </xf>
    <xf numFmtId="15" fontId="13" fillId="4" borderId="1" xfId="0" applyNumberFormat="1" applyFont="1" applyFill="1" applyBorder="1" applyAlignment="1" applyProtection="1">
      <alignment horizontal="center" vertical="center" wrapText="1"/>
      <protection locked="0"/>
    </xf>
    <xf numFmtId="0" fontId="13" fillId="4" borderId="1" xfId="0" applyNumberFormat="1" applyFont="1" applyFill="1" applyBorder="1" applyAlignment="1" applyProtection="1">
      <alignment horizontal="center" vertical="center" wrapText="1"/>
      <protection locked="0"/>
    </xf>
    <xf numFmtId="2" fontId="13" fillId="4" borderId="1" xfId="0" applyNumberFormat="1" applyFont="1" applyFill="1" applyBorder="1" applyAlignment="1" applyProtection="1">
      <alignment horizontal="center" vertical="center" wrapText="1"/>
      <protection locked="0"/>
    </xf>
    <xf numFmtId="3" fontId="1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1" xfId="0" applyFont="1" applyFill="1" applyBorder="1" applyAlignment="1" applyProtection="1">
      <alignment horizontal="center" vertical="center" wrapText="1"/>
      <protection locked="0"/>
    </xf>
    <xf numFmtId="9" fontId="13" fillId="11" borderId="1" xfId="0" applyNumberFormat="1" applyFont="1" applyFill="1" applyBorder="1" applyAlignment="1" applyProtection="1">
      <alignment horizontal="center" vertical="center" wrapText="1"/>
      <protection locked="0"/>
    </xf>
    <xf numFmtId="0" fontId="13" fillId="11" borderId="1" xfId="0" applyFont="1" applyFill="1" applyBorder="1" applyAlignment="1" applyProtection="1">
      <alignment horizontal="center" vertical="center" wrapText="1"/>
      <protection locked="0"/>
    </xf>
    <xf numFmtId="9" fontId="13" fillId="11" borderId="1" xfId="4" applyFont="1" applyFill="1" applyBorder="1" applyAlignment="1" applyProtection="1">
      <alignment horizontal="center" vertical="center" wrapText="1"/>
      <protection locked="0"/>
    </xf>
    <xf numFmtId="14" fontId="13" fillId="11" borderId="1" xfId="0" applyNumberFormat="1" applyFont="1" applyFill="1" applyBorder="1" applyAlignment="1" applyProtection="1">
      <alignment horizontal="center" vertical="center" wrapText="1"/>
      <protection locked="0"/>
    </xf>
    <xf numFmtId="15" fontId="13" fillId="11" borderId="1" xfId="0" applyNumberFormat="1" applyFont="1" applyFill="1" applyBorder="1" applyAlignment="1" applyProtection="1">
      <alignment horizontal="center" vertical="center" wrapText="1"/>
      <protection locked="0"/>
    </xf>
    <xf numFmtId="0" fontId="13" fillId="11" borderId="1" xfId="0" applyNumberFormat="1" applyFont="1" applyFill="1" applyBorder="1" applyAlignment="1" applyProtection="1">
      <alignment horizontal="center" vertical="center" wrapText="1"/>
      <protection locked="0"/>
    </xf>
    <xf numFmtId="2" fontId="13" fillId="11" borderId="1" xfId="0" applyNumberFormat="1" applyFont="1" applyFill="1" applyBorder="1" applyAlignment="1" applyProtection="1">
      <alignment horizontal="center" vertical="center" wrapText="1"/>
      <protection locked="0"/>
    </xf>
    <xf numFmtId="49" fontId="14" fillId="11" borderId="1" xfId="0" applyNumberFormat="1" applyFont="1" applyFill="1" applyBorder="1" applyAlignment="1" applyProtection="1">
      <alignment horizontal="center" vertical="center" wrapText="1"/>
      <protection locked="0"/>
    </xf>
    <xf numFmtId="0" fontId="0" fillId="0" borderId="0" xfId="0" applyFill="1" applyBorder="1" applyAlignment="1">
      <alignment horizontal="center" vertical="center" wrapText="1"/>
    </xf>
    <xf numFmtId="0" fontId="0" fillId="2" borderId="1" xfId="0"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14" fillId="11" borderId="0" xfId="0" applyFont="1" applyFill="1" applyAlignment="1">
      <alignment horizontal="center" vertical="center" wrapText="1"/>
    </xf>
    <xf numFmtId="168" fontId="13" fillId="11" borderId="1" xfId="1"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0" xfId="0" applyFont="1" applyFill="1" applyBorder="1" applyAlignment="1">
      <alignment horizontal="center" vertical="center" wrapText="1"/>
    </xf>
    <xf numFmtId="168" fontId="13" fillId="0" borderId="1" xfId="1"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4" fillId="0" borderId="0" xfId="0" applyFont="1" applyFill="1" applyAlignment="1">
      <alignment horizontal="center" vertical="center" wrapText="1"/>
    </xf>
    <xf numFmtId="14" fontId="0" fillId="0" borderId="1" xfId="0" applyNumberFormat="1" applyFill="1" applyBorder="1" applyAlignment="1">
      <alignment horizontal="center" vertical="center" wrapText="1"/>
    </xf>
    <xf numFmtId="168" fontId="13" fillId="4" borderId="1" xfId="1"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4" fillId="4" borderId="0" xfId="0" applyFont="1" applyFill="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3" fillId="12" borderId="1" xfId="0" applyNumberFormat="1" applyFont="1" applyFill="1" applyBorder="1" applyAlignment="1" applyProtection="1">
      <alignment horizontal="center" vertical="center" wrapText="1"/>
      <protection locked="0"/>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1" xfId="0" applyFill="1" applyBorder="1" applyAlignment="1">
      <alignment horizontal="center" vertical="center" wrapText="1"/>
    </xf>
    <xf numFmtId="0" fontId="9"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26" fillId="7" borderId="22" xfId="0" applyFont="1" applyFill="1" applyBorder="1" applyAlignment="1">
      <alignment horizontal="left" vertical="justify"/>
    </xf>
    <xf numFmtId="0" fontId="26" fillId="7" borderId="23" xfId="0" applyFont="1" applyFill="1" applyBorder="1" applyAlignment="1">
      <alignment horizontal="left" vertical="justify"/>
    </xf>
    <xf numFmtId="0" fontId="26" fillId="7" borderId="24" xfId="0" applyFont="1" applyFill="1" applyBorder="1" applyAlignment="1">
      <alignment horizontal="left" vertical="justify"/>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25" fillId="6" borderId="25" xfId="0" applyFont="1" applyFill="1" applyBorder="1" applyAlignment="1">
      <alignment horizontal="center" vertical="center" wrapText="1"/>
    </xf>
    <xf numFmtId="0" fontId="25" fillId="6" borderId="26" xfId="0" applyFont="1" applyFill="1" applyBorder="1" applyAlignment="1">
      <alignment horizontal="center" vertical="center" wrapText="1"/>
    </xf>
    <xf numFmtId="0" fontId="25" fillId="6" borderId="27" xfId="0" applyFont="1" applyFill="1" applyBorder="1" applyAlignment="1">
      <alignment horizontal="center" vertical="center" wrapText="1"/>
    </xf>
    <xf numFmtId="0" fontId="25" fillId="6" borderId="33" xfId="0" applyFont="1" applyFill="1" applyBorder="1" applyAlignment="1">
      <alignment horizontal="center" vertical="center" wrapText="1"/>
    </xf>
    <xf numFmtId="0" fontId="25" fillId="6" borderId="35" xfId="0" applyFont="1" applyFill="1" applyBorder="1" applyAlignment="1">
      <alignment horizontal="center" vertical="center" wrapText="1"/>
    </xf>
    <xf numFmtId="0" fontId="25" fillId="6" borderId="36"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42" xfId="0" applyFont="1" applyFill="1" applyBorder="1" applyAlignment="1">
      <alignment horizontal="center" vertical="center" wrapText="1"/>
    </xf>
    <xf numFmtId="0" fontId="25" fillId="6" borderId="41"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25" fillId="0" borderId="1" xfId="0" applyFont="1" applyBorder="1" applyAlignment="1">
      <alignment horizontal="center" vertical="center" wrapText="1"/>
    </xf>
    <xf numFmtId="0" fontId="33" fillId="10" borderId="0" xfId="0" applyFont="1" applyFill="1" applyAlignment="1">
      <alignment horizontal="center"/>
    </xf>
    <xf numFmtId="0" fontId="32" fillId="0" borderId="0" xfId="0" applyFont="1" applyAlignment="1">
      <alignment horizontal="center" vertical="center"/>
    </xf>
    <xf numFmtId="0" fontId="0" fillId="0" borderId="5" xfId="0" applyBorder="1" applyAlignment="1">
      <alignment horizontal="center" wrapText="1"/>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5" fillId="6" borderId="1"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7" fillId="0"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19" fillId="0" borderId="15" xfId="0" applyFont="1" applyBorder="1" applyAlignment="1">
      <alignment horizontal="center" vertical="center" wrapText="1"/>
    </xf>
    <xf numFmtId="0" fontId="1" fillId="2" borderId="40"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4" fillId="0" borderId="1" xfId="0" applyFont="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0" fillId="0" borderId="0" xfId="0" applyAlignment="1">
      <alignment horizontal="center" vertical="center" wrapText="1"/>
    </xf>
    <xf numFmtId="0" fontId="8" fillId="0" borderId="6" xfId="0" applyFont="1" applyFill="1" applyBorder="1" applyAlignment="1">
      <alignment horizontal="center" vertical="center" wrapText="1"/>
    </xf>
    <xf numFmtId="0" fontId="9" fillId="3" borderId="8"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center" vertical="center" wrapText="1"/>
      <protection locked="0"/>
    </xf>
    <xf numFmtId="0" fontId="10" fillId="0" borderId="6"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9" fillId="3" borderId="8"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center" vertical="center" wrapText="1"/>
      <protection locked="0"/>
    </xf>
    <xf numFmtId="0" fontId="10" fillId="0" borderId="7" xfId="0" applyFont="1" applyFill="1" applyBorder="1" applyAlignment="1">
      <alignment horizontal="center" vertical="center" wrapText="1"/>
    </xf>
    <xf numFmtId="15" fontId="0" fillId="0" borderId="7" xfId="0" applyNumberFormat="1" applyFont="1" applyFill="1" applyBorder="1" applyAlignment="1" applyProtection="1">
      <alignment horizontal="center" vertical="center" wrapText="1"/>
      <protection locked="0"/>
    </xf>
    <xf numFmtId="15" fontId="0" fillId="0" borderId="8" xfId="0" applyNumberFormat="1" applyFont="1" applyFill="1" applyBorder="1" applyAlignment="1" applyProtection="1">
      <alignment horizontal="center" vertical="center" wrapText="1"/>
      <protection locked="0"/>
    </xf>
    <xf numFmtId="15" fontId="0" fillId="0" borderId="9" xfId="0" applyNumberFormat="1"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14" fontId="0" fillId="0" borderId="0" xfId="0" applyNumberForma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170" fontId="0" fillId="3" borderId="1" xfId="0" applyNumberFormat="1" applyFill="1" applyBorder="1" applyAlignment="1">
      <alignment horizontal="center" vertical="center" wrapText="1"/>
    </xf>
    <xf numFmtId="0" fontId="0" fillId="3" borderId="1" xfId="0" applyNumberFormat="1" applyFill="1" applyBorder="1" applyAlignment="1">
      <alignment horizontal="center" vertical="center" wrapText="1"/>
    </xf>
    <xf numFmtId="1" fontId="0" fillId="3" borderId="1" xfId="0" applyNumberFormat="1" applyFill="1" applyBorder="1" applyAlignment="1">
      <alignment horizontal="center" vertical="center" wrapText="1"/>
    </xf>
    <xf numFmtId="167" fontId="0" fillId="0" borderId="0" xfId="0" applyNumberFormat="1" applyFill="1" applyBorder="1" applyAlignment="1">
      <alignment horizontal="center" vertical="center" wrapText="1"/>
    </xf>
    <xf numFmtId="166" fontId="0" fillId="0" borderId="0" xfId="0" applyNumberFormat="1" applyFill="1" applyBorder="1" applyAlignment="1">
      <alignment horizontal="center" vertical="center" wrapText="1"/>
    </xf>
    <xf numFmtId="165" fontId="0" fillId="0" borderId="0" xfId="0" applyNumberFormat="1" applyAlignment="1">
      <alignment horizontal="center" vertical="center" wrapText="1"/>
    </xf>
    <xf numFmtId="167" fontId="0" fillId="0" borderId="0" xfId="0" applyNumberFormat="1" applyBorder="1" applyAlignment="1">
      <alignment horizontal="center" vertical="center" wrapText="1"/>
    </xf>
    <xf numFmtId="1" fontId="0" fillId="4" borderId="1" xfId="0" applyNumberFormat="1" applyFill="1" applyBorder="1" applyAlignment="1" applyProtection="1">
      <alignment horizontal="center" vertical="center" wrapText="1"/>
      <protection locked="0"/>
    </xf>
    <xf numFmtId="164" fontId="0" fillId="0" borderId="0" xfId="0" applyNumberFormat="1" applyBorder="1" applyAlignment="1">
      <alignment horizontal="center" vertical="center" wrapText="1"/>
    </xf>
    <xf numFmtId="0" fontId="1" fillId="0" borderId="0" xfId="0" applyFont="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166" fontId="0" fillId="0" borderId="0" xfId="0" applyNumberFormat="1" applyFill="1" applyBorder="1" applyAlignment="1" applyProtection="1">
      <alignment horizontal="center" vertical="center" wrapText="1"/>
      <protection locked="0"/>
    </xf>
    <xf numFmtId="0" fontId="38" fillId="0" borderId="0" xfId="0" applyFont="1" applyAlignment="1">
      <alignment horizontal="center" vertical="center" wrapText="1"/>
    </xf>
    <xf numFmtId="0" fontId="19" fillId="0" borderId="0" xfId="0" applyFont="1" applyBorder="1" applyAlignment="1">
      <alignment horizontal="center" vertical="center" wrapText="1"/>
    </xf>
    <xf numFmtId="0" fontId="0" fillId="11" borderId="1" xfId="0" applyFill="1" applyBorder="1" applyAlignment="1">
      <alignment horizontal="center" vertical="center" wrapText="1"/>
    </xf>
    <xf numFmtId="0" fontId="0" fillId="0" borderId="0" xfId="0" applyFill="1" applyAlignment="1">
      <alignment horizontal="center" vertical="center" wrapText="1"/>
    </xf>
    <xf numFmtId="167" fontId="0" fillId="0" borderId="0" xfId="0" applyNumberFormat="1" applyFill="1" applyAlignment="1">
      <alignment horizontal="center" vertical="center" wrapText="1"/>
    </xf>
    <xf numFmtId="0" fontId="1" fillId="0" borderId="1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169" fontId="1"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15" fillId="0" borderId="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14" xfId="0"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0" fillId="0" borderId="17" xfId="0"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0" fillId="11" borderId="5" xfId="0" applyFill="1" applyBorder="1" applyAlignment="1">
      <alignment horizontal="center" vertical="center" wrapText="1"/>
    </xf>
    <xf numFmtId="0" fontId="0" fillId="11" borderId="14" xfId="0" applyFill="1" applyBorder="1" applyAlignment="1">
      <alignment horizontal="center" vertical="center" wrapText="1"/>
    </xf>
    <xf numFmtId="0" fontId="39" fillId="0" borderId="0" xfId="0" applyFont="1" applyFill="1" applyBorder="1" applyAlignment="1">
      <alignment horizontal="center" vertical="center"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9"/>
  <sheetViews>
    <sheetView zoomScale="70" zoomScaleNormal="70" workbookViewId="0">
      <selection activeCell="B16" sqref="B16:P16"/>
    </sheetView>
  </sheetViews>
  <sheetFormatPr baseColWidth="10" defaultRowHeight="15"/>
  <cols>
    <col min="2" max="2" width="13.85546875" customWidth="1"/>
    <col min="3" max="3" width="13.7109375" customWidth="1"/>
    <col min="4" max="4" width="15.5703125" customWidth="1"/>
    <col min="5" max="5" width="10.7109375" customWidth="1"/>
    <col min="6" max="6" width="11.28515625" customWidth="1"/>
    <col min="7" max="7" width="11.7109375" customWidth="1"/>
    <col min="8" max="8" width="9.7109375" style="24" customWidth="1"/>
    <col min="9" max="9" width="11.7109375" style="24" customWidth="1"/>
    <col min="10" max="10" width="10.5703125" style="24" customWidth="1"/>
    <col min="11" max="11" width="11.42578125" style="24" customWidth="1"/>
    <col min="15" max="15" width="11.42578125" hidden="1" customWidth="1"/>
    <col min="16" max="16" width="3" hidden="1" customWidth="1"/>
  </cols>
  <sheetData>
    <row r="2" spans="1:16" ht="39.75" customHeight="1">
      <c r="A2" s="170" t="s">
        <v>92</v>
      </c>
      <c r="B2" s="170"/>
      <c r="C2" s="170"/>
      <c r="D2" s="170"/>
      <c r="E2" s="170"/>
      <c r="F2" s="170"/>
      <c r="G2" s="170"/>
      <c r="H2" s="170"/>
      <c r="I2" s="170"/>
      <c r="J2" s="170"/>
      <c r="K2" s="170"/>
      <c r="L2" s="170"/>
      <c r="M2" s="170"/>
      <c r="N2" s="170"/>
      <c r="O2" s="170"/>
      <c r="P2" s="170"/>
    </row>
    <row r="4" spans="1:16" ht="16.5">
      <c r="A4" s="133" t="s">
        <v>64</v>
      </c>
      <c r="B4" s="133"/>
      <c r="C4" s="133"/>
      <c r="D4" s="133"/>
      <c r="E4" s="133"/>
      <c r="F4" s="133"/>
      <c r="G4" s="133"/>
      <c r="H4" s="133"/>
      <c r="I4" s="133"/>
      <c r="J4" s="133"/>
      <c r="K4" s="133"/>
      <c r="L4" s="133"/>
      <c r="M4" s="133"/>
      <c r="N4" s="133"/>
      <c r="O4" s="133"/>
      <c r="P4" s="133"/>
    </row>
    <row r="5" spans="1:16" ht="16.5">
      <c r="A5" s="8"/>
    </row>
    <row r="6" spans="1:16" ht="16.5">
      <c r="A6" s="133" t="s">
        <v>65</v>
      </c>
      <c r="B6" s="133"/>
      <c r="C6" s="133"/>
      <c r="D6" s="133"/>
      <c r="E6" s="133"/>
      <c r="F6" s="133"/>
      <c r="G6" s="133"/>
      <c r="H6" s="133"/>
      <c r="I6" s="133"/>
      <c r="J6" s="133"/>
      <c r="K6" s="133"/>
      <c r="L6" s="133"/>
      <c r="M6" s="133"/>
      <c r="N6" s="133"/>
      <c r="O6" s="133"/>
      <c r="P6" s="133"/>
    </row>
    <row r="7" spans="1:16" ht="16.5">
      <c r="A7" s="9"/>
    </row>
    <row r="8" spans="1:16" ht="109.5" customHeight="1">
      <c r="A8" s="134" t="s">
        <v>161</v>
      </c>
      <c r="B8" s="134"/>
      <c r="C8" s="134"/>
      <c r="D8" s="134"/>
      <c r="E8" s="134"/>
      <c r="F8" s="134"/>
      <c r="G8" s="134"/>
      <c r="H8" s="134"/>
      <c r="I8" s="134"/>
      <c r="J8" s="134"/>
      <c r="K8" s="134"/>
      <c r="L8" s="134"/>
      <c r="M8" s="134"/>
      <c r="N8" s="134"/>
      <c r="O8" s="134"/>
      <c r="P8" s="134"/>
    </row>
    <row r="9" spans="1:16" ht="45.75" customHeight="1">
      <c r="A9" s="134"/>
      <c r="B9" s="134"/>
      <c r="C9" s="134"/>
      <c r="D9" s="134"/>
      <c r="E9" s="134"/>
      <c r="F9" s="134"/>
      <c r="G9" s="134"/>
      <c r="H9" s="134"/>
      <c r="I9" s="134"/>
      <c r="J9" s="134"/>
      <c r="K9" s="134"/>
      <c r="L9" s="134"/>
      <c r="M9" s="134"/>
      <c r="N9" s="134"/>
      <c r="O9" s="134"/>
      <c r="P9" s="134"/>
    </row>
    <row r="10" spans="1:16" ht="28.5" customHeight="1">
      <c r="A10" s="134" t="s">
        <v>95</v>
      </c>
      <c r="B10" s="134"/>
      <c r="C10" s="134"/>
      <c r="D10" s="134"/>
      <c r="E10" s="134"/>
      <c r="F10" s="134"/>
      <c r="G10" s="134"/>
      <c r="H10" s="134"/>
      <c r="I10" s="134"/>
      <c r="J10" s="134"/>
      <c r="K10" s="134"/>
      <c r="L10" s="134"/>
      <c r="M10" s="134"/>
      <c r="N10" s="134"/>
      <c r="O10" s="134"/>
      <c r="P10" s="134"/>
    </row>
    <row r="11" spans="1:16" ht="28.5" customHeight="1">
      <c r="A11" s="134"/>
      <c r="B11" s="134"/>
      <c r="C11" s="134"/>
      <c r="D11" s="134"/>
      <c r="E11" s="134"/>
      <c r="F11" s="134"/>
      <c r="G11" s="134"/>
      <c r="H11" s="134"/>
      <c r="I11" s="134"/>
      <c r="J11" s="134"/>
      <c r="K11" s="134"/>
      <c r="L11" s="134"/>
      <c r="M11" s="134"/>
      <c r="N11" s="134"/>
      <c r="O11" s="134"/>
      <c r="P11" s="134"/>
    </row>
    <row r="12" spans="1:16" ht="15.75" thickBot="1"/>
    <row r="13" spans="1:16" ht="15.75" thickBot="1">
      <c r="A13" s="10" t="s">
        <v>66</v>
      </c>
      <c r="B13" s="135" t="s">
        <v>91</v>
      </c>
      <c r="C13" s="136"/>
      <c r="D13" s="136"/>
      <c r="E13" s="136"/>
      <c r="F13" s="136"/>
      <c r="G13" s="136"/>
      <c r="H13" s="136"/>
      <c r="I13" s="136"/>
      <c r="J13" s="136"/>
      <c r="K13" s="136"/>
      <c r="L13" s="136"/>
      <c r="M13" s="136"/>
      <c r="N13" s="136"/>
      <c r="O13" s="136"/>
      <c r="P13" s="136"/>
    </row>
    <row r="14" spans="1:16" ht="15.75" thickBot="1">
      <c r="A14" s="11">
        <v>1</v>
      </c>
      <c r="B14" s="169" t="s">
        <v>162</v>
      </c>
      <c r="C14" s="169"/>
      <c r="D14" s="169"/>
      <c r="E14" s="169"/>
      <c r="F14" s="169"/>
      <c r="G14" s="169"/>
      <c r="H14" s="169"/>
      <c r="I14" s="169"/>
      <c r="J14" s="169"/>
      <c r="K14" s="169"/>
      <c r="L14" s="169"/>
      <c r="M14" s="169"/>
      <c r="N14" s="169"/>
      <c r="O14" s="169"/>
      <c r="P14" s="169"/>
    </row>
    <row r="15" spans="1:16" ht="15.75" thickBot="1">
      <c r="A15" s="11">
        <v>2</v>
      </c>
      <c r="B15" s="169"/>
      <c r="C15" s="169"/>
      <c r="D15" s="169"/>
      <c r="E15" s="169"/>
      <c r="F15" s="169"/>
      <c r="G15" s="169"/>
      <c r="H15" s="169"/>
      <c r="I15" s="169"/>
      <c r="J15" s="169"/>
      <c r="K15" s="169"/>
      <c r="L15" s="169"/>
      <c r="M15" s="169"/>
      <c r="N15" s="169"/>
      <c r="O15" s="169"/>
      <c r="P15" s="169"/>
    </row>
    <row r="16" spans="1:16" ht="15.75" thickBot="1">
      <c r="A16" s="11">
        <v>3</v>
      </c>
      <c r="B16" s="169"/>
      <c r="C16" s="169"/>
      <c r="D16" s="169"/>
      <c r="E16" s="169"/>
      <c r="F16" s="169"/>
      <c r="G16" s="169"/>
      <c r="H16" s="169"/>
      <c r="I16" s="169"/>
      <c r="J16" s="169"/>
      <c r="K16" s="169"/>
      <c r="L16" s="169"/>
      <c r="M16" s="169"/>
      <c r="N16" s="169"/>
      <c r="O16" s="169"/>
      <c r="P16" s="169"/>
    </row>
    <row r="17" spans="1:16" ht="15.75" thickBot="1">
      <c r="A17" s="11">
        <v>4</v>
      </c>
      <c r="B17" s="169"/>
      <c r="C17" s="169"/>
      <c r="D17" s="169"/>
      <c r="E17" s="169"/>
      <c r="F17" s="169"/>
      <c r="G17" s="169"/>
      <c r="H17" s="169"/>
      <c r="I17" s="169"/>
      <c r="J17" s="169"/>
      <c r="K17" s="169"/>
      <c r="L17" s="169"/>
      <c r="M17" s="169"/>
      <c r="N17" s="169"/>
      <c r="O17" s="169"/>
      <c r="P17" s="169"/>
    </row>
    <row r="18" spans="1:16" ht="15.75" thickBot="1">
      <c r="A18" s="11">
        <v>5</v>
      </c>
      <c r="B18" s="169"/>
      <c r="C18" s="169"/>
      <c r="D18" s="169"/>
      <c r="E18" s="169"/>
      <c r="F18" s="169"/>
      <c r="G18" s="169"/>
      <c r="H18" s="169"/>
      <c r="I18" s="169"/>
      <c r="J18" s="169"/>
      <c r="K18" s="169"/>
      <c r="L18" s="169"/>
      <c r="M18" s="169"/>
      <c r="N18" s="169"/>
      <c r="O18" s="169"/>
      <c r="P18" s="169"/>
    </row>
    <row r="19" spans="1:16">
      <c r="A19" s="17"/>
      <c r="B19" s="17"/>
      <c r="C19" s="17"/>
      <c r="D19" s="17"/>
      <c r="E19" s="17"/>
      <c r="F19" s="17"/>
      <c r="G19" s="17"/>
      <c r="H19" s="17"/>
      <c r="I19" s="17"/>
      <c r="J19" s="17"/>
      <c r="K19" s="17"/>
      <c r="L19" s="17"/>
      <c r="M19" s="17"/>
      <c r="N19" s="17"/>
      <c r="O19" s="17"/>
      <c r="P19" s="17"/>
    </row>
    <row r="20" spans="1:16">
      <c r="A20" s="18"/>
      <c r="B20" s="17"/>
      <c r="C20" s="17"/>
      <c r="D20" s="17"/>
      <c r="E20" s="17"/>
      <c r="F20" s="17"/>
      <c r="G20" s="17"/>
      <c r="H20" s="17"/>
      <c r="I20" s="17"/>
      <c r="J20" s="17"/>
      <c r="K20" s="17"/>
      <c r="L20" s="17"/>
      <c r="M20" s="17"/>
      <c r="N20" s="17"/>
      <c r="O20" s="17"/>
      <c r="P20" s="17"/>
    </row>
    <row r="21" spans="1:16">
      <c r="A21" s="171" t="s">
        <v>167</v>
      </c>
      <c r="B21" s="171"/>
      <c r="C21" s="171"/>
      <c r="D21" s="171"/>
      <c r="E21" s="171"/>
      <c r="F21" s="171"/>
      <c r="G21" s="171"/>
      <c r="H21" s="171"/>
      <c r="I21" s="171"/>
      <c r="J21" s="171"/>
      <c r="K21" s="171"/>
      <c r="L21" s="171"/>
      <c r="M21" s="171"/>
      <c r="N21" s="171"/>
      <c r="O21" s="171"/>
      <c r="P21" s="171"/>
    </row>
    <row r="22" spans="1:16" ht="15.75" thickBot="1"/>
    <row r="23" spans="1:16" ht="27" customHeight="1">
      <c r="A23" s="154" t="s">
        <v>67</v>
      </c>
      <c r="B23" s="155"/>
      <c r="C23" s="155"/>
      <c r="D23" s="156"/>
      <c r="E23" s="160"/>
      <c r="F23" s="160"/>
      <c r="G23" s="161"/>
      <c r="H23" s="162"/>
      <c r="I23" s="160"/>
      <c r="J23" s="161"/>
      <c r="K23" s="72"/>
      <c r="L23" s="163" t="s">
        <v>3</v>
      </c>
      <c r="M23" s="164"/>
      <c r="N23" s="164"/>
      <c r="O23" s="164"/>
      <c r="P23" s="165"/>
    </row>
    <row r="24" spans="1:16" s="24" customFormat="1" ht="27" customHeight="1" thickBot="1">
      <c r="A24" s="157"/>
      <c r="B24" s="158"/>
      <c r="C24" s="158"/>
      <c r="D24" s="159"/>
      <c r="E24" s="74" t="s">
        <v>68</v>
      </c>
      <c r="F24" s="70" t="s">
        <v>69</v>
      </c>
      <c r="G24" s="70" t="s">
        <v>70</v>
      </c>
      <c r="H24" s="12" t="s">
        <v>68</v>
      </c>
      <c r="I24" s="70" t="s">
        <v>69</v>
      </c>
      <c r="J24" s="70" t="s">
        <v>70</v>
      </c>
      <c r="K24" s="73"/>
      <c r="L24" s="166"/>
      <c r="M24" s="167"/>
      <c r="N24" s="167"/>
      <c r="O24" s="167"/>
      <c r="P24" s="168"/>
    </row>
    <row r="25" spans="1:16" ht="30.75" customHeight="1">
      <c r="A25" s="145" t="s">
        <v>99</v>
      </c>
      <c r="B25" s="146"/>
      <c r="C25" s="146"/>
      <c r="D25" s="147"/>
      <c r="E25" s="75"/>
      <c r="F25" s="76"/>
      <c r="G25" s="76"/>
      <c r="H25" s="75"/>
      <c r="I25" s="76"/>
      <c r="J25" s="76"/>
      <c r="K25" s="1"/>
      <c r="L25" s="144"/>
      <c r="M25" s="144"/>
      <c r="N25" s="144"/>
      <c r="O25" s="144"/>
      <c r="P25" s="144"/>
    </row>
    <row r="26" spans="1:16" s="81" customFormat="1" ht="66.75" customHeight="1">
      <c r="A26" s="148" t="s">
        <v>100</v>
      </c>
      <c r="B26" s="149"/>
      <c r="C26" s="149"/>
      <c r="D26" s="150"/>
      <c r="E26" s="80"/>
      <c r="F26" s="76"/>
      <c r="G26" s="76"/>
      <c r="H26" s="76"/>
      <c r="I26" s="76"/>
      <c r="J26" s="76"/>
      <c r="K26" s="2"/>
      <c r="L26" s="143"/>
      <c r="M26" s="143"/>
      <c r="N26" s="143"/>
      <c r="O26" s="143"/>
      <c r="P26" s="143"/>
    </row>
    <row r="27" spans="1:16" ht="24.75" customHeight="1">
      <c r="A27" s="151" t="s">
        <v>135</v>
      </c>
      <c r="B27" s="152"/>
      <c r="C27" s="152"/>
      <c r="D27" s="153"/>
      <c r="E27" s="77"/>
      <c r="F27" s="76"/>
      <c r="G27" s="76"/>
      <c r="H27" s="76"/>
      <c r="I27" s="76"/>
      <c r="J27" s="76"/>
      <c r="K27" s="1"/>
      <c r="L27" s="144"/>
      <c r="M27" s="144"/>
      <c r="N27" s="144"/>
      <c r="O27" s="144"/>
      <c r="P27" s="144"/>
    </row>
    <row r="28" spans="1:16" ht="27" customHeight="1">
      <c r="A28" s="137" t="s">
        <v>71</v>
      </c>
      <c r="B28" s="138"/>
      <c r="C28" s="138"/>
      <c r="D28" s="139"/>
      <c r="E28" s="78"/>
      <c r="F28" s="76"/>
      <c r="G28" s="76"/>
      <c r="H28" s="76"/>
      <c r="I28" s="76"/>
      <c r="J28" s="76"/>
      <c r="K28" s="1"/>
      <c r="L28" s="144"/>
      <c r="M28" s="144"/>
      <c r="N28" s="144"/>
      <c r="O28" s="144"/>
      <c r="P28" s="144"/>
    </row>
    <row r="29" spans="1:16" ht="20.25" customHeight="1">
      <c r="A29" s="137" t="s">
        <v>94</v>
      </c>
      <c r="B29" s="138"/>
      <c r="C29" s="138"/>
      <c r="D29" s="139"/>
      <c r="E29" s="78"/>
      <c r="F29" s="76"/>
      <c r="G29" s="76"/>
      <c r="H29" s="79"/>
      <c r="I29" s="79"/>
      <c r="J29" s="79"/>
      <c r="K29" s="71"/>
      <c r="L29" s="140"/>
      <c r="M29" s="141"/>
      <c r="N29" s="141"/>
      <c r="O29" s="141"/>
      <c r="P29" s="142"/>
    </row>
    <row r="30" spans="1:16" ht="28.5" customHeight="1">
      <c r="A30" s="137" t="s">
        <v>136</v>
      </c>
      <c r="B30" s="138"/>
      <c r="C30" s="138"/>
      <c r="D30" s="139"/>
      <c r="E30" s="78"/>
      <c r="F30" s="76"/>
      <c r="G30" s="76"/>
      <c r="H30" s="78"/>
      <c r="I30" s="76"/>
      <c r="J30" s="76"/>
      <c r="K30" s="1"/>
      <c r="L30" s="144"/>
      <c r="M30" s="144"/>
      <c r="N30" s="144"/>
      <c r="O30" s="144"/>
      <c r="P30" s="144"/>
    </row>
    <row r="31" spans="1:16" ht="28.5" customHeight="1">
      <c r="A31" s="137" t="s">
        <v>97</v>
      </c>
      <c r="B31" s="138"/>
      <c r="C31" s="138"/>
      <c r="D31" s="139"/>
      <c r="E31" s="78"/>
      <c r="F31" s="76"/>
      <c r="G31" s="76"/>
      <c r="H31" s="79"/>
      <c r="I31" s="79"/>
      <c r="J31" s="79"/>
      <c r="K31" s="71"/>
      <c r="L31" s="140"/>
      <c r="M31" s="141"/>
      <c r="N31" s="141"/>
      <c r="O31" s="141"/>
      <c r="P31" s="142"/>
    </row>
    <row r="32" spans="1:16" ht="15.75" customHeight="1">
      <c r="A32" s="151" t="s">
        <v>72</v>
      </c>
      <c r="B32" s="152"/>
      <c r="C32" s="152"/>
      <c r="D32" s="153"/>
      <c r="E32" s="77"/>
      <c r="F32" s="76"/>
      <c r="G32" s="76"/>
      <c r="H32" s="77"/>
      <c r="I32" s="76"/>
      <c r="J32" s="76"/>
      <c r="K32" s="1"/>
      <c r="L32" s="144"/>
      <c r="M32" s="144"/>
      <c r="N32" s="144"/>
      <c r="O32" s="144"/>
      <c r="P32" s="144"/>
    </row>
    <row r="33" spans="1:16" ht="19.5" customHeight="1">
      <c r="A33" s="151" t="s">
        <v>73</v>
      </c>
      <c r="B33" s="152"/>
      <c r="C33" s="152"/>
      <c r="D33" s="153"/>
      <c r="E33" s="77"/>
      <c r="F33" s="76"/>
      <c r="G33" s="76"/>
      <c r="H33" s="76"/>
      <c r="I33" s="76"/>
      <c r="J33" s="76"/>
      <c r="K33" s="1"/>
      <c r="L33" s="144"/>
      <c r="M33" s="144"/>
      <c r="N33" s="144"/>
      <c r="O33" s="144"/>
      <c r="P33" s="144"/>
    </row>
    <row r="34" spans="1:16" ht="27.75" customHeight="1">
      <c r="A34" s="151" t="s">
        <v>74</v>
      </c>
      <c r="B34" s="152"/>
      <c r="C34" s="152"/>
      <c r="D34" s="153"/>
      <c r="E34" s="77"/>
      <c r="F34" s="76"/>
      <c r="G34" s="76"/>
      <c r="H34" s="76"/>
      <c r="I34" s="76"/>
      <c r="J34" s="76"/>
      <c r="K34" s="1"/>
      <c r="L34" s="144"/>
      <c r="M34" s="144"/>
      <c r="N34" s="144"/>
      <c r="O34" s="144"/>
      <c r="P34" s="144"/>
    </row>
    <row r="35" spans="1:16" ht="61.5" customHeight="1">
      <c r="A35" s="151" t="s">
        <v>75</v>
      </c>
      <c r="B35" s="152"/>
      <c r="C35" s="152"/>
      <c r="D35" s="153"/>
      <c r="E35" s="77"/>
      <c r="F35" s="76"/>
      <c r="G35" s="76"/>
      <c r="H35" s="76"/>
      <c r="I35" s="76"/>
      <c r="J35" s="76"/>
      <c r="K35" s="1"/>
      <c r="L35" s="144"/>
      <c r="M35" s="144"/>
      <c r="N35" s="144"/>
      <c r="O35" s="144"/>
      <c r="P35" s="144"/>
    </row>
    <row r="36" spans="1:16" ht="17.25" customHeight="1">
      <c r="A36" s="151" t="s">
        <v>76</v>
      </c>
      <c r="B36" s="152"/>
      <c r="C36" s="152"/>
      <c r="D36" s="153"/>
      <c r="E36" s="77"/>
      <c r="F36" s="76"/>
      <c r="G36" s="76"/>
      <c r="H36" s="76"/>
      <c r="I36" s="76"/>
      <c r="J36" s="76"/>
      <c r="K36" s="1"/>
      <c r="L36" s="144"/>
      <c r="M36" s="144"/>
      <c r="N36" s="144"/>
      <c r="O36" s="144"/>
      <c r="P36" s="144"/>
    </row>
    <row r="37" spans="1:16" ht="30.75" customHeight="1">
      <c r="A37" s="173" t="s">
        <v>96</v>
      </c>
      <c r="B37" s="174"/>
      <c r="C37" s="174"/>
      <c r="D37" s="175"/>
      <c r="E37" s="77"/>
      <c r="F37" s="76"/>
      <c r="G37" s="76"/>
      <c r="H37" s="79"/>
      <c r="I37" s="76"/>
      <c r="J37" s="79"/>
      <c r="K37" s="71"/>
      <c r="L37" s="172"/>
      <c r="M37" s="141"/>
      <c r="N37" s="141"/>
      <c r="O37" s="141"/>
      <c r="P37" s="142"/>
    </row>
    <row r="38" spans="1:16" ht="24" customHeight="1">
      <c r="A38" s="151" t="s">
        <v>101</v>
      </c>
      <c r="B38" s="152"/>
      <c r="C38" s="152"/>
      <c r="D38" s="153"/>
      <c r="E38" s="77"/>
      <c r="F38" s="76"/>
      <c r="G38" s="76"/>
      <c r="H38" s="77"/>
      <c r="I38" s="79"/>
      <c r="J38" s="79"/>
      <c r="K38" s="71"/>
      <c r="L38" s="140"/>
      <c r="M38" s="141"/>
      <c r="N38" s="141"/>
      <c r="O38" s="141"/>
      <c r="P38" s="142"/>
    </row>
    <row r="39" spans="1:16" ht="28.5" customHeight="1">
      <c r="A39" s="151" t="s">
        <v>102</v>
      </c>
      <c r="B39" s="152"/>
      <c r="C39" s="152"/>
      <c r="D39" s="153"/>
      <c r="E39" s="78"/>
      <c r="F39" s="76"/>
      <c r="G39" s="76"/>
      <c r="H39" s="78"/>
      <c r="I39" s="76"/>
      <c r="J39" s="76"/>
      <c r="K39" s="1"/>
      <c r="L39" s="144"/>
      <c r="M39" s="144"/>
      <c r="N39" s="144"/>
      <c r="O39" s="144"/>
      <c r="P39" s="144"/>
    </row>
    <row r="42" spans="1:16">
      <c r="A42" s="171" t="s">
        <v>98</v>
      </c>
      <c r="B42" s="171"/>
      <c r="C42" s="171"/>
      <c r="D42" s="171"/>
      <c r="E42" s="171"/>
      <c r="F42" s="171"/>
      <c r="G42" s="171"/>
      <c r="H42" s="171"/>
      <c r="I42" s="171"/>
      <c r="J42" s="171"/>
      <c r="K42" s="171"/>
      <c r="L42" s="171"/>
      <c r="M42" s="171"/>
      <c r="N42" s="171"/>
      <c r="O42" s="171"/>
      <c r="P42" s="171"/>
    </row>
    <row r="44" spans="1:16" ht="15" customHeight="1">
      <c r="A44" s="176" t="s">
        <v>67</v>
      </c>
      <c r="B44" s="176"/>
      <c r="C44" s="176"/>
      <c r="D44" s="176"/>
      <c r="E44" s="12" t="s">
        <v>68</v>
      </c>
      <c r="F44" s="19" t="s">
        <v>69</v>
      </c>
      <c r="G44" s="19" t="s">
        <v>70</v>
      </c>
      <c r="H44" s="70"/>
      <c r="I44" s="70"/>
      <c r="J44" s="70"/>
      <c r="K44" s="70"/>
      <c r="L44" s="176" t="s">
        <v>3</v>
      </c>
      <c r="M44" s="176"/>
      <c r="N44" s="176"/>
      <c r="O44" s="176"/>
      <c r="P44" s="176"/>
    </row>
    <row r="45" spans="1:16" ht="30" customHeight="1">
      <c r="A45" s="145" t="s">
        <v>99</v>
      </c>
      <c r="B45" s="146"/>
      <c r="C45" s="146"/>
      <c r="D45" s="147"/>
      <c r="E45" s="13"/>
      <c r="F45" s="1"/>
      <c r="G45" s="1"/>
      <c r="H45" s="1"/>
      <c r="I45" s="1"/>
      <c r="J45" s="1"/>
      <c r="K45" s="1"/>
      <c r="L45" s="144"/>
      <c r="M45" s="144"/>
      <c r="N45" s="144"/>
      <c r="O45" s="144"/>
      <c r="P45" s="144"/>
    </row>
    <row r="46" spans="1:16" ht="15" customHeight="1">
      <c r="A46" s="151" t="s">
        <v>100</v>
      </c>
      <c r="B46" s="152"/>
      <c r="C46" s="152"/>
      <c r="D46" s="153"/>
      <c r="E46" s="14"/>
      <c r="F46" s="1"/>
      <c r="G46" s="1"/>
      <c r="H46" s="1"/>
      <c r="I46" s="1"/>
      <c r="J46" s="1"/>
      <c r="K46" s="1"/>
      <c r="L46" s="144"/>
      <c r="M46" s="144"/>
      <c r="N46" s="144"/>
      <c r="O46" s="144"/>
      <c r="P46" s="144"/>
    </row>
    <row r="47" spans="1:16" ht="15" customHeight="1">
      <c r="A47" s="151" t="s">
        <v>135</v>
      </c>
      <c r="B47" s="152"/>
      <c r="C47" s="152"/>
      <c r="D47" s="153"/>
      <c r="E47" s="14"/>
      <c r="F47" s="1"/>
      <c r="G47" s="1"/>
      <c r="H47" s="1"/>
      <c r="I47" s="1"/>
      <c r="J47" s="1"/>
      <c r="K47" s="1"/>
      <c r="L47" s="144"/>
      <c r="M47" s="144"/>
      <c r="N47" s="144"/>
      <c r="O47" s="144"/>
      <c r="P47" s="144"/>
    </row>
    <row r="48" spans="1:16" ht="15" customHeight="1">
      <c r="A48" s="137" t="s">
        <v>71</v>
      </c>
      <c r="B48" s="138"/>
      <c r="C48" s="138"/>
      <c r="D48" s="139"/>
      <c r="E48" s="15"/>
      <c r="F48" s="1"/>
      <c r="G48" s="1"/>
      <c r="H48" s="1"/>
      <c r="I48" s="1"/>
      <c r="J48" s="1"/>
      <c r="K48" s="1"/>
      <c r="L48" s="144"/>
      <c r="M48" s="144"/>
      <c r="N48" s="144"/>
      <c r="O48" s="144"/>
      <c r="P48" s="144"/>
    </row>
    <row r="49" spans="1:16" ht="15" customHeight="1">
      <c r="A49" s="137" t="s">
        <v>94</v>
      </c>
      <c r="B49" s="138"/>
      <c r="C49" s="138"/>
      <c r="D49" s="139"/>
      <c r="E49" s="15"/>
      <c r="F49" s="1"/>
      <c r="G49" s="1"/>
      <c r="H49" s="71"/>
      <c r="I49" s="71"/>
      <c r="J49" s="71"/>
      <c r="K49" s="71"/>
      <c r="L49" s="140"/>
      <c r="M49" s="141"/>
      <c r="N49" s="141"/>
      <c r="O49" s="141"/>
      <c r="P49" s="142"/>
    </row>
    <row r="50" spans="1:16" ht="37.5" customHeight="1">
      <c r="A50" s="137" t="s">
        <v>136</v>
      </c>
      <c r="B50" s="138"/>
      <c r="C50" s="138"/>
      <c r="D50" s="139"/>
      <c r="E50" s="15"/>
      <c r="F50" s="1"/>
      <c r="G50" s="1"/>
      <c r="H50" s="1"/>
      <c r="I50" s="1"/>
      <c r="J50" s="1"/>
      <c r="K50" s="1"/>
      <c r="L50" s="144"/>
      <c r="M50" s="144"/>
      <c r="N50" s="144"/>
      <c r="O50" s="144"/>
      <c r="P50" s="144"/>
    </row>
    <row r="51" spans="1:16" ht="15" customHeight="1">
      <c r="A51" s="137" t="s">
        <v>97</v>
      </c>
      <c r="B51" s="138"/>
      <c r="C51" s="138"/>
      <c r="D51" s="139"/>
      <c r="E51" s="15"/>
      <c r="F51" s="1"/>
      <c r="G51" s="1"/>
      <c r="H51" s="71"/>
      <c r="I51" s="71"/>
      <c r="J51" s="71"/>
      <c r="K51" s="71"/>
      <c r="L51" s="140"/>
      <c r="M51" s="141"/>
      <c r="N51" s="141"/>
      <c r="O51" s="141"/>
      <c r="P51" s="142"/>
    </row>
    <row r="52" spans="1:16" ht="15" customHeight="1">
      <c r="A52" s="151" t="s">
        <v>72</v>
      </c>
      <c r="B52" s="152"/>
      <c r="C52" s="152"/>
      <c r="D52" s="153"/>
      <c r="E52" s="14"/>
      <c r="F52" s="1"/>
      <c r="G52" s="1"/>
      <c r="H52" s="1"/>
      <c r="I52" s="1"/>
      <c r="J52" s="1"/>
      <c r="K52" s="1"/>
      <c r="L52" s="144"/>
      <c r="M52" s="144"/>
      <c r="N52" s="144"/>
      <c r="O52" s="144"/>
      <c r="P52" s="144"/>
    </row>
    <row r="53" spans="1:16" ht="15" customHeight="1">
      <c r="A53" s="151" t="s">
        <v>73</v>
      </c>
      <c r="B53" s="152"/>
      <c r="C53" s="152"/>
      <c r="D53" s="153"/>
      <c r="E53" s="14"/>
      <c r="F53" s="1"/>
      <c r="G53" s="1"/>
      <c r="H53" s="1"/>
      <c r="I53" s="1"/>
      <c r="J53" s="1"/>
      <c r="K53" s="1"/>
      <c r="L53" s="144"/>
      <c r="M53" s="144"/>
      <c r="N53" s="144"/>
      <c r="O53" s="144"/>
      <c r="P53" s="144"/>
    </row>
    <row r="54" spans="1:16" ht="15" customHeight="1">
      <c r="A54" s="151" t="s">
        <v>74</v>
      </c>
      <c r="B54" s="152"/>
      <c r="C54" s="152"/>
      <c r="D54" s="153"/>
      <c r="E54" s="14"/>
      <c r="F54" s="1"/>
      <c r="G54" s="1"/>
      <c r="H54" s="1"/>
      <c r="I54" s="1"/>
      <c r="J54" s="1"/>
      <c r="K54" s="1"/>
      <c r="L54" s="144"/>
      <c r="M54" s="144"/>
      <c r="N54" s="144"/>
      <c r="O54" s="144"/>
      <c r="P54" s="144"/>
    </row>
    <row r="55" spans="1:16" ht="15" customHeight="1">
      <c r="A55" s="151" t="s">
        <v>75</v>
      </c>
      <c r="B55" s="152"/>
      <c r="C55" s="152"/>
      <c r="D55" s="153"/>
      <c r="E55" s="14"/>
      <c r="F55" s="1"/>
      <c r="G55" s="1"/>
      <c r="H55" s="1"/>
      <c r="I55" s="1"/>
      <c r="J55" s="1"/>
      <c r="K55" s="1"/>
      <c r="L55" s="144"/>
      <c r="M55" s="144"/>
      <c r="N55" s="144"/>
      <c r="O55" s="144"/>
      <c r="P55" s="144"/>
    </row>
    <row r="56" spans="1:16" ht="15" customHeight="1">
      <c r="A56" s="151" t="s">
        <v>76</v>
      </c>
      <c r="B56" s="152"/>
      <c r="C56" s="152"/>
      <c r="D56" s="153"/>
      <c r="E56" s="14"/>
      <c r="F56" s="1"/>
      <c r="G56" s="1"/>
      <c r="H56" s="1"/>
      <c r="I56" s="1"/>
      <c r="J56" s="1"/>
      <c r="K56" s="1"/>
      <c r="L56" s="144"/>
      <c r="M56" s="144"/>
      <c r="N56" s="144"/>
      <c r="O56" s="144"/>
      <c r="P56" s="144"/>
    </row>
    <row r="57" spans="1:16" ht="15" customHeight="1">
      <c r="A57" s="173" t="s">
        <v>96</v>
      </c>
      <c r="B57" s="174"/>
      <c r="C57" s="174"/>
      <c r="D57" s="175"/>
      <c r="E57" s="14"/>
      <c r="F57" s="1"/>
      <c r="G57" s="1"/>
      <c r="H57" s="71"/>
      <c r="I57" s="71"/>
      <c r="J57" s="71"/>
      <c r="K57" s="71"/>
      <c r="L57" s="140"/>
      <c r="M57" s="141"/>
      <c r="N57" s="141"/>
      <c r="O57" s="141"/>
      <c r="P57" s="142"/>
    </row>
    <row r="58" spans="1:16" ht="15" customHeight="1">
      <c r="A58" s="151" t="s">
        <v>101</v>
      </c>
      <c r="B58" s="152"/>
      <c r="C58" s="152"/>
      <c r="D58" s="153"/>
      <c r="E58" s="14"/>
      <c r="F58" s="1"/>
      <c r="G58" s="1"/>
      <c r="H58" s="71"/>
      <c r="I58" s="71"/>
      <c r="J58" s="71"/>
      <c r="K58" s="71"/>
      <c r="L58" s="140"/>
      <c r="M58" s="141"/>
      <c r="N58" s="141"/>
      <c r="O58" s="141"/>
      <c r="P58" s="142"/>
    </row>
    <row r="59" spans="1:16" ht="15" customHeight="1">
      <c r="A59" s="151" t="s">
        <v>102</v>
      </c>
      <c r="B59" s="152"/>
      <c r="C59" s="152"/>
      <c r="D59" s="153"/>
      <c r="E59" s="16"/>
      <c r="F59" s="1"/>
      <c r="G59" s="1"/>
      <c r="H59" s="1"/>
      <c r="I59" s="1"/>
      <c r="J59" s="1"/>
      <c r="K59" s="1"/>
      <c r="L59" s="144"/>
      <c r="M59" s="144"/>
      <c r="N59" s="144"/>
      <c r="O59" s="144"/>
      <c r="P59" s="144"/>
    </row>
  </sheetData>
  <mergeCells count="79">
    <mergeCell ref="A58:D58"/>
    <mergeCell ref="A59:D59"/>
    <mergeCell ref="L59:P59"/>
    <mergeCell ref="L58:P58"/>
    <mergeCell ref="L38:P38"/>
    <mergeCell ref="A55:D55"/>
    <mergeCell ref="L55:P55"/>
    <mergeCell ref="A56:D56"/>
    <mergeCell ref="L56:P56"/>
    <mergeCell ref="A57:D57"/>
    <mergeCell ref="L57:P57"/>
    <mergeCell ref="A52:D52"/>
    <mergeCell ref="L52:P52"/>
    <mergeCell ref="A53:D53"/>
    <mergeCell ref="L53:P53"/>
    <mergeCell ref="A54:D54"/>
    <mergeCell ref="L54:P54"/>
    <mergeCell ref="A49:D49"/>
    <mergeCell ref="L49:P49"/>
    <mergeCell ref="A50:D50"/>
    <mergeCell ref="L50:P50"/>
    <mergeCell ref="A51:D51"/>
    <mergeCell ref="L51:P51"/>
    <mergeCell ref="A46:D46"/>
    <mergeCell ref="L46:P46"/>
    <mergeCell ref="A47:D47"/>
    <mergeCell ref="L47:P47"/>
    <mergeCell ref="A48:D48"/>
    <mergeCell ref="L48:P48"/>
    <mergeCell ref="A42:P42"/>
    <mergeCell ref="A44:D44"/>
    <mergeCell ref="L44:P44"/>
    <mergeCell ref="A45:D45"/>
    <mergeCell ref="L45:P45"/>
    <mergeCell ref="A37:D37"/>
    <mergeCell ref="A38:D38"/>
    <mergeCell ref="A31:D31"/>
    <mergeCell ref="L31:P31"/>
    <mergeCell ref="A32:D32"/>
    <mergeCell ref="L39:P39"/>
    <mergeCell ref="A2:P2"/>
    <mergeCell ref="A21:P21"/>
    <mergeCell ref="L30:P30"/>
    <mergeCell ref="L32:P32"/>
    <mergeCell ref="L33:P33"/>
    <mergeCell ref="L34:P34"/>
    <mergeCell ref="L35:P35"/>
    <mergeCell ref="L36:P36"/>
    <mergeCell ref="A33:D33"/>
    <mergeCell ref="A34:D34"/>
    <mergeCell ref="A35:D35"/>
    <mergeCell ref="A36:D36"/>
    <mergeCell ref="A39:D39"/>
    <mergeCell ref="A30:D30"/>
    <mergeCell ref="L37:P37"/>
    <mergeCell ref="A23:D24"/>
    <mergeCell ref="E23:G23"/>
    <mergeCell ref="H23:J23"/>
    <mergeCell ref="L23:P24"/>
    <mergeCell ref="B14:P14"/>
    <mergeCell ref="B15:P15"/>
    <mergeCell ref="B16:P16"/>
    <mergeCell ref="B17:P17"/>
    <mergeCell ref="B18:P18"/>
    <mergeCell ref="A25:D25"/>
    <mergeCell ref="A26:D26"/>
    <mergeCell ref="A27:D27"/>
    <mergeCell ref="L25:P25"/>
    <mergeCell ref="A28:D28"/>
    <mergeCell ref="A29:D29"/>
    <mergeCell ref="L29:P29"/>
    <mergeCell ref="L26:P26"/>
    <mergeCell ref="L27:P27"/>
    <mergeCell ref="L28:P28"/>
    <mergeCell ref="A4:P4"/>
    <mergeCell ref="A6:P6"/>
    <mergeCell ref="A8:P9"/>
    <mergeCell ref="A10:P11"/>
    <mergeCell ref="B13:P13"/>
  </mergeCells>
  <pageMargins left="0.70866141732283472" right="0.70866141732283472" top="0.74803149606299213" bottom="0.74803149606299213" header="0.31496062992125984" footer="0.31496062992125984"/>
  <pageSetup scale="72"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395"/>
  <sheetViews>
    <sheetView tabSelected="1" topLeftCell="B388" zoomScale="55" zoomScaleNormal="55" workbookViewId="0">
      <selection activeCell="F398" sqref="F398"/>
    </sheetView>
  </sheetViews>
  <sheetFormatPr baseColWidth="10" defaultRowHeight="15"/>
  <cols>
    <col min="1" max="1" width="3.140625" style="228" bestFit="1" customWidth="1"/>
    <col min="2" max="2" width="102.7109375" style="228" bestFit="1" customWidth="1"/>
    <col min="3" max="3" width="31.140625" style="228" customWidth="1"/>
    <col min="4" max="4" width="26.7109375" style="228" customWidth="1"/>
    <col min="5" max="5" width="25" style="228" customWidth="1"/>
    <col min="6" max="7" width="29.7109375" style="228" customWidth="1"/>
    <col min="8" max="8" width="24.5703125" style="228" customWidth="1"/>
    <col min="9" max="9" width="24" style="228" customWidth="1"/>
    <col min="10" max="10" width="20.28515625" style="228" customWidth="1"/>
    <col min="11" max="11" width="14.7109375" style="228" customWidth="1"/>
    <col min="12" max="12" width="18.42578125" style="228" bestFit="1" customWidth="1"/>
    <col min="13" max="13" width="14.85546875" style="228" customWidth="1"/>
    <col min="14" max="14" width="18.7109375" style="228" customWidth="1"/>
    <col min="15" max="15" width="22.140625" style="228" customWidth="1"/>
    <col min="16" max="16" width="26.140625" style="228" customWidth="1"/>
    <col min="17" max="17" width="19.5703125" style="228" bestFit="1" customWidth="1"/>
    <col min="18" max="18" width="60.7109375" style="228" customWidth="1"/>
    <col min="19" max="23" width="6.42578125" style="228" customWidth="1"/>
    <col min="24" max="252" width="11.42578125" style="228"/>
    <col min="253" max="253" width="1" style="228" customWidth="1"/>
    <col min="254" max="254" width="4.28515625" style="228" customWidth="1"/>
    <col min="255" max="255" width="34.7109375" style="228" customWidth="1"/>
    <col min="256" max="256" width="0" style="228" hidden="1" customWidth="1"/>
    <col min="257" max="257" width="20" style="228" customWidth="1"/>
    <col min="258" max="258" width="20.85546875" style="228" customWidth="1"/>
    <col min="259" max="259" width="25" style="228" customWidth="1"/>
    <col min="260" max="260" width="18.7109375" style="228" customWidth="1"/>
    <col min="261" max="261" width="29.7109375" style="228" customWidth="1"/>
    <col min="262" max="262" width="13.42578125" style="228" customWidth="1"/>
    <col min="263" max="263" width="13.85546875" style="228" customWidth="1"/>
    <col min="264" max="268" width="16.5703125" style="228" customWidth="1"/>
    <col min="269" max="269" width="20.5703125" style="228" customWidth="1"/>
    <col min="270" max="270" width="21.140625" style="228" customWidth="1"/>
    <col min="271" max="271" width="9.5703125" style="228" customWidth="1"/>
    <col min="272" max="272" width="0.42578125" style="228" customWidth="1"/>
    <col min="273" max="279" width="6.42578125" style="228" customWidth="1"/>
    <col min="280" max="508" width="11.42578125" style="228"/>
    <col min="509" max="509" width="1" style="228" customWidth="1"/>
    <col min="510" max="510" width="4.28515625" style="228" customWidth="1"/>
    <col min="511" max="511" width="34.7109375" style="228" customWidth="1"/>
    <col min="512" max="512" width="0" style="228" hidden="1" customWidth="1"/>
    <col min="513" max="513" width="20" style="228" customWidth="1"/>
    <col min="514" max="514" width="20.85546875" style="228" customWidth="1"/>
    <col min="515" max="515" width="25" style="228" customWidth="1"/>
    <col min="516" max="516" width="18.7109375" style="228" customWidth="1"/>
    <col min="517" max="517" width="29.7109375" style="228" customWidth="1"/>
    <col min="518" max="518" width="13.42578125" style="228" customWidth="1"/>
    <col min="519" max="519" width="13.85546875" style="228" customWidth="1"/>
    <col min="520" max="524" width="16.5703125" style="228" customWidth="1"/>
    <col min="525" max="525" width="20.5703125" style="228" customWidth="1"/>
    <col min="526" max="526" width="21.140625" style="228" customWidth="1"/>
    <col min="527" max="527" width="9.5703125" style="228" customWidth="1"/>
    <col min="528" max="528" width="0.42578125" style="228" customWidth="1"/>
    <col min="529" max="535" width="6.42578125" style="228" customWidth="1"/>
    <col min="536" max="764" width="11.42578125" style="228"/>
    <col min="765" max="765" width="1" style="228" customWidth="1"/>
    <col min="766" max="766" width="4.28515625" style="228" customWidth="1"/>
    <col min="767" max="767" width="34.7109375" style="228" customWidth="1"/>
    <col min="768" max="768" width="0" style="228" hidden="1" customWidth="1"/>
    <col min="769" max="769" width="20" style="228" customWidth="1"/>
    <col min="770" max="770" width="20.85546875" style="228" customWidth="1"/>
    <col min="771" max="771" width="25" style="228" customWidth="1"/>
    <col min="772" max="772" width="18.7109375" style="228" customWidth="1"/>
    <col min="773" max="773" width="29.7109375" style="228" customWidth="1"/>
    <col min="774" max="774" width="13.42578125" style="228" customWidth="1"/>
    <col min="775" max="775" width="13.85546875" style="228" customWidth="1"/>
    <col min="776" max="780" width="16.5703125" style="228" customWidth="1"/>
    <col min="781" max="781" width="20.5703125" style="228" customWidth="1"/>
    <col min="782" max="782" width="21.140625" style="228" customWidth="1"/>
    <col min="783" max="783" width="9.5703125" style="228" customWidth="1"/>
    <col min="784" max="784" width="0.42578125" style="228" customWidth="1"/>
    <col min="785" max="791" width="6.42578125" style="228" customWidth="1"/>
    <col min="792" max="1020" width="11.42578125" style="228"/>
    <col min="1021" max="1021" width="1" style="228" customWidth="1"/>
    <col min="1022" max="1022" width="4.28515625" style="228" customWidth="1"/>
    <col min="1023" max="1023" width="34.7109375" style="228" customWidth="1"/>
    <col min="1024" max="1024" width="0" style="228" hidden="1" customWidth="1"/>
    <col min="1025" max="1025" width="20" style="228" customWidth="1"/>
    <col min="1026" max="1026" width="20.85546875" style="228" customWidth="1"/>
    <col min="1027" max="1027" width="25" style="228" customWidth="1"/>
    <col min="1028" max="1028" width="18.7109375" style="228" customWidth="1"/>
    <col min="1029" max="1029" width="29.7109375" style="228" customWidth="1"/>
    <col min="1030" max="1030" width="13.42578125" style="228" customWidth="1"/>
    <col min="1031" max="1031" width="13.85546875" style="228" customWidth="1"/>
    <col min="1032" max="1036" width="16.5703125" style="228" customWidth="1"/>
    <col min="1037" max="1037" width="20.5703125" style="228" customWidth="1"/>
    <col min="1038" max="1038" width="21.140625" style="228" customWidth="1"/>
    <col min="1039" max="1039" width="9.5703125" style="228" customWidth="1"/>
    <col min="1040" max="1040" width="0.42578125" style="228" customWidth="1"/>
    <col min="1041" max="1047" width="6.42578125" style="228" customWidth="1"/>
    <col min="1048" max="1276" width="11.42578125" style="228"/>
    <col min="1277" max="1277" width="1" style="228" customWidth="1"/>
    <col min="1278" max="1278" width="4.28515625" style="228" customWidth="1"/>
    <col min="1279" max="1279" width="34.7109375" style="228" customWidth="1"/>
    <col min="1280" max="1280" width="0" style="228" hidden="1" customWidth="1"/>
    <col min="1281" max="1281" width="20" style="228" customWidth="1"/>
    <col min="1282" max="1282" width="20.85546875" style="228" customWidth="1"/>
    <col min="1283" max="1283" width="25" style="228" customWidth="1"/>
    <col min="1284" max="1284" width="18.7109375" style="228" customWidth="1"/>
    <col min="1285" max="1285" width="29.7109375" style="228" customWidth="1"/>
    <col min="1286" max="1286" width="13.42578125" style="228" customWidth="1"/>
    <col min="1287" max="1287" width="13.85546875" style="228" customWidth="1"/>
    <col min="1288" max="1292" width="16.5703125" style="228" customWidth="1"/>
    <col min="1293" max="1293" width="20.5703125" style="228" customWidth="1"/>
    <col min="1294" max="1294" width="21.140625" style="228" customWidth="1"/>
    <col min="1295" max="1295" width="9.5703125" style="228" customWidth="1"/>
    <col min="1296" max="1296" width="0.42578125" style="228" customWidth="1"/>
    <col min="1297" max="1303" width="6.42578125" style="228" customWidth="1"/>
    <col min="1304" max="1532" width="11.42578125" style="228"/>
    <col min="1533" max="1533" width="1" style="228" customWidth="1"/>
    <col min="1534" max="1534" width="4.28515625" style="228" customWidth="1"/>
    <col min="1535" max="1535" width="34.7109375" style="228" customWidth="1"/>
    <col min="1536" max="1536" width="0" style="228" hidden="1" customWidth="1"/>
    <col min="1537" max="1537" width="20" style="228" customWidth="1"/>
    <col min="1538" max="1538" width="20.85546875" style="228" customWidth="1"/>
    <col min="1539" max="1539" width="25" style="228" customWidth="1"/>
    <col min="1540" max="1540" width="18.7109375" style="228" customWidth="1"/>
    <col min="1541" max="1541" width="29.7109375" style="228" customWidth="1"/>
    <col min="1542" max="1542" width="13.42578125" style="228" customWidth="1"/>
    <col min="1543" max="1543" width="13.85546875" style="228" customWidth="1"/>
    <col min="1544" max="1548" width="16.5703125" style="228" customWidth="1"/>
    <col min="1549" max="1549" width="20.5703125" style="228" customWidth="1"/>
    <col min="1550" max="1550" width="21.140625" style="228" customWidth="1"/>
    <col min="1551" max="1551" width="9.5703125" style="228" customWidth="1"/>
    <col min="1552" max="1552" width="0.42578125" style="228" customWidth="1"/>
    <col min="1553" max="1559" width="6.42578125" style="228" customWidth="1"/>
    <col min="1560" max="1788" width="11.42578125" style="228"/>
    <col min="1789" max="1789" width="1" style="228" customWidth="1"/>
    <col min="1790" max="1790" width="4.28515625" style="228" customWidth="1"/>
    <col min="1791" max="1791" width="34.7109375" style="228" customWidth="1"/>
    <col min="1792" max="1792" width="0" style="228" hidden="1" customWidth="1"/>
    <col min="1793" max="1793" width="20" style="228" customWidth="1"/>
    <col min="1794" max="1794" width="20.85546875" style="228" customWidth="1"/>
    <col min="1795" max="1795" width="25" style="228" customWidth="1"/>
    <col min="1796" max="1796" width="18.7109375" style="228" customWidth="1"/>
    <col min="1797" max="1797" width="29.7109375" style="228" customWidth="1"/>
    <col min="1798" max="1798" width="13.42578125" style="228" customWidth="1"/>
    <col min="1799" max="1799" width="13.85546875" style="228" customWidth="1"/>
    <col min="1800" max="1804" width="16.5703125" style="228" customWidth="1"/>
    <col min="1805" max="1805" width="20.5703125" style="228" customWidth="1"/>
    <col min="1806" max="1806" width="21.140625" style="228" customWidth="1"/>
    <col min="1807" max="1807" width="9.5703125" style="228" customWidth="1"/>
    <col min="1808" max="1808" width="0.42578125" style="228" customWidth="1"/>
    <col min="1809" max="1815" width="6.42578125" style="228" customWidth="1"/>
    <col min="1816" max="2044" width="11.42578125" style="228"/>
    <col min="2045" max="2045" width="1" style="228" customWidth="1"/>
    <col min="2046" max="2046" width="4.28515625" style="228" customWidth="1"/>
    <col min="2047" max="2047" width="34.7109375" style="228" customWidth="1"/>
    <col min="2048" max="2048" width="0" style="228" hidden="1" customWidth="1"/>
    <col min="2049" max="2049" width="20" style="228" customWidth="1"/>
    <col min="2050" max="2050" width="20.85546875" style="228" customWidth="1"/>
    <col min="2051" max="2051" width="25" style="228" customWidth="1"/>
    <col min="2052" max="2052" width="18.7109375" style="228" customWidth="1"/>
    <col min="2053" max="2053" width="29.7109375" style="228" customWidth="1"/>
    <col min="2054" max="2054" width="13.42578125" style="228" customWidth="1"/>
    <col min="2055" max="2055" width="13.85546875" style="228" customWidth="1"/>
    <col min="2056" max="2060" width="16.5703125" style="228" customWidth="1"/>
    <col min="2061" max="2061" width="20.5703125" style="228" customWidth="1"/>
    <col min="2062" max="2062" width="21.140625" style="228" customWidth="1"/>
    <col min="2063" max="2063" width="9.5703125" style="228" customWidth="1"/>
    <col min="2064" max="2064" width="0.42578125" style="228" customWidth="1"/>
    <col min="2065" max="2071" width="6.42578125" style="228" customWidth="1"/>
    <col min="2072" max="2300" width="11.42578125" style="228"/>
    <col min="2301" max="2301" width="1" style="228" customWidth="1"/>
    <col min="2302" max="2302" width="4.28515625" style="228" customWidth="1"/>
    <col min="2303" max="2303" width="34.7109375" style="228" customWidth="1"/>
    <col min="2304" max="2304" width="0" style="228" hidden="1" customWidth="1"/>
    <col min="2305" max="2305" width="20" style="228" customWidth="1"/>
    <col min="2306" max="2306" width="20.85546875" style="228" customWidth="1"/>
    <col min="2307" max="2307" width="25" style="228" customWidth="1"/>
    <col min="2308" max="2308" width="18.7109375" style="228" customWidth="1"/>
    <col min="2309" max="2309" width="29.7109375" style="228" customWidth="1"/>
    <col min="2310" max="2310" width="13.42578125" style="228" customWidth="1"/>
    <col min="2311" max="2311" width="13.85546875" style="228" customWidth="1"/>
    <col min="2312" max="2316" width="16.5703125" style="228" customWidth="1"/>
    <col min="2317" max="2317" width="20.5703125" style="228" customWidth="1"/>
    <col min="2318" max="2318" width="21.140625" style="228" customWidth="1"/>
    <col min="2319" max="2319" width="9.5703125" style="228" customWidth="1"/>
    <col min="2320" max="2320" width="0.42578125" style="228" customWidth="1"/>
    <col min="2321" max="2327" width="6.42578125" style="228" customWidth="1"/>
    <col min="2328" max="2556" width="11.42578125" style="228"/>
    <col min="2557" max="2557" width="1" style="228" customWidth="1"/>
    <col min="2558" max="2558" width="4.28515625" style="228" customWidth="1"/>
    <col min="2559" max="2559" width="34.7109375" style="228" customWidth="1"/>
    <col min="2560" max="2560" width="0" style="228" hidden="1" customWidth="1"/>
    <col min="2561" max="2561" width="20" style="228" customWidth="1"/>
    <col min="2562" max="2562" width="20.85546875" style="228" customWidth="1"/>
    <col min="2563" max="2563" width="25" style="228" customWidth="1"/>
    <col min="2564" max="2564" width="18.7109375" style="228" customWidth="1"/>
    <col min="2565" max="2565" width="29.7109375" style="228" customWidth="1"/>
    <col min="2566" max="2566" width="13.42578125" style="228" customWidth="1"/>
    <col min="2567" max="2567" width="13.85546875" style="228" customWidth="1"/>
    <col min="2568" max="2572" width="16.5703125" style="228" customWidth="1"/>
    <col min="2573" max="2573" width="20.5703125" style="228" customWidth="1"/>
    <col min="2574" max="2574" width="21.140625" style="228" customWidth="1"/>
    <col min="2575" max="2575" width="9.5703125" style="228" customWidth="1"/>
    <col min="2576" max="2576" width="0.42578125" style="228" customWidth="1"/>
    <col min="2577" max="2583" width="6.42578125" style="228" customWidth="1"/>
    <col min="2584" max="2812" width="11.42578125" style="228"/>
    <col min="2813" max="2813" width="1" style="228" customWidth="1"/>
    <col min="2814" max="2814" width="4.28515625" style="228" customWidth="1"/>
    <col min="2815" max="2815" width="34.7109375" style="228" customWidth="1"/>
    <col min="2816" max="2816" width="0" style="228" hidden="1" customWidth="1"/>
    <col min="2817" max="2817" width="20" style="228" customWidth="1"/>
    <col min="2818" max="2818" width="20.85546875" style="228" customWidth="1"/>
    <col min="2819" max="2819" width="25" style="228" customWidth="1"/>
    <col min="2820" max="2820" width="18.7109375" style="228" customWidth="1"/>
    <col min="2821" max="2821" width="29.7109375" style="228" customWidth="1"/>
    <col min="2822" max="2822" width="13.42578125" style="228" customWidth="1"/>
    <col min="2823" max="2823" width="13.85546875" style="228" customWidth="1"/>
    <col min="2824" max="2828" width="16.5703125" style="228" customWidth="1"/>
    <col min="2829" max="2829" width="20.5703125" style="228" customWidth="1"/>
    <col min="2830" max="2830" width="21.140625" style="228" customWidth="1"/>
    <col min="2831" max="2831" width="9.5703125" style="228" customWidth="1"/>
    <col min="2832" max="2832" width="0.42578125" style="228" customWidth="1"/>
    <col min="2833" max="2839" width="6.42578125" style="228" customWidth="1"/>
    <col min="2840" max="3068" width="11.42578125" style="228"/>
    <col min="3069" max="3069" width="1" style="228" customWidth="1"/>
    <col min="3070" max="3070" width="4.28515625" style="228" customWidth="1"/>
    <col min="3071" max="3071" width="34.7109375" style="228" customWidth="1"/>
    <col min="3072" max="3072" width="0" style="228" hidden="1" customWidth="1"/>
    <col min="3073" max="3073" width="20" style="228" customWidth="1"/>
    <col min="3074" max="3074" width="20.85546875" style="228" customWidth="1"/>
    <col min="3075" max="3075" width="25" style="228" customWidth="1"/>
    <col min="3076" max="3076" width="18.7109375" style="228" customWidth="1"/>
    <col min="3077" max="3077" width="29.7109375" style="228" customWidth="1"/>
    <col min="3078" max="3078" width="13.42578125" style="228" customWidth="1"/>
    <col min="3079" max="3079" width="13.85546875" style="228" customWidth="1"/>
    <col min="3080" max="3084" width="16.5703125" style="228" customWidth="1"/>
    <col min="3085" max="3085" width="20.5703125" style="228" customWidth="1"/>
    <col min="3086" max="3086" width="21.140625" style="228" customWidth="1"/>
    <col min="3087" max="3087" width="9.5703125" style="228" customWidth="1"/>
    <col min="3088" max="3088" width="0.42578125" style="228" customWidth="1"/>
    <col min="3089" max="3095" width="6.42578125" style="228" customWidth="1"/>
    <col min="3096" max="3324" width="11.42578125" style="228"/>
    <col min="3325" max="3325" width="1" style="228" customWidth="1"/>
    <col min="3326" max="3326" width="4.28515625" style="228" customWidth="1"/>
    <col min="3327" max="3327" width="34.7109375" style="228" customWidth="1"/>
    <col min="3328" max="3328" width="0" style="228" hidden="1" customWidth="1"/>
    <col min="3329" max="3329" width="20" style="228" customWidth="1"/>
    <col min="3330" max="3330" width="20.85546875" style="228" customWidth="1"/>
    <col min="3331" max="3331" width="25" style="228" customWidth="1"/>
    <col min="3332" max="3332" width="18.7109375" style="228" customWidth="1"/>
    <col min="3333" max="3333" width="29.7109375" style="228" customWidth="1"/>
    <col min="3334" max="3334" width="13.42578125" style="228" customWidth="1"/>
    <col min="3335" max="3335" width="13.85546875" style="228" customWidth="1"/>
    <col min="3336" max="3340" width="16.5703125" style="228" customWidth="1"/>
    <col min="3341" max="3341" width="20.5703125" style="228" customWidth="1"/>
    <col min="3342" max="3342" width="21.140625" style="228" customWidth="1"/>
    <col min="3343" max="3343" width="9.5703125" style="228" customWidth="1"/>
    <col min="3344" max="3344" width="0.42578125" style="228" customWidth="1"/>
    <col min="3345" max="3351" width="6.42578125" style="228" customWidth="1"/>
    <col min="3352" max="3580" width="11.42578125" style="228"/>
    <col min="3581" max="3581" width="1" style="228" customWidth="1"/>
    <col min="3582" max="3582" width="4.28515625" style="228" customWidth="1"/>
    <col min="3583" max="3583" width="34.7109375" style="228" customWidth="1"/>
    <col min="3584" max="3584" width="0" style="228" hidden="1" customWidth="1"/>
    <col min="3585" max="3585" width="20" style="228" customWidth="1"/>
    <col min="3586" max="3586" width="20.85546875" style="228" customWidth="1"/>
    <col min="3587" max="3587" width="25" style="228" customWidth="1"/>
    <col min="3588" max="3588" width="18.7109375" style="228" customWidth="1"/>
    <col min="3589" max="3589" width="29.7109375" style="228" customWidth="1"/>
    <col min="3590" max="3590" width="13.42578125" style="228" customWidth="1"/>
    <col min="3591" max="3591" width="13.85546875" style="228" customWidth="1"/>
    <col min="3592" max="3596" width="16.5703125" style="228" customWidth="1"/>
    <col min="3597" max="3597" width="20.5703125" style="228" customWidth="1"/>
    <col min="3598" max="3598" width="21.140625" style="228" customWidth="1"/>
    <col min="3599" max="3599" width="9.5703125" style="228" customWidth="1"/>
    <col min="3600" max="3600" width="0.42578125" style="228" customWidth="1"/>
    <col min="3601" max="3607" width="6.42578125" style="228" customWidth="1"/>
    <col min="3608" max="3836" width="11.42578125" style="228"/>
    <col min="3837" max="3837" width="1" style="228" customWidth="1"/>
    <col min="3838" max="3838" width="4.28515625" style="228" customWidth="1"/>
    <col min="3839" max="3839" width="34.7109375" style="228" customWidth="1"/>
    <col min="3840" max="3840" width="0" style="228" hidden="1" customWidth="1"/>
    <col min="3841" max="3841" width="20" style="228" customWidth="1"/>
    <col min="3842" max="3842" width="20.85546875" style="228" customWidth="1"/>
    <col min="3843" max="3843" width="25" style="228" customWidth="1"/>
    <col min="3844" max="3844" width="18.7109375" style="228" customWidth="1"/>
    <col min="3845" max="3845" width="29.7109375" style="228" customWidth="1"/>
    <col min="3846" max="3846" width="13.42578125" style="228" customWidth="1"/>
    <col min="3847" max="3847" width="13.85546875" style="228" customWidth="1"/>
    <col min="3848" max="3852" width="16.5703125" style="228" customWidth="1"/>
    <col min="3853" max="3853" width="20.5703125" style="228" customWidth="1"/>
    <col min="3854" max="3854" width="21.140625" style="228" customWidth="1"/>
    <col min="3855" max="3855" width="9.5703125" style="228" customWidth="1"/>
    <col min="3856" max="3856" width="0.42578125" style="228" customWidth="1"/>
    <col min="3857" max="3863" width="6.42578125" style="228" customWidth="1"/>
    <col min="3864" max="4092" width="11.42578125" style="228"/>
    <col min="4093" max="4093" width="1" style="228" customWidth="1"/>
    <col min="4094" max="4094" width="4.28515625" style="228" customWidth="1"/>
    <col min="4095" max="4095" width="34.7109375" style="228" customWidth="1"/>
    <col min="4096" max="4096" width="0" style="228" hidden="1" customWidth="1"/>
    <col min="4097" max="4097" width="20" style="228" customWidth="1"/>
    <col min="4098" max="4098" width="20.85546875" style="228" customWidth="1"/>
    <col min="4099" max="4099" width="25" style="228" customWidth="1"/>
    <col min="4100" max="4100" width="18.7109375" style="228" customWidth="1"/>
    <col min="4101" max="4101" width="29.7109375" style="228" customWidth="1"/>
    <col min="4102" max="4102" width="13.42578125" style="228" customWidth="1"/>
    <col min="4103" max="4103" width="13.85546875" style="228" customWidth="1"/>
    <col min="4104" max="4108" width="16.5703125" style="228" customWidth="1"/>
    <col min="4109" max="4109" width="20.5703125" style="228" customWidth="1"/>
    <col min="4110" max="4110" width="21.140625" style="228" customWidth="1"/>
    <col min="4111" max="4111" width="9.5703125" style="228" customWidth="1"/>
    <col min="4112" max="4112" width="0.42578125" style="228" customWidth="1"/>
    <col min="4113" max="4119" width="6.42578125" style="228" customWidth="1"/>
    <col min="4120" max="4348" width="11.42578125" style="228"/>
    <col min="4349" max="4349" width="1" style="228" customWidth="1"/>
    <col min="4350" max="4350" width="4.28515625" style="228" customWidth="1"/>
    <col min="4351" max="4351" width="34.7109375" style="228" customWidth="1"/>
    <col min="4352" max="4352" width="0" style="228" hidden="1" customWidth="1"/>
    <col min="4353" max="4353" width="20" style="228" customWidth="1"/>
    <col min="4354" max="4354" width="20.85546875" style="228" customWidth="1"/>
    <col min="4355" max="4355" width="25" style="228" customWidth="1"/>
    <col min="4356" max="4356" width="18.7109375" style="228" customWidth="1"/>
    <col min="4357" max="4357" width="29.7109375" style="228" customWidth="1"/>
    <col min="4358" max="4358" width="13.42578125" style="228" customWidth="1"/>
    <col min="4359" max="4359" width="13.85546875" style="228" customWidth="1"/>
    <col min="4360" max="4364" width="16.5703125" style="228" customWidth="1"/>
    <col min="4365" max="4365" width="20.5703125" style="228" customWidth="1"/>
    <col min="4366" max="4366" width="21.140625" style="228" customWidth="1"/>
    <col min="4367" max="4367" width="9.5703125" style="228" customWidth="1"/>
    <col min="4368" max="4368" width="0.42578125" style="228" customWidth="1"/>
    <col min="4369" max="4375" width="6.42578125" style="228" customWidth="1"/>
    <col min="4376" max="4604" width="11.42578125" style="228"/>
    <col min="4605" max="4605" width="1" style="228" customWidth="1"/>
    <col min="4606" max="4606" width="4.28515625" style="228" customWidth="1"/>
    <col min="4607" max="4607" width="34.7109375" style="228" customWidth="1"/>
    <col min="4608" max="4608" width="0" style="228" hidden="1" customWidth="1"/>
    <col min="4609" max="4609" width="20" style="228" customWidth="1"/>
    <col min="4610" max="4610" width="20.85546875" style="228" customWidth="1"/>
    <col min="4611" max="4611" width="25" style="228" customWidth="1"/>
    <col min="4612" max="4612" width="18.7109375" style="228" customWidth="1"/>
    <col min="4613" max="4613" width="29.7109375" style="228" customWidth="1"/>
    <col min="4614" max="4614" width="13.42578125" style="228" customWidth="1"/>
    <col min="4615" max="4615" width="13.85546875" style="228" customWidth="1"/>
    <col min="4616" max="4620" width="16.5703125" style="228" customWidth="1"/>
    <col min="4621" max="4621" width="20.5703125" style="228" customWidth="1"/>
    <col min="4622" max="4622" width="21.140625" style="228" customWidth="1"/>
    <col min="4623" max="4623" width="9.5703125" style="228" customWidth="1"/>
    <col min="4624" max="4624" width="0.42578125" style="228" customWidth="1"/>
    <col min="4625" max="4631" width="6.42578125" style="228" customWidth="1"/>
    <col min="4632" max="4860" width="11.42578125" style="228"/>
    <col min="4861" max="4861" width="1" style="228" customWidth="1"/>
    <col min="4862" max="4862" width="4.28515625" style="228" customWidth="1"/>
    <col min="4863" max="4863" width="34.7109375" style="228" customWidth="1"/>
    <col min="4864" max="4864" width="0" style="228" hidden="1" customWidth="1"/>
    <col min="4865" max="4865" width="20" style="228" customWidth="1"/>
    <col min="4866" max="4866" width="20.85546875" style="228" customWidth="1"/>
    <col min="4867" max="4867" width="25" style="228" customWidth="1"/>
    <col min="4868" max="4868" width="18.7109375" style="228" customWidth="1"/>
    <col min="4869" max="4869" width="29.7109375" style="228" customWidth="1"/>
    <col min="4870" max="4870" width="13.42578125" style="228" customWidth="1"/>
    <col min="4871" max="4871" width="13.85546875" style="228" customWidth="1"/>
    <col min="4872" max="4876" width="16.5703125" style="228" customWidth="1"/>
    <col min="4877" max="4877" width="20.5703125" style="228" customWidth="1"/>
    <col min="4878" max="4878" width="21.140625" style="228" customWidth="1"/>
    <col min="4879" max="4879" width="9.5703125" style="228" customWidth="1"/>
    <col min="4880" max="4880" width="0.42578125" style="228" customWidth="1"/>
    <col min="4881" max="4887" width="6.42578125" style="228" customWidth="1"/>
    <col min="4888" max="5116" width="11.42578125" style="228"/>
    <col min="5117" max="5117" width="1" style="228" customWidth="1"/>
    <col min="5118" max="5118" width="4.28515625" style="228" customWidth="1"/>
    <col min="5119" max="5119" width="34.7109375" style="228" customWidth="1"/>
    <col min="5120" max="5120" width="0" style="228" hidden="1" customWidth="1"/>
    <col min="5121" max="5121" width="20" style="228" customWidth="1"/>
    <col min="5122" max="5122" width="20.85546875" style="228" customWidth="1"/>
    <col min="5123" max="5123" width="25" style="228" customWidth="1"/>
    <col min="5124" max="5124" width="18.7109375" style="228" customWidth="1"/>
    <col min="5125" max="5125" width="29.7109375" style="228" customWidth="1"/>
    <col min="5126" max="5126" width="13.42578125" style="228" customWidth="1"/>
    <col min="5127" max="5127" width="13.85546875" style="228" customWidth="1"/>
    <col min="5128" max="5132" width="16.5703125" style="228" customWidth="1"/>
    <col min="5133" max="5133" width="20.5703125" style="228" customWidth="1"/>
    <col min="5134" max="5134" width="21.140625" style="228" customWidth="1"/>
    <col min="5135" max="5135" width="9.5703125" style="228" customWidth="1"/>
    <col min="5136" max="5136" width="0.42578125" style="228" customWidth="1"/>
    <col min="5137" max="5143" width="6.42578125" style="228" customWidth="1"/>
    <col min="5144" max="5372" width="11.42578125" style="228"/>
    <col min="5373" max="5373" width="1" style="228" customWidth="1"/>
    <col min="5374" max="5374" width="4.28515625" style="228" customWidth="1"/>
    <col min="5375" max="5375" width="34.7109375" style="228" customWidth="1"/>
    <col min="5376" max="5376" width="0" style="228" hidden="1" customWidth="1"/>
    <col min="5377" max="5377" width="20" style="228" customWidth="1"/>
    <col min="5378" max="5378" width="20.85546875" style="228" customWidth="1"/>
    <col min="5379" max="5379" width="25" style="228" customWidth="1"/>
    <col min="5380" max="5380" width="18.7109375" style="228" customWidth="1"/>
    <col min="5381" max="5381" width="29.7109375" style="228" customWidth="1"/>
    <col min="5382" max="5382" width="13.42578125" style="228" customWidth="1"/>
    <col min="5383" max="5383" width="13.85546875" style="228" customWidth="1"/>
    <col min="5384" max="5388" width="16.5703125" style="228" customWidth="1"/>
    <col min="5389" max="5389" width="20.5703125" style="228" customWidth="1"/>
    <col min="5390" max="5390" width="21.140625" style="228" customWidth="1"/>
    <col min="5391" max="5391" width="9.5703125" style="228" customWidth="1"/>
    <col min="5392" max="5392" width="0.42578125" style="228" customWidth="1"/>
    <col min="5393" max="5399" width="6.42578125" style="228" customWidth="1"/>
    <col min="5400" max="5628" width="11.42578125" style="228"/>
    <col min="5629" max="5629" width="1" style="228" customWidth="1"/>
    <col min="5630" max="5630" width="4.28515625" style="228" customWidth="1"/>
    <col min="5631" max="5631" width="34.7109375" style="228" customWidth="1"/>
    <col min="5632" max="5632" width="0" style="228" hidden="1" customWidth="1"/>
    <col min="5633" max="5633" width="20" style="228" customWidth="1"/>
    <col min="5634" max="5634" width="20.85546875" style="228" customWidth="1"/>
    <col min="5635" max="5635" width="25" style="228" customWidth="1"/>
    <col min="5636" max="5636" width="18.7109375" style="228" customWidth="1"/>
    <col min="5637" max="5637" width="29.7109375" style="228" customWidth="1"/>
    <col min="5638" max="5638" width="13.42578125" style="228" customWidth="1"/>
    <col min="5639" max="5639" width="13.85546875" style="228" customWidth="1"/>
    <col min="5640" max="5644" width="16.5703125" style="228" customWidth="1"/>
    <col min="5645" max="5645" width="20.5703125" style="228" customWidth="1"/>
    <col min="5646" max="5646" width="21.140625" style="228" customWidth="1"/>
    <col min="5647" max="5647" width="9.5703125" style="228" customWidth="1"/>
    <col min="5648" max="5648" width="0.42578125" style="228" customWidth="1"/>
    <col min="5649" max="5655" width="6.42578125" style="228" customWidth="1"/>
    <col min="5656" max="5884" width="11.42578125" style="228"/>
    <col min="5885" max="5885" width="1" style="228" customWidth="1"/>
    <col min="5886" max="5886" width="4.28515625" style="228" customWidth="1"/>
    <col min="5887" max="5887" width="34.7109375" style="228" customWidth="1"/>
    <col min="5888" max="5888" width="0" style="228" hidden="1" customWidth="1"/>
    <col min="5889" max="5889" width="20" style="228" customWidth="1"/>
    <col min="5890" max="5890" width="20.85546875" style="228" customWidth="1"/>
    <col min="5891" max="5891" width="25" style="228" customWidth="1"/>
    <col min="5892" max="5892" width="18.7109375" style="228" customWidth="1"/>
    <col min="5893" max="5893" width="29.7109375" style="228" customWidth="1"/>
    <col min="5894" max="5894" width="13.42578125" style="228" customWidth="1"/>
    <col min="5895" max="5895" width="13.85546875" style="228" customWidth="1"/>
    <col min="5896" max="5900" width="16.5703125" style="228" customWidth="1"/>
    <col min="5901" max="5901" width="20.5703125" style="228" customWidth="1"/>
    <col min="5902" max="5902" width="21.140625" style="228" customWidth="1"/>
    <col min="5903" max="5903" width="9.5703125" style="228" customWidth="1"/>
    <col min="5904" max="5904" width="0.42578125" style="228" customWidth="1"/>
    <col min="5905" max="5911" width="6.42578125" style="228" customWidth="1"/>
    <col min="5912" max="6140" width="11.42578125" style="228"/>
    <col min="6141" max="6141" width="1" style="228" customWidth="1"/>
    <col min="6142" max="6142" width="4.28515625" style="228" customWidth="1"/>
    <col min="6143" max="6143" width="34.7109375" style="228" customWidth="1"/>
    <col min="6144" max="6144" width="0" style="228" hidden="1" customWidth="1"/>
    <col min="6145" max="6145" width="20" style="228" customWidth="1"/>
    <col min="6146" max="6146" width="20.85546875" style="228" customWidth="1"/>
    <col min="6147" max="6147" width="25" style="228" customWidth="1"/>
    <col min="6148" max="6148" width="18.7109375" style="228" customWidth="1"/>
    <col min="6149" max="6149" width="29.7109375" style="228" customWidth="1"/>
    <col min="6150" max="6150" width="13.42578125" style="228" customWidth="1"/>
    <col min="6151" max="6151" width="13.85546875" style="228" customWidth="1"/>
    <col min="6152" max="6156" width="16.5703125" style="228" customWidth="1"/>
    <col min="6157" max="6157" width="20.5703125" style="228" customWidth="1"/>
    <col min="6158" max="6158" width="21.140625" style="228" customWidth="1"/>
    <col min="6159" max="6159" width="9.5703125" style="228" customWidth="1"/>
    <col min="6160" max="6160" width="0.42578125" style="228" customWidth="1"/>
    <col min="6161" max="6167" width="6.42578125" style="228" customWidth="1"/>
    <col min="6168" max="6396" width="11.42578125" style="228"/>
    <col min="6397" max="6397" width="1" style="228" customWidth="1"/>
    <col min="6398" max="6398" width="4.28515625" style="228" customWidth="1"/>
    <col min="6399" max="6399" width="34.7109375" style="228" customWidth="1"/>
    <col min="6400" max="6400" width="0" style="228" hidden="1" customWidth="1"/>
    <col min="6401" max="6401" width="20" style="228" customWidth="1"/>
    <col min="6402" max="6402" width="20.85546875" style="228" customWidth="1"/>
    <col min="6403" max="6403" width="25" style="228" customWidth="1"/>
    <col min="6404" max="6404" width="18.7109375" style="228" customWidth="1"/>
    <col min="6405" max="6405" width="29.7109375" style="228" customWidth="1"/>
    <col min="6406" max="6406" width="13.42578125" style="228" customWidth="1"/>
    <col min="6407" max="6407" width="13.85546875" style="228" customWidth="1"/>
    <col min="6408" max="6412" width="16.5703125" style="228" customWidth="1"/>
    <col min="6413" max="6413" width="20.5703125" style="228" customWidth="1"/>
    <col min="6414" max="6414" width="21.140625" style="228" customWidth="1"/>
    <col min="6415" max="6415" width="9.5703125" style="228" customWidth="1"/>
    <col min="6416" max="6416" width="0.42578125" style="228" customWidth="1"/>
    <col min="6417" max="6423" width="6.42578125" style="228" customWidth="1"/>
    <col min="6424" max="6652" width="11.42578125" style="228"/>
    <col min="6653" max="6653" width="1" style="228" customWidth="1"/>
    <col min="6654" max="6654" width="4.28515625" style="228" customWidth="1"/>
    <col min="6655" max="6655" width="34.7109375" style="228" customWidth="1"/>
    <col min="6656" max="6656" width="0" style="228" hidden="1" customWidth="1"/>
    <col min="6657" max="6657" width="20" style="228" customWidth="1"/>
    <col min="6658" max="6658" width="20.85546875" style="228" customWidth="1"/>
    <col min="6659" max="6659" width="25" style="228" customWidth="1"/>
    <col min="6660" max="6660" width="18.7109375" style="228" customWidth="1"/>
    <col min="6661" max="6661" width="29.7109375" style="228" customWidth="1"/>
    <col min="6662" max="6662" width="13.42578125" style="228" customWidth="1"/>
    <col min="6663" max="6663" width="13.85546875" style="228" customWidth="1"/>
    <col min="6664" max="6668" width="16.5703125" style="228" customWidth="1"/>
    <col min="6669" max="6669" width="20.5703125" style="228" customWidth="1"/>
    <col min="6670" max="6670" width="21.140625" style="228" customWidth="1"/>
    <col min="6671" max="6671" width="9.5703125" style="228" customWidth="1"/>
    <col min="6672" max="6672" width="0.42578125" style="228" customWidth="1"/>
    <col min="6673" max="6679" width="6.42578125" style="228" customWidth="1"/>
    <col min="6680" max="6908" width="11.42578125" style="228"/>
    <col min="6909" max="6909" width="1" style="228" customWidth="1"/>
    <col min="6910" max="6910" width="4.28515625" style="228" customWidth="1"/>
    <col min="6911" max="6911" width="34.7109375" style="228" customWidth="1"/>
    <col min="6912" max="6912" width="0" style="228" hidden="1" customWidth="1"/>
    <col min="6913" max="6913" width="20" style="228" customWidth="1"/>
    <col min="6914" max="6914" width="20.85546875" style="228" customWidth="1"/>
    <col min="6915" max="6915" width="25" style="228" customWidth="1"/>
    <col min="6916" max="6916" width="18.7109375" style="228" customWidth="1"/>
    <col min="6917" max="6917" width="29.7109375" style="228" customWidth="1"/>
    <col min="6918" max="6918" width="13.42578125" style="228" customWidth="1"/>
    <col min="6919" max="6919" width="13.85546875" style="228" customWidth="1"/>
    <col min="6920" max="6924" width="16.5703125" style="228" customWidth="1"/>
    <col min="6925" max="6925" width="20.5703125" style="228" customWidth="1"/>
    <col min="6926" max="6926" width="21.140625" style="228" customWidth="1"/>
    <col min="6927" max="6927" width="9.5703125" style="228" customWidth="1"/>
    <col min="6928" max="6928" width="0.42578125" style="228" customWidth="1"/>
    <col min="6929" max="6935" width="6.42578125" style="228" customWidth="1"/>
    <col min="6936" max="7164" width="11.42578125" style="228"/>
    <col min="7165" max="7165" width="1" style="228" customWidth="1"/>
    <col min="7166" max="7166" width="4.28515625" style="228" customWidth="1"/>
    <col min="7167" max="7167" width="34.7109375" style="228" customWidth="1"/>
    <col min="7168" max="7168" width="0" style="228" hidden="1" customWidth="1"/>
    <col min="7169" max="7169" width="20" style="228" customWidth="1"/>
    <col min="7170" max="7170" width="20.85546875" style="228" customWidth="1"/>
    <col min="7171" max="7171" width="25" style="228" customWidth="1"/>
    <col min="7172" max="7172" width="18.7109375" style="228" customWidth="1"/>
    <col min="7173" max="7173" width="29.7109375" style="228" customWidth="1"/>
    <col min="7174" max="7174" width="13.42578125" style="228" customWidth="1"/>
    <col min="7175" max="7175" width="13.85546875" style="228" customWidth="1"/>
    <col min="7176" max="7180" width="16.5703125" style="228" customWidth="1"/>
    <col min="7181" max="7181" width="20.5703125" style="228" customWidth="1"/>
    <col min="7182" max="7182" width="21.140625" style="228" customWidth="1"/>
    <col min="7183" max="7183" width="9.5703125" style="228" customWidth="1"/>
    <col min="7184" max="7184" width="0.42578125" style="228" customWidth="1"/>
    <col min="7185" max="7191" width="6.42578125" style="228" customWidth="1"/>
    <col min="7192" max="7420" width="11.42578125" style="228"/>
    <col min="7421" max="7421" width="1" style="228" customWidth="1"/>
    <col min="7422" max="7422" width="4.28515625" style="228" customWidth="1"/>
    <col min="7423" max="7423" width="34.7109375" style="228" customWidth="1"/>
    <col min="7424" max="7424" width="0" style="228" hidden="1" customWidth="1"/>
    <col min="7425" max="7425" width="20" style="228" customWidth="1"/>
    <col min="7426" max="7426" width="20.85546875" style="228" customWidth="1"/>
    <col min="7427" max="7427" width="25" style="228" customWidth="1"/>
    <col min="7428" max="7428" width="18.7109375" style="228" customWidth="1"/>
    <col min="7429" max="7429" width="29.7109375" style="228" customWidth="1"/>
    <col min="7430" max="7430" width="13.42578125" style="228" customWidth="1"/>
    <col min="7431" max="7431" width="13.85546875" style="228" customWidth="1"/>
    <col min="7432" max="7436" width="16.5703125" style="228" customWidth="1"/>
    <col min="7437" max="7437" width="20.5703125" style="228" customWidth="1"/>
    <col min="7438" max="7438" width="21.140625" style="228" customWidth="1"/>
    <col min="7439" max="7439" width="9.5703125" style="228" customWidth="1"/>
    <col min="7440" max="7440" width="0.42578125" style="228" customWidth="1"/>
    <col min="7441" max="7447" width="6.42578125" style="228" customWidth="1"/>
    <col min="7448" max="7676" width="11.42578125" style="228"/>
    <col min="7677" max="7677" width="1" style="228" customWidth="1"/>
    <col min="7678" max="7678" width="4.28515625" style="228" customWidth="1"/>
    <col min="7679" max="7679" width="34.7109375" style="228" customWidth="1"/>
    <col min="7680" max="7680" width="0" style="228" hidden="1" customWidth="1"/>
    <col min="7681" max="7681" width="20" style="228" customWidth="1"/>
    <col min="7682" max="7682" width="20.85546875" style="228" customWidth="1"/>
    <col min="7683" max="7683" width="25" style="228" customWidth="1"/>
    <col min="7684" max="7684" width="18.7109375" style="228" customWidth="1"/>
    <col min="7685" max="7685" width="29.7109375" style="228" customWidth="1"/>
    <col min="7686" max="7686" width="13.42578125" style="228" customWidth="1"/>
    <col min="7687" max="7687" width="13.85546875" style="228" customWidth="1"/>
    <col min="7688" max="7692" width="16.5703125" style="228" customWidth="1"/>
    <col min="7693" max="7693" width="20.5703125" style="228" customWidth="1"/>
    <col min="7694" max="7694" width="21.140625" style="228" customWidth="1"/>
    <col min="7695" max="7695" width="9.5703125" style="228" customWidth="1"/>
    <col min="7696" max="7696" width="0.42578125" style="228" customWidth="1"/>
    <col min="7697" max="7703" width="6.42578125" style="228" customWidth="1"/>
    <col min="7704" max="7932" width="11.42578125" style="228"/>
    <col min="7933" max="7933" width="1" style="228" customWidth="1"/>
    <col min="7934" max="7934" width="4.28515625" style="228" customWidth="1"/>
    <col min="7935" max="7935" width="34.7109375" style="228" customWidth="1"/>
    <col min="7936" max="7936" width="0" style="228" hidden="1" customWidth="1"/>
    <col min="7937" max="7937" width="20" style="228" customWidth="1"/>
    <col min="7938" max="7938" width="20.85546875" style="228" customWidth="1"/>
    <col min="7939" max="7939" width="25" style="228" customWidth="1"/>
    <col min="7940" max="7940" width="18.7109375" style="228" customWidth="1"/>
    <col min="7941" max="7941" width="29.7109375" style="228" customWidth="1"/>
    <col min="7942" max="7942" width="13.42578125" style="228" customWidth="1"/>
    <col min="7943" max="7943" width="13.85546875" style="228" customWidth="1"/>
    <col min="7944" max="7948" width="16.5703125" style="228" customWidth="1"/>
    <col min="7949" max="7949" width="20.5703125" style="228" customWidth="1"/>
    <col min="7950" max="7950" width="21.140625" style="228" customWidth="1"/>
    <col min="7951" max="7951" width="9.5703125" style="228" customWidth="1"/>
    <col min="7952" max="7952" width="0.42578125" style="228" customWidth="1"/>
    <col min="7953" max="7959" width="6.42578125" style="228" customWidth="1"/>
    <col min="7960" max="8188" width="11.42578125" style="228"/>
    <col min="8189" max="8189" width="1" style="228" customWidth="1"/>
    <col min="8190" max="8190" width="4.28515625" style="228" customWidth="1"/>
    <col min="8191" max="8191" width="34.7109375" style="228" customWidth="1"/>
    <col min="8192" max="8192" width="0" style="228" hidden="1" customWidth="1"/>
    <col min="8193" max="8193" width="20" style="228" customWidth="1"/>
    <col min="8194" max="8194" width="20.85546875" style="228" customWidth="1"/>
    <col min="8195" max="8195" width="25" style="228" customWidth="1"/>
    <col min="8196" max="8196" width="18.7109375" style="228" customWidth="1"/>
    <col min="8197" max="8197" width="29.7109375" style="228" customWidth="1"/>
    <col min="8198" max="8198" width="13.42578125" style="228" customWidth="1"/>
    <col min="8199" max="8199" width="13.85546875" style="228" customWidth="1"/>
    <col min="8200" max="8204" width="16.5703125" style="228" customWidth="1"/>
    <col min="8205" max="8205" width="20.5703125" style="228" customWidth="1"/>
    <col min="8206" max="8206" width="21.140625" style="228" customWidth="1"/>
    <col min="8207" max="8207" width="9.5703125" style="228" customWidth="1"/>
    <col min="8208" max="8208" width="0.42578125" style="228" customWidth="1"/>
    <col min="8209" max="8215" width="6.42578125" style="228" customWidth="1"/>
    <col min="8216" max="8444" width="11.42578125" style="228"/>
    <col min="8445" max="8445" width="1" style="228" customWidth="1"/>
    <col min="8446" max="8446" width="4.28515625" style="228" customWidth="1"/>
    <col min="8447" max="8447" width="34.7109375" style="228" customWidth="1"/>
    <col min="8448" max="8448" width="0" style="228" hidden="1" customWidth="1"/>
    <col min="8449" max="8449" width="20" style="228" customWidth="1"/>
    <col min="8450" max="8450" width="20.85546875" style="228" customWidth="1"/>
    <col min="8451" max="8451" width="25" style="228" customWidth="1"/>
    <col min="8452" max="8452" width="18.7109375" style="228" customWidth="1"/>
    <col min="8453" max="8453" width="29.7109375" style="228" customWidth="1"/>
    <col min="8454" max="8454" width="13.42578125" style="228" customWidth="1"/>
    <col min="8455" max="8455" width="13.85546875" style="228" customWidth="1"/>
    <col min="8456" max="8460" width="16.5703125" style="228" customWidth="1"/>
    <col min="8461" max="8461" width="20.5703125" style="228" customWidth="1"/>
    <col min="8462" max="8462" width="21.140625" style="228" customWidth="1"/>
    <col min="8463" max="8463" width="9.5703125" style="228" customWidth="1"/>
    <col min="8464" max="8464" width="0.42578125" style="228" customWidth="1"/>
    <col min="8465" max="8471" width="6.42578125" style="228" customWidth="1"/>
    <col min="8472" max="8700" width="11.42578125" style="228"/>
    <col min="8701" max="8701" width="1" style="228" customWidth="1"/>
    <col min="8702" max="8702" width="4.28515625" style="228" customWidth="1"/>
    <col min="8703" max="8703" width="34.7109375" style="228" customWidth="1"/>
    <col min="8704" max="8704" width="0" style="228" hidden="1" customWidth="1"/>
    <col min="8705" max="8705" width="20" style="228" customWidth="1"/>
    <col min="8706" max="8706" width="20.85546875" style="228" customWidth="1"/>
    <col min="8707" max="8707" width="25" style="228" customWidth="1"/>
    <col min="8708" max="8708" width="18.7109375" style="228" customWidth="1"/>
    <col min="8709" max="8709" width="29.7109375" style="228" customWidth="1"/>
    <col min="8710" max="8710" width="13.42578125" style="228" customWidth="1"/>
    <col min="8711" max="8711" width="13.85546875" style="228" customWidth="1"/>
    <col min="8712" max="8716" width="16.5703125" style="228" customWidth="1"/>
    <col min="8717" max="8717" width="20.5703125" style="228" customWidth="1"/>
    <col min="8718" max="8718" width="21.140625" style="228" customWidth="1"/>
    <col min="8719" max="8719" width="9.5703125" style="228" customWidth="1"/>
    <col min="8720" max="8720" width="0.42578125" style="228" customWidth="1"/>
    <col min="8721" max="8727" width="6.42578125" style="228" customWidth="1"/>
    <col min="8728" max="8956" width="11.42578125" style="228"/>
    <col min="8957" max="8957" width="1" style="228" customWidth="1"/>
    <col min="8958" max="8958" width="4.28515625" style="228" customWidth="1"/>
    <col min="8959" max="8959" width="34.7109375" style="228" customWidth="1"/>
    <col min="8960" max="8960" width="0" style="228" hidden="1" customWidth="1"/>
    <col min="8961" max="8961" width="20" style="228" customWidth="1"/>
    <col min="8962" max="8962" width="20.85546875" style="228" customWidth="1"/>
    <col min="8963" max="8963" width="25" style="228" customWidth="1"/>
    <col min="8964" max="8964" width="18.7109375" style="228" customWidth="1"/>
    <col min="8965" max="8965" width="29.7109375" style="228" customWidth="1"/>
    <col min="8966" max="8966" width="13.42578125" style="228" customWidth="1"/>
    <col min="8967" max="8967" width="13.85546875" style="228" customWidth="1"/>
    <col min="8968" max="8972" width="16.5703125" style="228" customWidth="1"/>
    <col min="8973" max="8973" width="20.5703125" style="228" customWidth="1"/>
    <col min="8974" max="8974" width="21.140625" style="228" customWidth="1"/>
    <col min="8975" max="8975" width="9.5703125" style="228" customWidth="1"/>
    <col min="8976" max="8976" width="0.42578125" style="228" customWidth="1"/>
    <col min="8977" max="8983" width="6.42578125" style="228" customWidth="1"/>
    <col min="8984" max="9212" width="11.42578125" style="228"/>
    <col min="9213" max="9213" width="1" style="228" customWidth="1"/>
    <col min="9214" max="9214" width="4.28515625" style="228" customWidth="1"/>
    <col min="9215" max="9215" width="34.7109375" style="228" customWidth="1"/>
    <col min="9216" max="9216" width="0" style="228" hidden="1" customWidth="1"/>
    <col min="9217" max="9217" width="20" style="228" customWidth="1"/>
    <col min="9218" max="9218" width="20.85546875" style="228" customWidth="1"/>
    <col min="9219" max="9219" width="25" style="228" customWidth="1"/>
    <col min="9220" max="9220" width="18.7109375" style="228" customWidth="1"/>
    <col min="9221" max="9221" width="29.7109375" style="228" customWidth="1"/>
    <col min="9222" max="9222" width="13.42578125" style="228" customWidth="1"/>
    <col min="9223" max="9223" width="13.85546875" style="228" customWidth="1"/>
    <col min="9224" max="9228" width="16.5703125" style="228" customWidth="1"/>
    <col min="9229" max="9229" width="20.5703125" style="228" customWidth="1"/>
    <col min="9230" max="9230" width="21.140625" style="228" customWidth="1"/>
    <col min="9231" max="9231" width="9.5703125" style="228" customWidth="1"/>
    <col min="9232" max="9232" width="0.42578125" style="228" customWidth="1"/>
    <col min="9233" max="9239" width="6.42578125" style="228" customWidth="1"/>
    <col min="9240" max="9468" width="11.42578125" style="228"/>
    <col min="9469" max="9469" width="1" style="228" customWidth="1"/>
    <col min="9470" max="9470" width="4.28515625" style="228" customWidth="1"/>
    <col min="9471" max="9471" width="34.7109375" style="228" customWidth="1"/>
    <col min="9472" max="9472" width="0" style="228" hidden="1" customWidth="1"/>
    <col min="9473" max="9473" width="20" style="228" customWidth="1"/>
    <col min="9474" max="9474" width="20.85546875" style="228" customWidth="1"/>
    <col min="9475" max="9475" width="25" style="228" customWidth="1"/>
    <col min="9476" max="9476" width="18.7109375" style="228" customWidth="1"/>
    <col min="9477" max="9477" width="29.7109375" style="228" customWidth="1"/>
    <col min="9478" max="9478" width="13.42578125" style="228" customWidth="1"/>
    <col min="9479" max="9479" width="13.85546875" style="228" customWidth="1"/>
    <col min="9480" max="9484" width="16.5703125" style="228" customWidth="1"/>
    <col min="9485" max="9485" width="20.5703125" style="228" customWidth="1"/>
    <col min="9486" max="9486" width="21.140625" style="228" customWidth="1"/>
    <col min="9487" max="9487" width="9.5703125" style="228" customWidth="1"/>
    <col min="9488" max="9488" width="0.42578125" style="228" customWidth="1"/>
    <col min="9489" max="9495" width="6.42578125" style="228" customWidth="1"/>
    <col min="9496" max="9724" width="11.42578125" style="228"/>
    <col min="9725" max="9725" width="1" style="228" customWidth="1"/>
    <col min="9726" max="9726" width="4.28515625" style="228" customWidth="1"/>
    <col min="9727" max="9727" width="34.7109375" style="228" customWidth="1"/>
    <col min="9728" max="9728" width="0" style="228" hidden="1" customWidth="1"/>
    <col min="9729" max="9729" width="20" style="228" customWidth="1"/>
    <col min="9730" max="9730" width="20.85546875" style="228" customWidth="1"/>
    <col min="9731" max="9731" width="25" style="228" customWidth="1"/>
    <col min="9732" max="9732" width="18.7109375" style="228" customWidth="1"/>
    <col min="9733" max="9733" width="29.7109375" style="228" customWidth="1"/>
    <col min="9734" max="9734" width="13.42578125" style="228" customWidth="1"/>
    <col min="9735" max="9735" width="13.85546875" style="228" customWidth="1"/>
    <col min="9736" max="9740" width="16.5703125" style="228" customWidth="1"/>
    <col min="9741" max="9741" width="20.5703125" style="228" customWidth="1"/>
    <col min="9742" max="9742" width="21.140625" style="228" customWidth="1"/>
    <col min="9743" max="9743" width="9.5703125" style="228" customWidth="1"/>
    <col min="9744" max="9744" width="0.42578125" style="228" customWidth="1"/>
    <col min="9745" max="9751" width="6.42578125" style="228" customWidth="1"/>
    <col min="9752" max="9980" width="11.42578125" style="228"/>
    <col min="9981" max="9981" width="1" style="228" customWidth="1"/>
    <col min="9982" max="9982" width="4.28515625" style="228" customWidth="1"/>
    <col min="9983" max="9983" width="34.7109375" style="228" customWidth="1"/>
    <col min="9984" max="9984" width="0" style="228" hidden="1" customWidth="1"/>
    <col min="9985" max="9985" width="20" style="228" customWidth="1"/>
    <col min="9986" max="9986" width="20.85546875" style="228" customWidth="1"/>
    <col min="9987" max="9987" width="25" style="228" customWidth="1"/>
    <col min="9988" max="9988" width="18.7109375" style="228" customWidth="1"/>
    <col min="9989" max="9989" width="29.7109375" style="228" customWidth="1"/>
    <col min="9990" max="9990" width="13.42578125" style="228" customWidth="1"/>
    <col min="9991" max="9991" width="13.85546875" style="228" customWidth="1"/>
    <col min="9992" max="9996" width="16.5703125" style="228" customWidth="1"/>
    <col min="9997" max="9997" width="20.5703125" style="228" customWidth="1"/>
    <col min="9998" max="9998" width="21.140625" style="228" customWidth="1"/>
    <col min="9999" max="9999" width="9.5703125" style="228" customWidth="1"/>
    <col min="10000" max="10000" width="0.42578125" style="228" customWidth="1"/>
    <col min="10001" max="10007" width="6.42578125" style="228" customWidth="1"/>
    <col min="10008" max="10236" width="11.42578125" style="228"/>
    <col min="10237" max="10237" width="1" style="228" customWidth="1"/>
    <col min="10238" max="10238" width="4.28515625" style="228" customWidth="1"/>
    <col min="10239" max="10239" width="34.7109375" style="228" customWidth="1"/>
    <col min="10240" max="10240" width="0" style="228" hidden="1" customWidth="1"/>
    <col min="10241" max="10241" width="20" style="228" customWidth="1"/>
    <col min="10242" max="10242" width="20.85546875" style="228" customWidth="1"/>
    <col min="10243" max="10243" width="25" style="228" customWidth="1"/>
    <col min="10244" max="10244" width="18.7109375" style="228" customWidth="1"/>
    <col min="10245" max="10245" width="29.7109375" style="228" customWidth="1"/>
    <col min="10246" max="10246" width="13.42578125" style="228" customWidth="1"/>
    <col min="10247" max="10247" width="13.85546875" style="228" customWidth="1"/>
    <col min="10248" max="10252" width="16.5703125" style="228" customWidth="1"/>
    <col min="10253" max="10253" width="20.5703125" style="228" customWidth="1"/>
    <col min="10254" max="10254" width="21.140625" style="228" customWidth="1"/>
    <col min="10255" max="10255" width="9.5703125" style="228" customWidth="1"/>
    <col min="10256" max="10256" width="0.42578125" style="228" customWidth="1"/>
    <col min="10257" max="10263" width="6.42578125" style="228" customWidth="1"/>
    <col min="10264" max="10492" width="11.42578125" style="228"/>
    <col min="10493" max="10493" width="1" style="228" customWidth="1"/>
    <col min="10494" max="10494" width="4.28515625" style="228" customWidth="1"/>
    <col min="10495" max="10495" width="34.7109375" style="228" customWidth="1"/>
    <col min="10496" max="10496" width="0" style="228" hidden="1" customWidth="1"/>
    <col min="10497" max="10497" width="20" style="228" customWidth="1"/>
    <col min="10498" max="10498" width="20.85546875" style="228" customWidth="1"/>
    <col min="10499" max="10499" width="25" style="228" customWidth="1"/>
    <col min="10500" max="10500" width="18.7109375" style="228" customWidth="1"/>
    <col min="10501" max="10501" width="29.7109375" style="228" customWidth="1"/>
    <col min="10502" max="10502" width="13.42578125" style="228" customWidth="1"/>
    <col min="10503" max="10503" width="13.85546875" style="228" customWidth="1"/>
    <col min="10504" max="10508" width="16.5703125" style="228" customWidth="1"/>
    <col min="10509" max="10509" width="20.5703125" style="228" customWidth="1"/>
    <col min="10510" max="10510" width="21.140625" style="228" customWidth="1"/>
    <col min="10511" max="10511" width="9.5703125" style="228" customWidth="1"/>
    <col min="10512" max="10512" width="0.42578125" style="228" customWidth="1"/>
    <col min="10513" max="10519" width="6.42578125" style="228" customWidth="1"/>
    <col min="10520" max="10748" width="11.42578125" style="228"/>
    <col min="10749" max="10749" width="1" style="228" customWidth="1"/>
    <col min="10750" max="10750" width="4.28515625" style="228" customWidth="1"/>
    <col min="10751" max="10751" width="34.7109375" style="228" customWidth="1"/>
    <col min="10752" max="10752" width="0" style="228" hidden="1" customWidth="1"/>
    <col min="10753" max="10753" width="20" style="228" customWidth="1"/>
    <col min="10754" max="10754" width="20.85546875" style="228" customWidth="1"/>
    <col min="10755" max="10755" width="25" style="228" customWidth="1"/>
    <col min="10756" max="10756" width="18.7109375" style="228" customWidth="1"/>
    <col min="10757" max="10757" width="29.7109375" style="228" customWidth="1"/>
    <col min="10758" max="10758" width="13.42578125" style="228" customWidth="1"/>
    <col min="10759" max="10759" width="13.85546875" style="228" customWidth="1"/>
    <col min="10760" max="10764" width="16.5703125" style="228" customWidth="1"/>
    <col min="10765" max="10765" width="20.5703125" style="228" customWidth="1"/>
    <col min="10766" max="10766" width="21.140625" style="228" customWidth="1"/>
    <col min="10767" max="10767" width="9.5703125" style="228" customWidth="1"/>
    <col min="10768" max="10768" width="0.42578125" style="228" customWidth="1"/>
    <col min="10769" max="10775" width="6.42578125" style="228" customWidth="1"/>
    <col min="10776" max="11004" width="11.42578125" style="228"/>
    <col min="11005" max="11005" width="1" style="228" customWidth="1"/>
    <col min="11006" max="11006" width="4.28515625" style="228" customWidth="1"/>
    <col min="11007" max="11007" width="34.7109375" style="228" customWidth="1"/>
    <col min="11008" max="11008" width="0" style="228" hidden="1" customWidth="1"/>
    <col min="11009" max="11009" width="20" style="228" customWidth="1"/>
    <col min="11010" max="11010" width="20.85546875" style="228" customWidth="1"/>
    <col min="11011" max="11011" width="25" style="228" customWidth="1"/>
    <col min="11012" max="11012" width="18.7109375" style="228" customWidth="1"/>
    <col min="11013" max="11013" width="29.7109375" style="228" customWidth="1"/>
    <col min="11014" max="11014" width="13.42578125" style="228" customWidth="1"/>
    <col min="11015" max="11015" width="13.85546875" style="228" customWidth="1"/>
    <col min="11016" max="11020" width="16.5703125" style="228" customWidth="1"/>
    <col min="11021" max="11021" width="20.5703125" style="228" customWidth="1"/>
    <col min="11022" max="11022" width="21.140625" style="228" customWidth="1"/>
    <col min="11023" max="11023" width="9.5703125" style="228" customWidth="1"/>
    <col min="11024" max="11024" width="0.42578125" style="228" customWidth="1"/>
    <col min="11025" max="11031" width="6.42578125" style="228" customWidth="1"/>
    <col min="11032" max="11260" width="11.42578125" style="228"/>
    <col min="11261" max="11261" width="1" style="228" customWidth="1"/>
    <col min="11262" max="11262" width="4.28515625" style="228" customWidth="1"/>
    <col min="11263" max="11263" width="34.7109375" style="228" customWidth="1"/>
    <col min="11264" max="11264" width="0" style="228" hidden="1" customWidth="1"/>
    <col min="11265" max="11265" width="20" style="228" customWidth="1"/>
    <col min="11266" max="11266" width="20.85546875" style="228" customWidth="1"/>
    <col min="11267" max="11267" width="25" style="228" customWidth="1"/>
    <col min="11268" max="11268" width="18.7109375" style="228" customWidth="1"/>
    <col min="11269" max="11269" width="29.7109375" style="228" customWidth="1"/>
    <col min="11270" max="11270" width="13.42578125" style="228" customWidth="1"/>
    <col min="11271" max="11271" width="13.85546875" style="228" customWidth="1"/>
    <col min="11272" max="11276" width="16.5703125" style="228" customWidth="1"/>
    <col min="11277" max="11277" width="20.5703125" style="228" customWidth="1"/>
    <col min="11278" max="11278" width="21.140625" style="228" customWidth="1"/>
    <col min="11279" max="11279" width="9.5703125" style="228" customWidth="1"/>
    <col min="11280" max="11280" width="0.42578125" style="228" customWidth="1"/>
    <col min="11281" max="11287" width="6.42578125" style="228" customWidth="1"/>
    <col min="11288" max="11516" width="11.42578125" style="228"/>
    <col min="11517" max="11517" width="1" style="228" customWidth="1"/>
    <col min="11518" max="11518" width="4.28515625" style="228" customWidth="1"/>
    <col min="11519" max="11519" width="34.7109375" style="228" customWidth="1"/>
    <col min="11520" max="11520" width="0" style="228" hidden="1" customWidth="1"/>
    <col min="11521" max="11521" width="20" style="228" customWidth="1"/>
    <col min="11522" max="11522" width="20.85546875" style="228" customWidth="1"/>
    <col min="11523" max="11523" width="25" style="228" customWidth="1"/>
    <col min="11524" max="11524" width="18.7109375" style="228" customWidth="1"/>
    <col min="11525" max="11525" width="29.7109375" style="228" customWidth="1"/>
    <col min="11526" max="11526" width="13.42578125" style="228" customWidth="1"/>
    <col min="11527" max="11527" width="13.85546875" style="228" customWidth="1"/>
    <col min="11528" max="11532" width="16.5703125" style="228" customWidth="1"/>
    <col min="11533" max="11533" width="20.5703125" style="228" customWidth="1"/>
    <col min="11534" max="11534" width="21.140625" style="228" customWidth="1"/>
    <col min="11535" max="11535" width="9.5703125" style="228" customWidth="1"/>
    <col min="11536" max="11536" width="0.42578125" style="228" customWidth="1"/>
    <col min="11537" max="11543" width="6.42578125" style="228" customWidth="1"/>
    <col min="11544" max="11772" width="11.42578125" style="228"/>
    <col min="11773" max="11773" width="1" style="228" customWidth="1"/>
    <col min="11774" max="11774" width="4.28515625" style="228" customWidth="1"/>
    <col min="11775" max="11775" width="34.7109375" style="228" customWidth="1"/>
    <col min="11776" max="11776" width="0" style="228" hidden="1" customWidth="1"/>
    <col min="11777" max="11777" width="20" style="228" customWidth="1"/>
    <col min="11778" max="11778" width="20.85546875" style="228" customWidth="1"/>
    <col min="11779" max="11779" width="25" style="228" customWidth="1"/>
    <col min="11780" max="11780" width="18.7109375" style="228" customWidth="1"/>
    <col min="11781" max="11781" width="29.7109375" style="228" customWidth="1"/>
    <col min="11782" max="11782" width="13.42578125" style="228" customWidth="1"/>
    <col min="11783" max="11783" width="13.85546875" style="228" customWidth="1"/>
    <col min="11784" max="11788" width="16.5703125" style="228" customWidth="1"/>
    <col min="11789" max="11789" width="20.5703125" style="228" customWidth="1"/>
    <col min="11790" max="11790" width="21.140625" style="228" customWidth="1"/>
    <col min="11791" max="11791" width="9.5703125" style="228" customWidth="1"/>
    <col min="11792" max="11792" width="0.42578125" style="228" customWidth="1"/>
    <col min="11793" max="11799" width="6.42578125" style="228" customWidth="1"/>
    <col min="11800" max="12028" width="11.42578125" style="228"/>
    <col min="12029" max="12029" width="1" style="228" customWidth="1"/>
    <col min="12030" max="12030" width="4.28515625" style="228" customWidth="1"/>
    <col min="12031" max="12031" width="34.7109375" style="228" customWidth="1"/>
    <col min="12032" max="12032" width="0" style="228" hidden="1" customWidth="1"/>
    <col min="12033" max="12033" width="20" style="228" customWidth="1"/>
    <col min="12034" max="12034" width="20.85546875" style="228" customWidth="1"/>
    <col min="12035" max="12035" width="25" style="228" customWidth="1"/>
    <col min="12036" max="12036" width="18.7109375" style="228" customWidth="1"/>
    <col min="12037" max="12037" width="29.7109375" style="228" customWidth="1"/>
    <col min="12038" max="12038" width="13.42578125" style="228" customWidth="1"/>
    <col min="12039" max="12039" width="13.85546875" style="228" customWidth="1"/>
    <col min="12040" max="12044" width="16.5703125" style="228" customWidth="1"/>
    <col min="12045" max="12045" width="20.5703125" style="228" customWidth="1"/>
    <col min="12046" max="12046" width="21.140625" style="228" customWidth="1"/>
    <col min="12047" max="12047" width="9.5703125" style="228" customWidth="1"/>
    <col min="12048" max="12048" width="0.42578125" style="228" customWidth="1"/>
    <col min="12049" max="12055" width="6.42578125" style="228" customWidth="1"/>
    <col min="12056" max="12284" width="11.42578125" style="228"/>
    <col min="12285" max="12285" width="1" style="228" customWidth="1"/>
    <col min="12286" max="12286" width="4.28515625" style="228" customWidth="1"/>
    <col min="12287" max="12287" width="34.7109375" style="228" customWidth="1"/>
    <col min="12288" max="12288" width="0" style="228" hidden="1" customWidth="1"/>
    <col min="12289" max="12289" width="20" style="228" customWidth="1"/>
    <col min="12290" max="12290" width="20.85546875" style="228" customWidth="1"/>
    <col min="12291" max="12291" width="25" style="228" customWidth="1"/>
    <col min="12292" max="12292" width="18.7109375" style="228" customWidth="1"/>
    <col min="12293" max="12293" width="29.7109375" style="228" customWidth="1"/>
    <col min="12294" max="12294" width="13.42578125" style="228" customWidth="1"/>
    <col min="12295" max="12295" width="13.85546875" style="228" customWidth="1"/>
    <col min="12296" max="12300" width="16.5703125" style="228" customWidth="1"/>
    <col min="12301" max="12301" width="20.5703125" style="228" customWidth="1"/>
    <col min="12302" max="12302" width="21.140625" style="228" customWidth="1"/>
    <col min="12303" max="12303" width="9.5703125" style="228" customWidth="1"/>
    <col min="12304" max="12304" width="0.42578125" style="228" customWidth="1"/>
    <col min="12305" max="12311" width="6.42578125" style="228" customWidth="1"/>
    <col min="12312" max="12540" width="11.42578125" style="228"/>
    <col min="12541" max="12541" width="1" style="228" customWidth="1"/>
    <col min="12542" max="12542" width="4.28515625" style="228" customWidth="1"/>
    <col min="12543" max="12543" width="34.7109375" style="228" customWidth="1"/>
    <col min="12544" max="12544" width="0" style="228" hidden="1" customWidth="1"/>
    <col min="12545" max="12545" width="20" style="228" customWidth="1"/>
    <col min="12546" max="12546" width="20.85546875" style="228" customWidth="1"/>
    <col min="12547" max="12547" width="25" style="228" customWidth="1"/>
    <col min="12548" max="12548" width="18.7109375" style="228" customWidth="1"/>
    <col min="12549" max="12549" width="29.7109375" style="228" customWidth="1"/>
    <col min="12550" max="12550" width="13.42578125" style="228" customWidth="1"/>
    <col min="12551" max="12551" width="13.85546875" style="228" customWidth="1"/>
    <col min="12552" max="12556" width="16.5703125" style="228" customWidth="1"/>
    <col min="12557" max="12557" width="20.5703125" style="228" customWidth="1"/>
    <col min="12558" max="12558" width="21.140625" style="228" customWidth="1"/>
    <col min="12559" max="12559" width="9.5703125" style="228" customWidth="1"/>
    <col min="12560" max="12560" width="0.42578125" style="228" customWidth="1"/>
    <col min="12561" max="12567" width="6.42578125" style="228" customWidth="1"/>
    <col min="12568" max="12796" width="11.42578125" style="228"/>
    <col min="12797" max="12797" width="1" style="228" customWidth="1"/>
    <col min="12798" max="12798" width="4.28515625" style="228" customWidth="1"/>
    <col min="12799" max="12799" width="34.7109375" style="228" customWidth="1"/>
    <col min="12800" max="12800" width="0" style="228" hidden="1" customWidth="1"/>
    <col min="12801" max="12801" width="20" style="228" customWidth="1"/>
    <col min="12802" max="12802" width="20.85546875" style="228" customWidth="1"/>
    <col min="12803" max="12803" width="25" style="228" customWidth="1"/>
    <col min="12804" max="12804" width="18.7109375" style="228" customWidth="1"/>
    <col min="12805" max="12805" width="29.7109375" style="228" customWidth="1"/>
    <col min="12806" max="12806" width="13.42578125" style="228" customWidth="1"/>
    <col min="12807" max="12807" width="13.85546875" style="228" customWidth="1"/>
    <col min="12808" max="12812" width="16.5703125" style="228" customWidth="1"/>
    <col min="12813" max="12813" width="20.5703125" style="228" customWidth="1"/>
    <col min="12814" max="12814" width="21.140625" style="228" customWidth="1"/>
    <col min="12815" max="12815" width="9.5703125" style="228" customWidth="1"/>
    <col min="12816" max="12816" width="0.42578125" style="228" customWidth="1"/>
    <col min="12817" max="12823" width="6.42578125" style="228" customWidth="1"/>
    <col min="12824" max="13052" width="11.42578125" style="228"/>
    <col min="13053" max="13053" width="1" style="228" customWidth="1"/>
    <col min="13054" max="13054" width="4.28515625" style="228" customWidth="1"/>
    <col min="13055" max="13055" width="34.7109375" style="228" customWidth="1"/>
    <col min="13056" max="13056" width="0" style="228" hidden="1" customWidth="1"/>
    <col min="13057" max="13057" width="20" style="228" customWidth="1"/>
    <col min="13058" max="13058" width="20.85546875" style="228" customWidth="1"/>
    <col min="13059" max="13059" width="25" style="228" customWidth="1"/>
    <col min="13060" max="13060" width="18.7109375" style="228" customWidth="1"/>
    <col min="13061" max="13061" width="29.7109375" style="228" customWidth="1"/>
    <col min="13062" max="13062" width="13.42578125" style="228" customWidth="1"/>
    <col min="13063" max="13063" width="13.85546875" style="228" customWidth="1"/>
    <col min="13064" max="13068" width="16.5703125" style="228" customWidth="1"/>
    <col min="13069" max="13069" width="20.5703125" style="228" customWidth="1"/>
    <col min="13070" max="13070" width="21.140625" style="228" customWidth="1"/>
    <col min="13071" max="13071" width="9.5703125" style="228" customWidth="1"/>
    <col min="13072" max="13072" width="0.42578125" style="228" customWidth="1"/>
    <col min="13073" max="13079" width="6.42578125" style="228" customWidth="1"/>
    <col min="13080" max="13308" width="11.42578125" style="228"/>
    <col min="13309" max="13309" width="1" style="228" customWidth="1"/>
    <col min="13310" max="13310" width="4.28515625" style="228" customWidth="1"/>
    <col min="13311" max="13311" width="34.7109375" style="228" customWidth="1"/>
    <col min="13312" max="13312" width="0" style="228" hidden="1" customWidth="1"/>
    <col min="13313" max="13313" width="20" style="228" customWidth="1"/>
    <col min="13314" max="13314" width="20.85546875" style="228" customWidth="1"/>
    <col min="13315" max="13315" width="25" style="228" customWidth="1"/>
    <col min="13316" max="13316" width="18.7109375" style="228" customWidth="1"/>
    <col min="13317" max="13317" width="29.7109375" style="228" customWidth="1"/>
    <col min="13318" max="13318" width="13.42578125" style="228" customWidth="1"/>
    <col min="13319" max="13319" width="13.85546875" style="228" customWidth="1"/>
    <col min="13320" max="13324" width="16.5703125" style="228" customWidth="1"/>
    <col min="13325" max="13325" width="20.5703125" style="228" customWidth="1"/>
    <col min="13326" max="13326" width="21.140625" style="228" customWidth="1"/>
    <col min="13327" max="13327" width="9.5703125" style="228" customWidth="1"/>
    <col min="13328" max="13328" width="0.42578125" style="228" customWidth="1"/>
    <col min="13329" max="13335" width="6.42578125" style="228" customWidth="1"/>
    <col min="13336" max="13564" width="11.42578125" style="228"/>
    <col min="13565" max="13565" width="1" style="228" customWidth="1"/>
    <col min="13566" max="13566" width="4.28515625" style="228" customWidth="1"/>
    <col min="13567" max="13567" width="34.7109375" style="228" customWidth="1"/>
    <col min="13568" max="13568" width="0" style="228" hidden="1" customWidth="1"/>
    <col min="13569" max="13569" width="20" style="228" customWidth="1"/>
    <col min="13570" max="13570" width="20.85546875" style="228" customWidth="1"/>
    <col min="13571" max="13571" width="25" style="228" customWidth="1"/>
    <col min="13572" max="13572" width="18.7109375" style="228" customWidth="1"/>
    <col min="13573" max="13573" width="29.7109375" style="228" customWidth="1"/>
    <col min="13574" max="13574" width="13.42578125" style="228" customWidth="1"/>
    <col min="13575" max="13575" width="13.85546875" style="228" customWidth="1"/>
    <col min="13576" max="13580" width="16.5703125" style="228" customWidth="1"/>
    <col min="13581" max="13581" width="20.5703125" style="228" customWidth="1"/>
    <col min="13582" max="13582" width="21.140625" style="228" customWidth="1"/>
    <col min="13583" max="13583" width="9.5703125" style="228" customWidth="1"/>
    <col min="13584" max="13584" width="0.42578125" style="228" customWidth="1"/>
    <col min="13585" max="13591" width="6.42578125" style="228" customWidth="1"/>
    <col min="13592" max="13820" width="11.42578125" style="228"/>
    <col min="13821" max="13821" width="1" style="228" customWidth="1"/>
    <col min="13822" max="13822" width="4.28515625" style="228" customWidth="1"/>
    <col min="13823" max="13823" width="34.7109375" style="228" customWidth="1"/>
    <col min="13824" max="13824" width="0" style="228" hidden="1" customWidth="1"/>
    <col min="13825" max="13825" width="20" style="228" customWidth="1"/>
    <col min="13826" max="13826" width="20.85546875" style="228" customWidth="1"/>
    <col min="13827" max="13827" width="25" style="228" customWidth="1"/>
    <col min="13828" max="13828" width="18.7109375" style="228" customWidth="1"/>
    <col min="13829" max="13829" width="29.7109375" style="228" customWidth="1"/>
    <col min="13830" max="13830" width="13.42578125" style="228" customWidth="1"/>
    <col min="13831" max="13831" width="13.85546875" style="228" customWidth="1"/>
    <col min="13832" max="13836" width="16.5703125" style="228" customWidth="1"/>
    <col min="13837" max="13837" width="20.5703125" style="228" customWidth="1"/>
    <col min="13838" max="13838" width="21.140625" style="228" customWidth="1"/>
    <col min="13839" max="13839" width="9.5703125" style="228" customWidth="1"/>
    <col min="13840" max="13840" width="0.42578125" style="228" customWidth="1"/>
    <col min="13841" max="13847" width="6.42578125" style="228" customWidth="1"/>
    <col min="13848" max="14076" width="11.42578125" style="228"/>
    <col min="14077" max="14077" width="1" style="228" customWidth="1"/>
    <col min="14078" max="14078" width="4.28515625" style="228" customWidth="1"/>
    <col min="14079" max="14079" width="34.7109375" style="228" customWidth="1"/>
    <col min="14080" max="14080" width="0" style="228" hidden="1" customWidth="1"/>
    <col min="14081" max="14081" width="20" style="228" customWidth="1"/>
    <col min="14082" max="14082" width="20.85546875" style="228" customWidth="1"/>
    <col min="14083" max="14083" width="25" style="228" customWidth="1"/>
    <col min="14084" max="14084" width="18.7109375" style="228" customWidth="1"/>
    <col min="14085" max="14085" width="29.7109375" style="228" customWidth="1"/>
    <col min="14086" max="14086" width="13.42578125" style="228" customWidth="1"/>
    <col min="14087" max="14087" width="13.85546875" style="228" customWidth="1"/>
    <col min="14088" max="14092" width="16.5703125" style="228" customWidth="1"/>
    <col min="14093" max="14093" width="20.5703125" style="228" customWidth="1"/>
    <col min="14094" max="14094" width="21.140625" style="228" customWidth="1"/>
    <col min="14095" max="14095" width="9.5703125" style="228" customWidth="1"/>
    <col min="14096" max="14096" width="0.42578125" style="228" customWidth="1"/>
    <col min="14097" max="14103" width="6.42578125" style="228" customWidth="1"/>
    <col min="14104" max="14332" width="11.42578125" style="228"/>
    <col min="14333" max="14333" width="1" style="228" customWidth="1"/>
    <col min="14334" max="14334" width="4.28515625" style="228" customWidth="1"/>
    <col min="14335" max="14335" width="34.7109375" style="228" customWidth="1"/>
    <col min="14336" max="14336" width="0" style="228" hidden="1" customWidth="1"/>
    <col min="14337" max="14337" width="20" style="228" customWidth="1"/>
    <col min="14338" max="14338" width="20.85546875" style="228" customWidth="1"/>
    <col min="14339" max="14339" width="25" style="228" customWidth="1"/>
    <col min="14340" max="14340" width="18.7109375" style="228" customWidth="1"/>
    <col min="14341" max="14341" width="29.7109375" style="228" customWidth="1"/>
    <col min="14342" max="14342" width="13.42578125" style="228" customWidth="1"/>
    <col min="14343" max="14343" width="13.85546875" style="228" customWidth="1"/>
    <col min="14344" max="14348" width="16.5703125" style="228" customWidth="1"/>
    <col min="14349" max="14349" width="20.5703125" style="228" customWidth="1"/>
    <col min="14350" max="14350" width="21.140625" style="228" customWidth="1"/>
    <col min="14351" max="14351" width="9.5703125" style="228" customWidth="1"/>
    <col min="14352" max="14352" width="0.42578125" style="228" customWidth="1"/>
    <col min="14353" max="14359" width="6.42578125" style="228" customWidth="1"/>
    <col min="14360" max="14588" width="11.42578125" style="228"/>
    <col min="14589" max="14589" width="1" style="228" customWidth="1"/>
    <col min="14590" max="14590" width="4.28515625" style="228" customWidth="1"/>
    <col min="14591" max="14591" width="34.7109375" style="228" customWidth="1"/>
    <col min="14592" max="14592" width="0" style="228" hidden="1" customWidth="1"/>
    <col min="14593" max="14593" width="20" style="228" customWidth="1"/>
    <col min="14594" max="14594" width="20.85546875" style="228" customWidth="1"/>
    <col min="14595" max="14595" width="25" style="228" customWidth="1"/>
    <col min="14596" max="14596" width="18.7109375" style="228" customWidth="1"/>
    <col min="14597" max="14597" width="29.7109375" style="228" customWidth="1"/>
    <col min="14598" max="14598" width="13.42578125" style="228" customWidth="1"/>
    <col min="14599" max="14599" width="13.85546875" style="228" customWidth="1"/>
    <col min="14600" max="14604" width="16.5703125" style="228" customWidth="1"/>
    <col min="14605" max="14605" width="20.5703125" style="228" customWidth="1"/>
    <col min="14606" max="14606" width="21.140625" style="228" customWidth="1"/>
    <col min="14607" max="14607" width="9.5703125" style="228" customWidth="1"/>
    <col min="14608" max="14608" width="0.42578125" style="228" customWidth="1"/>
    <col min="14609" max="14615" width="6.42578125" style="228" customWidth="1"/>
    <col min="14616" max="14844" width="11.42578125" style="228"/>
    <col min="14845" max="14845" width="1" style="228" customWidth="1"/>
    <col min="14846" max="14846" width="4.28515625" style="228" customWidth="1"/>
    <col min="14847" max="14847" width="34.7109375" style="228" customWidth="1"/>
    <col min="14848" max="14848" width="0" style="228" hidden="1" customWidth="1"/>
    <col min="14849" max="14849" width="20" style="228" customWidth="1"/>
    <col min="14850" max="14850" width="20.85546875" style="228" customWidth="1"/>
    <col min="14851" max="14851" width="25" style="228" customWidth="1"/>
    <col min="14852" max="14852" width="18.7109375" style="228" customWidth="1"/>
    <col min="14853" max="14853" width="29.7109375" style="228" customWidth="1"/>
    <col min="14854" max="14854" width="13.42578125" style="228" customWidth="1"/>
    <col min="14855" max="14855" width="13.85546875" style="228" customWidth="1"/>
    <col min="14856" max="14860" width="16.5703125" style="228" customWidth="1"/>
    <col min="14861" max="14861" width="20.5703125" style="228" customWidth="1"/>
    <col min="14862" max="14862" width="21.140625" style="228" customWidth="1"/>
    <col min="14863" max="14863" width="9.5703125" style="228" customWidth="1"/>
    <col min="14864" max="14864" width="0.42578125" style="228" customWidth="1"/>
    <col min="14865" max="14871" width="6.42578125" style="228" customWidth="1"/>
    <col min="14872" max="15100" width="11.42578125" style="228"/>
    <col min="15101" max="15101" width="1" style="228" customWidth="1"/>
    <col min="15102" max="15102" width="4.28515625" style="228" customWidth="1"/>
    <col min="15103" max="15103" width="34.7109375" style="228" customWidth="1"/>
    <col min="15104" max="15104" width="0" style="228" hidden="1" customWidth="1"/>
    <col min="15105" max="15105" width="20" style="228" customWidth="1"/>
    <col min="15106" max="15106" width="20.85546875" style="228" customWidth="1"/>
    <col min="15107" max="15107" width="25" style="228" customWidth="1"/>
    <col min="15108" max="15108" width="18.7109375" style="228" customWidth="1"/>
    <col min="15109" max="15109" width="29.7109375" style="228" customWidth="1"/>
    <col min="15110" max="15110" width="13.42578125" style="228" customWidth="1"/>
    <col min="15111" max="15111" width="13.85546875" style="228" customWidth="1"/>
    <col min="15112" max="15116" width="16.5703125" style="228" customWidth="1"/>
    <col min="15117" max="15117" width="20.5703125" style="228" customWidth="1"/>
    <col min="15118" max="15118" width="21.140625" style="228" customWidth="1"/>
    <col min="15119" max="15119" width="9.5703125" style="228" customWidth="1"/>
    <col min="15120" max="15120" width="0.42578125" style="228" customWidth="1"/>
    <col min="15121" max="15127" width="6.42578125" style="228" customWidth="1"/>
    <col min="15128" max="15356" width="11.42578125" style="228"/>
    <col min="15357" max="15357" width="1" style="228" customWidth="1"/>
    <col min="15358" max="15358" width="4.28515625" style="228" customWidth="1"/>
    <col min="15359" max="15359" width="34.7109375" style="228" customWidth="1"/>
    <col min="15360" max="15360" width="0" style="228" hidden="1" customWidth="1"/>
    <col min="15361" max="15361" width="20" style="228" customWidth="1"/>
    <col min="15362" max="15362" width="20.85546875" style="228" customWidth="1"/>
    <col min="15363" max="15363" width="25" style="228" customWidth="1"/>
    <col min="15364" max="15364" width="18.7109375" style="228" customWidth="1"/>
    <col min="15365" max="15365" width="29.7109375" style="228" customWidth="1"/>
    <col min="15366" max="15366" width="13.42578125" style="228" customWidth="1"/>
    <col min="15367" max="15367" width="13.85546875" style="228" customWidth="1"/>
    <col min="15368" max="15372" width="16.5703125" style="228" customWidth="1"/>
    <col min="15373" max="15373" width="20.5703125" style="228" customWidth="1"/>
    <col min="15374" max="15374" width="21.140625" style="228" customWidth="1"/>
    <col min="15375" max="15375" width="9.5703125" style="228" customWidth="1"/>
    <col min="15376" max="15376" width="0.42578125" style="228" customWidth="1"/>
    <col min="15377" max="15383" width="6.42578125" style="228" customWidth="1"/>
    <col min="15384" max="15612" width="11.42578125" style="228"/>
    <col min="15613" max="15613" width="1" style="228" customWidth="1"/>
    <col min="15614" max="15614" width="4.28515625" style="228" customWidth="1"/>
    <col min="15615" max="15615" width="34.7109375" style="228" customWidth="1"/>
    <col min="15616" max="15616" width="0" style="228" hidden="1" customWidth="1"/>
    <col min="15617" max="15617" width="20" style="228" customWidth="1"/>
    <col min="15618" max="15618" width="20.85546875" style="228" customWidth="1"/>
    <col min="15619" max="15619" width="25" style="228" customWidth="1"/>
    <col min="15620" max="15620" width="18.7109375" style="228" customWidth="1"/>
    <col min="15621" max="15621" width="29.7109375" style="228" customWidth="1"/>
    <col min="15622" max="15622" width="13.42578125" style="228" customWidth="1"/>
    <col min="15623" max="15623" width="13.85546875" style="228" customWidth="1"/>
    <col min="15624" max="15628" width="16.5703125" style="228" customWidth="1"/>
    <col min="15629" max="15629" width="20.5703125" style="228" customWidth="1"/>
    <col min="15630" max="15630" width="21.140625" style="228" customWidth="1"/>
    <col min="15631" max="15631" width="9.5703125" style="228" customWidth="1"/>
    <col min="15632" max="15632" width="0.42578125" style="228" customWidth="1"/>
    <col min="15633" max="15639" width="6.42578125" style="228" customWidth="1"/>
    <col min="15640" max="15868" width="11.42578125" style="228"/>
    <col min="15869" max="15869" width="1" style="228" customWidth="1"/>
    <col min="15870" max="15870" width="4.28515625" style="228" customWidth="1"/>
    <col min="15871" max="15871" width="34.7109375" style="228" customWidth="1"/>
    <col min="15872" max="15872" width="0" style="228" hidden="1" customWidth="1"/>
    <col min="15873" max="15873" width="20" style="228" customWidth="1"/>
    <col min="15874" max="15874" width="20.85546875" style="228" customWidth="1"/>
    <col min="15875" max="15875" width="25" style="228" customWidth="1"/>
    <col min="15876" max="15876" width="18.7109375" style="228" customWidth="1"/>
    <col min="15877" max="15877" width="29.7109375" style="228" customWidth="1"/>
    <col min="15878" max="15878" width="13.42578125" style="228" customWidth="1"/>
    <col min="15879" max="15879" width="13.85546875" style="228" customWidth="1"/>
    <col min="15880" max="15884" width="16.5703125" style="228" customWidth="1"/>
    <col min="15885" max="15885" width="20.5703125" style="228" customWidth="1"/>
    <col min="15886" max="15886" width="21.140625" style="228" customWidth="1"/>
    <col min="15887" max="15887" width="9.5703125" style="228" customWidth="1"/>
    <col min="15888" max="15888" width="0.42578125" style="228" customWidth="1"/>
    <col min="15889" max="15895" width="6.42578125" style="228" customWidth="1"/>
    <col min="15896" max="16124" width="11.42578125" style="228"/>
    <col min="16125" max="16125" width="1" style="228" customWidth="1"/>
    <col min="16126" max="16126" width="4.28515625" style="228" customWidth="1"/>
    <col min="16127" max="16127" width="34.7109375" style="228" customWidth="1"/>
    <col min="16128" max="16128" width="0" style="228" hidden="1" customWidth="1"/>
    <col min="16129" max="16129" width="20" style="228" customWidth="1"/>
    <col min="16130" max="16130" width="20.85546875" style="228" customWidth="1"/>
    <col min="16131" max="16131" width="25" style="228" customWidth="1"/>
    <col min="16132" max="16132" width="18.7109375" style="228" customWidth="1"/>
    <col min="16133" max="16133" width="29.7109375" style="228" customWidth="1"/>
    <col min="16134" max="16134" width="13.42578125" style="228" customWidth="1"/>
    <col min="16135" max="16135" width="13.85546875" style="228" customWidth="1"/>
    <col min="16136" max="16140" width="16.5703125" style="228" customWidth="1"/>
    <col min="16141" max="16141" width="20.5703125" style="228" customWidth="1"/>
    <col min="16142" max="16142" width="21.140625" style="228" customWidth="1"/>
    <col min="16143" max="16143" width="9.5703125" style="228" customWidth="1"/>
    <col min="16144" max="16144" width="0.42578125" style="228" customWidth="1"/>
    <col min="16145" max="16151" width="6.42578125" style="228" customWidth="1"/>
    <col min="16152" max="16372" width="11.42578125" style="228"/>
    <col min="16373" max="16384" width="11.42578125" style="228" customWidth="1"/>
  </cols>
  <sheetData>
    <row r="2" spans="2:17" ht="26.25">
      <c r="B2" s="226" t="s">
        <v>62</v>
      </c>
      <c r="C2" s="227"/>
      <c r="D2" s="227"/>
      <c r="E2" s="227"/>
      <c r="F2" s="227"/>
      <c r="G2" s="227"/>
      <c r="H2" s="227"/>
      <c r="I2" s="227"/>
      <c r="J2" s="227"/>
      <c r="K2" s="227"/>
      <c r="L2" s="227"/>
      <c r="M2" s="227"/>
      <c r="N2" s="227"/>
      <c r="O2" s="227"/>
      <c r="P2" s="227"/>
      <c r="Q2" s="227"/>
    </row>
    <row r="4" spans="2:17" ht="26.25">
      <c r="B4" s="226" t="s">
        <v>47</v>
      </c>
      <c r="C4" s="227"/>
      <c r="D4" s="227"/>
      <c r="E4" s="227"/>
      <c r="F4" s="227"/>
      <c r="G4" s="227"/>
      <c r="H4" s="227"/>
      <c r="I4" s="227"/>
      <c r="J4" s="227"/>
      <c r="K4" s="227"/>
      <c r="L4" s="227"/>
      <c r="M4" s="227"/>
      <c r="N4" s="227"/>
      <c r="O4" s="227"/>
      <c r="P4" s="227"/>
      <c r="Q4" s="227"/>
    </row>
    <row r="5" spans="2:17" ht="15.75" thickBot="1"/>
    <row r="6" spans="2:17" ht="21.75" thickBot="1">
      <c r="B6" s="229" t="s">
        <v>4</v>
      </c>
      <c r="C6" s="230" t="s">
        <v>186</v>
      </c>
      <c r="D6" s="230"/>
      <c r="E6" s="230"/>
      <c r="F6" s="230"/>
      <c r="G6" s="230"/>
      <c r="H6" s="230"/>
      <c r="I6" s="230"/>
      <c r="J6" s="230"/>
      <c r="K6" s="230"/>
      <c r="L6" s="230"/>
      <c r="M6" s="230"/>
      <c r="N6" s="230"/>
      <c r="O6" s="231"/>
    </row>
    <row r="7" spans="2:17" ht="16.5" thickBot="1">
      <c r="B7" s="232" t="s">
        <v>5</v>
      </c>
      <c r="C7" s="230"/>
      <c r="D7" s="230"/>
      <c r="E7" s="230"/>
      <c r="F7" s="230"/>
      <c r="G7" s="230"/>
      <c r="H7" s="230"/>
      <c r="I7" s="230"/>
      <c r="J7" s="230"/>
      <c r="K7" s="230"/>
      <c r="L7" s="230"/>
      <c r="M7" s="230"/>
      <c r="N7" s="230"/>
      <c r="O7" s="231"/>
    </row>
    <row r="8" spans="2:17" ht="16.5" thickBot="1">
      <c r="B8" s="232" t="s">
        <v>6</v>
      </c>
      <c r="C8" s="230"/>
      <c r="D8" s="230"/>
      <c r="E8" s="230"/>
      <c r="F8" s="230"/>
      <c r="G8" s="230"/>
      <c r="H8" s="230"/>
      <c r="I8" s="230"/>
      <c r="J8" s="230"/>
      <c r="K8" s="230"/>
      <c r="L8" s="230"/>
      <c r="M8" s="230"/>
      <c r="N8" s="230"/>
      <c r="O8" s="231"/>
    </row>
    <row r="9" spans="2:17" ht="16.5" thickBot="1">
      <c r="B9" s="232" t="s">
        <v>7</v>
      </c>
      <c r="C9" s="230"/>
      <c r="D9" s="230"/>
      <c r="E9" s="230"/>
      <c r="F9" s="230"/>
      <c r="G9" s="230"/>
      <c r="H9" s="230"/>
      <c r="I9" s="230"/>
      <c r="J9" s="230"/>
      <c r="K9" s="230"/>
      <c r="L9" s="230"/>
      <c r="M9" s="230"/>
      <c r="N9" s="230"/>
      <c r="O9" s="231"/>
    </row>
    <row r="10" spans="2:17" ht="16.5" thickBot="1">
      <c r="B10" s="232" t="s">
        <v>8</v>
      </c>
      <c r="C10" s="233" t="s">
        <v>187</v>
      </c>
      <c r="D10" s="233"/>
      <c r="E10" s="234"/>
      <c r="F10" s="235"/>
      <c r="G10" s="235"/>
      <c r="H10" s="235"/>
      <c r="I10" s="235"/>
      <c r="J10" s="235"/>
      <c r="K10" s="235"/>
      <c r="L10" s="235"/>
      <c r="M10" s="235"/>
      <c r="N10" s="235"/>
      <c r="O10" s="236"/>
    </row>
    <row r="11" spans="2:17" ht="16.5" thickBot="1">
      <c r="B11" s="237" t="s">
        <v>9</v>
      </c>
      <c r="C11" s="238">
        <v>41976</v>
      </c>
      <c r="D11" s="239"/>
      <c r="E11" s="239"/>
      <c r="F11" s="239"/>
      <c r="G11" s="239"/>
      <c r="H11" s="239"/>
      <c r="I11" s="239"/>
      <c r="J11" s="239"/>
      <c r="K11" s="239"/>
      <c r="L11" s="239"/>
      <c r="M11" s="239"/>
      <c r="N11" s="239"/>
      <c r="O11" s="240"/>
    </row>
    <row r="12" spans="2:17" ht="15.75">
      <c r="B12" s="241"/>
      <c r="C12" s="242"/>
      <c r="D12" s="243"/>
      <c r="E12" s="243"/>
      <c r="F12" s="243"/>
      <c r="G12" s="243"/>
      <c r="H12" s="243"/>
      <c r="O12" s="243"/>
    </row>
    <row r="13" spans="2:17">
      <c r="O13" s="244"/>
    </row>
    <row r="14" spans="2:17" ht="45.75" customHeight="1">
      <c r="B14" s="184" t="s">
        <v>103</v>
      </c>
      <c r="C14" s="184"/>
      <c r="D14" s="132" t="s">
        <v>12</v>
      </c>
      <c r="E14" s="132" t="s">
        <v>13</v>
      </c>
      <c r="F14" s="132" t="s">
        <v>29</v>
      </c>
      <c r="G14" s="132" t="s">
        <v>188</v>
      </c>
      <c r="I14" s="104"/>
      <c r="J14" s="104"/>
      <c r="K14" s="104"/>
      <c r="L14" s="104"/>
      <c r="M14" s="104"/>
      <c r="N14" s="104"/>
      <c r="O14" s="244"/>
    </row>
    <row r="15" spans="2:17">
      <c r="B15" s="184"/>
      <c r="C15" s="184"/>
      <c r="D15" s="132">
        <v>16</v>
      </c>
      <c r="E15" s="245">
        <v>1458222270</v>
      </c>
      <c r="F15" s="246">
        <f>350+100+156</f>
        <v>606</v>
      </c>
      <c r="G15" s="247">
        <f>F15*80%</f>
        <v>484.8</v>
      </c>
      <c r="I15" s="248"/>
      <c r="J15" s="248"/>
      <c r="K15" s="248"/>
      <c r="L15" s="248"/>
      <c r="M15" s="248"/>
      <c r="N15" s="248"/>
      <c r="O15" s="244"/>
    </row>
    <row r="16" spans="2:17">
      <c r="B16" s="184"/>
      <c r="C16" s="184"/>
      <c r="D16" s="132">
        <v>17</v>
      </c>
      <c r="E16" s="245">
        <v>3245309210</v>
      </c>
      <c r="F16" s="246">
        <f>1300+195</f>
        <v>1495</v>
      </c>
      <c r="G16" s="247">
        <f t="shared" ref="G16:G22" si="0">F16*80%</f>
        <v>1196</v>
      </c>
      <c r="I16" s="248"/>
      <c r="J16" s="248"/>
      <c r="K16" s="248"/>
      <c r="L16" s="248"/>
      <c r="M16" s="248"/>
      <c r="N16" s="248"/>
      <c r="O16" s="244"/>
    </row>
    <row r="17" spans="1:18">
      <c r="B17" s="184"/>
      <c r="C17" s="184"/>
      <c r="D17" s="132">
        <v>24</v>
      </c>
      <c r="E17" s="245">
        <v>1947782796</v>
      </c>
      <c r="F17" s="246">
        <f>217+650</f>
        <v>867</v>
      </c>
      <c r="G17" s="247">
        <f t="shared" si="0"/>
        <v>693.6</v>
      </c>
      <c r="I17" s="248"/>
      <c r="J17" s="248"/>
      <c r="K17" s="248"/>
      <c r="L17" s="248"/>
      <c r="M17" s="248"/>
      <c r="N17" s="248"/>
      <c r="O17" s="244"/>
    </row>
    <row r="18" spans="1:18">
      <c r="B18" s="184"/>
      <c r="C18" s="184"/>
      <c r="D18" s="132"/>
      <c r="E18" s="245"/>
      <c r="F18" s="246"/>
      <c r="G18" s="247">
        <f t="shared" si="0"/>
        <v>0</v>
      </c>
      <c r="H18" s="249"/>
      <c r="I18" s="248"/>
      <c r="J18" s="248"/>
      <c r="K18" s="248"/>
      <c r="L18" s="248"/>
      <c r="M18" s="248"/>
      <c r="N18" s="248"/>
      <c r="O18" s="250"/>
    </row>
    <row r="19" spans="1:18">
      <c r="B19" s="184"/>
      <c r="C19" s="184"/>
      <c r="D19" s="132"/>
      <c r="E19" s="245"/>
      <c r="F19" s="246"/>
      <c r="G19" s="247">
        <f t="shared" si="0"/>
        <v>0</v>
      </c>
      <c r="H19" s="249"/>
      <c r="I19" s="104"/>
      <c r="J19" s="104"/>
      <c r="K19" s="104"/>
      <c r="L19" s="104"/>
      <c r="M19" s="104"/>
      <c r="N19" s="104"/>
      <c r="O19" s="250"/>
    </row>
    <row r="20" spans="1:18">
      <c r="B20" s="184"/>
      <c r="C20" s="184"/>
      <c r="D20" s="132"/>
      <c r="E20" s="245"/>
      <c r="F20" s="246"/>
      <c r="G20" s="247">
        <f t="shared" si="0"/>
        <v>0</v>
      </c>
      <c r="H20" s="249"/>
      <c r="O20" s="250"/>
    </row>
    <row r="21" spans="1:18">
      <c r="B21" s="184"/>
      <c r="C21" s="184"/>
      <c r="D21" s="132"/>
      <c r="E21" s="245"/>
      <c r="F21" s="246"/>
      <c r="G21" s="247">
        <f t="shared" si="0"/>
        <v>0</v>
      </c>
      <c r="H21" s="249"/>
      <c r="O21" s="250"/>
    </row>
    <row r="22" spans="1:18" ht="15.75" thickBot="1">
      <c r="B22" s="181" t="s">
        <v>14</v>
      </c>
      <c r="C22" s="182"/>
      <c r="D22" s="246"/>
      <c r="E22" s="245">
        <f t="shared" ref="E22" si="1">+SUM(E15:E21)</f>
        <v>6651314276</v>
      </c>
      <c r="F22" s="246">
        <f>+SUM(F15:F21)</f>
        <v>2968</v>
      </c>
      <c r="G22" s="247">
        <f t="shared" si="0"/>
        <v>2374.4</v>
      </c>
      <c r="H22" s="249"/>
      <c r="O22" s="250"/>
    </row>
    <row r="23" spans="1:18" ht="45.75" thickBot="1">
      <c r="A23" s="4"/>
      <c r="B23" s="105" t="s">
        <v>15</v>
      </c>
      <c r="C23" s="105" t="s">
        <v>104</v>
      </c>
      <c r="E23" s="104"/>
      <c r="F23" s="104"/>
      <c r="G23" s="104"/>
      <c r="H23" s="104"/>
      <c r="I23" s="21"/>
      <c r="J23" s="21"/>
      <c r="K23" s="21"/>
      <c r="L23" s="21"/>
      <c r="M23" s="21"/>
      <c r="N23" s="21"/>
    </row>
    <row r="24" spans="1:18" ht="15.75" thickBot="1">
      <c r="A24" s="4">
        <v>1</v>
      </c>
      <c r="C24" s="106">
        <f>+G22</f>
        <v>2374.4</v>
      </c>
      <c r="D24" s="251"/>
      <c r="E24" s="252"/>
      <c r="F24" s="93"/>
      <c r="G24" s="93"/>
      <c r="H24" s="93"/>
      <c r="I24" s="253"/>
      <c r="J24" s="253"/>
      <c r="K24" s="253"/>
      <c r="L24" s="253"/>
      <c r="M24" s="253"/>
      <c r="N24" s="253"/>
    </row>
    <row r="25" spans="1:18">
      <c r="A25" s="21"/>
      <c r="B25" s="254" t="s">
        <v>189</v>
      </c>
      <c r="C25" s="254"/>
      <c r="D25" s="254"/>
      <c r="E25" s="254"/>
      <c r="F25" s="254"/>
      <c r="G25" s="254"/>
      <c r="H25" s="254"/>
      <c r="I25" s="254"/>
      <c r="J25" s="254"/>
      <c r="K25" s="254"/>
      <c r="L25" s="254"/>
      <c r="M25" s="254"/>
      <c r="N25" s="254"/>
      <c r="O25" s="254"/>
      <c r="P25" s="254"/>
      <c r="Q25" s="254"/>
      <c r="R25" s="254"/>
    </row>
    <row r="26" spans="1:18">
      <c r="A26" s="21"/>
      <c r="B26" s="254"/>
      <c r="C26" s="254"/>
      <c r="D26" s="254"/>
      <c r="E26" s="254"/>
      <c r="F26" s="254"/>
      <c r="G26" s="254"/>
      <c r="H26" s="254"/>
      <c r="I26" s="254"/>
      <c r="J26" s="254"/>
      <c r="K26" s="254"/>
      <c r="L26" s="254"/>
      <c r="M26" s="254"/>
      <c r="N26" s="254"/>
      <c r="O26" s="254"/>
      <c r="P26" s="254"/>
      <c r="Q26" s="254"/>
      <c r="R26" s="254"/>
    </row>
    <row r="27" spans="1:18">
      <c r="A27" s="21"/>
      <c r="B27" s="244" t="s">
        <v>137</v>
      </c>
      <c r="O27" s="244"/>
    </row>
    <row r="28" spans="1:18">
      <c r="A28" s="21"/>
      <c r="O28" s="244"/>
    </row>
    <row r="29" spans="1:18">
      <c r="A29" s="21"/>
      <c r="B29" s="35" t="s">
        <v>32</v>
      </c>
      <c r="C29" s="35" t="s">
        <v>138</v>
      </c>
      <c r="D29" s="35" t="s">
        <v>139</v>
      </c>
      <c r="O29" s="244"/>
    </row>
    <row r="30" spans="1:18">
      <c r="A30" s="21"/>
      <c r="B30" s="125" t="s">
        <v>140</v>
      </c>
      <c r="C30" s="125"/>
      <c r="D30" s="125" t="s">
        <v>163</v>
      </c>
      <c r="O30" s="244"/>
    </row>
    <row r="31" spans="1:18">
      <c r="A31" s="21"/>
      <c r="B31" s="125" t="s">
        <v>141</v>
      </c>
      <c r="C31" s="125"/>
      <c r="D31" s="125"/>
      <c r="O31" s="244"/>
    </row>
    <row r="32" spans="1:18">
      <c r="A32" s="21"/>
      <c r="B32" s="125" t="s">
        <v>142</v>
      </c>
      <c r="C32" s="125"/>
      <c r="D32" s="125"/>
      <c r="O32" s="244"/>
    </row>
    <row r="33" spans="1:18">
      <c r="A33" s="21"/>
      <c r="B33" s="125" t="s">
        <v>143</v>
      </c>
      <c r="C33" s="125"/>
      <c r="D33" s="125"/>
      <c r="O33" s="244"/>
    </row>
    <row r="34" spans="1:18">
      <c r="A34" s="21"/>
      <c r="O34" s="244"/>
    </row>
    <row r="35" spans="1:18">
      <c r="A35" s="21"/>
      <c r="O35" s="244"/>
    </row>
    <row r="36" spans="1:18">
      <c r="A36" s="21"/>
      <c r="B36" s="244" t="s">
        <v>144</v>
      </c>
      <c r="O36" s="244"/>
    </row>
    <row r="37" spans="1:18">
      <c r="A37" s="21"/>
      <c r="O37" s="244"/>
    </row>
    <row r="38" spans="1:18">
      <c r="A38" s="21"/>
      <c r="O38" s="244"/>
    </row>
    <row r="39" spans="1:18">
      <c r="A39" s="21"/>
      <c r="B39" s="35" t="s">
        <v>32</v>
      </c>
      <c r="C39" s="35" t="s">
        <v>57</v>
      </c>
      <c r="D39" s="34" t="s">
        <v>50</v>
      </c>
      <c r="E39" s="34" t="s">
        <v>16</v>
      </c>
      <c r="O39" s="244"/>
    </row>
    <row r="40" spans="1:18" ht="28.5">
      <c r="A40" s="21"/>
      <c r="B40" s="25" t="s">
        <v>145</v>
      </c>
      <c r="C40" s="25">
        <v>40</v>
      </c>
      <c r="D40" s="125">
        <v>0</v>
      </c>
      <c r="E40" s="255">
        <f>+D40+D41</f>
        <v>0</v>
      </c>
      <c r="O40" s="244"/>
    </row>
    <row r="41" spans="1:18" ht="42.75">
      <c r="A41" s="21"/>
      <c r="B41" s="25" t="s">
        <v>146</v>
      </c>
      <c r="C41" s="25">
        <v>60</v>
      </c>
      <c r="D41" s="125">
        <f>+F155</f>
        <v>0</v>
      </c>
      <c r="E41" s="256"/>
      <c r="J41" s="228">
        <f>29/30</f>
        <v>0.96666666666666667</v>
      </c>
      <c r="O41" s="244"/>
    </row>
    <row r="42" spans="1:18">
      <c r="A42" s="21"/>
      <c r="C42" s="92"/>
      <c r="D42" s="248"/>
      <c r="E42" s="257"/>
      <c r="F42" s="93"/>
      <c r="G42" s="93"/>
      <c r="H42" s="93"/>
      <c r="I42" s="253"/>
      <c r="J42" s="253"/>
      <c r="K42" s="253"/>
      <c r="L42" s="253"/>
      <c r="M42" s="253"/>
      <c r="N42" s="253"/>
    </row>
    <row r="43" spans="1:18">
      <c r="A43" s="21"/>
    </row>
    <row r="44" spans="1:18" ht="21">
      <c r="A44" s="21"/>
      <c r="B44" s="258" t="s">
        <v>239</v>
      </c>
    </row>
    <row r="45" spans="1:18" ht="15.75" thickBot="1">
      <c r="N45" s="185" t="s">
        <v>34</v>
      </c>
      <c r="O45" s="185"/>
    </row>
    <row r="46" spans="1:18">
      <c r="B46" s="244"/>
      <c r="N46" s="259"/>
      <c r="O46" s="259"/>
    </row>
    <row r="47" spans="1:18" ht="15.75" thickBot="1">
      <c r="N47" s="259"/>
      <c r="O47" s="259"/>
    </row>
    <row r="48" spans="1:18" ht="109.5" customHeight="1">
      <c r="B48" s="120" t="s">
        <v>147</v>
      </c>
      <c r="C48" s="34" t="s">
        <v>148</v>
      </c>
      <c r="D48" s="121" t="s">
        <v>149</v>
      </c>
      <c r="E48" s="33" t="s">
        <v>44</v>
      </c>
      <c r="F48" s="33" t="s">
        <v>22</v>
      </c>
      <c r="G48" s="33" t="s">
        <v>105</v>
      </c>
      <c r="H48" s="33" t="s">
        <v>17</v>
      </c>
      <c r="I48" s="33" t="s">
        <v>10</v>
      </c>
      <c r="J48" s="33" t="s">
        <v>30</v>
      </c>
      <c r="K48" s="33" t="s">
        <v>60</v>
      </c>
      <c r="L48" s="33" t="s">
        <v>168</v>
      </c>
      <c r="M48" s="33" t="s">
        <v>20</v>
      </c>
      <c r="N48" s="23" t="s">
        <v>26</v>
      </c>
      <c r="O48" s="33" t="s">
        <v>150</v>
      </c>
      <c r="P48" s="33" t="s">
        <v>35</v>
      </c>
      <c r="Q48" s="127" t="s">
        <v>11</v>
      </c>
      <c r="R48" s="127" t="s">
        <v>19</v>
      </c>
    </row>
    <row r="49" spans="1:27" s="107" customFormat="1" ht="300">
      <c r="A49" s="94">
        <v>1</v>
      </c>
      <c r="B49" s="260" t="s">
        <v>186</v>
      </c>
      <c r="C49" s="107" t="s">
        <v>186</v>
      </c>
      <c r="D49" s="95" t="s">
        <v>190</v>
      </c>
      <c r="E49" s="96" t="s">
        <v>191</v>
      </c>
      <c r="F49" s="97" t="s">
        <v>138</v>
      </c>
      <c r="G49" s="98">
        <v>1</v>
      </c>
      <c r="H49" s="99">
        <v>40544</v>
      </c>
      <c r="I49" s="100">
        <v>41274</v>
      </c>
      <c r="J49" s="100"/>
      <c r="K49" s="101">
        <v>0</v>
      </c>
      <c r="L49" s="101">
        <v>0</v>
      </c>
      <c r="M49" s="100"/>
      <c r="N49" s="102"/>
      <c r="O49" s="102"/>
      <c r="P49" s="108">
        <v>24000000</v>
      </c>
      <c r="Q49" s="108" t="s">
        <v>192</v>
      </c>
      <c r="R49" s="109" t="s">
        <v>194</v>
      </c>
      <c r="S49" s="110"/>
      <c r="T49" s="110"/>
      <c r="U49" s="110"/>
      <c r="V49" s="110"/>
      <c r="W49" s="110"/>
      <c r="X49" s="110"/>
      <c r="Y49" s="110"/>
      <c r="Z49" s="110"/>
      <c r="AA49" s="110"/>
    </row>
    <row r="50" spans="1:27" s="107" customFormat="1" ht="30">
      <c r="A50" s="94">
        <f>+A49+1</f>
        <v>2</v>
      </c>
      <c r="B50" s="103" t="s">
        <v>186</v>
      </c>
      <c r="C50" s="95" t="s">
        <v>186</v>
      </c>
      <c r="D50" s="103" t="s">
        <v>193</v>
      </c>
      <c r="E50" s="101">
        <v>2121671</v>
      </c>
      <c r="F50" s="97" t="s">
        <v>138</v>
      </c>
      <c r="G50" s="96">
        <v>1</v>
      </c>
      <c r="H50" s="99">
        <v>41072</v>
      </c>
      <c r="I50" s="100">
        <v>41115</v>
      </c>
      <c r="J50" s="100"/>
      <c r="K50" s="101">
        <v>1</v>
      </c>
      <c r="L50" s="101">
        <v>14</v>
      </c>
      <c r="M50" s="101"/>
      <c r="N50" s="102">
        <v>422</v>
      </c>
      <c r="O50" s="102">
        <f t="shared" ref="O50:O56" si="2">+N50*G50</f>
        <v>422</v>
      </c>
      <c r="P50" s="108">
        <v>45167862</v>
      </c>
      <c r="Q50" s="108">
        <v>73</v>
      </c>
      <c r="R50" s="109" t="s">
        <v>195</v>
      </c>
      <c r="S50" s="110"/>
      <c r="T50" s="110"/>
      <c r="U50" s="110"/>
      <c r="V50" s="110"/>
      <c r="W50" s="110"/>
      <c r="X50" s="110"/>
      <c r="Y50" s="110"/>
      <c r="Z50" s="110"/>
      <c r="AA50" s="110"/>
    </row>
    <row r="51" spans="1:27" s="107" customFormat="1">
      <c r="A51" s="94">
        <f t="shared" ref="A51:A56" si="3">+A50+1</f>
        <v>3</v>
      </c>
      <c r="B51" s="103"/>
      <c r="C51" s="95"/>
      <c r="D51" s="103"/>
      <c r="E51" s="96"/>
      <c r="F51" s="97"/>
      <c r="G51" s="96"/>
      <c r="H51" s="99"/>
      <c r="I51" s="100"/>
      <c r="J51" s="100"/>
      <c r="K51" s="101"/>
      <c r="L51" s="101"/>
      <c r="M51" s="100"/>
      <c r="N51" s="102"/>
      <c r="O51" s="102"/>
      <c r="P51" s="108"/>
      <c r="Q51" s="108"/>
      <c r="R51" s="109"/>
      <c r="S51" s="110"/>
      <c r="T51" s="110"/>
      <c r="U51" s="110"/>
      <c r="V51" s="110"/>
      <c r="W51" s="110"/>
      <c r="X51" s="110"/>
      <c r="Y51" s="110"/>
      <c r="Z51" s="110"/>
      <c r="AA51" s="110"/>
    </row>
    <row r="52" spans="1:27" s="114" customFormat="1">
      <c r="A52" s="5">
        <f t="shared" si="3"/>
        <v>4</v>
      </c>
      <c r="B52" s="29"/>
      <c r="C52" s="30"/>
      <c r="D52" s="29"/>
      <c r="E52" s="26"/>
      <c r="F52" s="27"/>
      <c r="G52" s="27"/>
      <c r="H52" s="27"/>
      <c r="I52" s="28"/>
      <c r="J52" s="28"/>
      <c r="K52" s="82"/>
      <c r="L52" s="82"/>
      <c r="M52" s="28"/>
      <c r="N52" s="22"/>
      <c r="O52" s="22">
        <f t="shared" si="2"/>
        <v>0</v>
      </c>
      <c r="P52" s="111"/>
      <c r="Q52" s="111"/>
      <c r="R52" s="112"/>
      <c r="S52" s="113"/>
      <c r="T52" s="113"/>
      <c r="U52" s="113"/>
      <c r="V52" s="113"/>
      <c r="W52" s="113"/>
      <c r="X52" s="113"/>
      <c r="Y52" s="113"/>
      <c r="Z52" s="113"/>
      <c r="AA52" s="113"/>
    </row>
    <row r="53" spans="1:27" s="114" customFormat="1">
      <c r="A53" s="5">
        <f t="shared" si="3"/>
        <v>5</v>
      </c>
      <c r="B53" s="29"/>
      <c r="C53" s="30"/>
      <c r="D53" s="29"/>
      <c r="E53" s="26"/>
      <c r="F53" s="27"/>
      <c r="G53" s="27"/>
      <c r="H53" s="27"/>
      <c r="I53" s="28"/>
      <c r="J53" s="28"/>
      <c r="K53" s="82"/>
      <c r="L53" s="82"/>
      <c r="M53" s="28"/>
      <c r="N53" s="22"/>
      <c r="O53" s="22">
        <f t="shared" si="2"/>
        <v>0</v>
      </c>
      <c r="P53" s="111"/>
      <c r="Q53" s="111"/>
      <c r="R53" s="112"/>
      <c r="S53" s="113"/>
      <c r="T53" s="113"/>
      <c r="U53" s="113"/>
      <c r="V53" s="113"/>
      <c r="W53" s="113"/>
      <c r="X53" s="113"/>
      <c r="Y53" s="113"/>
      <c r="Z53" s="113"/>
      <c r="AA53" s="113"/>
    </row>
    <row r="54" spans="1:27" s="114" customFormat="1">
      <c r="A54" s="5">
        <f t="shared" si="3"/>
        <v>6</v>
      </c>
      <c r="B54" s="29"/>
      <c r="C54" s="30"/>
      <c r="D54" s="29"/>
      <c r="E54" s="26"/>
      <c r="F54" s="27"/>
      <c r="G54" s="27"/>
      <c r="H54" s="27"/>
      <c r="I54" s="28"/>
      <c r="J54" s="28"/>
      <c r="K54" s="82"/>
      <c r="L54" s="82"/>
      <c r="M54" s="28"/>
      <c r="N54" s="22"/>
      <c r="O54" s="22">
        <f t="shared" si="2"/>
        <v>0</v>
      </c>
      <c r="P54" s="111"/>
      <c r="Q54" s="111"/>
      <c r="R54" s="112"/>
      <c r="S54" s="113"/>
      <c r="T54" s="113"/>
      <c r="U54" s="113"/>
      <c r="V54" s="113"/>
      <c r="W54" s="113"/>
      <c r="X54" s="113"/>
      <c r="Y54" s="113"/>
      <c r="Z54" s="113"/>
      <c r="AA54" s="113"/>
    </row>
    <row r="55" spans="1:27" s="114" customFormat="1">
      <c r="A55" s="5">
        <f t="shared" si="3"/>
        <v>7</v>
      </c>
      <c r="B55" s="29"/>
      <c r="C55" s="30"/>
      <c r="D55" s="29"/>
      <c r="E55" s="26"/>
      <c r="F55" s="27"/>
      <c r="G55" s="27"/>
      <c r="H55" s="27"/>
      <c r="I55" s="28"/>
      <c r="J55" s="28"/>
      <c r="K55" s="82"/>
      <c r="L55" s="82"/>
      <c r="M55" s="28"/>
      <c r="N55" s="22"/>
      <c r="O55" s="22">
        <f t="shared" si="2"/>
        <v>0</v>
      </c>
      <c r="P55" s="111"/>
      <c r="Q55" s="111"/>
      <c r="R55" s="112"/>
      <c r="S55" s="113"/>
      <c r="T55" s="113"/>
      <c r="U55" s="113"/>
      <c r="V55" s="113"/>
      <c r="W55" s="113"/>
      <c r="X55" s="113"/>
      <c r="Y55" s="113"/>
      <c r="Z55" s="113"/>
      <c r="AA55" s="113"/>
    </row>
    <row r="56" spans="1:27" s="114" customFormat="1">
      <c r="A56" s="5">
        <f t="shared" si="3"/>
        <v>8</v>
      </c>
      <c r="B56" s="29"/>
      <c r="C56" s="30"/>
      <c r="D56" s="29"/>
      <c r="E56" s="26"/>
      <c r="F56" s="27"/>
      <c r="G56" s="27"/>
      <c r="H56" s="27"/>
      <c r="I56" s="28"/>
      <c r="J56" s="28"/>
      <c r="K56" s="82"/>
      <c r="L56" s="82"/>
      <c r="M56" s="28"/>
      <c r="N56" s="22"/>
      <c r="O56" s="22">
        <f t="shared" si="2"/>
        <v>0</v>
      </c>
      <c r="P56" s="111"/>
      <c r="Q56" s="111"/>
      <c r="R56" s="112"/>
      <c r="S56" s="113"/>
      <c r="T56" s="113"/>
      <c r="U56" s="113"/>
      <c r="V56" s="113"/>
      <c r="W56" s="113"/>
      <c r="X56" s="113"/>
      <c r="Y56" s="113"/>
      <c r="Z56" s="113"/>
      <c r="AA56" s="113"/>
    </row>
    <row r="57" spans="1:27" s="114" customFormat="1">
      <c r="A57" s="5"/>
      <c r="B57" s="29" t="s">
        <v>16</v>
      </c>
      <c r="C57" s="30"/>
      <c r="D57" s="29"/>
      <c r="E57" s="26"/>
      <c r="F57" s="27"/>
      <c r="G57" s="27"/>
      <c r="H57" s="27"/>
      <c r="I57" s="28"/>
      <c r="J57" s="28"/>
      <c r="K57" s="31">
        <f t="shared" ref="K57" si="4">SUM(K49:K56)</f>
        <v>1</v>
      </c>
      <c r="L57" s="31" t="s">
        <v>169</v>
      </c>
      <c r="M57" s="31">
        <f t="shared" ref="M57:O57" si="5">SUM(M49:M56)</f>
        <v>0</v>
      </c>
      <c r="N57" s="66">
        <f t="shared" si="5"/>
        <v>422</v>
      </c>
      <c r="O57" s="31">
        <f t="shared" si="5"/>
        <v>422</v>
      </c>
      <c r="P57" s="111"/>
      <c r="Q57" s="111"/>
      <c r="R57" s="5"/>
    </row>
    <row r="58" spans="1:27" s="261" customFormat="1">
      <c r="E58" s="262"/>
    </row>
    <row r="59" spans="1:27" s="261" customFormat="1">
      <c r="B59" s="263" t="s">
        <v>28</v>
      </c>
      <c r="C59" s="263" t="s">
        <v>27</v>
      </c>
      <c r="D59" s="264" t="s">
        <v>33</v>
      </c>
      <c r="E59" s="264"/>
    </row>
    <row r="60" spans="1:27" s="261" customFormat="1">
      <c r="B60" s="265"/>
      <c r="C60" s="265"/>
      <c r="D60" s="266" t="s">
        <v>23</v>
      </c>
      <c r="E60" s="267" t="s">
        <v>24</v>
      </c>
    </row>
    <row r="61" spans="1:27" s="261" customFormat="1" ht="30.6" customHeight="1">
      <c r="B61" s="266" t="s">
        <v>21</v>
      </c>
      <c r="C61" s="268" t="s">
        <v>235</v>
      </c>
      <c r="D61" s="131"/>
      <c r="E61" s="131" t="s">
        <v>163</v>
      </c>
      <c r="F61" s="269"/>
      <c r="G61" s="269"/>
      <c r="H61" s="269"/>
      <c r="I61" s="269"/>
      <c r="J61" s="269"/>
      <c r="K61" s="269"/>
      <c r="L61" s="269"/>
      <c r="M61" s="269"/>
      <c r="N61" s="269"/>
    </row>
    <row r="62" spans="1:27" s="261" customFormat="1" ht="30" customHeight="1">
      <c r="B62" s="266" t="s">
        <v>25</v>
      </c>
      <c r="C62" s="268">
        <f>+N57</f>
        <v>422</v>
      </c>
      <c r="D62" s="131"/>
      <c r="E62" s="131" t="s">
        <v>163</v>
      </c>
    </row>
    <row r="63" spans="1:27" s="261" customFormat="1">
      <c r="B63" s="3"/>
      <c r="C63" s="183"/>
      <c r="D63" s="183"/>
      <c r="E63" s="183"/>
      <c r="F63" s="183"/>
      <c r="G63" s="183"/>
      <c r="H63" s="183"/>
      <c r="I63" s="183"/>
      <c r="J63" s="183"/>
      <c r="K63" s="183"/>
      <c r="L63" s="183"/>
      <c r="M63" s="183"/>
      <c r="N63" s="183"/>
      <c r="O63" s="183"/>
    </row>
    <row r="64" spans="1:27" ht="28.15" customHeight="1" thickBot="1"/>
    <row r="65" spans="2:18" ht="27" thickBot="1">
      <c r="B65" s="270" t="s">
        <v>106</v>
      </c>
      <c r="C65" s="270"/>
      <c r="D65" s="270"/>
      <c r="E65" s="270"/>
      <c r="F65" s="270"/>
      <c r="G65" s="270"/>
      <c r="H65" s="270"/>
      <c r="I65" s="270"/>
      <c r="J65" s="270"/>
      <c r="K65" s="270"/>
      <c r="L65" s="270"/>
      <c r="M65" s="270"/>
      <c r="N65" s="270"/>
      <c r="O65" s="270"/>
    </row>
    <row r="68" spans="2:18" ht="109.5" customHeight="1">
      <c r="B68" s="34" t="s">
        <v>151</v>
      </c>
      <c r="C68" s="34" t="s">
        <v>2</v>
      </c>
      <c r="D68" s="34" t="s">
        <v>108</v>
      </c>
      <c r="E68" s="34" t="s">
        <v>107</v>
      </c>
      <c r="F68" s="34" t="s">
        <v>109</v>
      </c>
      <c r="G68" s="34" t="s">
        <v>110</v>
      </c>
      <c r="H68" s="34" t="s">
        <v>111</v>
      </c>
      <c r="I68" s="34" t="s">
        <v>112</v>
      </c>
      <c r="J68" s="34" t="s">
        <v>113</v>
      </c>
      <c r="K68" s="34" t="s">
        <v>114</v>
      </c>
      <c r="L68" s="179" t="s">
        <v>115</v>
      </c>
      <c r="M68" s="180"/>
      <c r="N68" s="128" t="s">
        <v>116</v>
      </c>
      <c r="O68" s="128" t="s">
        <v>117</v>
      </c>
      <c r="P68" s="179" t="s">
        <v>3</v>
      </c>
      <c r="Q68" s="180"/>
      <c r="R68" s="34" t="s">
        <v>18</v>
      </c>
    </row>
    <row r="69" spans="2:18" ht="42" customHeight="1">
      <c r="B69" s="125" t="s">
        <v>175</v>
      </c>
      <c r="C69" s="125" t="s">
        <v>165</v>
      </c>
      <c r="D69" s="131" t="s">
        <v>198</v>
      </c>
      <c r="E69" s="131">
        <v>200</v>
      </c>
      <c r="F69" s="131" t="s">
        <v>164</v>
      </c>
      <c r="G69" s="131" t="s">
        <v>138</v>
      </c>
      <c r="H69" s="131"/>
      <c r="I69" s="131"/>
      <c r="J69" s="271" t="s">
        <v>138</v>
      </c>
      <c r="K69" s="271" t="s">
        <v>138</v>
      </c>
      <c r="L69" s="272" t="s">
        <v>138</v>
      </c>
      <c r="M69" s="273"/>
      <c r="N69" s="271" t="s">
        <v>138</v>
      </c>
      <c r="O69" s="271" t="s">
        <v>138</v>
      </c>
      <c r="P69" s="196" t="s">
        <v>199</v>
      </c>
      <c r="Q69" s="197"/>
      <c r="R69" s="125" t="s">
        <v>139</v>
      </c>
    </row>
    <row r="70" spans="2:18" ht="28.5" customHeight="1">
      <c r="B70" s="125" t="s">
        <v>196</v>
      </c>
      <c r="C70" s="125" t="s">
        <v>165</v>
      </c>
      <c r="D70" s="131" t="s">
        <v>198</v>
      </c>
      <c r="E70" s="131">
        <v>100</v>
      </c>
      <c r="F70" s="131" t="s">
        <v>164</v>
      </c>
      <c r="G70" s="131"/>
      <c r="H70" s="131" t="s">
        <v>138</v>
      </c>
      <c r="I70" s="131"/>
      <c r="J70" s="271" t="s">
        <v>138</v>
      </c>
      <c r="K70" s="271" t="s">
        <v>138</v>
      </c>
      <c r="L70" s="272" t="s">
        <v>138</v>
      </c>
      <c r="M70" s="273"/>
      <c r="N70" s="271" t="s">
        <v>138</v>
      </c>
      <c r="O70" s="271" t="s">
        <v>176</v>
      </c>
      <c r="P70" s="198"/>
      <c r="Q70" s="199"/>
      <c r="R70" s="125" t="s">
        <v>139</v>
      </c>
    </row>
    <row r="71" spans="2:18" ht="26.25" customHeight="1">
      <c r="B71" s="125" t="s">
        <v>197</v>
      </c>
      <c r="C71" s="125" t="s">
        <v>174</v>
      </c>
      <c r="D71" s="131" t="s">
        <v>198</v>
      </c>
      <c r="E71" s="131">
        <v>350</v>
      </c>
      <c r="F71" s="131" t="s">
        <v>164</v>
      </c>
      <c r="G71" s="131"/>
      <c r="H71" s="131"/>
      <c r="I71" s="131"/>
      <c r="J71" s="271" t="s">
        <v>138</v>
      </c>
      <c r="K71" s="271" t="s">
        <v>138</v>
      </c>
      <c r="L71" s="272" t="s">
        <v>138</v>
      </c>
      <c r="M71" s="273"/>
      <c r="N71" s="271" t="s">
        <v>138</v>
      </c>
      <c r="O71" s="271" t="s">
        <v>176</v>
      </c>
      <c r="P71" s="200"/>
      <c r="Q71" s="201"/>
      <c r="R71" s="125" t="s">
        <v>139</v>
      </c>
    </row>
    <row r="72" spans="2:18">
      <c r="B72" s="125"/>
      <c r="C72" s="125"/>
      <c r="D72" s="131"/>
      <c r="E72" s="131"/>
      <c r="F72" s="131"/>
      <c r="G72" s="131"/>
      <c r="H72" s="131"/>
      <c r="I72" s="131"/>
      <c r="J72" s="131"/>
      <c r="K72" s="125"/>
      <c r="L72" s="194"/>
      <c r="M72" s="195"/>
      <c r="N72" s="125"/>
      <c r="O72" s="125"/>
      <c r="P72" s="194"/>
      <c r="Q72" s="195"/>
      <c r="R72" s="125"/>
    </row>
    <row r="73" spans="2:18">
      <c r="B73" s="125"/>
      <c r="C73" s="125"/>
      <c r="D73" s="131"/>
      <c r="E73" s="131"/>
      <c r="F73" s="131"/>
      <c r="G73" s="131"/>
      <c r="H73" s="131"/>
      <c r="I73" s="131"/>
      <c r="J73" s="131"/>
      <c r="K73" s="125"/>
      <c r="L73" s="194"/>
      <c r="M73" s="195"/>
      <c r="N73" s="125"/>
      <c r="O73" s="125"/>
      <c r="P73" s="194"/>
      <c r="Q73" s="195"/>
      <c r="R73" s="125"/>
    </row>
    <row r="74" spans="2:18">
      <c r="B74" s="125"/>
      <c r="C74" s="125"/>
      <c r="D74" s="131"/>
      <c r="E74" s="131"/>
      <c r="F74" s="131"/>
      <c r="G74" s="131"/>
      <c r="H74" s="131"/>
      <c r="I74" s="131"/>
      <c r="J74" s="131"/>
      <c r="K74" s="125"/>
      <c r="L74" s="194"/>
      <c r="M74" s="195"/>
      <c r="N74" s="125"/>
      <c r="O74" s="125"/>
      <c r="P74" s="194"/>
      <c r="Q74" s="195"/>
      <c r="R74" s="125"/>
    </row>
    <row r="75" spans="2:18">
      <c r="B75" s="125"/>
      <c r="C75" s="125"/>
      <c r="D75" s="125"/>
      <c r="E75" s="125"/>
      <c r="F75" s="125"/>
      <c r="G75" s="125"/>
      <c r="H75" s="125"/>
      <c r="I75" s="125"/>
      <c r="J75" s="125"/>
      <c r="K75" s="125"/>
      <c r="L75" s="194"/>
      <c r="M75" s="195"/>
      <c r="N75" s="125"/>
      <c r="O75" s="125"/>
      <c r="P75" s="194"/>
      <c r="Q75" s="195"/>
      <c r="R75" s="125"/>
    </row>
    <row r="76" spans="2:18">
      <c r="B76" s="228" t="s">
        <v>1</v>
      </c>
    </row>
    <row r="77" spans="2:18">
      <c r="B77" s="228" t="s">
        <v>36</v>
      </c>
    </row>
    <row r="78" spans="2:18">
      <c r="B78" s="228" t="s">
        <v>61</v>
      </c>
    </row>
    <row r="80" spans="2:18" ht="15.75" thickBot="1"/>
    <row r="81" spans="2:18" ht="27" thickBot="1">
      <c r="B81" s="274" t="s">
        <v>37</v>
      </c>
      <c r="C81" s="275"/>
      <c r="D81" s="275"/>
      <c r="E81" s="275"/>
      <c r="F81" s="275"/>
      <c r="G81" s="275"/>
      <c r="H81" s="275"/>
      <c r="I81" s="275"/>
      <c r="J81" s="275"/>
      <c r="K81" s="275"/>
      <c r="L81" s="275"/>
      <c r="M81" s="275"/>
      <c r="N81" s="275"/>
      <c r="O81" s="276"/>
    </row>
    <row r="86" spans="2:18" ht="43.5" customHeight="1">
      <c r="B86" s="34" t="s">
        <v>0</v>
      </c>
      <c r="C86" s="191" t="s">
        <v>38</v>
      </c>
      <c r="D86" s="191" t="s">
        <v>39</v>
      </c>
      <c r="E86" s="191" t="s">
        <v>118</v>
      </c>
      <c r="F86" s="191" t="s">
        <v>120</v>
      </c>
      <c r="G86" s="191" t="s">
        <v>121</v>
      </c>
      <c r="H86" s="191" t="s">
        <v>122</v>
      </c>
      <c r="I86" s="191" t="s">
        <v>119</v>
      </c>
      <c r="J86" s="179" t="s">
        <v>123</v>
      </c>
      <c r="K86" s="186"/>
      <c r="L86" s="186"/>
      <c r="M86" s="180"/>
      <c r="N86" s="191" t="s">
        <v>127</v>
      </c>
      <c r="O86" s="191" t="s">
        <v>40</v>
      </c>
      <c r="P86" s="191" t="s">
        <v>41</v>
      </c>
      <c r="Q86" s="187" t="s">
        <v>3</v>
      </c>
      <c r="R86" s="188"/>
    </row>
    <row r="87" spans="2:18" ht="76.5" customHeight="1">
      <c r="B87" s="34"/>
      <c r="C87" s="192"/>
      <c r="D87" s="192"/>
      <c r="E87" s="192"/>
      <c r="F87" s="192"/>
      <c r="G87" s="192"/>
      <c r="H87" s="192"/>
      <c r="I87" s="192"/>
      <c r="J87" s="125" t="s">
        <v>124</v>
      </c>
      <c r="K87" s="131" t="s">
        <v>125</v>
      </c>
      <c r="L87" s="177" t="s">
        <v>126</v>
      </c>
      <c r="M87" s="178"/>
      <c r="N87" s="192"/>
      <c r="O87" s="192"/>
      <c r="P87" s="192"/>
      <c r="Q87" s="189"/>
      <c r="R87" s="190"/>
    </row>
    <row r="88" spans="2:18" ht="44.25" customHeight="1">
      <c r="B88" s="125" t="s">
        <v>43</v>
      </c>
      <c r="C88" s="125" t="s">
        <v>200</v>
      </c>
      <c r="D88" s="125" t="s">
        <v>203</v>
      </c>
      <c r="E88" s="125">
        <v>32704993</v>
      </c>
      <c r="F88" s="125" t="s">
        <v>177</v>
      </c>
      <c r="G88" s="125" t="s">
        <v>204</v>
      </c>
      <c r="H88" s="123" t="s">
        <v>205</v>
      </c>
      <c r="I88" s="131" t="s">
        <v>178</v>
      </c>
      <c r="J88" s="125" t="s">
        <v>206</v>
      </c>
      <c r="K88" s="131" t="s">
        <v>207</v>
      </c>
      <c r="L88" s="177" t="s">
        <v>208</v>
      </c>
      <c r="M88" s="178"/>
      <c r="N88" s="125" t="s">
        <v>138</v>
      </c>
      <c r="O88" s="125" t="s">
        <v>138</v>
      </c>
      <c r="P88" s="125" t="s">
        <v>179</v>
      </c>
      <c r="Q88" s="143"/>
      <c r="R88" s="143"/>
    </row>
    <row r="89" spans="2:18" ht="27.75" customHeight="1">
      <c r="B89" s="125" t="s">
        <v>42</v>
      </c>
      <c r="C89" s="125" t="s">
        <v>200</v>
      </c>
      <c r="D89" s="125" t="s">
        <v>209</v>
      </c>
      <c r="E89" s="125">
        <v>22799771</v>
      </c>
      <c r="F89" s="125" t="s">
        <v>210</v>
      </c>
      <c r="G89" s="125" t="s">
        <v>211</v>
      </c>
      <c r="H89" s="123">
        <v>41440</v>
      </c>
      <c r="I89" s="131" t="s">
        <v>212</v>
      </c>
      <c r="J89" s="125" t="s">
        <v>213</v>
      </c>
      <c r="K89" s="115" t="s">
        <v>214</v>
      </c>
      <c r="L89" s="177" t="s">
        <v>215</v>
      </c>
      <c r="M89" s="178"/>
      <c r="N89" s="125" t="s">
        <v>138</v>
      </c>
      <c r="O89" s="125" t="s">
        <v>138</v>
      </c>
      <c r="P89" s="125" t="s">
        <v>179</v>
      </c>
      <c r="Q89" s="194" t="s">
        <v>216</v>
      </c>
      <c r="R89" s="195"/>
    </row>
    <row r="90" spans="2:18" ht="33.6" customHeight="1">
      <c r="B90" s="125" t="s">
        <v>42</v>
      </c>
      <c r="C90" s="125" t="s">
        <v>201</v>
      </c>
      <c r="D90" s="125" t="s">
        <v>217</v>
      </c>
      <c r="E90" s="125">
        <v>33209013</v>
      </c>
      <c r="F90" s="125" t="s">
        <v>218</v>
      </c>
      <c r="G90" s="125" t="s">
        <v>219</v>
      </c>
      <c r="H90" s="123">
        <v>37974</v>
      </c>
      <c r="I90" s="131" t="s">
        <v>212</v>
      </c>
      <c r="J90" s="125" t="s">
        <v>220</v>
      </c>
      <c r="K90" s="131" t="s">
        <v>221</v>
      </c>
      <c r="L90" s="193" t="s">
        <v>222</v>
      </c>
      <c r="M90" s="193"/>
      <c r="N90" s="125" t="s">
        <v>138</v>
      </c>
      <c r="O90" s="125" t="s">
        <v>138</v>
      </c>
      <c r="P90" s="125" t="s">
        <v>179</v>
      </c>
      <c r="Q90" s="194" t="s">
        <v>216</v>
      </c>
      <c r="R90" s="195"/>
    </row>
    <row r="91" spans="2:18" ht="33.6" customHeight="1">
      <c r="B91" s="125" t="s">
        <v>43</v>
      </c>
      <c r="C91" s="125" t="s">
        <v>202</v>
      </c>
      <c r="D91" s="125" t="s">
        <v>223</v>
      </c>
      <c r="E91" s="125">
        <v>33221813</v>
      </c>
      <c r="F91" s="125" t="s">
        <v>177</v>
      </c>
      <c r="G91" s="125" t="s">
        <v>224</v>
      </c>
      <c r="H91" s="123">
        <v>41194</v>
      </c>
      <c r="I91" s="125">
        <v>135504</v>
      </c>
      <c r="J91" s="125" t="s">
        <v>225</v>
      </c>
      <c r="K91" s="131" t="s">
        <v>226</v>
      </c>
      <c r="L91" s="193" t="s">
        <v>177</v>
      </c>
      <c r="M91" s="193"/>
      <c r="N91" s="125" t="s">
        <v>138</v>
      </c>
      <c r="O91" s="125" t="s">
        <v>138</v>
      </c>
      <c r="P91" s="125" t="s">
        <v>179</v>
      </c>
      <c r="Q91" s="194"/>
      <c r="R91" s="195"/>
    </row>
    <row r="92" spans="2:18" ht="33.6" customHeight="1">
      <c r="B92" s="125" t="s">
        <v>43</v>
      </c>
      <c r="C92" s="125" t="s">
        <v>202</v>
      </c>
      <c r="D92" s="125" t="s">
        <v>227</v>
      </c>
      <c r="E92" s="125">
        <v>32865765</v>
      </c>
      <c r="F92" s="125" t="s">
        <v>228</v>
      </c>
      <c r="G92" s="125" t="s">
        <v>229</v>
      </c>
      <c r="H92" s="123">
        <v>36013</v>
      </c>
      <c r="I92" s="131" t="s">
        <v>212</v>
      </c>
      <c r="J92" s="125" t="s">
        <v>230</v>
      </c>
      <c r="K92" s="131" t="s">
        <v>231</v>
      </c>
      <c r="L92" s="177" t="s">
        <v>232</v>
      </c>
      <c r="M92" s="178"/>
      <c r="N92" s="125" t="s">
        <v>138</v>
      </c>
      <c r="O92" s="125" t="s">
        <v>138</v>
      </c>
      <c r="P92" s="125" t="s">
        <v>179</v>
      </c>
      <c r="Q92" s="194"/>
      <c r="R92" s="195"/>
    </row>
    <row r="93" spans="2:18" ht="33.6" customHeight="1">
      <c r="B93" s="125"/>
      <c r="C93" s="125"/>
      <c r="D93" s="125"/>
      <c r="E93" s="125"/>
      <c r="F93" s="125"/>
      <c r="G93" s="125"/>
      <c r="H93" s="123"/>
      <c r="I93" s="131"/>
      <c r="J93" s="125"/>
      <c r="K93" s="131"/>
      <c r="L93" s="177"/>
      <c r="M93" s="178"/>
      <c r="N93" s="125"/>
      <c r="O93" s="125"/>
      <c r="P93" s="125"/>
      <c r="Q93" s="194"/>
      <c r="R93" s="195"/>
    </row>
    <row r="94" spans="2:18" ht="33.6" customHeight="1">
      <c r="B94" s="125"/>
      <c r="C94" s="125"/>
      <c r="D94" s="125"/>
      <c r="E94" s="125"/>
      <c r="F94" s="125"/>
      <c r="G94" s="125"/>
      <c r="H94" s="123"/>
      <c r="I94" s="131"/>
      <c r="J94" s="125"/>
      <c r="K94" s="115"/>
      <c r="L94" s="177"/>
      <c r="M94" s="178"/>
      <c r="N94" s="125"/>
      <c r="O94" s="125"/>
      <c r="P94" s="125"/>
      <c r="Q94" s="194"/>
      <c r="R94" s="195"/>
    </row>
    <row r="95" spans="2:18" ht="33.6" customHeight="1">
      <c r="B95" s="125"/>
      <c r="C95" s="125"/>
      <c r="D95" s="125"/>
      <c r="E95" s="125"/>
      <c r="F95" s="125"/>
      <c r="G95" s="125"/>
      <c r="H95" s="123"/>
      <c r="I95" s="131"/>
      <c r="J95" s="125"/>
      <c r="K95" s="131"/>
      <c r="L95" s="177"/>
      <c r="M95" s="178"/>
      <c r="N95" s="125"/>
      <c r="O95" s="125"/>
      <c r="P95" s="125"/>
      <c r="Q95" s="129"/>
      <c r="R95" s="130"/>
    </row>
    <row r="96" spans="2:18" ht="33.6" customHeight="1">
      <c r="B96" s="125"/>
      <c r="C96" s="125"/>
      <c r="D96" s="125"/>
      <c r="E96" s="125"/>
      <c r="F96" s="125"/>
      <c r="G96" s="125"/>
      <c r="H96" s="123"/>
      <c r="I96" s="131"/>
      <c r="J96" s="125"/>
      <c r="K96" s="131"/>
      <c r="L96" s="177"/>
      <c r="M96" s="178"/>
      <c r="N96" s="125"/>
      <c r="O96" s="125"/>
      <c r="P96" s="125"/>
      <c r="Q96" s="129"/>
      <c r="R96" s="130"/>
    </row>
    <row r="97" spans="2:18" ht="33.6" customHeight="1">
      <c r="B97" s="125"/>
      <c r="C97" s="125"/>
      <c r="D97" s="125"/>
      <c r="E97" s="125"/>
      <c r="F97" s="125"/>
      <c r="G97" s="125"/>
      <c r="H97" s="125"/>
      <c r="I97" s="125"/>
      <c r="J97" s="125"/>
      <c r="K97" s="131"/>
      <c r="L97" s="177"/>
      <c r="M97" s="178"/>
      <c r="N97" s="125"/>
      <c r="O97" s="125"/>
      <c r="P97" s="125"/>
      <c r="Q97" s="194"/>
      <c r="R97" s="195"/>
    </row>
    <row r="98" spans="2:18" ht="33.6" customHeight="1">
      <c r="B98" s="125"/>
      <c r="C98" s="125"/>
      <c r="D98" s="125"/>
      <c r="E98" s="125"/>
      <c r="F98" s="125"/>
      <c r="G98" s="125"/>
      <c r="H98" s="123"/>
      <c r="I98" s="131"/>
      <c r="J98" s="125"/>
      <c r="K98" s="131"/>
      <c r="L98" s="177"/>
      <c r="M98" s="178"/>
      <c r="N98" s="125"/>
      <c r="O98" s="125"/>
      <c r="P98" s="125"/>
      <c r="Q98" s="194"/>
      <c r="R98" s="195"/>
    </row>
    <row r="100" spans="2:18" ht="15.75" thickBot="1"/>
    <row r="101" spans="2:18" ht="27" thickBot="1">
      <c r="B101" s="274" t="s">
        <v>45</v>
      </c>
      <c r="C101" s="275"/>
      <c r="D101" s="275"/>
      <c r="E101" s="275"/>
      <c r="F101" s="275"/>
      <c r="G101" s="275"/>
      <c r="H101" s="275"/>
      <c r="I101" s="275"/>
      <c r="J101" s="275"/>
      <c r="K101" s="275"/>
      <c r="L101" s="275"/>
      <c r="M101" s="275"/>
      <c r="N101" s="275"/>
      <c r="O101" s="276"/>
    </row>
    <row r="104" spans="2:18" ht="46.15" customHeight="1">
      <c r="B104" s="34" t="s">
        <v>32</v>
      </c>
      <c r="C104" s="34" t="s">
        <v>46</v>
      </c>
      <c r="D104" s="179" t="s">
        <v>3</v>
      </c>
      <c r="E104" s="180"/>
    </row>
    <row r="105" spans="2:18" ht="46.9" customHeight="1">
      <c r="B105" s="125" t="s">
        <v>128</v>
      </c>
      <c r="C105" s="125" t="s">
        <v>138</v>
      </c>
      <c r="D105" s="143"/>
      <c r="E105" s="143"/>
    </row>
    <row r="108" spans="2:18" ht="26.25">
      <c r="B108" s="226" t="s">
        <v>63</v>
      </c>
      <c r="C108" s="227"/>
      <c r="D108" s="227"/>
      <c r="E108" s="227"/>
      <c r="F108" s="227"/>
      <c r="G108" s="227"/>
      <c r="H108" s="227"/>
      <c r="I108" s="227"/>
      <c r="J108" s="227"/>
      <c r="K108" s="227"/>
      <c r="L108" s="227"/>
      <c r="M108" s="227"/>
      <c r="N108" s="227"/>
      <c r="O108" s="227"/>
      <c r="P108" s="227"/>
      <c r="Q108" s="227"/>
    </row>
    <row r="110" spans="2:18" ht="15.75" thickBot="1"/>
    <row r="111" spans="2:18" ht="27" thickBot="1">
      <c r="B111" s="274" t="s">
        <v>53</v>
      </c>
      <c r="C111" s="275"/>
      <c r="D111" s="275"/>
      <c r="E111" s="275"/>
      <c r="F111" s="275"/>
      <c r="G111" s="275"/>
      <c r="H111" s="275"/>
      <c r="I111" s="275"/>
      <c r="J111" s="275"/>
      <c r="K111" s="275"/>
      <c r="L111" s="275"/>
      <c r="M111" s="275"/>
      <c r="N111" s="275"/>
      <c r="O111" s="276"/>
    </row>
    <row r="113" spans="1:27" ht="15.75" thickBot="1">
      <c r="N113" s="259"/>
      <c r="O113" s="259"/>
    </row>
    <row r="114" spans="1:27" ht="109.5" customHeight="1">
      <c r="B114" s="33" t="s">
        <v>147</v>
      </c>
      <c r="C114" s="33" t="s">
        <v>148</v>
      </c>
      <c r="D114" s="33" t="s">
        <v>149</v>
      </c>
      <c r="E114" s="33" t="s">
        <v>44</v>
      </c>
      <c r="F114" s="33" t="s">
        <v>22</v>
      </c>
      <c r="G114" s="33" t="s">
        <v>105</v>
      </c>
      <c r="H114" s="33" t="s">
        <v>17</v>
      </c>
      <c r="I114" s="33" t="s">
        <v>10</v>
      </c>
      <c r="J114" s="33" t="s">
        <v>30</v>
      </c>
      <c r="K114" s="33" t="s">
        <v>60</v>
      </c>
      <c r="L114" s="33" t="s">
        <v>184</v>
      </c>
      <c r="M114" s="33" t="s">
        <v>20</v>
      </c>
      <c r="N114" s="23" t="s">
        <v>26</v>
      </c>
      <c r="O114" s="33" t="s">
        <v>150</v>
      </c>
      <c r="P114" s="33" t="s">
        <v>35</v>
      </c>
      <c r="Q114" s="127" t="s">
        <v>11</v>
      </c>
      <c r="R114" s="127" t="s">
        <v>19</v>
      </c>
    </row>
    <row r="115" spans="1:27" s="119" customFormat="1">
      <c r="A115" s="83">
        <v>1</v>
      </c>
      <c r="B115" s="85" t="s">
        <v>186</v>
      </c>
      <c r="C115" s="84" t="s">
        <v>186</v>
      </c>
      <c r="D115" s="85" t="s">
        <v>166</v>
      </c>
      <c r="E115" s="90" t="s">
        <v>233</v>
      </c>
      <c r="F115" s="86" t="s">
        <v>138</v>
      </c>
      <c r="G115" s="87">
        <v>1</v>
      </c>
      <c r="H115" s="88">
        <v>41093</v>
      </c>
      <c r="I115" s="89">
        <v>41273</v>
      </c>
      <c r="J115" s="89"/>
      <c r="K115" s="90">
        <v>5</v>
      </c>
      <c r="L115" s="90">
        <v>27</v>
      </c>
      <c r="M115" s="89"/>
      <c r="N115" s="91">
        <v>208</v>
      </c>
      <c r="O115" s="91">
        <f>+N115*G115</f>
        <v>208</v>
      </c>
      <c r="P115" s="116"/>
      <c r="Q115" s="116">
        <v>444</v>
      </c>
      <c r="R115" s="117"/>
      <c r="S115" s="118"/>
      <c r="T115" s="118"/>
      <c r="U115" s="118"/>
      <c r="V115" s="118"/>
      <c r="W115" s="118"/>
      <c r="X115" s="118"/>
      <c r="Y115" s="118"/>
      <c r="Z115" s="118"/>
      <c r="AA115" s="118"/>
    </row>
    <row r="116" spans="1:27" s="114" customFormat="1" ht="30">
      <c r="A116" s="5">
        <f>+A115+1</f>
        <v>2</v>
      </c>
      <c r="B116" s="29" t="s">
        <v>186</v>
      </c>
      <c r="C116" s="30" t="s">
        <v>186</v>
      </c>
      <c r="D116" s="29" t="s">
        <v>193</v>
      </c>
      <c r="E116" s="90">
        <v>2121734</v>
      </c>
      <c r="F116" s="27" t="s">
        <v>138</v>
      </c>
      <c r="G116" s="26">
        <v>1</v>
      </c>
      <c r="H116" s="32">
        <v>41081</v>
      </c>
      <c r="I116" s="28">
        <v>41111</v>
      </c>
      <c r="J116" s="28"/>
      <c r="K116" s="122">
        <v>1</v>
      </c>
      <c r="L116" s="122">
        <v>1</v>
      </c>
      <c r="M116" s="28" t="s">
        <v>236</v>
      </c>
      <c r="N116" s="22">
        <v>286</v>
      </c>
      <c r="O116" s="22">
        <f t="shared" ref="O116:O121" si="6">+N116*G116</f>
        <v>286</v>
      </c>
      <c r="P116" s="111">
        <v>28797915</v>
      </c>
      <c r="Q116" s="111">
        <v>446</v>
      </c>
      <c r="R116" s="112" t="s">
        <v>237</v>
      </c>
      <c r="S116" s="113"/>
      <c r="T116" s="113"/>
      <c r="U116" s="113"/>
      <c r="V116" s="113"/>
      <c r="W116" s="113"/>
      <c r="X116" s="113"/>
      <c r="Y116" s="113"/>
      <c r="Z116" s="113"/>
      <c r="AA116" s="113"/>
    </row>
    <row r="117" spans="1:27" s="114" customFormat="1">
      <c r="A117" s="5">
        <f t="shared" ref="A117:A122" si="7">+A116+1</f>
        <v>3</v>
      </c>
      <c r="B117" s="29" t="s">
        <v>186</v>
      </c>
      <c r="C117" s="29" t="s">
        <v>186</v>
      </c>
      <c r="D117" s="29" t="s">
        <v>193</v>
      </c>
      <c r="E117" s="90">
        <v>2130530</v>
      </c>
      <c r="F117" s="27" t="s">
        <v>138</v>
      </c>
      <c r="G117" s="26">
        <v>1</v>
      </c>
      <c r="H117" s="32">
        <v>41345</v>
      </c>
      <c r="I117" s="28" t="s">
        <v>234</v>
      </c>
      <c r="J117" s="28"/>
      <c r="K117" s="82">
        <v>3</v>
      </c>
      <c r="L117" s="82">
        <v>16</v>
      </c>
      <c r="M117" s="28"/>
      <c r="N117" s="22">
        <v>422</v>
      </c>
      <c r="O117" s="22">
        <f t="shared" si="6"/>
        <v>422</v>
      </c>
      <c r="P117" s="111">
        <v>175381502</v>
      </c>
      <c r="Q117" s="111">
        <v>447</v>
      </c>
      <c r="R117" s="112"/>
      <c r="S117" s="113"/>
      <c r="T117" s="113"/>
      <c r="U117" s="113"/>
      <c r="V117" s="113"/>
      <c r="W117" s="113"/>
      <c r="X117" s="113"/>
      <c r="Y117" s="113"/>
      <c r="Z117" s="113"/>
      <c r="AA117" s="113"/>
    </row>
    <row r="118" spans="1:27" s="114" customFormat="1">
      <c r="A118" s="5">
        <f t="shared" si="7"/>
        <v>4</v>
      </c>
      <c r="B118" s="29" t="s">
        <v>186</v>
      </c>
      <c r="C118" s="30" t="s">
        <v>186</v>
      </c>
      <c r="D118" s="29" t="s">
        <v>193</v>
      </c>
      <c r="E118" s="90">
        <v>2124055</v>
      </c>
      <c r="F118" s="27" t="s">
        <v>138</v>
      </c>
      <c r="G118" s="26">
        <v>1</v>
      </c>
      <c r="H118" s="32">
        <v>41246</v>
      </c>
      <c r="I118" s="28">
        <v>41258</v>
      </c>
      <c r="J118" s="28"/>
      <c r="K118" s="82">
        <v>0</v>
      </c>
      <c r="L118" s="82">
        <v>13</v>
      </c>
      <c r="M118" s="28"/>
      <c r="N118" s="22">
        <v>315</v>
      </c>
      <c r="O118" s="22">
        <f t="shared" si="6"/>
        <v>315</v>
      </c>
      <c r="P118" s="111">
        <v>16108626</v>
      </c>
      <c r="Q118" s="111">
        <v>448</v>
      </c>
      <c r="R118" s="112"/>
      <c r="S118" s="113"/>
      <c r="T118" s="113"/>
      <c r="U118" s="113"/>
      <c r="V118" s="113"/>
      <c r="W118" s="113"/>
      <c r="X118" s="113"/>
      <c r="Y118" s="113"/>
      <c r="Z118" s="113"/>
      <c r="AA118" s="113"/>
    </row>
    <row r="119" spans="1:27" s="114" customFormat="1">
      <c r="A119" s="5">
        <f t="shared" si="7"/>
        <v>5</v>
      </c>
      <c r="B119" s="29" t="s">
        <v>186</v>
      </c>
      <c r="C119" s="30" t="s">
        <v>186</v>
      </c>
      <c r="D119" s="29" t="s">
        <v>193</v>
      </c>
      <c r="E119" s="90">
        <v>2130540</v>
      </c>
      <c r="F119" s="27" t="s">
        <v>138</v>
      </c>
      <c r="G119" s="26">
        <v>1</v>
      </c>
      <c r="H119" s="32">
        <v>41367</v>
      </c>
      <c r="I119" s="28">
        <v>41453</v>
      </c>
      <c r="J119" s="28"/>
      <c r="K119" s="82">
        <v>3</v>
      </c>
      <c r="L119" s="82">
        <v>25</v>
      </c>
      <c r="M119" s="28"/>
      <c r="N119" s="22">
        <v>274</v>
      </c>
      <c r="O119" s="22">
        <f t="shared" si="6"/>
        <v>274</v>
      </c>
      <c r="P119" s="111">
        <v>83154395</v>
      </c>
      <c r="Q119" s="111">
        <v>449</v>
      </c>
      <c r="R119" s="112"/>
      <c r="S119" s="113"/>
      <c r="T119" s="113"/>
      <c r="U119" s="113"/>
      <c r="V119" s="113"/>
      <c r="W119" s="113"/>
      <c r="X119" s="113"/>
      <c r="Y119" s="113"/>
      <c r="Z119" s="113"/>
      <c r="AA119" s="113"/>
    </row>
    <row r="120" spans="1:27" s="114" customFormat="1">
      <c r="A120" s="5">
        <f t="shared" si="7"/>
        <v>6</v>
      </c>
      <c r="B120" s="29"/>
      <c r="C120" s="30"/>
      <c r="D120" s="29"/>
      <c r="E120" s="82"/>
      <c r="F120" s="27"/>
      <c r="G120" s="27"/>
      <c r="H120" s="27"/>
      <c r="I120" s="28"/>
      <c r="J120" s="28"/>
      <c r="K120" s="82"/>
      <c r="L120" s="82"/>
      <c r="M120" s="28"/>
      <c r="N120" s="22"/>
      <c r="O120" s="22">
        <f t="shared" si="6"/>
        <v>0</v>
      </c>
      <c r="P120" s="111"/>
      <c r="Q120" s="111"/>
      <c r="R120" s="112"/>
      <c r="S120" s="113"/>
      <c r="T120" s="113"/>
      <c r="U120" s="113"/>
      <c r="V120" s="113"/>
      <c r="W120" s="113"/>
      <c r="X120" s="113"/>
      <c r="Y120" s="113"/>
      <c r="Z120" s="113"/>
      <c r="AA120" s="113"/>
    </row>
    <row r="121" spans="1:27" s="114" customFormat="1">
      <c r="A121" s="5">
        <f t="shared" si="7"/>
        <v>7</v>
      </c>
      <c r="B121" s="29"/>
      <c r="C121" s="30"/>
      <c r="D121" s="29"/>
      <c r="E121" s="82"/>
      <c r="F121" s="27"/>
      <c r="G121" s="27"/>
      <c r="H121" s="27"/>
      <c r="I121" s="28"/>
      <c r="J121" s="28"/>
      <c r="K121" s="82"/>
      <c r="L121" s="82"/>
      <c r="M121" s="28"/>
      <c r="N121" s="22"/>
      <c r="O121" s="22">
        <f t="shared" si="6"/>
        <v>0</v>
      </c>
      <c r="P121" s="111"/>
      <c r="Q121" s="111"/>
      <c r="R121" s="112"/>
      <c r="S121" s="113"/>
      <c r="T121" s="113"/>
      <c r="U121" s="113"/>
      <c r="V121" s="113"/>
      <c r="W121" s="113"/>
      <c r="X121" s="113"/>
      <c r="Y121" s="113"/>
      <c r="Z121" s="113"/>
      <c r="AA121" s="113"/>
    </row>
    <row r="122" spans="1:27" s="114" customFormat="1">
      <c r="A122" s="5">
        <f t="shared" si="7"/>
        <v>8</v>
      </c>
      <c r="B122" s="29"/>
      <c r="C122" s="30"/>
      <c r="D122" s="29"/>
      <c r="E122" s="82"/>
      <c r="F122" s="27"/>
      <c r="G122" s="27"/>
      <c r="H122" s="27"/>
      <c r="I122" s="28"/>
      <c r="J122" s="28"/>
      <c r="K122" s="82"/>
      <c r="L122" s="82"/>
      <c r="M122" s="28"/>
      <c r="N122" s="22"/>
      <c r="O122" s="22"/>
      <c r="P122" s="111"/>
      <c r="Q122" s="111"/>
      <c r="R122" s="112"/>
      <c r="S122" s="113"/>
      <c r="T122" s="113"/>
      <c r="U122" s="113"/>
      <c r="V122" s="113"/>
      <c r="W122" s="113"/>
      <c r="X122" s="113"/>
      <c r="Y122" s="113"/>
      <c r="Z122" s="113"/>
      <c r="AA122" s="113"/>
    </row>
    <row r="123" spans="1:27" s="114" customFormat="1">
      <c r="A123" s="5"/>
      <c r="B123" s="29" t="s">
        <v>16</v>
      </c>
      <c r="C123" s="30"/>
      <c r="D123" s="29"/>
      <c r="E123" s="82"/>
      <c r="F123" s="27"/>
      <c r="G123" s="27"/>
      <c r="H123" s="27"/>
      <c r="I123" s="28"/>
      <c r="J123" s="28"/>
      <c r="K123" s="31" t="s">
        <v>238</v>
      </c>
      <c r="L123" s="31"/>
      <c r="M123" s="31"/>
      <c r="N123" s="66">
        <f t="shared" ref="N123:O123" si="8">SUM(N115:N122)</f>
        <v>1505</v>
      </c>
      <c r="O123" s="31">
        <f t="shared" si="8"/>
        <v>1505</v>
      </c>
      <c r="P123" s="111"/>
      <c r="Q123" s="111"/>
      <c r="R123" s="5"/>
    </row>
    <row r="124" spans="1:27">
      <c r="B124" s="261"/>
      <c r="C124" s="261"/>
      <c r="D124" s="261"/>
      <c r="E124" s="262"/>
      <c r="F124" s="261"/>
      <c r="G124" s="261"/>
      <c r="H124" s="261"/>
      <c r="I124" s="261"/>
      <c r="J124" s="261"/>
      <c r="K124" s="261"/>
      <c r="L124" s="261"/>
      <c r="M124" s="261"/>
      <c r="N124" s="261"/>
      <c r="O124" s="261"/>
      <c r="P124" s="261"/>
      <c r="Q124" s="261"/>
    </row>
    <row r="125" spans="1:27" ht="18.75">
      <c r="B125" s="266" t="s">
        <v>31</v>
      </c>
      <c r="C125" s="277" t="str">
        <f>+K123</f>
        <v>12</v>
      </c>
      <c r="H125" s="269"/>
      <c r="I125" s="269"/>
      <c r="J125" s="269"/>
      <c r="K125" s="269"/>
      <c r="L125" s="269"/>
      <c r="M125" s="269"/>
      <c r="N125" s="269"/>
      <c r="O125" s="261"/>
      <c r="P125" s="261"/>
      <c r="Q125" s="261"/>
    </row>
    <row r="127" spans="1:27" ht="15.75" thickBot="1"/>
    <row r="128" spans="1:27" ht="37.15" customHeight="1" thickBot="1">
      <c r="B128" s="7" t="s">
        <v>48</v>
      </c>
      <c r="C128" s="7" t="s">
        <v>49</v>
      </c>
      <c r="D128" s="7" t="s">
        <v>50</v>
      </c>
      <c r="E128" s="7" t="s">
        <v>54</v>
      </c>
    </row>
    <row r="129" spans="2:18" ht="41.45" customHeight="1">
      <c r="B129" s="6" t="s">
        <v>129</v>
      </c>
      <c r="C129" s="278">
        <v>20</v>
      </c>
      <c r="D129" s="278"/>
      <c r="E129" s="279">
        <f>+D129+D130+D131</f>
        <v>30</v>
      </c>
    </row>
    <row r="130" spans="2:18">
      <c r="B130" s="6" t="s">
        <v>130</v>
      </c>
      <c r="C130" s="131">
        <v>30</v>
      </c>
      <c r="D130" s="125">
        <v>30</v>
      </c>
      <c r="E130" s="280"/>
    </row>
    <row r="131" spans="2:18" ht="15.75" thickBot="1">
      <c r="B131" s="6" t="s">
        <v>131</v>
      </c>
      <c r="C131" s="281">
        <v>40</v>
      </c>
      <c r="D131" s="281"/>
      <c r="E131" s="282"/>
    </row>
    <row r="133" spans="2:18" ht="15.75" thickBot="1"/>
    <row r="134" spans="2:18" ht="27" thickBot="1">
      <c r="B134" s="274" t="s">
        <v>51</v>
      </c>
      <c r="C134" s="275"/>
      <c r="D134" s="275"/>
      <c r="E134" s="275"/>
      <c r="F134" s="275"/>
      <c r="G134" s="275"/>
      <c r="H134" s="275"/>
      <c r="I134" s="275"/>
      <c r="J134" s="275"/>
      <c r="K134" s="275"/>
      <c r="L134" s="275"/>
      <c r="M134" s="275"/>
      <c r="N134" s="275"/>
      <c r="O134" s="276"/>
    </row>
    <row r="136" spans="2:18" ht="76.5" customHeight="1">
      <c r="B136" s="191" t="s">
        <v>0</v>
      </c>
      <c r="C136" s="191" t="s">
        <v>38</v>
      </c>
      <c r="D136" s="191" t="s">
        <v>39</v>
      </c>
      <c r="E136" s="191" t="s">
        <v>118</v>
      </c>
      <c r="F136" s="191" t="s">
        <v>120</v>
      </c>
      <c r="G136" s="191" t="s">
        <v>121</v>
      </c>
      <c r="H136" s="191" t="s">
        <v>122</v>
      </c>
      <c r="I136" s="191" t="s">
        <v>119</v>
      </c>
      <c r="J136" s="179" t="s">
        <v>123</v>
      </c>
      <c r="K136" s="186"/>
      <c r="L136" s="186"/>
      <c r="M136" s="180"/>
      <c r="N136" s="191" t="s">
        <v>127</v>
      </c>
      <c r="O136" s="191" t="s">
        <v>40</v>
      </c>
      <c r="P136" s="191" t="s">
        <v>41</v>
      </c>
      <c r="Q136" s="187" t="s">
        <v>3</v>
      </c>
      <c r="R136" s="188"/>
    </row>
    <row r="137" spans="2:18" ht="27.75" customHeight="1">
      <c r="B137" s="192"/>
      <c r="C137" s="192"/>
      <c r="D137" s="192"/>
      <c r="E137" s="192"/>
      <c r="F137" s="192"/>
      <c r="G137" s="192"/>
      <c r="H137" s="192"/>
      <c r="I137" s="192"/>
      <c r="J137" s="125" t="s">
        <v>124</v>
      </c>
      <c r="K137" s="131" t="s">
        <v>125</v>
      </c>
      <c r="L137" s="177" t="s">
        <v>126</v>
      </c>
      <c r="M137" s="178"/>
      <c r="N137" s="192"/>
      <c r="O137" s="192"/>
      <c r="P137" s="192"/>
      <c r="Q137" s="189"/>
      <c r="R137" s="190"/>
    </row>
    <row r="138" spans="2:18" ht="60.75" customHeight="1">
      <c r="B138" s="125"/>
      <c r="C138" s="125"/>
      <c r="D138" s="125"/>
      <c r="E138" s="125"/>
      <c r="F138" s="125"/>
      <c r="G138" s="125"/>
      <c r="H138" s="123"/>
      <c r="I138" s="131"/>
      <c r="J138" s="125"/>
      <c r="K138" s="131"/>
      <c r="L138" s="177"/>
      <c r="M138" s="178"/>
      <c r="N138" s="125"/>
      <c r="O138" s="125"/>
      <c r="P138" s="125" t="s">
        <v>138</v>
      </c>
      <c r="Q138" s="143"/>
      <c r="R138" s="143"/>
    </row>
    <row r="139" spans="2:18" ht="60.75" customHeight="1">
      <c r="B139" s="125"/>
      <c r="C139" s="125"/>
      <c r="D139" s="125"/>
      <c r="E139" s="125"/>
      <c r="F139" s="125"/>
      <c r="G139" s="125"/>
      <c r="H139" s="123"/>
      <c r="I139" s="131"/>
      <c r="J139" s="125"/>
      <c r="K139" s="115"/>
      <c r="L139" s="177"/>
      <c r="M139" s="178"/>
      <c r="N139" s="125"/>
      <c r="O139" s="125"/>
      <c r="P139" s="125" t="s">
        <v>138</v>
      </c>
      <c r="Q139" s="143"/>
      <c r="R139" s="143"/>
    </row>
    <row r="140" spans="2:18" ht="33.6" customHeight="1">
      <c r="B140" s="125"/>
      <c r="C140" s="125"/>
      <c r="D140" s="125"/>
      <c r="E140" s="125"/>
      <c r="F140" s="125"/>
      <c r="G140" s="125"/>
      <c r="H140" s="123"/>
      <c r="I140" s="131"/>
      <c r="J140" s="125"/>
      <c r="K140" s="115"/>
      <c r="L140" s="177"/>
      <c r="M140" s="178"/>
      <c r="N140" s="125"/>
      <c r="O140" s="125"/>
      <c r="P140" s="125" t="s">
        <v>138</v>
      </c>
      <c r="Q140" s="143"/>
      <c r="R140" s="143"/>
    </row>
    <row r="143" spans="2:18" ht="15.75" thickBot="1"/>
    <row r="144" spans="2:18" ht="54" customHeight="1">
      <c r="B144" s="34" t="s">
        <v>32</v>
      </c>
      <c r="C144" s="34" t="s">
        <v>48</v>
      </c>
      <c r="D144" s="34" t="s">
        <v>49</v>
      </c>
      <c r="E144" s="34" t="s">
        <v>50</v>
      </c>
      <c r="F144" s="7" t="s">
        <v>55</v>
      </c>
      <c r="G144" s="20"/>
    </row>
    <row r="145" spans="2:7" ht="120.75" customHeight="1">
      <c r="B145" s="202" t="s">
        <v>52</v>
      </c>
      <c r="C145" s="126" t="s">
        <v>132</v>
      </c>
      <c r="D145" s="125">
        <v>25</v>
      </c>
      <c r="E145" s="125">
        <v>25</v>
      </c>
      <c r="F145" s="283">
        <f>+E145+E146+E147</f>
        <v>60</v>
      </c>
      <c r="G145" s="284"/>
    </row>
    <row r="146" spans="2:7" ht="76.150000000000006" customHeight="1">
      <c r="B146" s="202"/>
      <c r="C146" s="126" t="s">
        <v>133</v>
      </c>
      <c r="D146" s="125">
        <v>25</v>
      </c>
      <c r="E146" s="125">
        <v>25</v>
      </c>
      <c r="F146" s="285"/>
      <c r="G146" s="284"/>
    </row>
    <row r="147" spans="2:7" ht="69" customHeight="1">
      <c r="B147" s="202"/>
      <c r="C147" s="126" t="s">
        <v>134</v>
      </c>
      <c r="D147" s="125">
        <v>10</v>
      </c>
      <c r="E147" s="125">
        <v>10</v>
      </c>
      <c r="F147" s="286"/>
      <c r="G147" s="284"/>
    </row>
    <row r="151" spans="2:7">
      <c r="B151" s="244" t="s">
        <v>56</v>
      </c>
    </row>
    <row r="154" spans="2:7">
      <c r="B154" s="35" t="s">
        <v>32</v>
      </c>
      <c r="C154" s="35" t="s">
        <v>57</v>
      </c>
      <c r="D154" s="34" t="s">
        <v>50</v>
      </c>
      <c r="E154" s="34" t="s">
        <v>16</v>
      </c>
    </row>
    <row r="155" spans="2:7" ht="28.5">
      <c r="B155" s="25" t="s">
        <v>58</v>
      </c>
      <c r="C155" s="25">
        <v>40</v>
      </c>
      <c r="D155" s="125">
        <f>+E129</f>
        <v>30</v>
      </c>
      <c r="E155" s="255">
        <f>+D155+D156</f>
        <v>90</v>
      </c>
    </row>
    <row r="156" spans="2:7" ht="42.75">
      <c r="B156" s="25" t="s">
        <v>59</v>
      </c>
      <c r="C156" s="25">
        <v>60</v>
      </c>
      <c r="D156" s="125">
        <f>+F145</f>
        <v>60</v>
      </c>
      <c r="E156" s="256"/>
    </row>
    <row r="161" spans="1:27" ht="26.25">
      <c r="B161" s="226" t="s">
        <v>62</v>
      </c>
      <c r="C161" s="227"/>
      <c r="D161" s="227"/>
      <c r="E161" s="227"/>
      <c r="F161" s="227"/>
      <c r="G161" s="227"/>
      <c r="H161" s="227"/>
      <c r="I161" s="227"/>
      <c r="J161" s="227"/>
      <c r="K161" s="227"/>
      <c r="L161" s="227"/>
      <c r="M161" s="227"/>
      <c r="N161" s="227"/>
      <c r="O161" s="227"/>
      <c r="P161" s="227"/>
      <c r="Q161" s="227"/>
    </row>
    <row r="162" spans="1:27" ht="15.75" thickBot="1">
      <c r="N162" s="185" t="s">
        <v>34</v>
      </c>
      <c r="O162" s="185"/>
    </row>
    <row r="163" spans="1:27" ht="21">
      <c r="B163" s="258" t="s">
        <v>240</v>
      </c>
      <c r="N163" s="259"/>
      <c r="O163" s="259"/>
    </row>
    <row r="164" spans="1:27" ht="15.75" thickBot="1">
      <c r="N164" s="259"/>
      <c r="O164" s="259"/>
    </row>
    <row r="165" spans="1:27" ht="109.5" customHeight="1">
      <c r="B165" s="120" t="s">
        <v>147</v>
      </c>
      <c r="C165" s="34" t="s">
        <v>148</v>
      </c>
      <c r="D165" s="121" t="s">
        <v>149</v>
      </c>
      <c r="E165" s="33" t="s">
        <v>44</v>
      </c>
      <c r="F165" s="33" t="s">
        <v>22</v>
      </c>
      <c r="G165" s="33" t="s">
        <v>105</v>
      </c>
      <c r="H165" s="33" t="s">
        <v>17</v>
      </c>
      <c r="I165" s="33" t="s">
        <v>10</v>
      </c>
      <c r="J165" s="33" t="s">
        <v>30</v>
      </c>
      <c r="K165" s="33" t="s">
        <v>60</v>
      </c>
      <c r="L165" s="33" t="s">
        <v>168</v>
      </c>
      <c r="M165" s="33" t="s">
        <v>20</v>
      </c>
      <c r="N165" s="23" t="s">
        <v>26</v>
      </c>
      <c r="O165" s="33" t="s">
        <v>150</v>
      </c>
      <c r="P165" s="33" t="s">
        <v>35</v>
      </c>
      <c r="Q165" s="127" t="s">
        <v>11</v>
      </c>
      <c r="R165" s="127" t="s">
        <v>19</v>
      </c>
    </row>
    <row r="166" spans="1:27" s="107" customFormat="1" ht="30">
      <c r="A166" s="94">
        <v>1</v>
      </c>
      <c r="B166" s="260" t="s">
        <v>186</v>
      </c>
      <c r="C166" s="107" t="s">
        <v>186</v>
      </c>
      <c r="D166" s="95" t="s">
        <v>241</v>
      </c>
      <c r="E166" s="99">
        <v>40120</v>
      </c>
      <c r="F166" s="97" t="s">
        <v>138</v>
      </c>
      <c r="G166" s="98">
        <v>1</v>
      </c>
      <c r="H166" s="99">
        <v>40122</v>
      </c>
      <c r="I166" s="100">
        <v>40303</v>
      </c>
      <c r="J166" s="100"/>
      <c r="K166" s="101">
        <v>6</v>
      </c>
      <c r="L166" s="102">
        <v>1</v>
      </c>
      <c r="M166" s="100"/>
      <c r="N166" s="102">
        <v>336</v>
      </c>
      <c r="O166" s="102">
        <f>N166*G166</f>
        <v>336</v>
      </c>
      <c r="P166" s="108">
        <v>261093292</v>
      </c>
      <c r="Q166" s="108">
        <v>76</v>
      </c>
      <c r="R166" s="109" t="s">
        <v>245</v>
      </c>
      <c r="S166" s="110"/>
      <c r="T166" s="110"/>
      <c r="U166" s="110"/>
      <c r="V166" s="110"/>
      <c r="W166" s="110"/>
      <c r="X166" s="110"/>
      <c r="Y166" s="110"/>
      <c r="Z166" s="110"/>
      <c r="AA166" s="110"/>
    </row>
    <row r="167" spans="1:27" s="107" customFormat="1" ht="30">
      <c r="A167" s="94">
        <f>+A166+1</f>
        <v>2</v>
      </c>
      <c r="B167" s="103" t="s">
        <v>186</v>
      </c>
      <c r="C167" s="95" t="s">
        <v>186</v>
      </c>
      <c r="D167" s="103" t="s">
        <v>242</v>
      </c>
      <c r="E167" s="101" t="s">
        <v>243</v>
      </c>
      <c r="F167" s="97" t="s">
        <v>138</v>
      </c>
      <c r="G167" s="96">
        <v>1</v>
      </c>
      <c r="H167" s="99">
        <v>40283</v>
      </c>
      <c r="I167" s="100">
        <v>40442</v>
      </c>
      <c r="J167" s="100"/>
      <c r="K167" s="101">
        <v>5</v>
      </c>
      <c r="L167" s="102">
        <v>6</v>
      </c>
      <c r="M167" s="101">
        <v>20</v>
      </c>
      <c r="N167" s="102">
        <v>1558</v>
      </c>
      <c r="O167" s="102">
        <v>1558</v>
      </c>
      <c r="P167" s="108">
        <v>1041977397</v>
      </c>
      <c r="Q167" s="108">
        <v>77</v>
      </c>
      <c r="R167" s="109" t="s">
        <v>245</v>
      </c>
      <c r="S167" s="110"/>
      <c r="T167" s="110"/>
      <c r="U167" s="110"/>
      <c r="V167" s="110"/>
      <c r="W167" s="110"/>
      <c r="X167" s="110"/>
      <c r="Y167" s="110"/>
      <c r="Z167" s="110"/>
      <c r="AA167" s="110"/>
    </row>
    <row r="168" spans="1:27" s="107" customFormat="1" ht="30">
      <c r="A168" s="94">
        <f t="shared" ref="A168:A173" si="9">+A167+1</f>
        <v>3</v>
      </c>
      <c r="B168" s="103" t="s">
        <v>186</v>
      </c>
      <c r="C168" s="95" t="s">
        <v>186</v>
      </c>
      <c r="D168" s="103" t="s">
        <v>242</v>
      </c>
      <c r="E168" s="101" t="s">
        <v>244</v>
      </c>
      <c r="F168" s="97" t="s">
        <v>138</v>
      </c>
      <c r="G168" s="96">
        <v>1</v>
      </c>
      <c r="H168" s="99">
        <v>40745</v>
      </c>
      <c r="I168" s="100">
        <v>40956</v>
      </c>
      <c r="J168" s="100"/>
      <c r="K168" s="101">
        <v>5</v>
      </c>
      <c r="L168" s="102">
        <v>27</v>
      </c>
      <c r="M168" s="100"/>
      <c r="N168" s="102">
        <v>422</v>
      </c>
      <c r="O168" s="102">
        <v>422</v>
      </c>
      <c r="P168" s="108">
        <v>131423595</v>
      </c>
      <c r="Q168" s="108">
        <v>79</v>
      </c>
      <c r="R168" s="109" t="s">
        <v>245</v>
      </c>
      <c r="S168" s="110"/>
      <c r="T168" s="110"/>
      <c r="U168" s="110"/>
      <c r="V168" s="110"/>
      <c r="W168" s="110"/>
      <c r="X168" s="110"/>
      <c r="Y168" s="110"/>
      <c r="Z168" s="110"/>
      <c r="AA168" s="110"/>
    </row>
    <row r="169" spans="1:27" s="114" customFormat="1" ht="30">
      <c r="A169" s="5">
        <f t="shared" si="9"/>
        <v>4</v>
      </c>
      <c r="B169" s="29" t="s">
        <v>186</v>
      </c>
      <c r="C169" s="30" t="s">
        <v>186</v>
      </c>
      <c r="D169" s="29" t="s">
        <v>193</v>
      </c>
      <c r="E169" s="82">
        <v>2122312</v>
      </c>
      <c r="F169" s="27" t="s">
        <v>138</v>
      </c>
      <c r="G169" s="26">
        <v>1</v>
      </c>
      <c r="H169" s="32">
        <v>41499</v>
      </c>
      <c r="I169" s="28">
        <v>41623</v>
      </c>
      <c r="J169" s="28"/>
      <c r="K169" s="82">
        <v>4</v>
      </c>
      <c r="L169" s="22">
        <v>3</v>
      </c>
      <c r="M169" s="28"/>
      <c r="N169" s="22">
        <v>523</v>
      </c>
      <c r="O169" s="22">
        <f t="shared" ref="O169:O173" si="10">+N169*G169</f>
        <v>523</v>
      </c>
      <c r="P169" s="111">
        <v>244332934</v>
      </c>
      <c r="Q169" s="111">
        <v>81</v>
      </c>
      <c r="R169" s="109" t="s">
        <v>245</v>
      </c>
      <c r="S169" s="113"/>
      <c r="T169" s="113"/>
      <c r="U169" s="113"/>
      <c r="V169" s="113"/>
      <c r="W169" s="113"/>
      <c r="X169" s="113"/>
      <c r="Y169" s="113"/>
      <c r="Z169" s="113"/>
      <c r="AA169" s="113"/>
    </row>
    <row r="170" spans="1:27" s="114" customFormat="1" ht="30">
      <c r="A170" s="5">
        <f t="shared" si="9"/>
        <v>5</v>
      </c>
      <c r="B170" s="29" t="s">
        <v>186</v>
      </c>
      <c r="C170" s="30" t="s">
        <v>186</v>
      </c>
      <c r="D170" s="29" t="s">
        <v>193</v>
      </c>
      <c r="E170" s="82">
        <v>2130529</v>
      </c>
      <c r="F170" s="27" t="s">
        <v>138</v>
      </c>
      <c r="G170" s="26">
        <v>1</v>
      </c>
      <c r="H170" s="32">
        <v>41345</v>
      </c>
      <c r="I170" s="28">
        <v>41453</v>
      </c>
      <c r="J170" s="28"/>
      <c r="K170" s="82">
        <v>3</v>
      </c>
      <c r="L170" s="22">
        <v>18</v>
      </c>
      <c r="M170" s="28"/>
      <c r="N170" s="22">
        <v>523</v>
      </c>
      <c r="O170" s="22">
        <f>+N170*G170</f>
        <v>523</v>
      </c>
      <c r="P170" s="111">
        <v>218066575</v>
      </c>
      <c r="Q170" s="111">
        <v>82</v>
      </c>
      <c r="R170" s="109" t="s">
        <v>245</v>
      </c>
      <c r="S170" s="113"/>
      <c r="T170" s="113"/>
      <c r="U170" s="113"/>
      <c r="V170" s="113"/>
      <c r="W170" s="113"/>
      <c r="X170" s="113"/>
      <c r="Y170" s="113"/>
      <c r="Z170" s="113"/>
      <c r="AA170" s="113"/>
    </row>
    <row r="171" spans="1:27" s="114" customFormat="1">
      <c r="A171" s="5">
        <f t="shared" si="9"/>
        <v>6</v>
      </c>
      <c r="B171" s="29"/>
      <c r="C171" s="30"/>
      <c r="D171" s="29"/>
      <c r="E171" s="82"/>
      <c r="F171" s="27"/>
      <c r="G171" s="27"/>
      <c r="H171" s="27"/>
      <c r="I171" s="28"/>
      <c r="J171" s="28"/>
      <c r="K171" s="82"/>
      <c r="L171" s="22"/>
      <c r="M171" s="28"/>
      <c r="N171" s="22"/>
      <c r="O171" s="22">
        <f t="shared" si="10"/>
        <v>0</v>
      </c>
      <c r="P171" s="111"/>
      <c r="Q171" s="111"/>
      <c r="R171" s="112"/>
      <c r="S171" s="113"/>
      <c r="T171" s="113"/>
      <c r="U171" s="113"/>
      <c r="V171" s="113"/>
      <c r="W171" s="113"/>
      <c r="X171" s="113"/>
      <c r="Y171" s="113"/>
      <c r="Z171" s="113"/>
      <c r="AA171" s="113"/>
    </row>
    <row r="172" spans="1:27" s="114" customFormat="1">
      <c r="A172" s="5">
        <f t="shared" si="9"/>
        <v>7</v>
      </c>
      <c r="B172" s="29"/>
      <c r="C172" s="30"/>
      <c r="D172" s="29"/>
      <c r="E172" s="82"/>
      <c r="F172" s="27"/>
      <c r="G172" s="27"/>
      <c r="H172" s="27"/>
      <c r="I172" s="28"/>
      <c r="J172" s="28"/>
      <c r="K172" s="82"/>
      <c r="L172" s="22"/>
      <c r="M172" s="28"/>
      <c r="N172" s="22"/>
      <c r="O172" s="22">
        <f t="shared" si="10"/>
        <v>0</v>
      </c>
      <c r="P172" s="111"/>
      <c r="Q172" s="111"/>
      <c r="R172" s="112"/>
      <c r="S172" s="113"/>
      <c r="T172" s="113"/>
      <c r="U172" s="113"/>
      <c r="V172" s="113"/>
      <c r="W172" s="113"/>
      <c r="X172" s="113"/>
      <c r="Y172" s="113"/>
      <c r="Z172" s="113"/>
      <c r="AA172" s="113"/>
    </row>
    <row r="173" spans="1:27" s="114" customFormat="1">
      <c r="A173" s="5">
        <f t="shared" si="9"/>
        <v>8</v>
      </c>
      <c r="B173" s="29"/>
      <c r="C173" s="30"/>
      <c r="D173" s="29"/>
      <c r="E173" s="82"/>
      <c r="F173" s="27"/>
      <c r="G173" s="27"/>
      <c r="H173" s="27"/>
      <c r="I173" s="28"/>
      <c r="J173" s="28"/>
      <c r="K173" s="82"/>
      <c r="L173" s="22"/>
      <c r="M173" s="28"/>
      <c r="N173" s="22"/>
      <c r="O173" s="22">
        <f t="shared" si="10"/>
        <v>0</v>
      </c>
      <c r="P173" s="111"/>
      <c r="Q173" s="111"/>
      <c r="R173" s="112"/>
      <c r="S173" s="113"/>
      <c r="T173" s="113"/>
      <c r="U173" s="113"/>
      <c r="V173" s="113"/>
      <c r="W173" s="113"/>
      <c r="X173" s="113"/>
      <c r="Y173" s="113"/>
      <c r="Z173" s="113"/>
      <c r="AA173" s="113"/>
    </row>
    <row r="174" spans="1:27" s="114" customFormat="1">
      <c r="A174" s="5"/>
      <c r="B174" s="29" t="s">
        <v>16</v>
      </c>
      <c r="C174" s="30"/>
      <c r="D174" s="29"/>
      <c r="E174" s="82"/>
      <c r="F174" s="27"/>
      <c r="G174" s="27"/>
      <c r="H174" s="27"/>
      <c r="I174" s="28"/>
      <c r="J174" s="28"/>
      <c r="K174" s="31">
        <f t="shared" ref="K174" si="11">SUM(K166:K173)</f>
        <v>23</v>
      </c>
      <c r="L174" s="66">
        <f>1+6+27+3+18</f>
        <v>55</v>
      </c>
      <c r="M174" s="31">
        <f t="shared" ref="M174:O174" si="12">SUM(M166:M173)</f>
        <v>20</v>
      </c>
      <c r="N174" s="66">
        <f t="shared" si="12"/>
        <v>3362</v>
      </c>
      <c r="O174" s="31">
        <f t="shared" si="12"/>
        <v>3362</v>
      </c>
      <c r="P174" s="111"/>
      <c r="Q174" s="111"/>
      <c r="R174" s="5"/>
    </row>
    <row r="175" spans="1:27" s="261" customFormat="1">
      <c r="E175" s="262"/>
      <c r="K175" s="261">
        <v>23</v>
      </c>
      <c r="L175" s="261">
        <v>35</v>
      </c>
    </row>
    <row r="176" spans="1:27" s="261" customFormat="1">
      <c r="B176" s="263" t="s">
        <v>28</v>
      </c>
      <c r="C176" s="263" t="s">
        <v>27</v>
      </c>
      <c r="D176" s="264" t="s">
        <v>33</v>
      </c>
      <c r="E176" s="264"/>
      <c r="K176" s="261">
        <v>24</v>
      </c>
      <c r="L176" s="261">
        <v>5</v>
      </c>
    </row>
    <row r="177" spans="2:18" s="261" customFormat="1">
      <c r="B177" s="265"/>
      <c r="C177" s="265"/>
      <c r="D177" s="266" t="s">
        <v>23</v>
      </c>
      <c r="E177" s="267" t="s">
        <v>24</v>
      </c>
    </row>
    <row r="178" spans="2:18" s="261" customFormat="1" ht="30.6" customHeight="1">
      <c r="B178" s="266" t="s">
        <v>21</v>
      </c>
      <c r="C178" s="268" t="s">
        <v>336</v>
      </c>
      <c r="D178" s="131"/>
      <c r="E178" s="131" t="s">
        <v>163</v>
      </c>
      <c r="F178" s="269"/>
      <c r="G178" s="269"/>
      <c r="H178" s="269"/>
      <c r="I178" s="269"/>
      <c r="J178" s="269"/>
      <c r="K178" s="269"/>
      <c r="L178" s="269"/>
      <c r="M178" s="269"/>
      <c r="N178" s="269"/>
    </row>
    <row r="179" spans="2:18" s="261" customFormat="1" ht="30" customHeight="1">
      <c r="B179" s="266" t="s">
        <v>25</v>
      </c>
      <c r="C179" s="268" t="s">
        <v>335</v>
      </c>
      <c r="D179" s="131"/>
      <c r="E179" s="131" t="s">
        <v>163</v>
      </c>
    </row>
    <row r="180" spans="2:18" s="261" customFormat="1">
      <c r="B180" s="3"/>
      <c r="C180" s="183"/>
      <c r="D180" s="183"/>
      <c r="E180" s="183"/>
      <c r="F180" s="183"/>
      <c r="G180" s="183"/>
      <c r="H180" s="183"/>
      <c r="I180" s="183"/>
      <c r="J180" s="183"/>
      <c r="K180" s="183"/>
      <c r="L180" s="183"/>
      <c r="M180" s="183"/>
      <c r="N180" s="183"/>
      <c r="O180" s="183"/>
    </row>
    <row r="181" spans="2:18" ht="28.15" customHeight="1" thickBot="1"/>
    <row r="182" spans="2:18" ht="27" thickBot="1">
      <c r="B182" s="270" t="s">
        <v>106</v>
      </c>
      <c r="C182" s="270"/>
      <c r="D182" s="270"/>
      <c r="E182" s="270"/>
      <c r="F182" s="270"/>
      <c r="G182" s="270"/>
      <c r="H182" s="270"/>
      <c r="I182" s="270"/>
      <c r="J182" s="270"/>
      <c r="K182" s="270"/>
      <c r="L182" s="270"/>
      <c r="M182" s="270"/>
      <c r="N182" s="270"/>
      <c r="O182" s="270"/>
    </row>
    <row r="185" spans="2:18" ht="109.5" customHeight="1">
      <c r="B185" s="34" t="s">
        <v>151</v>
      </c>
      <c r="C185" s="34" t="s">
        <v>2</v>
      </c>
      <c r="D185" s="34" t="s">
        <v>108</v>
      </c>
      <c r="E185" s="34" t="s">
        <v>107</v>
      </c>
      <c r="F185" s="34" t="s">
        <v>109</v>
      </c>
      <c r="G185" s="34" t="s">
        <v>110</v>
      </c>
      <c r="H185" s="34" t="s">
        <v>111</v>
      </c>
      <c r="I185" s="34" t="s">
        <v>112</v>
      </c>
      <c r="J185" s="34" t="s">
        <v>113</v>
      </c>
      <c r="K185" s="34" t="s">
        <v>114</v>
      </c>
      <c r="L185" s="179" t="s">
        <v>115</v>
      </c>
      <c r="M185" s="180"/>
      <c r="N185" s="128" t="s">
        <v>116</v>
      </c>
      <c r="O185" s="128" t="s">
        <v>117</v>
      </c>
      <c r="P185" s="179" t="s">
        <v>3</v>
      </c>
      <c r="Q185" s="180"/>
      <c r="R185" s="34" t="s">
        <v>18</v>
      </c>
    </row>
    <row r="186" spans="2:18" ht="42" customHeight="1">
      <c r="B186" s="125" t="s">
        <v>196</v>
      </c>
      <c r="C186" s="125" t="s">
        <v>165</v>
      </c>
      <c r="D186" s="131" t="s">
        <v>246</v>
      </c>
      <c r="E186" s="131">
        <v>195</v>
      </c>
      <c r="F186" s="131" t="s">
        <v>164</v>
      </c>
      <c r="G186" s="131" t="s">
        <v>164</v>
      </c>
      <c r="H186" s="131" t="s">
        <v>164</v>
      </c>
      <c r="I186" s="131" t="s">
        <v>164</v>
      </c>
      <c r="J186" s="260" t="s">
        <v>138</v>
      </c>
      <c r="K186" s="260" t="s">
        <v>138</v>
      </c>
      <c r="L186" s="287" t="s">
        <v>138</v>
      </c>
      <c r="M186" s="288"/>
      <c r="N186" s="260" t="s">
        <v>138</v>
      </c>
      <c r="O186" s="260" t="s">
        <v>138</v>
      </c>
      <c r="P186" s="194"/>
      <c r="Q186" s="195"/>
      <c r="R186" s="125" t="s">
        <v>138</v>
      </c>
    </row>
    <row r="187" spans="2:18" ht="28.5" customHeight="1">
      <c r="B187" s="125" t="s">
        <v>197</v>
      </c>
      <c r="C187" s="125" t="s">
        <v>174</v>
      </c>
      <c r="D187" s="131" t="s">
        <v>247</v>
      </c>
      <c r="E187" s="131">
        <v>200</v>
      </c>
      <c r="F187" s="131" t="s">
        <v>164</v>
      </c>
      <c r="G187" s="131" t="s">
        <v>164</v>
      </c>
      <c r="H187" s="131" t="s">
        <v>164</v>
      </c>
      <c r="I187" s="131" t="s">
        <v>138</v>
      </c>
      <c r="J187" s="131" t="s">
        <v>138</v>
      </c>
      <c r="K187" s="131" t="s">
        <v>138</v>
      </c>
      <c r="L187" s="131" t="s">
        <v>138</v>
      </c>
      <c r="M187" s="131" t="s">
        <v>138</v>
      </c>
      <c r="N187" s="131" t="s">
        <v>138</v>
      </c>
      <c r="O187" s="131" t="s">
        <v>138</v>
      </c>
      <c r="P187" s="194" t="s">
        <v>248</v>
      </c>
      <c r="Q187" s="195"/>
      <c r="R187" s="125" t="s">
        <v>138</v>
      </c>
    </row>
    <row r="188" spans="2:18" ht="26.25" customHeight="1">
      <c r="B188" s="125" t="s">
        <v>197</v>
      </c>
      <c r="C188" s="125" t="s">
        <v>174</v>
      </c>
      <c r="D188" s="131" t="s">
        <v>249</v>
      </c>
      <c r="E188" s="131">
        <v>100</v>
      </c>
      <c r="F188" s="131" t="s">
        <v>164</v>
      </c>
      <c r="G188" s="131" t="s">
        <v>164</v>
      </c>
      <c r="H188" s="131" t="s">
        <v>164</v>
      </c>
      <c r="I188" s="131" t="s">
        <v>138</v>
      </c>
      <c r="J188" s="131" t="s">
        <v>138</v>
      </c>
      <c r="K188" s="131" t="s">
        <v>138</v>
      </c>
      <c r="L188" s="131" t="s">
        <v>138</v>
      </c>
      <c r="M188" s="131" t="s">
        <v>138</v>
      </c>
      <c r="N188" s="131" t="s">
        <v>138</v>
      </c>
      <c r="O188" s="131" t="s">
        <v>138</v>
      </c>
      <c r="P188" s="194" t="s">
        <v>248</v>
      </c>
      <c r="Q188" s="195"/>
      <c r="R188" s="125" t="s">
        <v>138</v>
      </c>
    </row>
    <row r="189" spans="2:18" ht="45">
      <c r="B189" s="125" t="s">
        <v>197</v>
      </c>
      <c r="C189" s="125" t="s">
        <v>174</v>
      </c>
      <c r="D189" s="131" t="s">
        <v>250</v>
      </c>
      <c r="E189" s="131">
        <v>500</v>
      </c>
      <c r="F189" s="131" t="s">
        <v>164</v>
      </c>
      <c r="G189" s="131" t="s">
        <v>164</v>
      </c>
      <c r="H189" s="131" t="s">
        <v>164</v>
      </c>
      <c r="I189" s="131" t="s">
        <v>138</v>
      </c>
      <c r="J189" s="131" t="s">
        <v>138</v>
      </c>
      <c r="K189" s="131" t="s">
        <v>138</v>
      </c>
      <c r="L189" s="131" t="s">
        <v>138</v>
      </c>
      <c r="M189" s="131" t="s">
        <v>138</v>
      </c>
      <c r="N189" s="131" t="s">
        <v>138</v>
      </c>
      <c r="O189" s="131" t="s">
        <v>138</v>
      </c>
      <c r="P189" s="194" t="s">
        <v>248</v>
      </c>
      <c r="Q189" s="195"/>
      <c r="R189" s="125" t="s">
        <v>138</v>
      </c>
    </row>
    <row r="190" spans="2:18" ht="45">
      <c r="B190" s="125" t="s">
        <v>197</v>
      </c>
      <c r="C190" s="125" t="s">
        <v>174</v>
      </c>
      <c r="D190" s="131" t="s">
        <v>251</v>
      </c>
      <c r="E190" s="131">
        <v>500</v>
      </c>
      <c r="F190" s="131" t="s">
        <v>164</v>
      </c>
      <c r="G190" s="131" t="s">
        <v>164</v>
      </c>
      <c r="H190" s="131" t="s">
        <v>164</v>
      </c>
      <c r="I190" s="131" t="s">
        <v>138</v>
      </c>
      <c r="J190" s="131" t="s">
        <v>138</v>
      </c>
      <c r="K190" s="131" t="s">
        <v>138</v>
      </c>
      <c r="L190" s="131" t="s">
        <v>138</v>
      </c>
      <c r="M190" s="131" t="s">
        <v>138</v>
      </c>
      <c r="N190" s="131" t="s">
        <v>138</v>
      </c>
      <c r="O190" s="131" t="s">
        <v>138</v>
      </c>
      <c r="P190" s="194" t="s">
        <v>248</v>
      </c>
      <c r="Q190" s="195"/>
      <c r="R190" s="125" t="s">
        <v>138</v>
      </c>
    </row>
    <row r="191" spans="2:18">
      <c r="B191" s="125"/>
      <c r="C191" s="125"/>
      <c r="D191" s="131"/>
      <c r="E191" s="131"/>
      <c r="F191" s="131"/>
      <c r="G191" s="131"/>
      <c r="H191" s="131"/>
      <c r="I191" s="131"/>
      <c r="J191" s="131"/>
      <c r="K191" s="125"/>
      <c r="L191" s="194"/>
      <c r="M191" s="195"/>
      <c r="N191" s="125"/>
      <c r="O191" s="125"/>
      <c r="P191" s="194"/>
      <c r="Q191" s="195"/>
      <c r="R191" s="125"/>
    </row>
    <row r="192" spans="2:18">
      <c r="B192" s="125"/>
      <c r="C192" s="125"/>
      <c r="D192" s="125"/>
      <c r="E192" s="125"/>
      <c r="F192" s="125"/>
      <c r="G192" s="125"/>
      <c r="H192" s="125"/>
      <c r="I192" s="125"/>
      <c r="J192" s="125"/>
      <c r="K192" s="125"/>
      <c r="L192" s="194"/>
      <c r="M192" s="195"/>
      <c r="N192" s="125"/>
      <c r="O192" s="125"/>
      <c r="P192" s="194"/>
      <c r="Q192" s="195"/>
      <c r="R192" s="125"/>
    </row>
    <row r="193" spans="2:18">
      <c r="B193" s="228" t="s">
        <v>1</v>
      </c>
    </row>
    <row r="194" spans="2:18">
      <c r="B194" s="228" t="s">
        <v>36</v>
      </c>
    </row>
    <row r="195" spans="2:18">
      <c r="B195" s="228" t="s">
        <v>61</v>
      </c>
    </row>
    <row r="197" spans="2:18" ht="15.75" thickBot="1"/>
    <row r="198" spans="2:18" ht="27" thickBot="1">
      <c r="B198" s="274" t="s">
        <v>37</v>
      </c>
      <c r="C198" s="275"/>
      <c r="D198" s="275"/>
      <c r="E198" s="275"/>
      <c r="F198" s="275"/>
      <c r="G198" s="275"/>
      <c r="H198" s="275"/>
      <c r="I198" s="275"/>
      <c r="J198" s="275"/>
      <c r="K198" s="275"/>
      <c r="L198" s="275"/>
      <c r="M198" s="275"/>
      <c r="N198" s="275"/>
      <c r="O198" s="276"/>
    </row>
    <row r="203" spans="2:18" ht="43.5" customHeight="1">
      <c r="B203" s="191" t="s">
        <v>0</v>
      </c>
      <c r="C203" s="191" t="s">
        <v>38</v>
      </c>
      <c r="D203" s="191" t="s">
        <v>39</v>
      </c>
      <c r="E203" s="191" t="s">
        <v>118</v>
      </c>
      <c r="F203" s="191" t="s">
        <v>120</v>
      </c>
      <c r="G203" s="191" t="s">
        <v>121</v>
      </c>
      <c r="H203" s="191" t="s">
        <v>122</v>
      </c>
      <c r="I203" s="191" t="s">
        <v>119</v>
      </c>
      <c r="J203" s="179" t="s">
        <v>123</v>
      </c>
      <c r="K203" s="186"/>
      <c r="L203" s="186"/>
      <c r="M203" s="180"/>
      <c r="N203" s="191" t="s">
        <v>127</v>
      </c>
      <c r="O203" s="191" t="s">
        <v>40</v>
      </c>
      <c r="P203" s="191" t="s">
        <v>41</v>
      </c>
      <c r="Q203" s="187" t="s">
        <v>3</v>
      </c>
      <c r="R203" s="188"/>
    </row>
    <row r="204" spans="2:18" ht="76.5" customHeight="1">
      <c r="B204" s="192"/>
      <c r="C204" s="192"/>
      <c r="D204" s="192"/>
      <c r="E204" s="192"/>
      <c r="F204" s="192"/>
      <c r="G204" s="192"/>
      <c r="H204" s="192"/>
      <c r="I204" s="192"/>
      <c r="J204" s="125" t="s">
        <v>124</v>
      </c>
      <c r="K204" s="131" t="s">
        <v>125</v>
      </c>
      <c r="L204" s="177" t="s">
        <v>126</v>
      </c>
      <c r="M204" s="178"/>
      <c r="N204" s="192"/>
      <c r="O204" s="192"/>
      <c r="P204" s="192"/>
      <c r="Q204" s="189"/>
      <c r="R204" s="190"/>
    </row>
    <row r="205" spans="2:18" ht="44.25" customHeight="1">
      <c r="B205" s="125" t="s">
        <v>42</v>
      </c>
      <c r="C205" s="125" t="s">
        <v>252</v>
      </c>
      <c r="D205" s="125" t="s">
        <v>255</v>
      </c>
      <c r="E205" s="125">
        <v>45373404</v>
      </c>
      <c r="F205" s="125" t="s">
        <v>256</v>
      </c>
      <c r="G205" s="125" t="s">
        <v>257</v>
      </c>
      <c r="H205" s="123">
        <v>40542</v>
      </c>
      <c r="I205" s="131" t="s">
        <v>212</v>
      </c>
      <c r="J205" s="125" t="s">
        <v>258</v>
      </c>
      <c r="K205" s="131" t="s">
        <v>259</v>
      </c>
      <c r="L205" s="177" t="s">
        <v>208</v>
      </c>
      <c r="M205" s="178"/>
      <c r="N205" s="125" t="s">
        <v>138</v>
      </c>
      <c r="O205" s="125" t="s">
        <v>138</v>
      </c>
      <c r="P205" s="125" t="s">
        <v>179</v>
      </c>
      <c r="Q205" s="143"/>
      <c r="R205" s="143"/>
    </row>
    <row r="206" spans="2:18" ht="27.75" customHeight="1">
      <c r="B206" s="125" t="s">
        <v>43</v>
      </c>
      <c r="C206" s="125" t="s">
        <v>252</v>
      </c>
      <c r="D206" s="125" t="s">
        <v>260</v>
      </c>
      <c r="E206" s="125">
        <v>1049933223</v>
      </c>
      <c r="F206" s="125" t="s">
        <v>182</v>
      </c>
      <c r="G206" s="125" t="s">
        <v>261</v>
      </c>
      <c r="H206" s="123">
        <v>41844</v>
      </c>
      <c r="I206" s="131" t="s">
        <v>178</v>
      </c>
      <c r="J206" s="125" t="s">
        <v>262</v>
      </c>
      <c r="K206" s="115" t="s">
        <v>263</v>
      </c>
      <c r="L206" s="177" t="s">
        <v>264</v>
      </c>
      <c r="M206" s="178"/>
      <c r="N206" s="125" t="s">
        <v>138</v>
      </c>
      <c r="O206" s="125" t="s">
        <v>138</v>
      </c>
      <c r="P206" s="125" t="s">
        <v>179</v>
      </c>
      <c r="Q206" s="194" t="s">
        <v>180</v>
      </c>
      <c r="R206" s="195"/>
    </row>
    <row r="207" spans="2:18" ht="33.6" customHeight="1">
      <c r="B207" s="125" t="s">
        <v>42</v>
      </c>
      <c r="C207" s="125" t="s">
        <v>253</v>
      </c>
      <c r="D207" s="125" t="s">
        <v>265</v>
      </c>
      <c r="E207" s="125">
        <v>45371859</v>
      </c>
      <c r="F207" s="125" t="s">
        <v>210</v>
      </c>
      <c r="G207" s="125" t="s">
        <v>211</v>
      </c>
      <c r="H207" s="123">
        <v>41622</v>
      </c>
      <c r="I207" s="131" t="s">
        <v>212</v>
      </c>
      <c r="J207" s="228" t="s">
        <v>275</v>
      </c>
      <c r="K207" s="131" t="s">
        <v>268</v>
      </c>
      <c r="L207" s="193" t="s">
        <v>276</v>
      </c>
      <c r="M207" s="193"/>
      <c r="N207" s="125" t="s">
        <v>138</v>
      </c>
      <c r="O207" s="125" t="s">
        <v>138</v>
      </c>
      <c r="P207" s="125" t="s">
        <v>179</v>
      </c>
      <c r="Q207" s="194" t="s">
        <v>216</v>
      </c>
      <c r="R207" s="195"/>
    </row>
    <row r="208" spans="2:18" ht="33.6" customHeight="1">
      <c r="B208" s="125" t="s">
        <v>42</v>
      </c>
      <c r="C208" s="125" t="s">
        <v>254</v>
      </c>
      <c r="D208" s="125" t="s">
        <v>266</v>
      </c>
      <c r="E208" s="125">
        <v>33248124</v>
      </c>
      <c r="F208" s="125" t="s">
        <v>210</v>
      </c>
      <c r="G208" s="125" t="s">
        <v>224</v>
      </c>
      <c r="H208" s="123">
        <v>41194</v>
      </c>
      <c r="I208" s="125">
        <v>135504</v>
      </c>
      <c r="J208" s="125" t="s">
        <v>267</v>
      </c>
      <c r="K208" s="131" t="s">
        <v>226</v>
      </c>
      <c r="L208" s="193" t="s">
        <v>269</v>
      </c>
      <c r="M208" s="193"/>
      <c r="N208" s="125" t="s">
        <v>138</v>
      </c>
      <c r="O208" s="125" t="s">
        <v>138</v>
      </c>
      <c r="P208" s="125" t="s">
        <v>179</v>
      </c>
      <c r="Q208" s="194"/>
      <c r="R208" s="195"/>
    </row>
    <row r="209" spans="1:18" ht="33.6" customHeight="1">
      <c r="B209" s="125" t="s">
        <v>42</v>
      </c>
      <c r="C209" s="125" t="s">
        <v>254</v>
      </c>
      <c r="D209" s="125" t="s">
        <v>270</v>
      </c>
      <c r="E209" s="125">
        <v>1007136860</v>
      </c>
      <c r="F209" s="125" t="s">
        <v>210</v>
      </c>
      <c r="G209" s="125" t="s">
        <v>271</v>
      </c>
      <c r="H209" s="123">
        <v>40893</v>
      </c>
      <c r="I209" s="131" t="s">
        <v>212</v>
      </c>
      <c r="J209" s="125" t="s">
        <v>272</v>
      </c>
      <c r="K209" s="131" t="s">
        <v>273</v>
      </c>
      <c r="L209" s="177" t="s">
        <v>274</v>
      </c>
      <c r="M209" s="178"/>
      <c r="N209" s="125" t="s">
        <v>138</v>
      </c>
      <c r="O209" s="125" t="s">
        <v>138</v>
      </c>
      <c r="P209" s="125" t="s">
        <v>179</v>
      </c>
      <c r="Q209" s="194"/>
      <c r="R209" s="195"/>
    </row>
    <row r="210" spans="1:18" ht="33.6" customHeight="1">
      <c r="B210" s="125" t="s">
        <v>42</v>
      </c>
      <c r="C210" s="125" t="s">
        <v>254</v>
      </c>
      <c r="D210" s="125" t="s">
        <v>277</v>
      </c>
      <c r="E210" s="125">
        <v>45369440</v>
      </c>
      <c r="F210" s="125" t="s">
        <v>278</v>
      </c>
      <c r="G210" s="125" t="s">
        <v>279</v>
      </c>
      <c r="H210" s="123">
        <v>37974</v>
      </c>
      <c r="I210" s="131" t="s">
        <v>212</v>
      </c>
      <c r="J210" s="125" t="s">
        <v>186</v>
      </c>
      <c r="K210" s="131" t="s">
        <v>280</v>
      </c>
      <c r="L210" s="177" t="s">
        <v>281</v>
      </c>
      <c r="M210" s="178"/>
      <c r="N210" s="125" t="s">
        <v>138</v>
      </c>
      <c r="O210" s="125" t="s">
        <v>138</v>
      </c>
      <c r="P210" s="125" t="s">
        <v>179</v>
      </c>
      <c r="Q210" s="194"/>
      <c r="R210" s="195"/>
    </row>
    <row r="211" spans="1:18" ht="33.6" customHeight="1">
      <c r="B211" s="125" t="s">
        <v>42</v>
      </c>
      <c r="C211" s="125" t="s">
        <v>254</v>
      </c>
      <c r="D211" s="125" t="s">
        <v>282</v>
      </c>
      <c r="E211" s="125">
        <v>1052946407</v>
      </c>
      <c r="F211" s="125" t="s">
        <v>283</v>
      </c>
      <c r="G211" s="125" t="s">
        <v>284</v>
      </c>
      <c r="H211" s="123">
        <v>40627</v>
      </c>
      <c r="I211" s="131" t="s">
        <v>212</v>
      </c>
      <c r="J211" s="125" t="s">
        <v>186</v>
      </c>
      <c r="K211" s="115" t="s">
        <v>285</v>
      </c>
      <c r="L211" s="177" t="s">
        <v>286</v>
      </c>
      <c r="M211" s="178"/>
      <c r="N211" s="125" t="s">
        <v>138</v>
      </c>
      <c r="O211" s="125" t="s">
        <v>138</v>
      </c>
      <c r="P211" s="125" t="s">
        <v>179</v>
      </c>
      <c r="Q211" s="194"/>
      <c r="R211" s="195"/>
    </row>
    <row r="212" spans="1:18" ht="33.6" customHeight="1">
      <c r="B212" s="125" t="s">
        <v>43</v>
      </c>
      <c r="C212" s="125" t="s">
        <v>254</v>
      </c>
      <c r="D212" s="125" t="s">
        <v>287</v>
      </c>
      <c r="E212" s="125">
        <v>33194306</v>
      </c>
      <c r="F212" s="125" t="s">
        <v>182</v>
      </c>
      <c r="G212" s="125" t="s">
        <v>288</v>
      </c>
      <c r="H212" s="123">
        <v>31156</v>
      </c>
      <c r="I212" s="131" t="s">
        <v>178</v>
      </c>
      <c r="J212" s="125" t="s">
        <v>289</v>
      </c>
      <c r="K212" s="131" t="s">
        <v>290</v>
      </c>
      <c r="L212" s="177" t="s">
        <v>291</v>
      </c>
      <c r="M212" s="178"/>
      <c r="N212" s="125" t="s">
        <v>138</v>
      </c>
      <c r="O212" s="125" t="s">
        <v>138</v>
      </c>
      <c r="P212" s="125" t="s">
        <v>179</v>
      </c>
      <c r="Q212" s="194" t="s">
        <v>180</v>
      </c>
      <c r="R212" s="195"/>
    </row>
    <row r="213" spans="1:18" ht="33.6" customHeight="1">
      <c r="B213" s="125" t="s">
        <v>43</v>
      </c>
      <c r="C213" s="125" t="s">
        <v>254</v>
      </c>
      <c r="D213" s="125" t="s">
        <v>292</v>
      </c>
      <c r="E213" s="125">
        <v>64569958</v>
      </c>
      <c r="F213" s="125" t="s">
        <v>182</v>
      </c>
      <c r="G213" s="125" t="s">
        <v>293</v>
      </c>
      <c r="H213" s="123">
        <v>34852</v>
      </c>
      <c r="I213" s="131" t="s">
        <v>178</v>
      </c>
      <c r="J213" s="131" t="s">
        <v>294</v>
      </c>
      <c r="K213" s="115" t="s">
        <v>295</v>
      </c>
      <c r="L213" s="177" t="s">
        <v>296</v>
      </c>
      <c r="M213" s="178"/>
      <c r="N213" s="125" t="s">
        <v>138</v>
      </c>
      <c r="O213" s="125" t="s">
        <v>138</v>
      </c>
      <c r="P213" s="125" t="s">
        <v>179</v>
      </c>
      <c r="Q213" s="194" t="s">
        <v>180</v>
      </c>
      <c r="R213" s="195"/>
    </row>
    <row r="214" spans="1:18" ht="33.6" customHeight="1">
      <c r="B214" s="125" t="s">
        <v>43</v>
      </c>
      <c r="C214" s="125" t="s">
        <v>254</v>
      </c>
      <c r="D214" s="125" t="s">
        <v>297</v>
      </c>
      <c r="E214" s="125">
        <v>33067335</v>
      </c>
      <c r="F214" s="125" t="s">
        <v>182</v>
      </c>
      <c r="G214" s="125" t="s">
        <v>298</v>
      </c>
      <c r="H214" s="123">
        <v>36917</v>
      </c>
      <c r="I214" s="125" t="s">
        <v>299</v>
      </c>
      <c r="J214" s="125" t="s">
        <v>301</v>
      </c>
      <c r="K214" s="131" t="s">
        <v>300</v>
      </c>
      <c r="L214" s="193" t="s">
        <v>302</v>
      </c>
      <c r="M214" s="193"/>
      <c r="N214" s="125" t="s">
        <v>138</v>
      </c>
      <c r="O214" s="125" t="s">
        <v>138</v>
      </c>
      <c r="P214" s="125" t="s">
        <v>179</v>
      </c>
      <c r="Q214" s="194"/>
      <c r="R214" s="195"/>
    </row>
    <row r="215" spans="1:18" ht="33.6" customHeight="1">
      <c r="B215" s="125" t="s">
        <v>43</v>
      </c>
      <c r="C215" s="125" t="s">
        <v>254</v>
      </c>
      <c r="D215" s="125" t="s">
        <v>303</v>
      </c>
      <c r="E215" s="125">
        <v>19769648</v>
      </c>
      <c r="F215" s="125" t="s">
        <v>181</v>
      </c>
      <c r="G215" s="125" t="s">
        <v>224</v>
      </c>
      <c r="H215" s="123">
        <v>39747</v>
      </c>
      <c r="I215" s="131">
        <v>132078</v>
      </c>
      <c r="J215" s="125" t="s">
        <v>304</v>
      </c>
      <c r="K215" s="131" t="s">
        <v>305</v>
      </c>
      <c r="L215" s="177" t="s">
        <v>306</v>
      </c>
      <c r="M215" s="178"/>
      <c r="N215" s="125" t="s">
        <v>138</v>
      </c>
      <c r="O215" s="125" t="s">
        <v>138</v>
      </c>
      <c r="P215" s="125" t="s">
        <v>179</v>
      </c>
      <c r="Q215" s="194"/>
      <c r="R215" s="195"/>
    </row>
    <row r="216" spans="1:18" ht="45">
      <c r="B216" s="125" t="s">
        <v>43</v>
      </c>
      <c r="C216" s="125" t="s">
        <v>254</v>
      </c>
      <c r="D216" s="125" t="s">
        <v>307</v>
      </c>
      <c r="E216" s="125">
        <v>45524611</v>
      </c>
      <c r="F216" s="125" t="s">
        <v>182</v>
      </c>
      <c r="G216" s="125" t="s">
        <v>288</v>
      </c>
      <c r="H216" s="123">
        <v>41380</v>
      </c>
      <c r="I216" s="125" t="s">
        <v>308</v>
      </c>
      <c r="J216" s="125" t="s">
        <v>311</v>
      </c>
      <c r="K216" s="125" t="s">
        <v>312</v>
      </c>
      <c r="L216" s="177" t="s">
        <v>313</v>
      </c>
      <c r="M216" s="178"/>
      <c r="N216" s="125" t="s">
        <v>138</v>
      </c>
      <c r="O216" s="125" t="s">
        <v>138</v>
      </c>
      <c r="P216" s="125" t="s">
        <v>179</v>
      </c>
      <c r="Q216" s="194"/>
      <c r="R216" s="195"/>
    </row>
    <row r="217" spans="1:18" ht="30">
      <c r="B217" s="125" t="s">
        <v>43</v>
      </c>
      <c r="C217" s="125" t="s">
        <v>254</v>
      </c>
      <c r="D217" s="125" t="s">
        <v>309</v>
      </c>
      <c r="E217" s="125">
        <v>1052957597</v>
      </c>
      <c r="F217" s="125" t="s">
        <v>182</v>
      </c>
      <c r="G217" s="125" t="s">
        <v>261</v>
      </c>
      <c r="H217" s="123">
        <v>40382</v>
      </c>
      <c r="I217" s="125" t="s">
        <v>310</v>
      </c>
      <c r="J217" s="125" t="s">
        <v>314</v>
      </c>
      <c r="K217" s="125" t="s">
        <v>315</v>
      </c>
      <c r="L217" s="177" t="s">
        <v>316</v>
      </c>
      <c r="M217" s="178"/>
      <c r="N217" s="125" t="s">
        <v>138</v>
      </c>
      <c r="O217" s="125" t="s">
        <v>138</v>
      </c>
      <c r="P217" s="125" t="s">
        <v>179</v>
      </c>
      <c r="Q217" s="194"/>
      <c r="R217" s="195"/>
    </row>
    <row r="218" spans="1:18" ht="30">
      <c r="A218" s="228">
        <v>0</v>
      </c>
      <c r="B218" s="125" t="s">
        <v>43</v>
      </c>
      <c r="C218" s="125" t="s">
        <v>254</v>
      </c>
      <c r="D218" s="125" t="s">
        <v>317</v>
      </c>
      <c r="E218" s="125">
        <v>1052951957</v>
      </c>
      <c r="F218" s="125" t="s">
        <v>182</v>
      </c>
      <c r="G218" s="125" t="s">
        <v>318</v>
      </c>
      <c r="H218" s="123">
        <v>41264</v>
      </c>
      <c r="I218" s="125" t="s">
        <v>178</v>
      </c>
      <c r="J218" s="125" t="s">
        <v>319</v>
      </c>
      <c r="K218" s="125" t="s">
        <v>320</v>
      </c>
      <c r="L218" s="177" t="s">
        <v>321</v>
      </c>
      <c r="M218" s="178"/>
      <c r="N218" s="125" t="s">
        <v>138</v>
      </c>
      <c r="O218" s="125" t="s">
        <v>138</v>
      </c>
      <c r="P218" s="125" t="s">
        <v>179</v>
      </c>
      <c r="Q218" s="194" t="s">
        <v>180</v>
      </c>
      <c r="R218" s="195"/>
    </row>
    <row r="219" spans="1:18" ht="30">
      <c r="B219" s="125" t="s">
        <v>43</v>
      </c>
      <c r="C219" s="125" t="s">
        <v>254</v>
      </c>
      <c r="D219" s="125" t="s">
        <v>322</v>
      </c>
      <c r="E219" s="125">
        <v>1052959459</v>
      </c>
      <c r="F219" s="125" t="s">
        <v>182</v>
      </c>
      <c r="G219" s="125" t="s">
        <v>288</v>
      </c>
      <c r="H219" s="123">
        <v>40626</v>
      </c>
      <c r="I219" s="125" t="s">
        <v>323</v>
      </c>
      <c r="J219" s="125" t="s">
        <v>324</v>
      </c>
      <c r="K219" s="125" t="s">
        <v>325</v>
      </c>
      <c r="L219" s="177" t="s">
        <v>326</v>
      </c>
      <c r="M219" s="178"/>
      <c r="N219" s="125" t="s">
        <v>138</v>
      </c>
      <c r="O219" s="125" t="s">
        <v>138</v>
      </c>
      <c r="P219" s="125" t="s">
        <v>179</v>
      </c>
      <c r="Q219" s="194"/>
      <c r="R219" s="195"/>
    </row>
    <row r="220" spans="1:18" ht="30" customHeight="1">
      <c r="B220" s="125" t="s">
        <v>43</v>
      </c>
      <c r="C220" s="125" t="s">
        <v>254</v>
      </c>
      <c r="D220" s="125" t="s">
        <v>327</v>
      </c>
      <c r="E220" s="125">
        <v>33209191</v>
      </c>
      <c r="F220" s="125" t="s">
        <v>177</v>
      </c>
      <c r="G220" s="125" t="s">
        <v>224</v>
      </c>
      <c r="H220" s="123">
        <v>39899</v>
      </c>
      <c r="I220" s="125">
        <v>109411</v>
      </c>
      <c r="J220" s="125" t="s">
        <v>324</v>
      </c>
      <c r="K220" s="123" t="s">
        <v>328</v>
      </c>
      <c r="L220" s="193" t="s">
        <v>329</v>
      </c>
      <c r="M220" s="193"/>
      <c r="N220" s="125" t="s">
        <v>138</v>
      </c>
      <c r="O220" s="125" t="s">
        <v>138</v>
      </c>
      <c r="P220" s="125" t="s">
        <v>179</v>
      </c>
      <c r="Q220" s="143"/>
      <c r="R220" s="143"/>
    </row>
    <row r="221" spans="1:18">
      <c r="B221" s="21"/>
      <c r="C221" s="21"/>
      <c r="D221" s="21"/>
      <c r="E221" s="21"/>
      <c r="F221" s="21"/>
      <c r="G221" s="21"/>
      <c r="H221" s="21"/>
      <c r="I221" s="21"/>
      <c r="J221" s="21"/>
      <c r="K221" s="21"/>
      <c r="L221" s="21"/>
      <c r="M221" s="21"/>
      <c r="N221" s="21"/>
      <c r="O221" s="21"/>
      <c r="P221" s="21"/>
      <c r="Q221" s="21"/>
      <c r="R221" s="21"/>
    </row>
    <row r="222" spans="1:18">
      <c r="B222" s="21"/>
      <c r="C222" s="21"/>
      <c r="D222" s="21"/>
      <c r="E222" s="21"/>
      <c r="F222" s="21"/>
      <c r="G222" s="21"/>
      <c r="H222" s="21"/>
      <c r="I222" s="21"/>
      <c r="J222" s="21"/>
      <c r="K222" s="21"/>
      <c r="L222" s="21"/>
      <c r="M222" s="21"/>
      <c r="N222" s="21"/>
      <c r="O222" s="21"/>
      <c r="P222" s="21"/>
      <c r="Q222" s="21"/>
      <c r="R222" s="21"/>
    </row>
    <row r="223" spans="1:18">
      <c r="B223" s="21"/>
      <c r="C223" s="21"/>
      <c r="D223" s="21"/>
      <c r="E223" s="21"/>
      <c r="F223" s="21"/>
      <c r="G223" s="21"/>
      <c r="H223" s="21"/>
      <c r="I223" s="21"/>
      <c r="J223" s="21"/>
      <c r="K223" s="21"/>
      <c r="L223" s="21"/>
      <c r="M223" s="21"/>
      <c r="N223" s="21"/>
      <c r="O223" s="21"/>
      <c r="P223" s="21"/>
      <c r="Q223" s="21"/>
      <c r="R223" s="21"/>
    </row>
    <row r="224" spans="1:18" ht="15.75" thickBot="1">
      <c r="B224" s="21"/>
      <c r="C224" s="21"/>
      <c r="D224" s="21"/>
      <c r="E224" s="21"/>
      <c r="F224" s="21"/>
      <c r="G224" s="21"/>
      <c r="H224" s="21"/>
      <c r="I224" s="21"/>
      <c r="J224" s="21"/>
      <c r="K224" s="21"/>
      <c r="L224" s="21"/>
      <c r="M224" s="21"/>
      <c r="N224" s="21"/>
      <c r="O224" s="21"/>
      <c r="P224" s="21"/>
      <c r="Q224" s="21"/>
      <c r="R224" s="21"/>
    </row>
    <row r="225" spans="1:27" ht="27" thickBot="1">
      <c r="B225" s="274" t="s">
        <v>45</v>
      </c>
      <c r="C225" s="275"/>
      <c r="D225" s="275"/>
      <c r="E225" s="275"/>
      <c r="F225" s="275"/>
      <c r="G225" s="275"/>
      <c r="H225" s="275"/>
      <c r="I225" s="275"/>
      <c r="J225" s="275"/>
      <c r="K225" s="275"/>
      <c r="L225" s="275"/>
      <c r="M225" s="275"/>
      <c r="N225" s="275"/>
      <c r="O225" s="276"/>
    </row>
    <row r="228" spans="1:27" ht="46.15" customHeight="1">
      <c r="B228" s="34" t="s">
        <v>32</v>
      </c>
      <c r="C228" s="34" t="s">
        <v>46</v>
      </c>
      <c r="D228" s="179" t="s">
        <v>3</v>
      </c>
      <c r="E228" s="180"/>
    </row>
    <row r="229" spans="1:27" ht="46.9" customHeight="1">
      <c r="B229" s="125" t="s">
        <v>128</v>
      </c>
      <c r="C229" s="125" t="s">
        <v>138</v>
      </c>
      <c r="D229" s="143"/>
      <c r="E229" s="143"/>
    </row>
    <row r="232" spans="1:27" ht="26.25">
      <c r="B232" s="226" t="s">
        <v>63</v>
      </c>
      <c r="C232" s="227"/>
      <c r="D232" s="227"/>
      <c r="E232" s="227"/>
      <c r="F232" s="227"/>
      <c r="G232" s="227"/>
      <c r="H232" s="227"/>
      <c r="I232" s="227"/>
      <c r="J232" s="227"/>
      <c r="K232" s="227"/>
      <c r="L232" s="227"/>
      <c r="M232" s="227"/>
      <c r="N232" s="227"/>
      <c r="O232" s="227"/>
      <c r="P232" s="227"/>
      <c r="Q232" s="227"/>
    </row>
    <row r="234" spans="1:27" ht="15.75" thickBot="1"/>
    <row r="235" spans="1:27" ht="27" thickBot="1">
      <c r="B235" s="274" t="s">
        <v>53</v>
      </c>
      <c r="C235" s="275"/>
      <c r="D235" s="275"/>
      <c r="E235" s="275"/>
      <c r="F235" s="275"/>
      <c r="G235" s="275"/>
      <c r="H235" s="275"/>
      <c r="I235" s="275"/>
      <c r="J235" s="275"/>
      <c r="K235" s="275"/>
      <c r="L235" s="275"/>
      <c r="M235" s="275"/>
      <c r="N235" s="275"/>
      <c r="O235" s="276"/>
    </row>
    <row r="237" spans="1:27" ht="15.75" thickBot="1">
      <c r="N237" s="259"/>
      <c r="O237" s="259"/>
    </row>
    <row r="238" spans="1:27" ht="109.5" customHeight="1">
      <c r="B238" s="33" t="s">
        <v>147</v>
      </c>
      <c r="C238" s="33" t="s">
        <v>148</v>
      </c>
      <c r="D238" s="33" t="s">
        <v>149</v>
      </c>
      <c r="E238" s="33" t="s">
        <v>44</v>
      </c>
      <c r="F238" s="33" t="s">
        <v>22</v>
      </c>
      <c r="G238" s="33" t="s">
        <v>105</v>
      </c>
      <c r="H238" s="33" t="s">
        <v>17</v>
      </c>
      <c r="I238" s="33" t="s">
        <v>10</v>
      </c>
      <c r="J238" s="33" t="s">
        <v>30</v>
      </c>
      <c r="K238" s="33" t="s">
        <v>60</v>
      </c>
      <c r="L238" s="33" t="s">
        <v>184</v>
      </c>
      <c r="M238" s="33" t="s">
        <v>20</v>
      </c>
      <c r="N238" s="23" t="s">
        <v>26</v>
      </c>
      <c r="O238" s="33" t="s">
        <v>150</v>
      </c>
      <c r="P238" s="33" t="s">
        <v>35</v>
      </c>
      <c r="Q238" s="127" t="s">
        <v>11</v>
      </c>
      <c r="R238" s="127" t="s">
        <v>19</v>
      </c>
    </row>
    <row r="239" spans="1:27" s="119" customFormat="1" ht="30">
      <c r="A239" s="83">
        <v>1</v>
      </c>
      <c r="B239" s="103" t="s">
        <v>186</v>
      </c>
      <c r="C239" s="30" t="s">
        <v>186</v>
      </c>
      <c r="D239" s="103" t="s">
        <v>242</v>
      </c>
      <c r="E239" s="101" t="s">
        <v>330</v>
      </c>
      <c r="F239" s="97" t="s">
        <v>138</v>
      </c>
      <c r="G239" s="98">
        <v>1</v>
      </c>
      <c r="H239" s="99">
        <v>40715</v>
      </c>
      <c r="I239" s="100">
        <v>40912</v>
      </c>
      <c r="J239" s="100"/>
      <c r="K239" s="101">
        <v>6</v>
      </c>
      <c r="L239" s="101">
        <v>14</v>
      </c>
      <c r="M239" s="100"/>
      <c r="N239" s="102">
        <v>613</v>
      </c>
      <c r="O239" s="102">
        <f>+N239*G239</f>
        <v>613</v>
      </c>
      <c r="P239" s="108">
        <v>241449793</v>
      </c>
      <c r="Q239" s="108">
        <v>444</v>
      </c>
      <c r="R239" s="109"/>
      <c r="S239" s="118"/>
      <c r="T239" s="118"/>
      <c r="U239" s="118"/>
      <c r="V239" s="118"/>
      <c r="W239" s="118"/>
      <c r="X239" s="118"/>
      <c r="Y239" s="118"/>
      <c r="Z239" s="118"/>
      <c r="AA239" s="118"/>
    </row>
    <row r="240" spans="1:27" s="114" customFormat="1" ht="30">
      <c r="A240" s="5">
        <f>+A239+1</f>
        <v>2</v>
      </c>
      <c r="B240" s="29" t="s">
        <v>186</v>
      </c>
      <c r="C240" s="30" t="s">
        <v>186</v>
      </c>
      <c r="D240" s="103" t="s">
        <v>331</v>
      </c>
      <c r="E240" s="99" t="s">
        <v>332</v>
      </c>
      <c r="F240" s="97" t="s">
        <v>138</v>
      </c>
      <c r="G240" s="96">
        <v>1</v>
      </c>
      <c r="H240" s="99">
        <v>40122</v>
      </c>
      <c r="I240" s="100">
        <v>40273</v>
      </c>
      <c r="J240" s="100"/>
      <c r="K240" s="101">
        <v>5</v>
      </c>
      <c r="L240" s="101">
        <v>1</v>
      </c>
      <c r="M240" s="101">
        <v>1</v>
      </c>
      <c r="N240" s="102">
        <v>280</v>
      </c>
      <c r="O240" s="102">
        <f t="shared" ref="O240:O243" si="13">+N240*G240</f>
        <v>280</v>
      </c>
      <c r="P240" s="108">
        <v>217881890</v>
      </c>
      <c r="Q240" s="108">
        <v>446</v>
      </c>
      <c r="R240" s="109" t="s">
        <v>237</v>
      </c>
      <c r="S240" s="113"/>
      <c r="T240" s="113"/>
      <c r="U240" s="113"/>
      <c r="V240" s="113"/>
      <c r="W240" s="113"/>
      <c r="X240" s="113"/>
      <c r="Y240" s="113"/>
      <c r="Z240" s="113"/>
      <c r="AA240" s="113"/>
    </row>
    <row r="241" spans="1:27" s="114" customFormat="1">
      <c r="A241" s="5">
        <f t="shared" ref="A241:A243" si="14">+A240+1</f>
        <v>3</v>
      </c>
      <c r="B241" s="29" t="s">
        <v>186</v>
      </c>
      <c r="C241" s="29" t="s">
        <v>186</v>
      </c>
      <c r="D241" s="103" t="s">
        <v>193</v>
      </c>
      <c r="E241" s="101">
        <v>2122187</v>
      </c>
      <c r="F241" s="97" t="s">
        <v>138</v>
      </c>
      <c r="G241" s="96">
        <v>1</v>
      </c>
      <c r="H241" s="99">
        <v>41131</v>
      </c>
      <c r="I241" s="100">
        <v>41182</v>
      </c>
      <c r="J241" s="100"/>
      <c r="K241" s="101">
        <v>1</v>
      </c>
      <c r="L241" s="101">
        <v>20</v>
      </c>
      <c r="M241" s="100"/>
      <c r="N241" s="102">
        <v>422</v>
      </c>
      <c r="O241" s="102">
        <f t="shared" si="13"/>
        <v>422</v>
      </c>
      <c r="P241" s="108">
        <v>70017090</v>
      </c>
      <c r="Q241" s="108">
        <v>447</v>
      </c>
      <c r="R241" s="109"/>
      <c r="S241" s="113"/>
      <c r="T241" s="113"/>
      <c r="U241" s="113"/>
      <c r="V241" s="113"/>
      <c r="W241" s="113"/>
      <c r="X241" s="113"/>
      <c r="Y241" s="113"/>
      <c r="Z241" s="113"/>
      <c r="AA241" s="113"/>
    </row>
    <row r="242" spans="1:27" s="114" customFormat="1">
      <c r="A242" s="5">
        <f t="shared" si="14"/>
        <v>4</v>
      </c>
      <c r="B242" s="29" t="s">
        <v>186</v>
      </c>
      <c r="C242" s="30" t="s">
        <v>186</v>
      </c>
      <c r="D242" s="103" t="s">
        <v>193</v>
      </c>
      <c r="E242" s="101">
        <v>2123317</v>
      </c>
      <c r="F242" s="97" t="s">
        <v>138</v>
      </c>
      <c r="G242" s="96">
        <v>1</v>
      </c>
      <c r="H242" s="99">
        <v>41183</v>
      </c>
      <c r="I242" s="100">
        <v>41258</v>
      </c>
      <c r="J242" s="100"/>
      <c r="K242" s="101">
        <v>2</v>
      </c>
      <c r="L242" s="101">
        <v>15</v>
      </c>
      <c r="M242" s="100"/>
      <c r="N242" s="102">
        <v>422</v>
      </c>
      <c r="O242" s="102">
        <f t="shared" si="13"/>
        <v>422</v>
      </c>
      <c r="P242" s="108">
        <v>126426965</v>
      </c>
      <c r="Q242" s="108">
        <v>448</v>
      </c>
      <c r="R242" s="109"/>
      <c r="S242" s="113"/>
      <c r="T242" s="113"/>
      <c r="U242" s="113"/>
      <c r="V242" s="113"/>
      <c r="W242" s="113"/>
      <c r="X242" s="113"/>
      <c r="Y242" s="113"/>
      <c r="Z242" s="113"/>
      <c r="AA242" s="113"/>
    </row>
    <row r="243" spans="1:27" s="114" customFormat="1">
      <c r="A243" s="5">
        <f t="shared" si="14"/>
        <v>5</v>
      </c>
      <c r="B243" s="29" t="s">
        <v>186</v>
      </c>
      <c r="C243" s="30" t="s">
        <v>186</v>
      </c>
      <c r="D243" s="103" t="s">
        <v>193</v>
      </c>
      <c r="E243" s="101">
        <v>2130532</v>
      </c>
      <c r="F243" s="97" t="s">
        <v>138</v>
      </c>
      <c r="G243" s="96">
        <v>1</v>
      </c>
      <c r="H243" s="99">
        <v>41346</v>
      </c>
      <c r="I243" s="100">
        <v>41453</v>
      </c>
      <c r="J243" s="100"/>
      <c r="K243" s="101">
        <v>3</v>
      </c>
      <c r="L243" s="101">
        <v>15</v>
      </c>
      <c r="M243" s="100"/>
      <c r="N243" s="102">
        <v>315</v>
      </c>
      <c r="O243" s="102">
        <f t="shared" si="13"/>
        <v>315</v>
      </c>
      <c r="P243" s="108">
        <v>130058642</v>
      </c>
      <c r="Q243" s="108">
        <v>449</v>
      </c>
      <c r="R243" s="109"/>
      <c r="S243" s="113"/>
      <c r="T243" s="113"/>
      <c r="U243" s="113"/>
      <c r="V243" s="113"/>
      <c r="W243" s="113"/>
      <c r="X243" s="113"/>
      <c r="Y243" s="113"/>
      <c r="Z243" s="113"/>
      <c r="AA243" s="113"/>
    </row>
    <row r="244" spans="1:27" s="114" customFormat="1">
      <c r="A244" s="5"/>
      <c r="B244" s="29" t="s">
        <v>16</v>
      </c>
      <c r="C244" s="30"/>
      <c r="D244" s="29"/>
      <c r="E244" s="82"/>
      <c r="F244" s="27"/>
      <c r="G244" s="27"/>
      <c r="H244" s="27"/>
      <c r="I244" s="28"/>
      <c r="J244" s="28"/>
      <c r="K244" s="31" t="s">
        <v>333</v>
      </c>
      <c r="L244" s="31" t="s">
        <v>334</v>
      </c>
      <c r="M244" s="31"/>
      <c r="N244" s="66">
        <f>SUM(N239:N243)</f>
        <v>2052</v>
      </c>
      <c r="O244" s="31">
        <f>SUM(O239:O243)</f>
        <v>2052</v>
      </c>
      <c r="P244" s="111"/>
      <c r="Q244" s="111"/>
      <c r="R244" s="5"/>
    </row>
    <row r="245" spans="1:27">
      <c r="B245" s="261"/>
      <c r="C245" s="261"/>
      <c r="D245" s="261"/>
      <c r="E245" s="262"/>
      <c r="F245" s="261"/>
      <c r="G245" s="261"/>
      <c r="H245" s="261"/>
      <c r="I245" s="261"/>
      <c r="J245" s="261"/>
      <c r="K245" s="261">
        <v>19</v>
      </c>
      <c r="L245" s="261">
        <v>7</v>
      </c>
      <c r="M245" s="261"/>
      <c r="N245" s="261"/>
      <c r="O245" s="261"/>
      <c r="P245" s="261"/>
      <c r="Q245" s="261"/>
    </row>
    <row r="246" spans="1:27" ht="18.75">
      <c r="B246" s="266" t="s">
        <v>31</v>
      </c>
      <c r="C246" s="277" t="s">
        <v>337</v>
      </c>
      <c r="H246" s="269"/>
      <c r="I246" s="269"/>
      <c r="J246" s="269"/>
      <c r="K246" s="269"/>
      <c r="L246" s="269"/>
      <c r="M246" s="269"/>
      <c r="N246" s="269"/>
      <c r="O246" s="261"/>
      <c r="P246" s="261"/>
      <c r="Q246" s="261"/>
    </row>
    <row r="248" spans="1:27" ht="15.75" thickBot="1"/>
    <row r="249" spans="1:27" ht="37.15" customHeight="1" thickBot="1">
      <c r="B249" s="7" t="s">
        <v>48</v>
      </c>
      <c r="C249" s="7" t="s">
        <v>49</v>
      </c>
      <c r="D249" s="7" t="s">
        <v>50</v>
      </c>
      <c r="E249" s="7" t="s">
        <v>54</v>
      </c>
    </row>
    <row r="250" spans="1:27" ht="41.45" customHeight="1">
      <c r="B250" s="6" t="s">
        <v>129</v>
      </c>
      <c r="C250" s="278">
        <v>20</v>
      </c>
      <c r="D250" s="278"/>
      <c r="E250" s="279">
        <f>+D250+D251+D252</f>
        <v>40</v>
      </c>
    </row>
    <row r="251" spans="1:27">
      <c r="B251" s="6" t="s">
        <v>130</v>
      </c>
      <c r="C251" s="131">
        <v>30</v>
      </c>
      <c r="D251" s="125"/>
      <c r="E251" s="280"/>
    </row>
    <row r="252" spans="1:27" ht="15.75" thickBot="1">
      <c r="B252" s="6" t="s">
        <v>131</v>
      </c>
      <c r="C252" s="281">
        <v>40</v>
      </c>
      <c r="D252" s="281">
        <v>40</v>
      </c>
      <c r="E252" s="282"/>
    </row>
    <row r="254" spans="1:27" ht="15.75" thickBot="1"/>
    <row r="255" spans="1:27" ht="27" thickBot="1">
      <c r="B255" s="274" t="s">
        <v>51</v>
      </c>
      <c r="C255" s="275"/>
      <c r="D255" s="275"/>
      <c r="E255" s="275"/>
      <c r="F255" s="275"/>
      <c r="G255" s="275"/>
      <c r="H255" s="275"/>
      <c r="I255" s="275"/>
      <c r="J255" s="275"/>
      <c r="K255" s="275"/>
      <c r="L255" s="275"/>
      <c r="M255" s="275"/>
      <c r="N255" s="275"/>
      <c r="O255" s="276"/>
    </row>
    <row r="257" spans="2:18" ht="76.5" customHeight="1">
      <c r="B257" s="191" t="s">
        <v>0</v>
      </c>
      <c r="C257" s="191" t="s">
        <v>38</v>
      </c>
      <c r="D257" s="191" t="s">
        <v>39</v>
      </c>
      <c r="E257" s="191" t="s">
        <v>118</v>
      </c>
      <c r="F257" s="191" t="s">
        <v>120</v>
      </c>
      <c r="G257" s="191" t="s">
        <v>121</v>
      </c>
      <c r="H257" s="191" t="s">
        <v>122</v>
      </c>
      <c r="I257" s="191" t="s">
        <v>119</v>
      </c>
      <c r="J257" s="179" t="s">
        <v>123</v>
      </c>
      <c r="K257" s="186"/>
      <c r="L257" s="186"/>
      <c r="M257" s="180"/>
      <c r="N257" s="191" t="s">
        <v>127</v>
      </c>
      <c r="O257" s="191" t="s">
        <v>40</v>
      </c>
      <c r="P257" s="191" t="s">
        <v>41</v>
      </c>
      <c r="Q257" s="187" t="s">
        <v>3</v>
      </c>
      <c r="R257" s="188"/>
    </row>
    <row r="258" spans="2:18" ht="27.75" customHeight="1">
      <c r="B258" s="192"/>
      <c r="C258" s="192"/>
      <c r="D258" s="192"/>
      <c r="E258" s="192"/>
      <c r="F258" s="192"/>
      <c r="G258" s="192"/>
      <c r="H258" s="192"/>
      <c r="I258" s="192"/>
      <c r="J258" s="125" t="s">
        <v>124</v>
      </c>
      <c r="K258" s="131" t="s">
        <v>125</v>
      </c>
      <c r="L258" s="177" t="s">
        <v>126</v>
      </c>
      <c r="M258" s="178"/>
      <c r="N258" s="192"/>
      <c r="O258" s="192"/>
      <c r="P258" s="192"/>
      <c r="Q258" s="189"/>
      <c r="R258" s="190"/>
    </row>
    <row r="259" spans="2:18" ht="60.75" customHeight="1">
      <c r="B259" s="125"/>
      <c r="C259" s="125"/>
      <c r="D259" s="125"/>
      <c r="E259" s="125"/>
      <c r="F259" s="125"/>
      <c r="G259" s="125"/>
      <c r="H259" s="123"/>
      <c r="I259" s="131"/>
      <c r="J259" s="125"/>
      <c r="K259" s="131"/>
      <c r="L259" s="177"/>
      <c r="M259" s="178"/>
      <c r="N259" s="125"/>
      <c r="O259" s="125"/>
      <c r="P259" s="125" t="s">
        <v>138</v>
      </c>
      <c r="Q259" s="143"/>
      <c r="R259" s="143"/>
    </row>
    <row r="260" spans="2:18" ht="60.75" customHeight="1">
      <c r="B260" s="125"/>
      <c r="C260" s="125"/>
      <c r="D260" s="125"/>
      <c r="E260" s="125"/>
      <c r="F260" s="125"/>
      <c r="G260" s="125"/>
      <c r="H260" s="123"/>
      <c r="I260" s="131"/>
      <c r="J260" s="125"/>
      <c r="K260" s="115"/>
      <c r="L260" s="177"/>
      <c r="M260" s="178"/>
      <c r="N260" s="125"/>
      <c r="O260" s="125"/>
      <c r="P260" s="125" t="s">
        <v>138</v>
      </c>
      <c r="Q260" s="143"/>
      <c r="R260" s="143"/>
    </row>
    <row r="261" spans="2:18" ht="33.6" customHeight="1">
      <c r="B261" s="125"/>
      <c r="C261" s="125"/>
      <c r="D261" s="125"/>
      <c r="E261" s="125"/>
      <c r="F261" s="125"/>
      <c r="G261" s="125"/>
      <c r="H261" s="123"/>
      <c r="I261" s="131"/>
      <c r="J261" s="125"/>
      <c r="K261" s="115"/>
      <c r="L261" s="177"/>
      <c r="M261" s="178"/>
      <c r="N261" s="125"/>
      <c r="O261" s="125"/>
      <c r="P261" s="125" t="s">
        <v>138</v>
      </c>
      <c r="Q261" s="143"/>
      <c r="R261" s="143"/>
    </row>
    <row r="264" spans="2:18" ht="15.75" thickBot="1"/>
    <row r="265" spans="2:18" ht="54" customHeight="1">
      <c r="B265" s="34" t="s">
        <v>32</v>
      </c>
      <c r="C265" s="34" t="s">
        <v>48</v>
      </c>
      <c r="D265" s="34" t="s">
        <v>49</v>
      </c>
      <c r="E265" s="34" t="s">
        <v>50</v>
      </c>
      <c r="F265" s="7" t="s">
        <v>55</v>
      </c>
      <c r="G265" s="20"/>
    </row>
    <row r="266" spans="2:18" ht="120.75" customHeight="1">
      <c r="B266" s="202" t="s">
        <v>52</v>
      </c>
      <c r="C266" s="126" t="s">
        <v>132</v>
      </c>
      <c r="D266" s="125">
        <v>25</v>
      </c>
      <c r="E266" s="125">
        <v>25</v>
      </c>
      <c r="F266" s="283">
        <f>+E266+E267+E268</f>
        <v>60</v>
      </c>
      <c r="G266" s="284"/>
    </row>
    <row r="267" spans="2:18" ht="76.150000000000006" customHeight="1">
      <c r="B267" s="202"/>
      <c r="C267" s="126" t="s">
        <v>133</v>
      </c>
      <c r="D267" s="125">
        <v>25</v>
      </c>
      <c r="E267" s="125">
        <v>25</v>
      </c>
      <c r="F267" s="285"/>
      <c r="G267" s="284"/>
    </row>
    <row r="268" spans="2:18" ht="69" customHeight="1">
      <c r="B268" s="202"/>
      <c r="C268" s="126" t="s">
        <v>134</v>
      </c>
      <c r="D268" s="125">
        <v>10</v>
      </c>
      <c r="E268" s="125">
        <v>10</v>
      </c>
      <c r="F268" s="286"/>
      <c r="G268" s="284"/>
    </row>
    <row r="272" spans="2:18">
      <c r="B272" s="244" t="s">
        <v>56</v>
      </c>
    </row>
    <row r="275" spans="1:27">
      <c r="B275" s="35" t="s">
        <v>32</v>
      </c>
      <c r="C275" s="35" t="s">
        <v>57</v>
      </c>
      <c r="D275" s="34" t="s">
        <v>50</v>
      </c>
      <c r="E275" s="34" t="s">
        <v>16</v>
      </c>
    </row>
    <row r="276" spans="1:27" ht="28.5">
      <c r="B276" s="25" t="s">
        <v>58</v>
      </c>
      <c r="C276" s="25">
        <v>40</v>
      </c>
      <c r="D276" s="125">
        <f>+E250</f>
        <v>40</v>
      </c>
      <c r="E276" s="255">
        <f>+D276+D277</f>
        <v>100</v>
      </c>
    </row>
    <row r="277" spans="1:27" ht="42.75">
      <c r="B277" s="25" t="s">
        <v>59</v>
      </c>
      <c r="C277" s="25">
        <v>60</v>
      </c>
      <c r="D277" s="125">
        <f>+F266</f>
        <v>60</v>
      </c>
      <c r="E277" s="256"/>
    </row>
    <row r="280" spans="1:27" ht="21">
      <c r="B280" s="258" t="s">
        <v>338</v>
      </c>
      <c r="N280" s="259"/>
      <c r="O280" s="259"/>
    </row>
    <row r="281" spans="1:27" ht="21">
      <c r="B281" s="258"/>
      <c r="N281" s="259"/>
      <c r="O281" s="259"/>
    </row>
    <row r="282" spans="1:27" ht="21">
      <c r="B282" s="258" t="s">
        <v>339</v>
      </c>
      <c r="N282" s="259"/>
      <c r="O282" s="259"/>
    </row>
    <row r="283" spans="1:27" ht="21">
      <c r="B283" s="258"/>
      <c r="F283" s="228">
        <f>650+217</f>
        <v>867</v>
      </c>
      <c r="G283" s="228">
        <f>F283*80%</f>
        <v>693.6</v>
      </c>
      <c r="N283" s="259"/>
      <c r="O283" s="259"/>
    </row>
    <row r="284" spans="1:27" ht="15.75" thickBot="1">
      <c r="N284" s="259"/>
      <c r="O284" s="259"/>
    </row>
    <row r="285" spans="1:27" ht="109.5" customHeight="1">
      <c r="B285" s="120" t="s">
        <v>147</v>
      </c>
      <c r="C285" s="34" t="s">
        <v>148</v>
      </c>
      <c r="D285" s="121" t="s">
        <v>149</v>
      </c>
      <c r="E285" s="33" t="s">
        <v>44</v>
      </c>
      <c r="F285" s="33" t="s">
        <v>22</v>
      </c>
      <c r="G285" s="33" t="s">
        <v>105</v>
      </c>
      <c r="H285" s="33" t="s">
        <v>17</v>
      </c>
      <c r="I285" s="33" t="s">
        <v>10</v>
      </c>
      <c r="J285" s="33" t="s">
        <v>30</v>
      </c>
      <c r="K285" s="33" t="s">
        <v>60</v>
      </c>
      <c r="L285" s="33" t="s">
        <v>168</v>
      </c>
      <c r="M285" s="33" t="s">
        <v>20</v>
      </c>
      <c r="N285" s="23" t="s">
        <v>26</v>
      </c>
      <c r="O285" s="33" t="s">
        <v>150</v>
      </c>
      <c r="P285" s="33" t="s">
        <v>35</v>
      </c>
      <c r="Q285" s="127" t="s">
        <v>11</v>
      </c>
      <c r="R285" s="127" t="s">
        <v>19</v>
      </c>
    </row>
    <row r="286" spans="1:27" s="107" customFormat="1" ht="30">
      <c r="A286" s="94">
        <v>1</v>
      </c>
      <c r="B286" s="260" t="s">
        <v>186</v>
      </c>
      <c r="C286" s="107" t="s">
        <v>186</v>
      </c>
      <c r="D286" s="95" t="s">
        <v>340</v>
      </c>
      <c r="E286" s="99">
        <v>40129</v>
      </c>
      <c r="F286" s="97" t="s">
        <v>138</v>
      </c>
      <c r="G286" s="98">
        <v>1</v>
      </c>
      <c r="H286" s="99">
        <v>40142</v>
      </c>
      <c r="I286" s="100">
        <v>40298</v>
      </c>
      <c r="J286" s="100"/>
      <c r="K286" s="101">
        <v>5</v>
      </c>
      <c r="L286" s="102">
        <v>5</v>
      </c>
      <c r="M286" s="100"/>
      <c r="N286" s="102">
        <v>160</v>
      </c>
      <c r="O286" s="102">
        <f>N286*G286</f>
        <v>160</v>
      </c>
      <c r="P286" s="108">
        <v>124621368</v>
      </c>
      <c r="Q286" s="108">
        <v>85</v>
      </c>
      <c r="R286" s="109" t="s">
        <v>245</v>
      </c>
      <c r="S286" s="110"/>
      <c r="T286" s="110"/>
      <c r="U286" s="110"/>
      <c r="V286" s="110"/>
      <c r="W286" s="110"/>
      <c r="X286" s="110"/>
      <c r="Y286" s="110"/>
      <c r="Z286" s="110"/>
      <c r="AA286" s="110"/>
    </row>
    <row r="287" spans="1:27" s="107" customFormat="1" ht="30">
      <c r="A287" s="94">
        <f>+A286+1</f>
        <v>2</v>
      </c>
      <c r="B287" s="103" t="s">
        <v>186</v>
      </c>
      <c r="C287" s="95" t="s">
        <v>186</v>
      </c>
      <c r="D287" s="103" t="s">
        <v>242</v>
      </c>
      <c r="E287" s="101" t="s">
        <v>341</v>
      </c>
      <c r="F287" s="97" t="s">
        <v>138</v>
      </c>
      <c r="G287" s="96">
        <v>1</v>
      </c>
      <c r="H287" s="99">
        <v>40408</v>
      </c>
      <c r="I287" s="100">
        <v>40674</v>
      </c>
      <c r="J287" s="100"/>
      <c r="K287" s="101">
        <v>8</v>
      </c>
      <c r="L287" s="102">
        <v>24</v>
      </c>
      <c r="M287" s="101"/>
      <c r="N287" s="102">
        <v>286</v>
      </c>
      <c r="O287" s="102">
        <v>286</v>
      </c>
      <c r="P287" s="108">
        <v>238302492</v>
      </c>
      <c r="Q287" s="108">
        <v>87</v>
      </c>
      <c r="R287" s="109" t="s">
        <v>245</v>
      </c>
      <c r="S287" s="110"/>
      <c r="T287" s="110"/>
      <c r="U287" s="110"/>
      <c r="V287" s="110"/>
      <c r="W287" s="110"/>
      <c r="X287" s="110"/>
      <c r="Y287" s="110"/>
      <c r="Z287" s="110"/>
      <c r="AA287" s="110"/>
    </row>
    <row r="288" spans="1:27" s="107" customFormat="1" ht="30">
      <c r="A288" s="94">
        <f t="shared" ref="A288:A293" si="15">+A287+1</f>
        <v>3</v>
      </c>
      <c r="B288" s="103" t="s">
        <v>186</v>
      </c>
      <c r="C288" s="95" t="s">
        <v>186</v>
      </c>
      <c r="D288" s="103" t="s">
        <v>242</v>
      </c>
      <c r="E288" s="101" t="s">
        <v>342</v>
      </c>
      <c r="F288" s="97" t="s">
        <v>138</v>
      </c>
      <c r="G288" s="96">
        <v>1</v>
      </c>
      <c r="H288" s="99">
        <v>40686</v>
      </c>
      <c r="I288" s="100">
        <v>40771</v>
      </c>
      <c r="J288" s="100"/>
      <c r="K288" s="101">
        <v>2</v>
      </c>
      <c r="L288" s="102">
        <v>19</v>
      </c>
      <c r="M288" s="100"/>
      <c r="N288" s="102">
        <v>523</v>
      </c>
      <c r="O288" s="102">
        <v>523</v>
      </c>
      <c r="P288" s="108">
        <v>144755750</v>
      </c>
      <c r="Q288" s="108">
        <v>89</v>
      </c>
      <c r="R288" s="109" t="s">
        <v>245</v>
      </c>
      <c r="S288" s="110"/>
      <c r="T288" s="110"/>
      <c r="U288" s="110"/>
      <c r="V288" s="110"/>
      <c r="W288" s="110"/>
      <c r="X288" s="110"/>
      <c r="Y288" s="110"/>
      <c r="Z288" s="110"/>
      <c r="AA288" s="110"/>
    </row>
    <row r="289" spans="1:27" s="114" customFormat="1" ht="30">
      <c r="A289" s="5">
        <f t="shared" si="15"/>
        <v>4</v>
      </c>
      <c r="B289" s="29" t="s">
        <v>186</v>
      </c>
      <c r="C289" s="30" t="s">
        <v>186</v>
      </c>
      <c r="D289" s="29" t="s">
        <v>193</v>
      </c>
      <c r="E289" s="82" t="s">
        <v>343</v>
      </c>
      <c r="F289" s="27" t="s">
        <v>138</v>
      </c>
      <c r="G289" s="26">
        <v>1</v>
      </c>
      <c r="H289" s="32">
        <v>41075</v>
      </c>
      <c r="I289" s="28">
        <v>41110</v>
      </c>
      <c r="J289" s="28"/>
      <c r="K289" s="82">
        <v>1</v>
      </c>
      <c r="L289" s="22">
        <v>5</v>
      </c>
      <c r="M289" s="28"/>
      <c r="N289" s="22">
        <v>523</v>
      </c>
      <c r="O289" s="22">
        <f t="shared" ref="O289" si="16">+N289*G289</f>
        <v>523</v>
      </c>
      <c r="P289" s="111">
        <v>51692406</v>
      </c>
      <c r="Q289" s="111">
        <v>90</v>
      </c>
      <c r="R289" s="109" t="s">
        <v>245</v>
      </c>
      <c r="S289" s="113"/>
      <c r="T289" s="113"/>
      <c r="U289" s="113"/>
      <c r="V289" s="113"/>
      <c r="W289" s="113"/>
      <c r="X289" s="113"/>
      <c r="Y289" s="113"/>
      <c r="Z289" s="113"/>
      <c r="AA289" s="113"/>
    </row>
    <row r="290" spans="1:27" s="114" customFormat="1" ht="30">
      <c r="A290" s="5">
        <f t="shared" si="15"/>
        <v>5</v>
      </c>
      <c r="B290" s="29" t="s">
        <v>186</v>
      </c>
      <c r="C290" s="30" t="s">
        <v>186</v>
      </c>
      <c r="D290" s="29" t="s">
        <v>193</v>
      </c>
      <c r="E290" s="82" t="s">
        <v>344</v>
      </c>
      <c r="F290" s="27" t="s">
        <v>138</v>
      </c>
      <c r="G290" s="26">
        <v>1</v>
      </c>
      <c r="H290" s="32">
        <v>41496</v>
      </c>
      <c r="I290" s="28">
        <v>41623</v>
      </c>
      <c r="J290" s="28"/>
      <c r="K290" s="82">
        <v>4</v>
      </c>
      <c r="L290" s="22">
        <v>5</v>
      </c>
      <c r="M290" s="28"/>
      <c r="N290" s="22">
        <v>286</v>
      </c>
      <c r="O290" s="22">
        <f>+N290*G290</f>
        <v>286</v>
      </c>
      <c r="P290" s="111">
        <v>135763518</v>
      </c>
      <c r="Q290" s="111">
        <v>91</v>
      </c>
      <c r="R290" s="109" t="s">
        <v>245</v>
      </c>
      <c r="S290" s="113"/>
      <c r="T290" s="113"/>
      <c r="U290" s="113"/>
      <c r="V290" s="113"/>
      <c r="W290" s="113"/>
      <c r="X290" s="113"/>
      <c r="Y290" s="113"/>
      <c r="Z290" s="113"/>
      <c r="AA290" s="113"/>
    </row>
    <row r="291" spans="1:27" s="114" customFormat="1" ht="30">
      <c r="A291" s="5">
        <f t="shared" si="15"/>
        <v>6</v>
      </c>
      <c r="B291" s="29" t="s">
        <v>186</v>
      </c>
      <c r="C291" s="30" t="s">
        <v>186</v>
      </c>
      <c r="D291" s="29" t="s">
        <v>193</v>
      </c>
      <c r="E291" s="82">
        <v>2130531</v>
      </c>
      <c r="F291" s="27" t="s">
        <v>138</v>
      </c>
      <c r="G291" s="26">
        <v>1</v>
      </c>
      <c r="H291" s="32">
        <v>41345</v>
      </c>
      <c r="I291" s="28">
        <v>41453</v>
      </c>
      <c r="J291" s="28"/>
      <c r="K291" s="82">
        <v>3</v>
      </c>
      <c r="L291" s="22">
        <v>13</v>
      </c>
      <c r="M291" s="28"/>
      <c r="N291" s="22">
        <v>613</v>
      </c>
      <c r="O291" s="22">
        <f t="shared" ref="O291" si="17">+N291*G291</f>
        <v>613</v>
      </c>
      <c r="P291" s="111">
        <v>256562323</v>
      </c>
      <c r="Q291" s="111">
        <v>92</v>
      </c>
      <c r="R291" s="112" t="s">
        <v>245</v>
      </c>
      <c r="S291" s="113"/>
      <c r="T291" s="113"/>
      <c r="U291" s="113"/>
      <c r="V291" s="113"/>
      <c r="W291" s="113"/>
      <c r="X291" s="113"/>
      <c r="Y291" s="113"/>
      <c r="Z291" s="113"/>
      <c r="AA291" s="113"/>
    </row>
    <row r="292" spans="1:27" s="114" customFormat="1">
      <c r="A292" s="5">
        <f t="shared" si="15"/>
        <v>7</v>
      </c>
      <c r="B292" s="29"/>
      <c r="C292" s="30"/>
      <c r="D292" s="29"/>
      <c r="E292" s="82"/>
      <c r="F292" s="27"/>
      <c r="G292" s="27"/>
      <c r="H292" s="27"/>
      <c r="I292" s="28"/>
      <c r="J292" s="28"/>
      <c r="K292" s="82"/>
      <c r="L292" s="22"/>
      <c r="M292" s="28"/>
      <c r="N292" s="22"/>
      <c r="O292" s="22"/>
      <c r="P292" s="111"/>
      <c r="Q292" s="111"/>
      <c r="R292" s="112"/>
      <c r="S292" s="113"/>
      <c r="T292" s="113"/>
      <c r="U292" s="113"/>
      <c r="V292" s="113"/>
      <c r="W292" s="113"/>
      <c r="X292" s="113"/>
      <c r="Y292" s="113"/>
      <c r="Z292" s="113"/>
      <c r="AA292" s="113"/>
    </row>
    <row r="293" spans="1:27" s="114" customFormat="1">
      <c r="A293" s="5">
        <f t="shared" si="15"/>
        <v>8</v>
      </c>
      <c r="B293" s="29"/>
      <c r="C293" s="30"/>
      <c r="D293" s="29"/>
      <c r="E293" s="82"/>
      <c r="F293" s="27"/>
      <c r="G293" s="27"/>
      <c r="H293" s="27"/>
      <c r="I293" s="28"/>
      <c r="J293" s="28"/>
      <c r="K293" s="82"/>
      <c r="L293" s="22"/>
      <c r="M293" s="28"/>
      <c r="N293" s="22"/>
      <c r="O293" s="22"/>
      <c r="P293" s="111"/>
      <c r="Q293" s="111"/>
      <c r="R293" s="112"/>
      <c r="S293" s="113"/>
      <c r="T293" s="113"/>
      <c r="U293" s="113"/>
      <c r="V293" s="113"/>
      <c r="W293" s="113"/>
      <c r="X293" s="113"/>
      <c r="Y293" s="113"/>
      <c r="Z293" s="113"/>
      <c r="AA293" s="113"/>
    </row>
    <row r="294" spans="1:27" s="114" customFormat="1">
      <c r="A294" s="5"/>
      <c r="B294" s="29" t="s">
        <v>16</v>
      </c>
      <c r="C294" s="30"/>
      <c r="D294" s="29"/>
      <c r="E294" s="82"/>
      <c r="F294" s="27"/>
      <c r="G294" s="27"/>
      <c r="H294" s="27"/>
      <c r="I294" s="28"/>
      <c r="J294" s="28"/>
      <c r="K294" s="31">
        <f t="shared" ref="K294" si="18">SUM(K286:K293)</f>
        <v>23</v>
      </c>
      <c r="L294" s="66">
        <f>SUM(L286:L291)</f>
        <v>71</v>
      </c>
      <c r="M294" s="31">
        <f t="shared" ref="M294:O294" si="19">SUM(M286:M293)</f>
        <v>0</v>
      </c>
      <c r="N294" s="66">
        <f t="shared" si="19"/>
        <v>2391</v>
      </c>
      <c r="O294" s="31">
        <f t="shared" si="19"/>
        <v>2391</v>
      </c>
      <c r="P294" s="111"/>
      <c r="Q294" s="111"/>
      <c r="R294" s="5"/>
    </row>
    <row r="295" spans="1:27" s="261" customFormat="1">
      <c r="E295" s="262"/>
      <c r="K295" s="261">
        <v>25</v>
      </c>
      <c r="L295" s="261">
        <v>11</v>
      </c>
      <c r="N295" s="261">
        <v>613</v>
      </c>
    </row>
    <row r="296" spans="1:27" s="261" customFormat="1">
      <c r="B296" s="263" t="s">
        <v>28</v>
      </c>
      <c r="C296" s="263" t="s">
        <v>27</v>
      </c>
      <c r="D296" s="264" t="s">
        <v>33</v>
      </c>
      <c r="E296" s="264"/>
    </row>
    <row r="297" spans="1:27" s="261" customFormat="1">
      <c r="B297" s="265"/>
      <c r="C297" s="265"/>
      <c r="D297" s="266" t="s">
        <v>23</v>
      </c>
      <c r="E297" s="267" t="s">
        <v>24</v>
      </c>
    </row>
    <row r="298" spans="1:27" s="261" customFormat="1" ht="30.6" customHeight="1">
      <c r="B298" s="266" t="s">
        <v>21</v>
      </c>
      <c r="C298" s="268" t="s">
        <v>345</v>
      </c>
      <c r="D298" s="131" t="s">
        <v>163</v>
      </c>
      <c r="E298" s="131"/>
      <c r="F298" s="269"/>
      <c r="G298" s="269"/>
      <c r="H298" s="269"/>
      <c r="I298" s="269"/>
      <c r="J298" s="269"/>
      <c r="K298" s="269"/>
      <c r="L298" s="269"/>
      <c r="M298" s="269"/>
      <c r="N298" s="269"/>
    </row>
    <row r="299" spans="1:27" s="261" customFormat="1" ht="30" customHeight="1">
      <c r="B299" s="266" t="s">
        <v>25</v>
      </c>
      <c r="C299" s="268" t="s">
        <v>346</v>
      </c>
      <c r="D299" s="131"/>
      <c r="E299" s="131" t="s">
        <v>163</v>
      </c>
    </row>
    <row r="300" spans="1:27" s="261" customFormat="1">
      <c r="B300" s="3"/>
      <c r="C300" s="183"/>
      <c r="D300" s="183"/>
      <c r="E300" s="183"/>
      <c r="F300" s="183"/>
      <c r="G300" s="183"/>
      <c r="H300" s="183"/>
      <c r="I300" s="183"/>
      <c r="J300" s="183"/>
      <c r="K300" s="183"/>
      <c r="L300" s="183"/>
      <c r="M300" s="183"/>
      <c r="N300" s="183"/>
      <c r="O300" s="183"/>
    </row>
    <row r="301" spans="1:27" ht="28.15" customHeight="1" thickBot="1"/>
    <row r="302" spans="1:27" ht="27" thickBot="1">
      <c r="B302" s="270" t="s">
        <v>106</v>
      </c>
      <c r="C302" s="270"/>
      <c r="D302" s="270"/>
      <c r="E302" s="270"/>
      <c r="F302" s="270"/>
      <c r="G302" s="270"/>
      <c r="H302" s="270"/>
      <c r="I302" s="270"/>
      <c r="J302" s="270"/>
      <c r="K302" s="270"/>
      <c r="L302" s="270"/>
      <c r="M302" s="270"/>
      <c r="N302" s="270"/>
      <c r="O302" s="270"/>
    </row>
    <row r="305" spans="2:18" ht="109.5" customHeight="1">
      <c r="B305" s="34" t="s">
        <v>151</v>
      </c>
      <c r="C305" s="34" t="s">
        <v>2</v>
      </c>
      <c r="D305" s="34" t="s">
        <v>108</v>
      </c>
      <c r="E305" s="34" t="s">
        <v>107</v>
      </c>
      <c r="F305" s="34" t="s">
        <v>109</v>
      </c>
      <c r="G305" s="34" t="s">
        <v>110</v>
      </c>
      <c r="H305" s="34" t="s">
        <v>111</v>
      </c>
      <c r="I305" s="34" t="s">
        <v>112</v>
      </c>
      <c r="J305" s="34" t="s">
        <v>113</v>
      </c>
      <c r="K305" s="34" t="s">
        <v>114</v>
      </c>
      <c r="L305" s="179" t="s">
        <v>115</v>
      </c>
      <c r="M305" s="180"/>
      <c r="N305" s="128" t="s">
        <v>116</v>
      </c>
      <c r="O305" s="128" t="s">
        <v>117</v>
      </c>
      <c r="P305" s="179" t="s">
        <v>3</v>
      </c>
      <c r="Q305" s="180"/>
      <c r="R305" s="34" t="s">
        <v>18</v>
      </c>
    </row>
    <row r="306" spans="2:18" ht="42" customHeight="1">
      <c r="B306" s="125" t="s">
        <v>196</v>
      </c>
      <c r="C306" s="125" t="s">
        <v>165</v>
      </c>
      <c r="D306" s="131" t="s">
        <v>347</v>
      </c>
      <c r="E306" s="131">
        <v>100</v>
      </c>
      <c r="F306" s="131" t="s">
        <v>164</v>
      </c>
      <c r="G306" s="131" t="s">
        <v>164</v>
      </c>
      <c r="H306" s="131" t="s">
        <v>138</v>
      </c>
      <c r="I306" s="131" t="s">
        <v>164</v>
      </c>
      <c r="J306" s="260" t="s">
        <v>138</v>
      </c>
      <c r="K306" s="260" t="s">
        <v>138</v>
      </c>
      <c r="L306" s="287" t="s">
        <v>138</v>
      </c>
      <c r="M306" s="288"/>
      <c r="N306" s="260" t="s">
        <v>138</v>
      </c>
      <c r="O306" s="260" t="s">
        <v>138</v>
      </c>
      <c r="P306" s="194" t="s">
        <v>352</v>
      </c>
      <c r="Q306" s="195"/>
      <c r="R306" s="125" t="s">
        <v>138</v>
      </c>
    </row>
    <row r="307" spans="2:18" ht="28.5" customHeight="1">
      <c r="B307" s="125" t="s">
        <v>196</v>
      </c>
      <c r="C307" s="125" t="s">
        <v>165</v>
      </c>
      <c r="D307" s="131" t="s">
        <v>348</v>
      </c>
      <c r="E307" s="131">
        <v>117</v>
      </c>
      <c r="F307" s="131" t="s">
        <v>164</v>
      </c>
      <c r="G307" s="131" t="s">
        <v>164</v>
      </c>
      <c r="H307" s="131" t="s">
        <v>138</v>
      </c>
      <c r="I307" s="131" t="s">
        <v>164</v>
      </c>
      <c r="J307" s="131" t="s">
        <v>138</v>
      </c>
      <c r="K307" s="131" t="s">
        <v>138</v>
      </c>
      <c r="L307" s="131" t="s">
        <v>138</v>
      </c>
      <c r="M307" s="131" t="s">
        <v>138</v>
      </c>
      <c r="N307" s="131" t="s">
        <v>138</v>
      </c>
      <c r="O307" s="131" t="s">
        <v>138</v>
      </c>
      <c r="P307" s="194" t="s">
        <v>352</v>
      </c>
      <c r="Q307" s="195"/>
      <c r="R307" s="125" t="s">
        <v>138</v>
      </c>
    </row>
    <row r="308" spans="2:18" ht="26.25" customHeight="1">
      <c r="B308" s="125" t="s">
        <v>197</v>
      </c>
      <c r="C308" s="125" t="s">
        <v>174</v>
      </c>
      <c r="D308" s="131" t="s">
        <v>349</v>
      </c>
      <c r="E308" s="131">
        <v>200</v>
      </c>
      <c r="F308" s="131" t="s">
        <v>164</v>
      </c>
      <c r="G308" s="131" t="s">
        <v>164</v>
      </c>
      <c r="H308" s="131" t="s">
        <v>164</v>
      </c>
      <c r="I308" s="131" t="s">
        <v>138</v>
      </c>
      <c r="J308" s="131" t="s">
        <v>138</v>
      </c>
      <c r="K308" s="131" t="s">
        <v>138</v>
      </c>
      <c r="L308" s="131" t="s">
        <v>138</v>
      </c>
      <c r="M308" s="131" t="s">
        <v>138</v>
      </c>
      <c r="N308" s="131" t="s">
        <v>138</v>
      </c>
      <c r="O308" s="131" t="s">
        <v>138</v>
      </c>
      <c r="P308" s="194" t="s">
        <v>353</v>
      </c>
      <c r="Q308" s="195"/>
      <c r="R308" s="125" t="s">
        <v>138</v>
      </c>
    </row>
    <row r="309" spans="2:18" ht="45">
      <c r="B309" s="125" t="s">
        <v>197</v>
      </c>
      <c r="C309" s="125" t="s">
        <v>174</v>
      </c>
      <c r="D309" s="131" t="s">
        <v>350</v>
      </c>
      <c r="E309" s="131">
        <v>300</v>
      </c>
      <c r="F309" s="131" t="s">
        <v>164</v>
      </c>
      <c r="G309" s="131" t="s">
        <v>164</v>
      </c>
      <c r="H309" s="131" t="s">
        <v>164</v>
      </c>
      <c r="I309" s="131" t="s">
        <v>138</v>
      </c>
      <c r="J309" s="131" t="s">
        <v>138</v>
      </c>
      <c r="K309" s="131" t="s">
        <v>138</v>
      </c>
      <c r="L309" s="131" t="s">
        <v>138</v>
      </c>
      <c r="M309" s="131" t="s">
        <v>138</v>
      </c>
      <c r="N309" s="131" t="s">
        <v>138</v>
      </c>
      <c r="O309" s="131" t="s">
        <v>138</v>
      </c>
      <c r="P309" s="194" t="s">
        <v>353</v>
      </c>
      <c r="Q309" s="195"/>
      <c r="R309" s="125" t="s">
        <v>138</v>
      </c>
    </row>
    <row r="310" spans="2:18" ht="45">
      <c r="B310" s="125" t="s">
        <v>197</v>
      </c>
      <c r="C310" s="125" t="s">
        <v>174</v>
      </c>
      <c r="D310" s="131" t="s">
        <v>351</v>
      </c>
      <c r="E310" s="131">
        <v>150</v>
      </c>
      <c r="F310" s="131" t="s">
        <v>164</v>
      </c>
      <c r="G310" s="131" t="s">
        <v>164</v>
      </c>
      <c r="H310" s="131" t="s">
        <v>164</v>
      </c>
      <c r="I310" s="131" t="s">
        <v>138</v>
      </c>
      <c r="J310" s="131" t="s">
        <v>138</v>
      </c>
      <c r="K310" s="131" t="s">
        <v>138</v>
      </c>
      <c r="L310" s="131" t="s">
        <v>138</v>
      </c>
      <c r="M310" s="131" t="s">
        <v>138</v>
      </c>
      <c r="N310" s="131" t="s">
        <v>138</v>
      </c>
      <c r="O310" s="131" t="s">
        <v>138</v>
      </c>
      <c r="P310" s="194" t="s">
        <v>353</v>
      </c>
      <c r="Q310" s="195"/>
      <c r="R310" s="125" t="s">
        <v>138</v>
      </c>
    </row>
    <row r="311" spans="2:18">
      <c r="B311" s="228" t="s">
        <v>1</v>
      </c>
    </row>
    <row r="312" spans="2:18">
      <c r="B312" s="228" t="s">
        <v>36</v>
      </c>
    </row>
    <row r="313" spans="2:18">
      <c r="B313" s="228" t="s">
        <v>61</v>
      </c>
    </row>
    <row r="315" spans="2:18" ht="15.75" thickBot="1"/>
    <row r="316" spans="2:18" ht="27" thickBot="1">
      <c r="B316" s="274" t="s">
        <v>37</v>
      </c>
      <c r="C316" s="275"/>
      <c r="D316" s="275"/>
      <c r="E316" s="275"/>
      <c r="F316" s="275"/>
      <c r="G316" s="275"/>
      <c r="H316" s="275"/>
      <c r="I316" s="275"/>
      <c r="J316" s="275"/>
      <c r="K316" s="275"/>
      <c r="L316" s="275"/>
      <c r="M316" s="275"/>
      <c r="N316" s="275"/>
      <c r="O316" s="276"/>
    </row>
    <row r="321" spans="2:18" ht="43.5" customHeight="1">
      <c r="B321" s="191" t="s">
        <v>0</v>
      </c>
      <c r="C321" s="191" t="s">
        <v>38</v>
      </c>
      <c r="D321" s="191" t="s">
        <v>39</v>
      </c>
      <c r="E321" s="191" t="s">
        <v>118</v>
      </c>
      <c r="F321" s="191" t="s">
        <v>120</v>
      </c>
      <c r="G321" s="191" t="s">
        <v>121</v>
      </c>
      <c r="H321" s="191" t="s">
        <v>122</v>
      </c>
      <c r="I321" s="191" t="s">
        <v>119</v>
      </c>
      <c r="J321" s="179" t="s">
        <v>123</v>
      </c>
      <c r="K321" s="186"/>
      <c r="L321" s="186"/>
      <c r="M321" s="180"/>
      <c r="N321" s="191" t="s">
        <v>127</v>
      </c>
      <c r="O321" s="191" t="s">
        <v>40</v>
      </c>
      <c r="P321" s="191" t="s">
        <v>41</v>
      </c>
      <c r="Q321" s="187" t="s">
        <v>3</v>
      </c>
      <c r="R321" s="188"/>
    </row>
    <row r="322" spans="2:18" ht="76.5" customHeight="1">
      <c r="B322" s="192"/>
      <c r="C322" s="192"/>
      <c r="D322" s="192"/>
      <c r="E322" s="192"/>
      <c r="F322" s="192"/>
      <c r="G322" s="192"/>
      <c r="H322" s="192"/>
      <c r="I322" s="192"/>
      <c r="J322" s="125" t="s">
        <v>124</v>
      </c>
      <c r="K322" s="131" t="s">
        <v>125</v>
      </c>
      <c r="L322" s="177" t="s">
        <v>126</v>
      </c>
      <c r="M322" s="178"/>
      <c r="N322" s="192"/>
      <c r="O322" s="192"/>
      <c r="P322" s="192"/>
      <c r="Q322" s="189"/>
      <c r="R322" s="190"/>
    </row>
    <row r="323" spans="2:18" ht="44.25" customHeight="1">
      <c r="B323" s="125" t="s">
        <v>42</v>
      </c>
      <c r="C323" s="125" t="s">
        <v>354</v>
      </c>
      <c r="D323" s="125" t="s">
        <v>357</v>
      </c>
      <c r="E323" s="125">
        <v>3876393</v>
      </c>
      <c r="F323" s="125" t="s">
        <v>358</v>
      </c>
      <c r="G323" s="125" t="s">
        <v>359</v>
      </c>
      <c r="H323" s="123">
        <v>38702</v>
      </c>
      <c r="I323" s="131" t="s">
        <v>212</v>
      </c>
      <c r="J323" s="125" t="s">
        <v>361</v>
      </c>
      <c r="K323" s="131" t="s">
        <v>360</v>
      </c>
      <c r="L323" s="177" t="s">
        <v>42</v>
      </c>
      <c r="M323" s="178"/>
      <c r="N323" s="125" t="s">
        <v>138</v>
      </c>
      <c r="O323" s="125" t="s">
        <v>138</v>
      </c>
      <c r="P323" s="125" t="s">
        <v>179</v>
      </c>
      <c r="Q323" s="143"/>
      <c r="R323" s="143"/>
    </row>
    <row r="324" spans="2:18" ht="27.75" customHeight="1">
      <c r="B324" s="125" t="s">
        <v>43</v>
      </c>
      <c r="C324" s="125" t="s">
        <v>354</v>
      </c>
      <c r="D324" s="125" t="s">
        <v>362</v>
      </c>
      <c r="E324" s="125">
        <v>22815917</v>
      </c>
      <c r="F324" s="125" t="s">
        <v>182</v>
      </c>
      <c r="G324" s="125" t="s">
        <v>359</v>
      </c>
      <c r="H324" s="123">
        <v>39654</v>
      </c>
      <c r="I324" s="131" t="s">
        <v>363</v>
      </c>
      <c r="J324" s="125" t="s">
        <v>364</v>
      </c>
      <c r="K324" s="115" t="s">
        <v>365</v>
      </c>
      <c r="L324" s="177" t="s">
        <v>366</v>
      </c>
      <c r="M324" s="178"/>
      <c r="N324" s="125" t="s">
        <v>138</v>
      </c>
      <c r="O324" s="125" t="s">
        <v>138</v>
      </c>
      <c r="P324" s="125" t="s">
        <v>179</v>
      </c>
      <c r="Q324" s="194"/>
      <c r="R324" s="195"/>
    </row>
    <row r="325" spans="2:18" ht="33.6" customHeight="1">
      <c r="B325" s="125" t="s">
        <v>42</v>
      </c>
      <c r="C325" s="125" t="s">
        <v>355</v>
      </c>
      <c r="D325" s="125" t="s">
        <v>367</v>
      </c>
      <c r="E325" s="125">
        <v>1052975493</v>
      </c>
      <c r="F325" s="125" t="s">
        <v>368</v>
      </c>
      <c r="G325" s="125" t="s">
        <v>359</v>
      </c>
      <c r="H325" s="123">
        <v>41936</v>
      </c>
      <c r="I325" s="131" t="s">
        <v>178</v>
      </c>
      <c r="J325" s="228" t="s">
        <v>369</v>
      </c>
      <c r="K325" s="131" t="s">
        <v>370</v>
      </c>
      <c r="L325" s="193" t="s">
        <v>42</v>
      </c>
      <c r="M325" s="193"/>
      <c r="N325" s="125" t="s">
        <v>138</v>
      </c>
      <c r="O325" s="125" t="s">
        <v>138</v>
      </c>
      <c r="P325" s="125" t="s">
        <v>179</v>
      </c>
      <c r="Q325" s="194" t="s">
        <v>374</v>
      </c>
      <c r="R325" s="195"/>
    </row>
    <row r="326" spans="2:18" ht="33.6" customHeight="1">
      <c r="B326" s="125" t="s">
        <v>42</v>
      </c>
      <c r="C326" s="125" t="s">
        <v>355</v>
      </c>
      <c r="D326" s="125" t="s">
        <v>371</v>
      </c>
      <c r="E326" s="125">
        <v>1052961688</v>
      </c>
      <c r="F326" s="125" t="s">
        <v>368</v>
      </c>
      <c r="G326" s="125" t="s">
        <v>359</v>
      </c>
      <c r="H326" s="123">
        <v>41936</v>
      </c>
      <c r="I326" s="125" t="s">
        <v>178</v>
      </c>
      <c r="J326" s="125" t="s">
        <v>372</v>
      </c>
      <c r="K326" s="131" t="s">
        <v>373</v>
      </c>
      <c r="L326" s="193" t="s">
        <v>42</v>
      </c>
      <c r="M326" s="193"/>
      <c r="N326" s="125" t="s">
        <v>138</v>
      </c>
      <c r="O326" s="125" t="s">
        <v>138</v>
      </c>
      <c r="P326" s="125" t="s">
        <v>179</v>
      </c>
      <c r="Q326" s="194" t="s">
        <v>374</v>
      </c>
      <c r="R326" s="195"/>
    </row>
    <row r="327" spans="2:18" ht="33.6" customHeight="1">
      <c r="B327" s="125" t="s">
        <v>43</v>
      </c>
      <c r="C327" s="125" t="s">
        <v>356</v>
      </c>
      <c r="D327" s="125" t="s">
        <v>375</v>
      </c>
      <c r="E327" s="125">
        <v>1094241322</v>
      </c>
      <c r="F327" s="125" t="s">
        <v>177</v>
      </c>
      <c r="G327" s="125" t="s">
        <v>224</v>
      </c>
      <c r="H327" s="123">
        <v>41194</v>
      </c>
      <c r="I327" s="131">
        <v>131847</v>
      </c>
      <c r="J327" s="125" t="s">
        <v>376</v>
      </c>
      <c r="K327" s="131" t="s">
        <v>377</v>
      </c>
      <c r="L327" s="177" t="s">
        <v>378</v>
      </c>
      <c r="M327" s="178"/>
      <c r="N327" s="125" t="s">
        <v>138</v>
      </c>
      <c r="O327" s="125" t="s">
        <v>138</v>
      </c>
      <c r="P327" s="125" t="s">
        <v>179</v>
      </c>
      <c r="Q327" s="194"/>
      <c r="R327" s="195"/>
    </row>
    <row r="328" spans="2:18" ht="33.6" customHeight="1">
      <c r="B328" s="125" t="s">
        <v>43</v>
      </c>
      <c r="C328" s="125" t="s">
        <v>356</v>
      </c>
      <c r="D328" s="125" t="s">
        <v>379</v>
      </c>
      <c r="E328" s="125">
        <v>1052949831</v>
      </c>
      <c r="F328" s="125" t="s">
        <v>177</v>
      </c>
      <c r="G328" s="125" t="s">
        <v>380</v>
      </c>
      <c r="H328" s="123">
        <v>40749</v>
      </c>
      <c r="I328" s="131">
        <v>127995</v>
      </c>
      <c r="J328" s="125" t="s">
        <v>381</v>
      </c>
      <c r="K328" s="131" t="s">
        <v>382</v>
      </c>
      <c r="L328" s="177" t="s">
        <v>383</v>
      </c>
      <c r="M328" s="178"/>
      <c r="N328" s="125" t="s">
        <v>138</v>
      </c>
      <c r="O328" s="125" t="s">
        <v>138</v>
      </c>
      <c r="P328" s="125" t="s">
        <v>179</v>
      </c>
      <c r="Q328" s="194"/>
      <c r="R328" s="195"/>
    </row>
    <row r="329" spans="2:18" ht="33.6" customHeight="1">
      <c r="B329" s="125" t="s">
        <v>43</v>
      </c>
      <c r="C329" s="125" t="s">
        <v>356</v>
      </c>
      <c r="D329" s="125" t="s">
        <v>384</v>
      </c>
      <c r="E329" s="125">
        <v>45524679</v>
      </c>
      <c r="F329" s="125" t="s">
        <v>182</v>
      </c>
      <c r="G329" s="125" t="s">
        <v>288</v>
      </c>
      <c r="H329" s="123">
        <v>41390</v>
      </c>
      <c r="I329" s="131" t="s">
        <v>178</v>
      </c>
      <c r="J329" s="125" t="s">
        <v>385</v>
      </c>
      <c r="K329" s="115" t="s">
        <v>386</v>
      </c>
      <c r="L329" s="177" t="s">
        <v>387</v>
      </c>
      <c r="M329" s="178"/>
      <c r="N329" s="125" t="s">
        <v>138</v>
      </c>
      <c r="O329" s="125" t="s">
        <v>138</v>
      </c>
      <c r="P329" s="125" t="s">
        <v>179</v>
      </c>
      <c r="Q329" s="194"/>
      <c r="R329" s="195"/>
    </row>
    <row r="330" spans="2:18" ht="33.6" customHeight="1">
      <c r="B330" s="125" t="s">
        <v>43</v>
      </c>
      <c r="C330" s="125" t="s">
        <v>356</v>
      </c>
      <c r="D330" s="125" t="s">
        <v>388</v>
      </c>
      <c r="E330" s="125">
        <v>1017179035</v>
      </c>
      <c r="F330" s="125" t="s">
        <v>177</v>
      </c>
      <c r="G330" s="125" t="s">
        <v>389</v>
      </c>
      <c r="H330" s="123">
        <v>41443</v>
      </c>
      <c r="I330" s="131">
        <v>14252</v>
      </c>
      <c r="J330" s="125" t="s">
        <v>390</v>
      </c>
      <c r="K330" s="131" t="s">
        <v>391</v>
      </c>
      <c r="L330" s="177" t="s">
        <v>392</v>
      </c>
      <c r="M330" s="178"/>
      <c r="N330" s="125" t="s">
        <v>138</v>
      </c>
      <c r="O330" s="125" t="s">
        <v>138</v>
      </c>
      <c r="P330" s="125" t="s">
        <v>179</v>
      </c>
      <c r="Q330" s="194"/>
      <c r="R330" s="195"/>
    </row>
    <row r="331" spans="2:18">
      <c r="B331" s="21"/>
      <c r="C331" s="21"/>
      <c r="D331" s="21"/>
      <c r="E331" s="21"/>
      <c r="F331" s="21"/>
      <c r="G331" s="21"/>
      <c r="H331" s="21"/>
      <c r="I331" s="21"/>
      <c r="J331" s="21"/>
      <c r="K331" s="21"/>
      <c r="L331" s="21"/>
      <c r="M331" s="21"/>
      <c r="N331" s="21"/>
      <c r="O331" s="21"/>
      <c r="P331" s="21"/>
      <c r="Q331" s="21"/>
      <c r="R331" s="21"/>
    </row>
    <row r="332" spans="2:18">
      <c r="B332" s="21"/>
      <c r="C332" s="21"/>
      <c r="D332" s="21"/>
      <c r="E332" s="21"/>
      <c r="F332" s="21"/>
      <c r="G332" s="21"/>
      <c r="H332" s="21"/>
      <c r="I332" s="21"/>
      <c r="J332" s="21"/>
      <c r="K332" s="21"/>
      <c r="L332" s="21"/>
      <c r="M332" s="21"/>
      <c r="N332" s="21"/>
      <c r="O332" s="21"/>
      <c r="P332" s="21"/>
      <c r="Q332" s="21"/>
      <c r="R332" s="21"/>
    </row>
    <row r="333" spans="2:18">
      <c r="B333" s="21"/>
      <c r="C333" s="21"/>
      <c r="D333" s="21"/>
      <c r="E333" s="21"/>
      <c r="F333" s="21"/>
      <c r="G333" s="21"/>
      <c r="H333" s="21"/>
      <c r="I333" s="21"/>
      <c r="J333" s="21"/>
      <c r="K333" s="21"/>
      <c r="L333" s="21"/>
      <c r="M333" s="21"/>
      <c r="N333" s="21"/>
      <c r="O333" s="21"/>
      <c r="P333" s="21"/>
      <c r="Q333" s="21"/>
      <c r="R333" s="21"/>
    </row>
    <row r="334" spans="2:18" ht="15.75" thickBot="1">
      <c r="B334" s="21"/>
      <c r="C334" s="21"/>
      <c r="D334" s="21"/>
      <c r="E334" s="21"/>
      <c r="F334" s="21"/>
      <c r="G334" s="21"/>
      <c r="H334" s="21"/>
      <c r="I334" s="21"/>
      <c r="J334" s="21"/>
      <c r="K334" s="21"/>
      <c r="L334" s="21"/>
      <c r="M334" s="21"/>
      <c r="N334" s="21"/>
      <c r="O334" s="21"/>
      <c r="P334" s="21"/>
      <c r="Q334" s="21"/>
      <c r="R334" s="21"/>
    </row>
    <row r="335" spans="2:18" ht="27" thickBot="1">
      <c r="B335" s="274" t="s">
        <v>45</v>
      </c>
      <c r="C335" s="275"/>
      <c r="D335" s="275"/>
      <c r="E335" s="275"/>
      <c r="F335" s="275"/>
      <c r="G335" s="275"/>
      <c r="H335" s="275"/>
      <c r="I335" s="275"/>
      <c r="J335" s="275"/>
      <c r="K335" s="275"/>
      <c r="L335" s="275"/>
      <c r="M335" s="275"/>
      <c r="N335" s="275"/>
      <c r="O335" s="276"/>
    </row>
    <row r="338" spans="1:27" ht="46.15" customHeight="1">
      <c r="B338" s="34" t="s">
        <v>32</v>
      </c>
      <c r="C338" s="34" t="s">
        <v>46</v>
      </c>
      <c r="D338" s="179" t="s">
        <v>3</v>
      </c>
      <c r="E338" s="180"/>
    </row>
    <row r="339" spans="1:27" ht="46.9" customHeight="1">
      <c r="B339" s="125" t="s">
        <v>128</v>
      </c>
      <c r="C339" s="125" t="s">
        <v>138</v>
      </c>
      <c r="D339" s="143" t="s">
        <v>393</v>
      </c>
      <c r="E339" s="143"/>
    </row>
    <row r="342" spans="1:27" ht="26.25">
      <c r="B342" s="226" t="s">
        <v>63</v>
      </c>
      <c r="C342" s="227"/>
      <c r="D342" s="227"/>
      <c r="E342" s="227"/>
      <c r="F342" s="227"/>
      <c r="G342" s="227"/>
      <c r="H342" s="227"/>
      <c r="I342" s="227"/>
      <c r="J342" s="227"/>
      <c r="K342" s="227"/>
      <c r="L342" s="227"/>
      <c r="M342" s="227"/>
      <c r="N342" s="227"/>
      <c r="O342" s="227"/>
      <c r="P342" s="227"/>
      <c r="Q342" s="227"/>
    </row>
    <row r="344" spans="1:27" ht="15.75" thickBot="1"/>
    <row r="345" spans="1:27" ht="27" thickBot="1">
      <c r="B345" s="274" t="s">
        <v>53</v>
      </c>
      <c r="C345" s="275"/>
      <c r="D345" s="275"/>
      <c r="E345" s="275"/>
      <c r="F345" s="275"/>
      <c r="G345" s="275"/>
      <c r="H345" s="275"/>
      <c r="I345" s="275"/>
      <c r="J345" s="275"/>
      <c r="K345" s="275"/>
      <c r="L345" s="275"/>
      <c r="M345" s="275"/>
      <c r="N345" s="275"/>
      <c r="O345" s="276"/>
    </row>
    <row r="347" spans="1:27" ht="15.75" thickBot="1">
      <c r="N347" s="259"/>
      <c r="O347" s="259"/>
    </row>
    <row r="348" spans="1:27" ht="109.5" customHeight="1">
      <c r="B348" s="33" t="s">
        <v>147</v>
      </c>
      <c r="C348" s="33" t="s">
        <v>148</v>
      </c>
      <c r="D348" s="33" t="s">
        <v>149</v>
      </c>
      <c r="E348" s="33" t="s">
        <v>44</v>
      </c>
      <c r="F348" s="33" t="s">
        <v>22</v>
      </c>
      <c r="G348" s="33" t="s">
        <v>105</v>
      </c>
      <c r="H348" s="33" t="s">
        <v>17</v>
      </c>
      <c r="I348" s="33" t="s">
        <v>10</v>
      </c>
      <c r="J348" s="33" t="s">
        <v>30</v>
      </c>
      <c r="K348" s="33" t="s">
        <v>60</v>
      </c>
      <c r="L348" s="33" t="s">
        <v>184</v>
      </c>
      <c r="M348" s="33" t="s">
        <v>20</v>
      </c>
      <c r="N348" s="23" t="s">
        <v>26</v>
      </c>
      <c r="O348" s="33" t="s">
        <v>150</v>
      </c>
      <c r="P348" s="33" t="s">
        <v>35</v>
      </c>
      <c r="Q348" s="127" t="s">
        <v>11</v>
      </c>
      <c r="R348" s="127" t="s">
        <v>19</v>
      </c>
    </row>
    <row r="349" spans="1:27" s="119" customFormat="1">
      <c r="A349" s="83">
        <v>1</v>
      </c>
      <c r="B349" s="103" t="s">
        <v>186</v>
      </c>
      <c r="C349" s="30" t="s">
        <v>186</v>
      </c>
      <c r="D349" s="85" t="s">
        <v>166</v>
      </c>
      <c r="E349" s="90" t="s">
        <v>394</v>
      </c>
      <c r="F349" s="97" t="s">
        <v>138</v>
      </c>
      <c r="G349" s="98">
        <v>1</v>
      </c>
      <c r="H349" s="99">
        <v>40194</v>
      </c>
      <c r="I349" s="100">
        <v>40543</v>
      </c>
      <c r="J349" s="100"/>
      <c r="K349" s="101">
        <v>11</v>
      </c>
      <c r="L349" s="101">
        <v>14</v>
      </c>
      <c r="M349" s="100"/>
      <c r="N349" s="102">
        <v>98</v>
      </c>
      <c r="O349" s="102">
        <v>98</v>
      </c>
      <c r="P349" s="116"/>
      <c r="Q349" s="108"/>
      <c r="R349" s="109" t="s">
        <v>395</v>
      </c>
      <c r="S349" s="118"/>
      <c r="T349" s="118"/>
      <c r="U349" s="118"/>
      <c r="V349" s="118"/>
      <c r="W349" s="118"/>
      <c r="X349" s="118"/>
      <c r="Y349" s="118"/>
      <c r="Z349" s="118"/>
      <c r="AA349" s="118"/>
    </row>
    <row r="350" spans="1:27" s="114" customFormat="1">
      <c r="A350" s="5">
        <f>+A349+1</f>
        <v>2</v>
      </c>
      <c r="B350" s="29" t="s">
        <v>186</v>
      </c>
      <c r="C350" s="30" t="s">
        <v>186</v>
      </c>
      <c r="D350" s="103" t="s">
        <v>193</v>
      </c>
      <c r="E350" s="101">
        <v>2121463</v>
      </c>
      <c r="F350" s="97" t="s">
        <v>138</v>
      </c>
      <c r="G350" s="96">
        <v>1</v>
      </c>
      <c r="H350" s="99">
        <v>41052</v>
      </c>
      <c r="I350" s="100">
        <v>41155</v>
      </c>
      <c r="J350" s="100"/>
      <c r="K350" s="101">
        <v>3</v>
      </c>
      <c r="L350" s="101">
        <v>10</v>
      </c>
      <c r="M350" s="101"/>
      <c r="N350" s="102">
        <v>613</v>
      </c>
      <c r="O350" s="102">
        <v>613</v>
      </c>
      <c r="P350" s="108">
        <v>212432396</v>
      </c>
      <c r="Q350" s="108"/>
      <c r="R350" s="109"/>
      <c r="S350" s="113"/>
      <c r="T350" s="113"/>
      <c r="U350" s="113"/>
      <c r="V350" s="113"/>
      <c r="W350" s="113"/>
      <c r="X350" s="113"/>
      <c r="Y350" s="113"/>
      <c r="Z350" s="113"/>
      <c r="AA350" s="113"/>
    </row>
    <row r="351" spans="1:27" s="114" customFormat="1">
      <c r="A351" s="5">
        <f t="shared" ref="A351:A353" si="20">+A350+1</f>
        <v>3</v>
      </c>
      <c r="B351" s="29" t="s">
        <v>186</v>
      </c>
      <c r="C351" s="29" t="s">
        <v>186</v>
      </c>
      <c r="D351" s="103" t="s">
        <v>193</v>
      </c>
      <c r="E351" s="101">
        <v>2122763</v>
      </c>
      <c r="F351" s="97" t="s">
        <v>138</v>
      </c>
      <c r="G351" s="96"/>
      <c r="H351" s="99">
        <v>41188</v>
      </c>
      <c r="I351" s="100">
        <v>41258</v>
      </c>
      <c r="J351" s="100"/>
      <c r="K351" s="101">
        <v>2</v>
      </c>
      <c r="L351" s="101">
        <v>7</v>
      </c>
      <c r="M351" s="100"/>
      <c r="N351" s="102">
        <v>613</v>
      </c>
      <c r="O351" s="102">
        <v>613</v>
      </c>
      <c r="P351" s="108">
        <v>216874870</v>
      </c>
      <c r="Q351" s="108"/>
      <c r="R351" s="109"/>
      <c r="S351" s="113"/>
      <c r="T351" s="113"/>
      <c r="U351" s="113"/>
      <c r="V351" s="113"/>
      <c r="W351" s="113"/>
      <c r="X351" s="113"/>
      <c r="Y351" s="113"/>
      <c r="Z351" s="113"/>
      <c r="AA351" s="113"/>
    </row>
    <row r="352" spans="1:27" s="114" customFormat="1">
      <c r="A352" s="5">
        <f t="shared" si="20"/>
        <v>4</v>
      </c>
      <c r="B352" s="29" t="s">
        <v>186</v>
      </c>
      <c r="C352" s="30" t="s">
        <v>186</v>
      </c>
      <c r="D352" s="103" t="s">
        <v>193</v>
      </c>
      <c r="E352" s="101">
        <v>2130539</v>
      </c>
      <c r="F352" s="97" t="s">
        <v>138</v>
      </c>
      <c r="G352" s="96"/>
      <c r="H352" s="99">
        <v>41345</v>
      </c>
      <c r="I352" s="100">
        <v>41453</v>
      </c>
      <c r="J352" s="100"/>
      <c r="K352" s="101">
        <v>3</v>
      </c>
      <c r="L352" s="101">
        <v>18</v>
      </c>
      <c r="M352" s="100"/>
      <c r="N352" s="102">
        <v>286</v>
      </c>
      <c r="O352" s="102">
        <v>286</v>
      </c>
      <c r="P352" s="108">
        <v>118022239</v>
      </c>
      <c r="Q352" s="108"/>
      <c r="R352" s="109"/>
      <c r="S352" s="113"/>
      <c r="T352" s="113"/>
      <c r="U352" s="113"/>
      <c r="V352" s="113"/>
      <c r="W352" s="113"/>
      <c r="X352" s="113"/>
      <c r="Y352" s="113"/>
      <c r="Z352" s="113"/>
      <c r="AA352" s="113"/>
    </row>
    <row r="353" spans="1:27" s="114" customFormat="1">
      <c r="A353" s="5">
        <f t="shared" si="20"/>
        <v>5</v>
      </c>
      <c r="B353" s="29" t="s">
        <v>186</v>
      </c>
      <c r="C353" s="30" t="s">
        <v>186</v>
      </c>
      <c r="D353" s="103"/>
      <c r="E353" s="101"/>
      <c r="F353" s="97"/>
      <c r="G353" s="96"/>
      <c r="H353" s="99"/>
      <c r="I353" s="100"/>
      <c r="J353" s="100"/>
      <c r="K353" s="101"/>
      <c r="L353" s="101"/>
      <c r="M353" s="100"/>
      <c r="N353" s="102"/>
      <c r="O353" s="102"/>
      <c r="P353" s="108"/>
      <c r="Q353" s="108"/>
      <c r="R353" s="109"/>
      <c r="S353" s="113"/>
      <c r="T353" s="113"/>
      <c r="U353" s="113"/>
      <c r="V353" s="113"/>
      <c r="W353" s="113"/>
      <c r="X353" s="113"/>
      <c r="Y353" s="113"/>
      <c r="Z353" s="113"/>
      <c r="AA353" s="113"/>
    </row>
    <row r="354" spans="1:27" s="114" customFormat="1">
      <c r="A354" s="5"/>
      <c r="B354" s="29" t="s">
        <v>16</v>
      </c>
      <c r="C354" s="30"/>
      <c r="D354" s="29"/>
      <c r="E354" s="82"/>
      <c r="F354" s="27"/>
      <c r="G354" s="27"/>
      <c r="H354" s="27"/>
      <c r="I354" s="28"/>
      <c r="J354" s="28"/>
      <c r="K354" s="31"/>
      <c r="L354" s="31"/>
      <c r="M354" s="31"/>
      <c r="N354" s="66"/>
      <c r="O354" s="31"/>
      <c r="P354" s="111"/>
      <c r="Q354" s="111"/>
      <c r="R354" s="5"/>
    </row>
    <row r="355" spans="1:27">
      <c r="B355" s="261"/>
      <c r="C355" s="261"/>
      <c r="D355" s="261"/>
      <c r="E355" s="262"/>
      <c r="F355" s="261"/>
      <c r="G355" s="261"/>
      <c r="H355" s="261"/>
      <c r="I355" s="261"/>
      <c r="J355" s="261"/>
      <c r="K355" s="261">
        <v>19</v>
      </c>
      <c r="L355" s="261">
        <v>49</v>
      </c>
      <c r="M355" s="261"/>
      <c r="N355" s="261"/>
      <c r="O355" s="261"/>
      <c r="P355" s="261"/>
      <c r="Q355" s="261"/>
    </row>
    <row r="356" spans="1:27" ht="18.75">
      <c r="B356" s="266" t="s">
        <v>31</v>
      </c>
      <c r="C356" s="277" t="s">
        <v>337</v>
      </c>
      <c r="H356" s="269"/>
      <c r="I356" s="269"/>
      <c r="J356" s="269"/>
      <c r="K356" s="289">
        <v>20</v>
      </c>
      <c r="L356" s="289">
        <v>19</v>
      </c>
      <c r="M356" s="269"/>
      <c r="N356" s="269"/>
      <c r="O356" s="261"/>
      <c r="P356" s="261"/>
      <c r="Q356" s="261"/>
    </row>
    <row r="358" spans="1:27" ht="15.75" thickBot="1"/>
    <row r="359" spans="1:27" ht="37.15" customHeight="1" thickBot="1">
      <c r="B359" s="7" t="s">
        <v>48</v>
      </c>
      <c r="C359" s="7" t="s">
        <v>49</v>
      </c>
      <c r="D359" s="7" t="s">
        <v>50</v>
      </c>
      <c r="E359" s="7" t="s">
        <v>54</v>
      </c>
    </row>
    <row r="360" spans="1:27" ht="41.45" customHeight="1">
      <c r="B360" s="6" t="s">
        <v>129</v>
      </c>
      <c r="C360" s="278">
        <v>20</v>
      </c>
      <c r="D360" s="278"/>
      <c r="E360" s="279">
        <f>+D360+D361+D362</f>
        <v>40</v>
      </c>
    </row>
    <row r="361" spans="1:27">
      <c r="B361" s="6" t="s">
        <v>130</v>
      </c>
      <c r="C361" s="131">
        <v>30</v>
      </c>
      <c r="D361" s="125"/>
      <c r="E361" s="280"/>
    </row>
    <row r="362" spans="1:27" ht="15.75" thickBot="1">
      <c r="B362" s="6" t="s">
        <v>131</v>
      </c>
      <c r="C362" s="281">
        <v>40</v>
      </c>
      <c r="D362" s="281">
        <v>40</v>
      </c>
      <c r="E362" s="282"/>
    </row>
    <row r="364" spans="1:27" ht="15.75" thickBot="1"/>
    <row r="365" spans="1:27" ht="27" thickBot="1">
      <c r="B365" s="274" t="s">
        <v>51</v>
      </c>
      <c r="C365" s="275"/>
      <c r="D365" s="275"/>
      <c r="E365" s="275"/>
      <c r="F365" s="275"/>
      <c r="G365" s="275"/>
      <c r="H365" s="275"/>
      <c r="I365" s="275"/>
      <c r="J365" s="275"/>
      <c r="K365" s="275"/>
      <c r="L365" s="275"/>
      <c r="M365" s="275"/>
      <c r="N365" s="275"/>
      <c r="O365" s="276"/>
    </row>
    <row r="367" spans="1:27" ht="76.5" customHeight="1">
      <c r="B367" s="191" t="s">
        <v>0</v>
      </c>
      <c r="C367" s="191" t="s">
        <v>38</v>
      </c>
      <c r="D367" s="191" t="s">
        <v>39</v>
      </c>
      <c r="E367" s="191" t="s">
        <v>118</v>
      </c>
      <c r="F367" s="191" t="s">
        <v>120</v>
      </c>
      <c r="G367" s="191" t="s">
        <v>121</v>
      </c>
      <c r="H367" s="191" t="s">
        <v>122</v>
      </c>
      <c r="I367" s="191" t="s">
        <v>119</v>
      </c>
      <c r="J367" s="179" t="s">
        <v>123</v>
      </c>
      <c r="K367" s="186"/>
      <c r="L367" s="186"/>
      <c r="M367" s="180"/>
      <c r="N367" s="191" t="s">
        <v>127</v>
      </c>
      <c r="O367" s="191" t="s">
        <v>40</v>
      </c>
      <c r="P367" s="191" t="s">
        <v>41</v>
      </c>
      <c r="Q367" s="187" t="s">
        <v>3</v>
      </c>
      <c r="R367" s="188"/>
    </row>
    <row r="368" spans="1:27" ht="27.75" customHeight="1">
      <c r="B368" s="192"/>
      <c r="C368" s="192"/>
      <c r="D368" s="192"/>
      <c r="E368" s="192"/>
      <c r="F368" s="192"/>
      <c r="G368" s="192"/>
      <c r="H368" s="192"/>
      <c r="I368" s="192"/>
      <c r="J368" s="125" t="s">
        <v>124</v>
      </c>
      <c r="K368" s="131" t="s">
        <v>125</v>
      </c>
      <c r="L368" s="177" t="s">
        <v>126</v>
      </c>
      <c r="M368" s="178"/>
      <c r="N368" s="192"/>
      <c r="O368" s="192"/>
      <c r="P368" s="192"/>
      <c r="Q368" s="189"/>
      <c r="R368" s="190"/>
    </row>
    <row r="369" spans="2:18" ht="60.75" customHeight="1">
      <c r="B369" s="125" t="s">
        <v>42</v>
      </c>
      <c r="C369" s="125" t="s">
        <v>400</v>
      </c>
      <c r="D369" s="125" t="s">
        <v>402</v>
      </c>
      <c r="E369" s="125">
        <v>1052943383</v>
      </c>
      <c r="F369" s="125" t="s">
        <v>403</v>
      </c>
      <c r="G369" s="125" t="s">
        <v>318</v>
      </c>
      <c r="H369" s="123">
        <v>40165</v>
      </c>
      <c r="I369" s="131">
        <v>57552</v>
      </c>
      <c r="J369" s="125" t="s">
        <v>178</v>
      </c>
      <c r="K369" s="125" t="s">
        <v>178</v>
      </c>
      <c r="L369" s="194" t="s">
        <v>178</v>
      </c>
      <c r="M369" s="195"/>
      <c r="N369" s="125" t="s">
        <v>138</v>
      </c>
      <c r="O369" s="125" t="s">
        <v>404</v>
      </c>
      <c r="P369" s="125" t="s">
        <v>437</v>
      </c>
      <c r="Q369" s="143" t="s">
        <v>405</v>
      </c>
      <c r="R369" s="143"/>
    </row>
    <row r="370" spans="2:18" ht="60.75" customHeight="1">
      <c r="B370" s="125" t="s">
        <v>399</v>
      </c>
      <c r="C370" s="125" t="s">
        <v>400</v>
      </c>
      <c r="D370" s="125" t="s">
        <v>406</v>
      </c>
      <c r="E370" s="125">
        <v>33200266</v>
      </c>
      <c r="F370" s="125" t="s">
        <v>407</v>
      </c>
      <c r="G370" s="125" t="s">
        <v>318</v>
      </c>
      <c r="H370" s="123">
        <v>41152</v>
      </c>
      <c r="I370" s="131" t="s">
        <v>408</v>
      </c>
      <c r="J370" s="125" t="s">
        <v>409</v>
      </c>
      <c r="K370" s="131" t="s">
        <v>410</v>
      </c>
      <c r="L370" s="194"/>
      <c r="M370" s="195"/>
      <c r="N370" s="125" t="s">
        <v>138</v>
      </c>
      <c r="O370" s="125" t="s">
        <v>176</v>
      </c>
      <c r="P370" s="125" t="s">
        <v>138</v>
      </c>
      <c r="Q370" s="194"/>
      <c r="R370" s="195"/>
    </row>
    <row r="371" spans="2:18" ht="60.75" customHeight="1">
      <c r="B371" s="125" t="s">
        <v>396</v>
      </c>
      <c r="C371" s="125" t="s">
        <v>400</v>
      </c>
      <c r="D371" s="125" t="s">
        <v>411</v>
      </c>
      <c r="E371" s="125">
        <v>92518341</v>
      </c>
      <c r="F371" s="125" t="s">
        <v>412</v>
      </c>
      <c r="G371" s="125" t="s">
        <v>318</v>
      </c>
      <c r="H371" s="123">
        <v>39396</v>
      </c>
      <c r="I371" s="131">
        <v>132061</v>
      </c>
      <c r="J371" s="125" t="s">
        <v>413</v>
      </c>
      <c r="K371" s="131" t="s">
        <v>414</v>
      </c>
      <c r="L371" s="194" t="s">
        <v>415</v>
      </c>
      <c r="M371" s="195"/>
      <c r="N371" s="125" t="s">
        <v>138</v>
      </c>
      <c r="O371" s="125" t="s">
        <v>176</v>
      </c>
      <c r="P371" s="125" t="s">
        <v>138</v>
      </c>
      <c r="Q371" s="194" t="s">
        <v>180</v>
      </c>
      <c r="R371" s="195"/>
    </row>
    <row r="372" spans="2:18" ht="60.75" customHeight="1">
      <c r="B372" s="125" t="s">
        <v>397</v>
      </c>
      <c r="C372" s="125" t="s">
        <v>401</v>
      </c>
      <c r="D372" s="125" t="s">
        <v>416</v>
      </c>
      <c r="E372" s="125">
        <v>33195258</v>
      </c>
      <c r="F372" s="125" t="s">
        <v>417</v>
      </c>
      <c r="G372" s="125" t="s">
        <v>418</v>
      </c>
      <c r="H372" s="123">
        <v>36146</v>
      </c>
      <c r="I372" s="131" t="s">
        <v>408</v>
      </c>
      <c r="J372" s="125" t="s">
        <v>419</v>
      </c>
      <c r="K372" s="115" t="s">
        <v>420</v>
      </c>
      <c r="L372" s="194" t="s">
        <v>421</v>
      </c>
      <c r="M372" s="195"/>
      <c r="N372" s="125" t="s">
        <v>138</v>
      </c>
      <c r="O372" s="125" t="s">
        <v>138</v>
      </c>
      <c r="P372" s="125" t="s">
        <v>138</v>
      </c>
      <c r="Q372" s="194"/>
      <c r="R372" s="195"/>
    </row>
    <row r="373" spans="2:18" ht="60.75" customHeight="1">
      <c r="B373" s="125" t="s">
        <v>397</v>
      </c>
      <c r="C373" s="125" t="s">
        <v>401</v>
      </c>
      <c r="D373" s="125" t="s">
        <v>422</v>
      </c>
      <c r="E373" s="125">
        <v>33352199</v>
      </c>
      <c r="F373" s="125" t="s">
        <v>423</v>
      </c>
      <c r="G373" s="125" t="s">
        <v>318</v>
      </c>
      <c r="H373" s="123">
        <v>40162</v>
      </c>
      <c r="I373" s="131">
        <v>48571</v>
      </c>
      <c r="J373" s="125" t="s">
        <v>186</v>
      </c>
      <c r="K373" s="228" t="s">
        <v>425</v>
      </c>
      <c r="L373" s="177" t="s">
        <v>424</v>
      </c>
      <c r="M373" s="178"/>
      <c r="N373" s="125" t="s">
        <v>138</v>
      </c>
      <c r="O373" s="125" t="s">
        <v>138</v>
      </c>
      <c r="P373" s="125" t="s">
        <v>138</v>
      </c>
      <c r="Q373" s="194"/>
      <c r="R373" s="195"/>
    </row>
    <row r="374" spans="2:18" ht="60.75" customHeight="1">
      <c r="B374" s="125" t="s">
        <v>398</v>
      </c>
      <c r="C374" s="125" t="s">
        <v>401</v>
      </c>
      <c r="D374" s="125" t="s">
        <v>426</v>
      </c>
      <c r="E374" s="125">
        <v>33203096</v>
      </c>
      <c r="F374" s="125" t="s">
        <v>427</v>
      </c>
      <c r="G374" s="125" t="s">
        <v>318</v>
      </c>
      <c r="H374" s="123">
        <v>40338</v>
      </c>
      <c r="I374" s="131" t="s">
        <v>408</v>
      </c>
      <c r="J374" s="125" t="s">
        <v>428</v>
      </c>
      <c r="K374" s="124" t="s">
        <v>429</v>
      </c>
      <c r="L374" s="194" t="s">
        <v>430</v>
      </c>
      <c r="M374" s="195"/>
      <c r="N374" s="125" t="s">
        <v>138</v>
      </c>
      <c r="O374" s="125" t="s">
        <v>138</v>
      </c>
      <c r="P374" s="125" t="s">
        <v>138</v>
      </c>
      <c r="Q374" s="194" t="s">
        <v>431</v>
      </c>
      <c r="R374" s="195"/>
    </row>
    <row r="375" spans="2:18" ht="60.75" customHeight="1">
      <c r="B375" s="125" t="s">
        <v>398</v>
      </c>
      <c r="C375" s="125" t="s">
        <v>401</v>
      </c>
      <c r="D375" s="125" t="s">
        <v>432</v>
      </c>
      <c r="E375" s="125">
        <v>3803403</v>
      </c>
      <c r="F375" s="125" t="s">
        <v>433</v>
      </c>
      <c r="G375" s="125" t="s">
        <v>434</v>
      </c>
      <c r="H375" s="123">
        <v>38279</v>
      </c>
      <c r="I375" s="131" t="s">
        <v>408</v>
      </c>
      <c r="J375" s="125" t="s">
        <v>435</v>
      </c>
      <c r="K375" s="131" t="s">
        <v>436</v>
      </c>
      <c r="L375" s="194" t="s">
        <v>430</v>
      </c>
      <c r="M375" s="195"/>
      <c r="N375" s="125" t="s">
        <v>138</v>
      </c>
      <c r="O375" s="125" t="s">
        <v>138</v>
      </c>
      <c r="P375" s="125" t="s">
        <v>138</v>
      </c>
      <c r="Q375" s="194"/>
      <c r="R375" s="195"/>
    </row>
    <row r="376" spans="2:18" ht="60.75" customHeight="1">
      <c r="B376" s="125"/>
      <c r="C376" s="125"/>
      <c r="D376" s="125"/>
      <c r="E376" s="125"/>
      <c r="F376" s="125"/>
      <c r="G376" s="125"/>
      <c r="H376" s="123"/>
      <c r="I376" s="131"/>
      <c r="J376" s="125"/>
      <c r="K376" s="131"/>
      <c r="L376" s="194"/>
      <c r="M376" s="195"/>
      <c r="N376" s="125"/>
      <c r="O376" s="125"/>
      <c r="P376" s="125"/>
      <c r="Q376" s="194"/>
      <c r="R376" s="195"/>
    </row>
    <row r="377" spans="2:18" ht="60.75" customHeight="1">
      <c r="B377" s="125"/>
      <c r="C377" s="125"/>
      <c r="D377" s="125"/>
      <c r="E377" s="125"/>
      <c r="F377" s="125"/>
      <c r="G377" s="125"/>
      <c r="H377" s="123"/>
      <c r="I377" s="131"/>
      <c r="J377" s="125"/>
      <c r="K377" s="131"/>
      <c r="L377" s="194"/>
      <c r="M377" s="195"/>
      <c r="N377" s="125"/>
      <c r="O377" s="125"/>
      <c r="P377" s="125"/>
      <c r="Q377" s="194"/>
      <c r="R377" s="195"/>
    </row>
    <row r="378" spans="2:18" ht="60.75" customHeight="1">
      <c r="B378" s="125"/>
      <c r="C378" s="125"/>
      <c r="D378" s="125"/>
      <c r="E378" s="125"/>
      <c r="F378" s="125"/>
      <c r="G378" s="125"/>
      <c r="H378" s="123"/>
      <c r="I378" s="131"/>
      <c r="J378" s="125"/>
      <c r="K378" s="115"/>
      <c r="L378" s="194"/>
      <c r="M378" s="195"/>
      <c r="N378" s="125"/>
      <c r="O378" s="125"/>
      <c r="P378" s="125"/>
      <c r="Q378" s="143"/>
      <c r="R378" s="143"/>
    </row>
    <row r="379" spans="2:18" ht="33.6" customHeight="1">
      <c r="B379" s="125"/>
      <c r="C379" s="125"/>
      <c r="D379" s="125"/>
      <c r="E379" s="125"/>
      <c r="F379" s="125"/>
      <c r="G379" s="125"/>
      <c r="H379" s="123"/>
      <c r="I379" s="131"/>
      <c r="J379" s="125"/>
      <c r="K379" s="115"/>
      <c r="L379" s="177"/>
      <c r="M379" s="178"/>
      <c r="N379" s="125"/>
      <c r="O379" s="125"/>
      <c r="P379" s="125"/>
      <c r="Q379" s="143"/>
      <c r="R379" s="143"/>
    </row>
    <row r="382" spans="2:18" ht="15.75" thickBot="1"/>
    <row r="383" spans="2:18" ht="54" customHeight="1">
      <c r="B383" s="34" t="s">
        <v>32</v>
      </c>
      <c r="C383" s="34" t="s">
        <v>48</v>
      </c>
      <c r="D383" s="34" t="s">
        <v>49</v>
      </c>
      <c r="E383" s="34" t="s">
        <v>50</v>
      </c>
      <c r="F383" s="7" t="s">
        <v>55</v>
      </c>
      <c r="G383" s="20"/>
    </row>
    <row r="384" spans="2:18" ht="120.75" customHeight="1">
      <c r="B384" s="202" t="s">
        <v>52</v>
      </c>
      <c r="C384" s="126" t="s">
        <v>132</v>
      </c>
      <c r="D384" s="125">
        <v>25</v>
      </c>
      <c r="E384" s="125">
        <v>25</v>
      </c>
      <c r="F384" s="283">
        <f>+E384+E385+E386</f>
        <v>60</v>
      </c>
      <c r="G384" s="284"/>
    </row>
    <row r="385" spans="2:7" ht="76.150000000000006" customHeight="1">
      <c r="B385" s="202"/>
      <c r="C385" s="126" t="s">
        <v>133</v>
      </c>
      <c r="D385" s="125">
        <v>25</v>
      </c>
      <c r="E385" s="125">
        <v>25</v>
      </c>
      <c r="F385" s="285"/>
      <c r="G385" s="284"/>
    </row>
    <row r="386" spans="2:7" ht="69" customHeight="1">
      <c r="B386" s="202"/>
      <c r="C386" s="126" t="s">
        <v>134</v>
      </c>
      <c r="D386" s="125">
        <v>10</v>
      </c>
      <c r="E386" s="125">
        <v>10</v>
      </c>
      <c r="F386" s="286"/>
      <c r="G386" s="284"/>
    </row>
    <row r="390" spans="2:7">
      <c r="B390" s="244" t="s">
        <v>56</v>
      </c>
    </row>
    <row r="393" spans="2:7">
      <c r="B393" s="35" t="s">
        <v>32</v>
      </c>
      <c r="C393" s="35" t="s">
        <v>57</v>
      </c>
      <c r="D393" s="34" t="s">
        <v>50</v>
      </c>
      <c r="E393" s="34" t="s">
        <v>16</v>
      </c>
    </row>
    <row r="394" spans="2:7" ht="28.5">
      <c r="B394" s="25" t="s">
        <v>58</v>
      </c>
      <c r="C394" s="25">
        <v>40</v>
      </c>
      <c r="D394" s="125">
        <f>+E360</f>
        <v>40</v>
      </c>
      <c r="E394" s="255">
        <f>+D394+D395</f>
        <v>100</v>
      </c>
    </row>
    <row r="395" spans="2:7" ht="42.75">
      <c r="B395" s="25" t="s">
        <v>59</v>
      </c>
      <c r="C395" s="25">
        <v>60</v>
      </c>
      <c r="D395" s="125">
        <f>+F384</f>
        <v>60</v>
      </c>
      <c r="E395" s="256"/>
    </row>
  </sheetData>
  <mergeCells count="282">
    <mergeCell ref="E394:E395"/>
    <mergeCell ref="L378:M378"/>
    <mergeCell ref="Q378:R378"/>
    <mergeCell ref="L379:M379"/>
    <mergeCell ref="Q379:R379"/>
    <mergeCell ref="B384:B386"/>
    <mergeCell ref="F384:F386"/>
    <mergeCell ref="P367:P368"/>
    <mergeCell ref="Q367:R368"/>
    <mergeCell ref="L368:M368"/>
    <mergeCell ref="L369:M369"/>
    <mergeCell ref="Q369:R369"/>
    <mergeCell ref="Q370:R370"/>
    <mergeCell ref="Q371:R371"/>
    <mergeCell ref="Q372:R372"/>
    <mergeCell ref="Q373:R373"/>
    <mergeCell ref="Q374:R374"/>
    <mergeCell ref="Q375:R375"/>
    <mergeCell ref="Q376:R376"/>
    <mergeCell ref="Q377:R377"/>
    <mergeCell ref="L370:M370"/>
    <mergeCell ref="L371:M371"/>
    <mergeCell ref="L372:M372"/>
    <mergeCell ref="L374:M374"/>
    <mergeCell ref="D338:E338"/>
    <mergeCell ref="D339:E339"/>
    <mergeCell ref="B342:Q342"/>
    <mergeCell ref="B345:O345"/>
    <mergeCell ref="E360:E362"/>
    <mergeCell ref="B335:O335"/>
    <mergeCell ref="B365:O365"/>
    <mergeCell ref="B367:B368"/>
    <mergeCell ref="C367:C368"/>
    <mergeCell ref="D367:D368"/>
    <mergeCell ref="E367:E368"/>
    <mergeCell ref="F367:F368"/>
    <mergeCell ref="G367:G368"/>
    <mergeCell ref="H367:H368"/>
    <mergeCell ref="I367:I368"/>
    <mergeCell ref="J367:M367"/>
    <mergeCell ref="N367:N368"/>
    <mergeCell ref="O367:O368"/>
    <mergeCell ref="L328:M328"/>
    <mergeCell ref="Q328:R328"/>
    <mergeCell ref="L329:M329"/>
    <mergeCell ref="Q329:R329"/>
    <mergeCell ref="L330:M330"/>
    <mergeCell ref="Q330:R330"/>
    <mergeCell ref="L325:M325"/>
    <mergeCell ref="Q325:R325"/>
    <mergeCell ref="L326:M326"/>
    <mergeCell ref="Q326:R326"/>
    <mergeCell ref="L327:M327"/>
    <mergeCell ref="Q327:R327"/>
    <mergeCell ref="L323:M323"/>
    <mergeCell ref="Q323:R323"/>
    <mergeCell ref="L324:M324"/>
    <mergeCell ref="Q324:R324"/>
    <mergeCell ref="B316:O316"/>
    <mergeCell ref="B321:B322"/>
    <mergeCell ref="C321:C322"/>
    <mergeCell ref="D321:D322"/>
    <mergeCell ref="E321:E322"/>
    <mergeCell ref="F321:F322"/>
    <mergeCell ref="G321:G322"/>
    <mergeCell ref="H321:H322"/>
    <mergeCell ref="I321:I322"/>
    <mergeCell ref="J321:M321"/>
    <mergeCell ref="N321:N322"/>
    <mergeCell ref="O321:O322"/>
    <mergeCell ref="P321:P322"/>
    <mergeCell ref="Q321:R322"/>
    <mergeCell ref="P308:Q308"/>
    <mergeCell ref="P309:Q309"/>
    <mergeCell ref="P310:Q310"/>
    <mergeCell ref="L305:M305"/>
    <mergeCell ref="P305:Q305"/>
    <mergeCell ref="L306:M306"/>
    <mergeCell ref="P306:Q306"/>
    <mergeCell ref="P307:Q307"/>
    <mergeCell ref="L322:M322"/>
    <mergeCell ref="B296:B297"/>
    <mergeCell ref="C296:C297"/>
    <mergeCell ref="D296:E296"/>
    <mergeCell ref="C300:O300"/>
    <mergeCell ref="B302:O302"/>
    <mergeCell ref="L220:M220"/>
    <mergeCell ref="Q220:R220"/>
    <mergeCell ref="E276:E277"/>
    <mergeCell ref="P186:Q186"/>
    <mergeCell ref="P187:Q187"/>
    <mergeCell ref="P188:Q188"/>
    <mergeCell ref="B203:B204"/>
    <mergeCell ref="Q212:R212"/>
    <mergeCell ref="Q213:R213"/>
    <mergeCell ref="L212:M212"/>
    <mergeCell ref="L213:M213"/>
    <mergeCell ref="L216:M216"/>
    <mergeCell ref="L217:M217"/>
    <mergeCell ref="L218:M218"/>
    <mergeCell ref="L219:M219"/>
    <mergeCell ref="Q216:R216"/>
    <mergeCell ref="Q217:R217"/>
    <mergeCell ref="Q218:R218"/>
    <mergeCell ref="L260:M260"/>
    <mergeCell ref="Q260:R260"/>
    <mergeCell ref="L261:M261"/>
    <mergeCell ref="Q261:R261"/>
    <mergeCell ref="B266:B268"/>
    <mergeCell ref="F266:F268"/>
    <mergeCell ref="P257:P258"/>
    <mergeCell ref="Q257:R258"/>
    <mergeCell ref="L258:M258"/>
    <mergeCell ref="L259:M259"/>
    <mergeCell ref="Q259:R259"/>
    <mergeCell ref="E250:E252"/>
    <mergeCell ref="B255:O255"/>
    <mergeCell ref="B257:B258"/>
    <mergeCell ref="C257:C258"/>
    <mergeCell ref="D257:D258"/>
    <mergeCell ref="E257:E258"/>
    <mergeCell ref="F257:F258"/>
    <mergeCell ref="G257:G258"/>
    <mergeCell ref="H257:H258"/>
    <mergeCell ref="I257:I258"/>
    <mergeCell ref="J257:M257"/>
    <mergeCell ref="N257:N258"/>
    <mergeCell ref="O257:O258"/>
    <mergeCell ref="B225:O225"/>
    <mergeCell ref="D228:E228"/>
    <mergeCell ref="D229:E229"/>
    <mergeCell ref="B232:Q232"/>
    <mergeCell ref="B235:O235"/>
    <mergeCell ref="L211:M211"/>
    <mergeCell ref="Q211:R211"/>
    <mergeCell ref="L214:M214"/>
    <mergeCell ref="Q214:R214"/>
    <mergeCell ref="L215:M215"/>
    <mergeCell ref="Q215:R215"/>
    <mergeCell ref="O203:O204"/>
    <mergeCell ref="P203:P204"/>
    <mergeCell ref="Q203:R204"/>
    <mergeCell ref="L204:M204"/>
    <mergeCell ref="L208:M208"/>
    <mergeCell ref="Q208:R208"/>
    <mergeCell ref="L209:M209"/>
    <mergeCell ref="Q209:R209"/>
    <mergeCell ref="L210:M210"/>
    <mergeCell ref="Q210:R210"/>
    <mergeCell ref="L205:M205"/>
    <mergeCell ref="Q205:R205"/>
    <mergeCell ref="L206:M206"/>
    <mergeCell ref="Q206:R206"/>
    <mergeCell ref="L207:M207"/>
    <mergeCell ref="Q207:R207"/>
    <mergeCell ref="C203:C204"/>
    <mergeCell ref="D203:D204"/>
    <mergeCell ref="E203:E204"/>
    <mergeCell ref="F203:F204"/>
    <mergeCell ref="G203:G204"/>
    <mergeCell ref="H203:H204"/>
    <mergeCell ref="I203:I204"/>
    <mergeCell ref="J203:M203"/>
    <mergeCell ref="N203:N204"/>
    <mergeCell ref="N162:O162"/>
    <mergeCell ref="B176:B177"/>
    <mergeCell ref="C176:C177"/>
    <mergeCell ref="D176:E176"/>
    <mergeCell ref="Q219:R219"/>
    <mergeCell ref="B161:Q161"/>
    <mergeCell ref="L139:M139"/>
    <mergeCell ref="L140:M140"/>
    <mergeCell ref="Q139:R139"/>
    <mergeCell ref="B145:B147"/>
    <mergeCell ref="F145:F147"/>
    <mergeCell ref="E155:E156"/>
    <mergeCell ref="P189:Q189"/>
    <mergeCell ref="P190:Q190"/>
    <mergeCell ref="L191:M191"/>
    <mergeCell ref="P191:Q191"/>
    <mergeCell ref="C180:O180"/>
    <mergeCell ref="B182:O182"/>
    <mergeCell ref="L185:M185"/>
    <mergeCell ref="P185:Q185"/>
    <mergeCell ref="L186:M186"/>
    <mergeCell ref="L192:M192"/>
    <mergeCell ref="P192:Q192"/>
    <mergeCell ref="B198:O198"/>
    <mergeCell ref="P75:Q75"/>
    <mergeCell ref="Q136:R137"/>
    <mergeCell ref="C11:O11"/>
    <mergeCell ref="B25:R26"/>
    <mergeCell ref="P69:Q71"/>
    <mergeCell ref="L95:M95"/>
    <mergeCell ref="L96:M96"/>
    <mergeCell ref="P136:P137"/>
    <mergeCell ref="L137:M137"/>
    <mergeCell ref="G136:G137"/>
    <mergeCell ref="H136:H137"/>
    <mergeCell ref="I136:I137"/>
    <mergeCell ref="N136:N137"/>
    <mergeCell ref="O136:O137"/>
    <mergeCell ref="B136:B137"/>
    <mergeCell ref="C136:C137"/>
    <mergeCell ref="D136:D137"/>
    <mergeCell ref="E136:E137"/>
    <mergeCell ref="F136:F137"/>
    <mergeCell ref="Q97:R97"/>
    <mergeCell ref="L98:M98"/>
    <mergeCell ref="Q98:R98"/>
    <mergeCell ref="L91:M91"/>
    <mergeCell ref="Q91:R91"/>
    <mergeCell ref="Q138:R138"/>
    <mergeCell ref="Q140:R140"/>
    <mergeCell ref="J86:M86"/>
    <mergeCell ref="Q88:R88"/>
    <mergeCell ref="Q90:R90"/>
    <mergeCell ref="Q89:R89"/>
    <mergeCell ref="Q86:R87"/>
    <mergeCell ref="P86:P87"/>
    <mergeCell ref="O86:O87"/>
    <mergeCell ref="N86:N87"/>
    <mergeCell ref="L88:M88"/>
    <mergeCell ref="L89:M89"/>
    <mergeCell ref="L90:M90"/>
    <mergeCell ref="L97:M97"/>
    <mergeCell ref="L92:M92"/>
    <mergeCell ref="Q92:R92"/>
    <mergeCell ref="L93:M93"/>
    <mergeCell ref="Q93:R93"/>
    <mergeCell ref="L94:M94"/>
    <mergeCell ref="Q94:R94"/>
    <mergeCell ref="L138:M138"/>
    <mergeCell ref="L87:M87"/>
    <mergeCell ref="C10:E10"/>
    <mergeCell ref="B65:O65"/>
    <mergeCell ref="C63:O63"/>
    <mergeCell ref="B14:C21"/>
    <mergeCell ref="D59:E59"/>
    <mergeCell ref="N45:O45"/>
    <mergeCell ref="B59:B60"/>
    <mergeCell ref="C59:C60"/>
    <mergeCell ref="J136:M136"/>
    <mergeCell ref="C86:C87"/>
    <mergeCell ref="D86:D87"/>
    <mergeCell ref="E86:E87"/>
    <mergeCell ref="F86:F87"/>
    <mergeCell ref="G86:G87"/>
    <mergeCell ref="H86:H87"/>
    <mergeCell ref="I86:I87"/>
    <mergeCell ref="L68:M68"/>
    <mergeCell ref="L69:M69"/>
    <mergeCell ref="L70:M70"/>
    <mergeCell ref="L71:M71"/>
    <mergeCell ref="L72:M72"/>
    <mergeCell ref="L73:M73"/>
    <mergeCell ref="L74:M74"/>
    <mergeCell ref="L75:M75"/>
    <mergeCell ref="L375:M375"/>
    <mergeCell ref="L376:M376"/>
    <mergeCell ref="L377:M377"/>
    <mergeCell ref="L373:M373"/>
    <mergeCell ref="B2:Q2"/>
    <mergeCell ref="B108:Q108"/>
    <mergeCell ref="B134:O134"/>
    <mergeCell ref="E129:E131"/>
    <mergeCell ref="B101:O101"/>
    <mergeCell ref="D104:E104"/>
    <mergeCell ref="D105:E105"/>
    <mergeCell ref="B111:O111"/>
    <mergeCell ref="B81:O81"/>
    <mergeCell ref="E40:E41"/>
    <mergeCell ref="P68:Q68"/>
    <mergeCell ref="P72:Q72"/>
    <mergeCell ref="P73:Q73"/>
    <mergeCell ref="P74:Q74"/>
    <mergeCell ref="B4:Q4"/>
    <mergeCell ref="B22:C22"/>
    <mergeCell ref="C6:O6"/>
    <mergeCell ref="C7:O7"/>
    <mergeCell ref="C8:O8"/>
    <mergeCell ref="C9:O9"/>
  </mergeCells>
  <dataValidations disablePrompts="1" count="2">
    <dataValidation type="decimal" allowBlank="1" showInputMessage="1" showErrorMessage="1" sqref="WVI983035 WLM983035 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IW24:IW44 SS24:SS44 ACO24:ACO44 AMK24:AMK44 AWG24:AWG44 BGC24:BGC44 BPY24:BPY44 BZU24:BZU44 CJQ24:CJQ44 CTM24:CTM44 DDI24:DDI44 DNE24:DNE44 DXA24:DXA44 EGW24:EGW44 EQS24:EQS44 FAO24:FAO44 FKK24:FKK44 FUG24:FUG44 GEC24:GEC44 GNY24:GNY44 GXU24:GXU44 HHQ24:HHQ44 HRM24:HRM44 IBI24:IBI44 ILE24:ILE44 IVA24:IVA44 JEW24:JEW44 JOS24:JOS44 JYO24:JYO44 KIK24:KIK44 KSG24:KSG44 LCC24:LCC44 LLY24:LLY44 LVU24:LVU44 MFQ24:MFQ44 MPM24:MPM44 MZI24:MZI44 NJE24:NJE44 NTA24:NTA44 OCW24:OCW44 OMS24:OMS44 OWO24:OWO44 PGK24:PGK44 PQG24:PQG44 QAC24:QAC44 QJY24:QJY44 QTU24:QTU44 RDQ24:RDQ44 RNM24:RNM44 RXI24:RXI44 SHE24:SHE44 SRA24:SRA44 TAW24:TAW44 TKS24:TKS44 TUO24:TUO44 UEK24:UEK44 UOG24:UOG44 UYC24:UYC44 VHY24:VHY44 VRU24:VRU44 WBQ24:WBQ44 WLM24:WLM44 WVI24:WVI44">
      <formula1>0</formula1>
      <formula2>1</formula2>
    </dataValidation>
    <dataValidation type="list" allowBlank="1" showInputMessage="1" showErrorMessage="1" sqref="WVF983035 A65531 IT65531 SP65531 ACL65531 AMH65531 AWD65531 BFZ65531 BPV65531 BZR65531 CJN65531 CTJ65531 DDF65531 DNB65531 DWX65531 EGT65531 EQP65531 FAL65531 FKH65531 FUD65531 GDZ65531 GNV65531 GXR65531 HHN65531 HRJ65531 IBF65531 ILB65531 IUX65531 JET65531 JOP65531 JYL65531 KIH65531 KSD65531 LBZ65531 LLV65531 LVR65531 MFN65531 MPJ65531 MZF65531 NJB65531 NSX65531 OCT65531 OMP65531 OWL65531 PGH65531 PQD65531 PZZ65531 QJV65531 QTR65531 RDN65531 RNJ65531 RXF65531 SHB65531 SQX65531 TAT65531 TKP65531 TUL65531 UEH65531 UOD65531 UXZ65531 VHV65531 VRR65531 WBN65531 WLJ65531 WVF65531 A131067 IT131067 SP131067 ACL131067 AMH131067 AWD131067 BFZ131067 BPV131067 BZR131067 CJN131067 CTJ131067 DDF131067 DNB131067 DWX131067 EGT131067 EQP131067 FAL131067 FKH131067 FUD131067 GDZ131067 GNV131067 GXR131067 HHN131067 HRJ131067 IBF131067 ILB131067 IUX131067 JET131067 JOP131067 JYL131067 KIH131067 KSD131067 LBZ131067 LLV131067 LVR131067 MFN131067 MPJ131067 MZF131067 NJB131067 NSX131067 OCT131067 OMP131067 OWL131067 PGH131067 PQD131067 PZZ131067 QJV131067 QTR131067 RDN131067 RNJ131067 RXF131067 SHB131067 SQX131067 TAT131067 TKP131067 TUL131067 UEH131067 UOD131067 UXZ131067 VHV131067 VRR131067 WBN131067 WLJ131067 WVF131067 A196603 IT196603 SP196603 ACL196603 AMH196603 AWD196603 BFZ196603 BPV196603 BZR196603 CJN196603 CTJ196603 DDF196603 DNB196603 DWX196603 EGT196603 EQP196603 FAL196603 FKH196603 FUD196603 GDZ196603 GNV196603 GXR196603 HHN196603 HRJ196603 IBF196603 ILB196603 IUX196603 JET196603 JOP196603 JYL196603 KIH196603 KSD196603 LBZ196603 LLV196603 LVR196603 MFN196603 MPJ196603 MZF196603 NJB196603 NSX196603 OCT196603 OMP196603 OWL196603 PGH196603 PQD196603 PZZ196603 QJV196603 QTR196603 RDN196603 RNJ196603 RXF196603 SHB196603 SQX196603 TAT196603 TKP196603 TUL196603 UEH196603 UOD196603 UXZ196603 VHV196603 VRR196603 WBN196603 WLJ196603 WVF196603 A262139 IT262139 SP262139 ACL262139 AMH262139 AWD262139 BFZ262139 BPV262139 BZR262139 CJN262139 CTJ262139 DDF262139 DNB262139 DWX262139 EGT262139 EQP262139 FAL262139 FKH262139 FUD262139 GDZ262139 GNV262139 GXR262139 HHN262139 HRJ262139 IBF262139 ILB262139 IUX262139 JET262139 JOP262139 JYL262139 KIH262139 KSD262139 LBZ262139 LLV262139 LVR262139 MFN262139 MPJ262139 MZF262139 NJB262139 NSX262139 OCT262139 OMP262139 OWL262139 PGH262139 PQD262139 PZZ262139 QJV262139 QTR262139 RDN262139 RNJ262139 RXF262139 SHB262139 SQX262139 TAT262139 TKP262139 TUL262139 UEH262139 UOD262139 UXZ262139 VHV262139 VRR262139 WBN262139 WLJ262139 WVF262139 A327675 IT327675 SP327675 ACL327675 AMH327675 AWD327675 BFZ327675 BPV327675 BZR327675 CJN327675 CTJ327675 DDF327675 DNB327675 DWX327675 EGT327675 EQP327675 FAL327675 FKH327675 FUD327675 GDZ327675 GNV327675 GXR327675 HHN327675 HRJ327675 IBF327675 ILB327675 IUX327675 JET327675 JOP327675 JYL327675 KIH327675 KSD327675 LBZ327675 LLV327675 LVR327675 MFN327675 MPJ327675 MZF327675 NJB327675 NSX327675 OCT327675 OMP327675 OWL327675 PGH327675 PQD327675 PZZ327675 QJV327675 QTR327675 RDN327675 RNJ327675 RXF327675 SHB327675 SQX327675 TAT327675 TKP327675 TUL327675 UEH327675 UOD327675 UXZ327675 VHV327675 VRR327675 WBN327675 WLJ327675 WVF327675 A393211 IT393211 SP393211 ACL393211 AMH393211 AWD393211 BFZ393211 BPV393211 BZR393211 CJN393211 CTJ393211 DDF393211 DNB393211 DWX393211 EGT393211 EQP393211 FAL393211 FKH393211 FUD393211 GDZ393211 GNV393211 GXR393211 HHN393211 HRJ393211 IBF393211 ILB393211 IUX393211 JET393211 JOP393211 JYL393211 KIH393211 KSD393211 LBZ393211 LLV393211 LVR393211 MFN393211 MPJ393211 MZF393211 NJB393211 NSX393211 OCT393211 OMP393211 OWL393211 PGH393211 PQD393211 PZZ393211 QJV393211 QTR393211 RDN393211 RNJ393211 RXF393211 SHB393211 SQX393211 TAT393211 TKP393211 TUL393211 UEH393211 UOD393211 UXZ393211 VHV393211 VRR393211 WBN393211 WLJ393211 WVF393211 A458747 IT458747 SP458747 ACL458747 AMH458747 AWD458747 BFZ458747 BPV458747 BZR458747 CJN458747 CTJ458747 DDF458747 DNB458747 DWX458747 EGT458747 EQP458747 FAL458747 FKH458747 FUD458747 GDZ458747 GNV458747 GXR458747 HHN458747 HRJ458747 IBF458747 ILB458747 IUX458747 JET458747 JOP458747 JYL458747 KIH458747 KSD458747 LBZ458747 LLV458747 LVR458747 MFN458747 MPJ458747 MZF458747 NJB458747 NSX458747 OCT458747 OMP458747 OWL458747 PGH458747 PQD458747 PZZ458747 QJV458747 QTR458747 RDN458747 RNJ458747 RXF458747 SHB458747 SQX458747 TAT458747 TKP458747 TUL458747 UEH458747 UOD458747 UXZ458747 VHV458747 VRR458747 WBN458747 WLJ458747 WVF458747 A524283 IT524283 SP524283 ACL524283 AMH524283 AWD524283 BFZ524283 BPV524283 BZR524283 CJN524283 CTJ524283 DDF524283 DNB524283 DWX524283 EGT524283 EQP524283 FAL524283 FKH524283 FUD524283 GDZ524283 GNV524283 GXR524283 HHN524283 HRJ524283 IBF524283 ILB524283 IUX524283 JET524283 JOP524283 JYL524283 KIH524283 KSD524283 LBZ524283 LLV524283 LVR524283 MFN524283 MPJ524283 MZF524283 NJB524283 NSX524283 OCT524283 OMP524283 OWL524283 PGH524283 PQD524283 PZZ524283 QJV524283 QTR524283 RDN524283 RNJ524283 RXF524283 SHB524283 SQX524283 TAT524283 TKP524283 TUL524283 UEH524283 UOD524283 UXZ524283 VHV524283 VRR524283 WBN524283 WLJ524283 WVF524283 A589819 IT589819 SP589819 ACL589819 AMH589819 AWD589819 BFZ589819 BPV589819 BZR589819 CJN589819 CTJ589819 DDF589819 DNB589819 DWX589819 EGT589819 EQP589819 FAL589819 FKH589819 FUD589819 GDZ589819 GNV589819 GXR589819 HHN589819 HRJ589819 IBF589819 ILB589819 IUX589819 JET589819 JOP589819 JYL589819 KIH589819 KSD589819 LBZ589819 LLV589819 LVR589819 MFN589819 MPJ589819 MZF589819 NJB589819 NSX589819 OCT589819 OMP589819 OWL589819 PGH589819 PQD589819 PZZ589819 QJV589819 QTR589819 RDN589819 RNJ589819 RXF589819 SHB589819 SQX589819 TAT589819 TKP589819 TUL589819 UEH589819 UOD589819 UXZ589819 VHV589819 VRR589819 WBN589819 WLJ589819 WVF589819 A655355 IT655355 SP655355 ACL655355 AMH655355 AWD655355 BFZ655355 BPV655355 BZR655355 CJN655355 CTJ655355 DDF655355 DNB655355 DWX655355 EGT655355 EQP655355 FAL655355 FKH655355 FUD655355 GDZ655355 GNV655355 GXR655355 HHN655355 HRJ655355 IBF655355 ILB655355 IUX655355 JET655355 JOP655355 JYL655355 KIH655355 KSD655355 LBZ655355 LLV655355 LVR655355 MFN655355 MPJ655355 MZF655355 NJB655355 NSX655355 OCT655355 OMP655355 OWL655355 PGH655355 PQD655355 PZZ655355 QJV655355 QTR655355 RDN655355 RNJ655355 RXF655355 SHB655355 SQX655355 TAT655355 TKP655355 TUL655355 UEH655355 UOD655355 UXZ655355 VHV655355 VRR655355 WBN655355 WLJ655355 WVF655355 A720891 IT720891 SP720891 ACL720891 AMH720891 AWD720891 BFZ720891 BPV720891 BZR720891 CJN720891 CTJ720891 DDF720891 DNB720891 DWX720891 EGT720891 EQP720891 FAL720891 FKH720891 FUD720891 GDZ720891 GNV720891 GXR720891 HHN720891 HRJ720891 IBF720891 ILB720891 IUX720891 JET720891 JOP720891 JYL720891 KIH720891 KSD720891 LBZ720891 LLV720891 LVR720891 MFN720891 MPJ720891 MZF720891 NJB720891 NSX720891 OCT720891 OMP720891 OWL720891 PGH720891 PQD720891 PZZ720891 QJV720891 QTR720891 RDN720891 RNJ720891 RXF720891 SHB720891 SQX720891 TAT720891 TKP720891 TUL720891 UEH720891 UOD720891 UXZ720891 VHV720891 VRR720891 WBN720891 WLJ720891 WVF720891 A786427 IT786427 SP786427 ACL786427 AMH786427 AWD786427 BFZ786427 BPV786427 BZR786427 CJN786427 CTJ786427 DDF786427 DNB786427 DWX786427 EGT786427 EQP786427 FAL786427 FKH786427 FUD786427 GDZ786427 GNV786427 GXR786427 HHN786427 HRJ786427 IBF786427 ILB786427 IUX786427 JET786427 JOP786427 JYL786427 KIH786427 KSD786427 LBZ786427 LLV786427 LVR786427 MFN786427 MPJ786427 MZF786427 NJB786427 NSX786427 OCT786427 OMP786427 OWL786427 PGH786427 PQD786427 PZZ786427 QJV786427 QTR786427 RDN786427 RNJ786427 RXF786427 SHB786427 SQX786427 TAT786427 TKP786427 TUL786427 UEH786427 UOD786427 UXZ786427 VHV786427 VRR786427 WBN786427 WLJ786427 WVF786427 A851963 IT851963 SP851963 ACL851963 AMH851963 AWD851963 BFZ851963 BPV851963 BZR851963 CJN851963 CTJ851963 DDF851963 DNB851963 DWX851963 EGT851963 EQP851963 FAL851963 FKH851963 FUD851963 GDZ851963 GNV851963 GXR851963 HHN851963 HRJ851963 IBF851963 ILB851963 IUX851963 JET851963 JOP851963 JYL851963 KIH851963 KSD851963 LBZ851963 LLV851963 LVR851963 MFN851963 MPJ851963 MZF851963 NJB851963 NSX851963 OCT851963 OMP851963 OWL851963 PGH851963 PQD851963 PZZ851963 QJV851963 QTR851963 RDN851963 RNJ851963 RXF851963 SHB851963 SQX851963 TAT851963 TKP851963 TUL851963 UEH851963 UOD851963 UXZ851963 VHV851963 VRR851963 WBN851963 WLJ851963 WVF851963 A917499 IT917499 SP917499 ACL917499 AMH917499 AWD917499 BFZ917499 BPV917499 BZR917499 CJN917499 CTJ917499 DDF917499 DNB917499 DWX917499 EGT917499 EQP917499 FAL917499 FKH917499 FUD917499 GDZ917499 GNV917499 GXR917499 HHN917499 HRJ917499 IBF917499 ILB917499 IUX917499 JET917499 JOP917499 JYL917499 KIH917499 KSD917499 LBZ917499 LLV917499 LVR917499 MFN917499 MPJ917499 MZF917499 NJB917499 NSX917499 OCT917499 OMP917499 OWL917499 PGH917499 PQD917499 PZZ917499 QJV917499 QTR917499 RDN917499 RNJ917499 RXF917499 SHB917499 SQX917499 TAT917499 TKP917499 TUL917499 UEH917499 UOD917499 UXZ917499 VHV917499 VRR917499 WBN917499 WLJ917499 WVF917499 A983035 IT983035 SP983035 ACL983035 AMH983035 AWD983035 BFZ983035 BPV983035 BZR983035 CJN983035 CTJ983035 DDF983035 DNB983035 DWX983035 EGT983035 EQP983035 FAL983035 FKH983035 FUD983035 GDZ983035 GNV983035 GXR983035 HHN983035 HRJ983035 IBF983035 ILB983035 IUX983035 JET983035 JOP983035 JYL983035 KIH983035 KSD983035 LBZ983035 LLV983035 LVR983035 MFN983035 MPJ983035 MZF983035 NJB983035 NSX983035 OCT983035 OMP983035 OWL983035 PGH983035 PQD983035 PZZ983035 QJV983035 QTR983035 RDN983035 RNJ983035 RXF983035 SHB983035 SQX983035 TAT983035 TKP983035 TUL983035 UEH983035 UOD983035 UXZ983035 VHV983035 VRR983035 WBN983035 WLJ983035 A24:A44 IT24:IT44 SP24:SP44 ACL24:ACL44 AMH24:AMH44 AWD24:AWD44 BFZ24:BFZ44 BPV24:BPV44 BZR24:BZR44 CJN24:CJN44 CTJ24:CTJ44 DDF24:DDF44 DNB24:DNB44 DWX24:DWX44 EGT24:EGT44 EQP24:EQP44 FAL24:FAL44 FKH24:FKH44 FUD24:FUD44 GDZ24:GDZ44 GNV24:GNV44 GXR24:GXR44 HHN24:HHN44 HRJ24:HRJ44 IBF24:IBF44 ILB24:ILB44 IUX24:IUX44 JET24:JET44 JOP24:JOP44 JYL24:JYL44 KIH24:KIH44 KSD24:KSD44 LBZ24:LBZ44 LLV24:LLV44 LVR24:LVR44 MFN24:MFN44 MPJ24:MPJ44 MZF24:MZF44 NJB24:NJB44 NSX24:NSX44 OCT24:OCT44 OMP24:OMP44 OWL24:OWL44 PGH24:PGH44 PQD24:PQD44 PZZ24:PZZ44 QJV24:QJV44 QTR24:QTR44 RDN24:RDN44 RNJ24:RNJ44 RXF24:RXF44 SHB24:SHB44 SQX24:SQX44 TAT24:TAT44 TKP24:TKP44 TUL24:TUL44 UEH24:UEH44 UOD24:UOD44 UXZ24:UXZ44 VHV24:VHV44 VRR24:VRR44 WBN24:WBN44 WLJ24:WLJ44 WVF24:WVF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cols>
    <col min="1" max="1" width="24.85546875" style="64" customWidth="1"/>
    <col min="2" max="2" width="55.5703125" style="64" customWidth="1"/>
    <col min="3" max="3" width="41.28515625" style="64" customWidth="1"/>
    <col min="4" max="4" width="29.42578125" style="64" customWidth="1"/>
    <col min="5" max="5" width="29.140625" style="64" customWidth="1"/>
    <col min="6" max="16384" width="11.42578125" style="24"/>
  </cols>
  <sheetData>
    <row r="1" spans="1:5">
      <c r="A1" s="215" t="s">
        <v>93</v>
      </c>
      <c r="B1" s="216"/>
      <c r="C1" s="216"/>
      <c r="D1" s="216"/>
      <c r="E1" s="37"/>
    </row>
    <row r="2" spans="1:5" ht="27.75" customHeight="1">
      <c r="A2" s="38"/>
      <c r="B2" s="217" t="s">
        <v>77</v>
      </c>
      <c r="C2" s="217"/>
      <c r="D2" s="217"/>
      <c r="E2" s="39"/>
    </row>
    <row r="3" spans="1:5" ht="21" customHeight="1">
      <c r="A3" s="40"/>
      <c r="B3" s="217" t="s">
        <v>152</v>
      </c>
      <c r="C3" s="217"/>
      <c r="D3" s="217"/>
      <c r="E3" s="41"/>
    </row>
    <row r="4" spans="1:5" thickBot="1">
      <c r="A4" s="42"/>
      <c r="B4" s="43"/>
      <c r="C4" s="43"/>
      <c r="D4" s="43"/>
      <c r="E4" s="44"/>
    </row>
    <row r="5" spans="1:5" ht="26.25" customHeight="1" thickBot="1">
      <c r="A5" s="42"/>
      <c r="B5" s="45" t="s">
        <v>78</v>
      </c>
      <c r="C5" s="218"/>
      <c r="D5" s="219"/>
      <c r="E5" s="44"/>
    </row>
    <row r="6" spans="1:5" ht="27.75" customHeight="1" thickBot="1">
      <c r="A6" s="42"/>
      <c r="B6" s="67" t="s">
        <v>79</v>
      </c>
      <c r="C6" s="220"/>
      <c r="D6" s="221"/>
      <c r="E6" s="44"/>
    </row>
    <row r="7" spans="1:5" ht="29.25" customHeight="1" thickBot="1">
      <c r="A7" s="42"/>
      <c r="B7" s="67" t="s">
        <v>153</v>
      </c>
      <c r="C7" s="224" t="s">
        <v>154</v>
      </c>
      <c r="D7" s="225"/>
      <c r="E7" s="44"/>
    </row>
    <row r="8" spans="1:5" ht="16.5" thickBot="1">
      <c r="A8" s="42"/>
      <c r="B8" s="68" t="s">
        <v>155</v>
      </c>
      <c r="C8" s="222"/>
      <c r="D8" s="223"/>
      <c r="E8" s="44"/>
    </row>
    <row r="9" spans="1:5" ht="23.25" customHeight="1" thickBot="1">
      <c r="A9" s="42"/>
      <c r="B9" s="68" t="s">
        <v>155</v>
      </c>
      <c r="C9" s="222"/>
      <c r="D9" s="223"/>
      <c r="E9" s="44"/>
    </row>
    <row r="10" spans="1:5" ht="26.25" customHeight="1" thickBot="1">
      <c r="A10" s="42"/>
      <c r="B10" s="68" t="s">
        <v>155</v>
      </c>
      <c r="C10" s="222"/>
      <c r="D10" s="223"/>
      <c r="E10" s="44"/>
    </row>
    <row r="11" spans="1:5" ht="21.75" customHeight="1" thickBot="1">
      <c r="A11" s="42"/>
      <c r="B11" s="68" t="s">
        <v>155</v>
      </c>
      <c r="C11" s="222"/>
      <c r="D11" s="223"/>
      <c r="E11" s="44"/>
    </row>
    <row r="12" spans="1:5" ht="32.25" thickBot="1">
      <c r="A12" s="42"/>
      <c r="B12" s="69" t="s">
        <v>156</v>
      </c>
      <c r="C12" s="222">
        <f>SUM(C8:D11)</f>
        <v>0</v>
      </c>
      <c r="D12" s="223"/>
      <c r="E12" s="44"/>
    </row>
    <row r="13" spans="1:5" ht="26.25" customHeight="1" thickBot="1">
      <c r="A13" s="42"/>
      <c r="B13" s="69" t="s">
        <v>157</v>
      </c>
      <c r="C13" s="222">
        <f>+C12/616000</f>
        <v>0</v>
      </c>
      <c r="D13" s="223"/>
      <c r="E13" s="44"/>
    </row>
    <row r="14" spans="1:5" ht="24.75" customHeight="1">
      <c r="A14" s="42"/>
      <c r="B14" s="43"/>
      <c r="C14" s="47"/>
      <c r="D14" s="48"/>
      <c r="E14" s="44"/>
    </row>
    <row r="15" spans="1:5" ht="28.5" customHeight="1" thickBot="1">
      <c r="A15" s="42"/>
      <c r="B15" s="43" t="s">
        <v>158</v>
      </c>
      <c r="C15" s="47"/>
      <c r="D15" s="48"/>
      <c r="E15" s="44"/>
    </row>
    <row r="16" spans="1:5" ht="27" customHeight="1">
      <c r="A16" s="42"/>
      <c r="B16" s="49" t="s">
        <v>80</v>
      </c>
      <c r="C16" s="50"/>
      <c r="D16" s="51"/>
      <c r="E16" s="44"/>
    </row>
    <row r="17" spans="1:6" ht="28.5" customHeight="1">
      <c r="A17" s="42"/>
      <c r="B17" s="42" t="s">
        <v>81</v>
      </c>
      <c r="C17" s="52"/>
      <c r="D17" s="44"/>
      <c r="E17" s="44"/>
    </row>
    <row r="18" spans="1:6" ht="15">
      <c r="A18" s="42"/>
      <c r="B18" s="42" t="s">
        <v>82</v>
      </c>
      <c r="C18" s="52"/>
      <c r="D18" s="44"/>
      <c r="E18" s="44"/>
    </row>
    <row r="19" spans="1:6" ht="27" customHeight="1" thickBot="1">
      <c r="A19" s="42"/>
      <c r="B19" s="53" t="s">
        <v>83</v>
      </c>
      <c r="C19" s="54"/>
      <c r="D19" s="55"/>
      <c r="E19" s="44"/>
    </row>
    <row r="20" spans="1:6" ht="27" customHeight="1" thickBot="1">
      <c r="A20" s="42"/>
      <c r="B20" s="206" t="s">
        <v>84</v>
      </c>
      <c r="C20" s="207"/>
      <c r="D20" s="208"/>
      <c r="E20" s="44"/>
    </row>
    <row r="21" spans="1:6" ht="16.5" thickBot="1">
      <c r="A21" s="42"/>
      <c r="B21" s="206" t="s">
        <v>85</v>
      </c>
      <c r="C21" s="207"/>
      <c r="D21" s="208"/>
      <c r="E21" s="44"/>
    </row>
    <row r="22" spans="1:6">
      <c r="A22" s="42"/>
      <c r="B22" s="56" t="s">
        <v>159</v>
      </c>
      <c r="C22" s="57"/>
      <c r="D22" s="48" t="s">
        <v>86</v>
      </c>
      <c r="E22" s="44"/>
    </row>
    <row r="23" spans="1:6" ht="16.5" thickBot="1">
      <c r="A23" s="42"/>
      <c r="B23" s="46" t="s">
        <v>87</v>
      </c>
      <c r="C23" s="58"/>
      <c r="D23" s="59" t="s">
        <v>86</v>
      </c>
      <c r="E23" s="44"/>
    </row>
    <row r="24" spans="1:6" ht="16.5" thickBot="1">
      <c r="A24" s="42"/>
      <c r="B24" s="60"/>
      <c r="C24" s="61"/>
      <c r="D24" s="43"/>
      <c r="E24" s="62"/>
    </row>
    <row r="25" spans="1:6">
      <c r="A25" s="209"/>
      <c r="B25" s="210" t="s">
        <v>88</v>
      </c>
      <c r="C25" s="212" t="s">
        <v>89</v>
      </c>
      <c r="D25" s="213"/>
      <c r="E25" s="214"/>
      <c r="F25" s="203"/>
    </row>
    <row r="26" spans="1:6" ht="16.5" thickBot="1">
      <c r="A26" s="209"/>
      <c r="B26" s="211"/>
      <c r="C26" s="204" t="s">
        <v>90</v>
      </c>
      <c r="D26" s="205"/>
      <c r="E26" s="214"/>
      <c r="F26" s="203"/>
    </row>
    <row r="27" spans="1:6" thickBot="1">
      <c r="A27" s="53"/>
      <c r="B27" s="63"/>
      <c r="C27" s="63"/>
      <c r="D27" s="63"/>
      <c r="E27" s="55"/>
      <c r="F27" s="36"/>
    </row>
    <row r="28" spans="1:6">
      <c r="B28" s="65" t="s">
        <v>160</v>
      </c>
    </row>
  </sheetData>
  <mergeCells count="20">
    <mergeCell ref="C13:D13"/>
    <mergeCell ref="B20:D20"/>
    <mergeCell ref="C8:D8"/>
    <mergeCell ref="C7:D7"/>
    <mergeCell ref="C9:D9"/>
    <mergeCell ref="C10:D10"/>
    <mergeCell ref="C11:D11"/>
    <mergeCell ref="C12:D12"/>
    <mergeCell ref="A1:D1"/>
    <mergeCell ref="B2:D2"/>
    <mergeCell ref="B3:D3"/>
    <mergeCell ref="C5:D5"/>
    <mergeCell ref="C6:D6"/>
    <mergeCell ref="F25:F26"/>
    <mergeCell ref="C26:D26"/>
    <mergeCell ref="B21:D21"/>
    <mergeCell ref="A25:A26"/>
    <mergeCell ref="B25:B26"/>
    <mergeCell ref="C25:D25"/>
    <mergeCell ref="E25:E2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workbookViewId="0">
      <selection activeCell="D7" sqref="D7"/>
    </sheetView>
  </sheetViews>
  <sheetFormatPr baseColWidth="10" defaultRowHeight="15"/>
  <cols>
    <col min="1" max="1" width="14.85546875" customWidth="1"/>
  </cols>
  <sheetData>
    <row r="1" spans="1:14" ht="120">
      <c r="A1" s="33" t="s">
        <v>148</v>
      </c>
      <c r="B1" s="33"/>
      <c r="C1" s="33" t="s">
        <v>44</v>
      </c>
      <c r="D1" s="33" t="s">
        <v>22</v>
      </c>
      <c r="E1" s="33" t="s">
        <v>105</v>
      </c>
      <c r="F1" s="33" t="s">
        <v>17</v>
      </c>
      <c r="G1" s="33" t="s">
        <v>10</v>
      </c>
      <c r="H1" s="33" t="s">
        <v>30</v>
      </c>
      <c r="I1" s="33" t="s">
        <v>60</v>
      </c>
      <c r="J1" s="33" t="s">
        <v>168</v>
      </c>
      <c r="K1" s="33" t="s">
        <v>20</v>
      </c>
      <c r="L1" s="23" t="s">
        <v>26</v>
      </c>
      <c r="M1" s="33" t="s">
        <v>150</v>
      </c>
      <c r="N1" s="33" t="s">
        <v>35</v>
      </c>
    </row>
    <row r="2" spans="1:14">
      <c r="A2" s="1" t="s">
        <v>173</v>
      </c>
      <c r="B2" s="1"/>
      <c r="C2" s="1" t="s">
        <v>172</v>
      </c>
      <c r="D2" s="1"/>
      <c r="E2" s="1"/>
      <c r="F2" s="1"/>
      <c r="G2" s="1"/>
      <c r="H2" s="1"/>
      <c r="I2" s="1"/>
      <c r="J2" s="1"/>
      <c r="K2" s="1"/>
      <c r="L2" s="1"/>
      <c r="M2" s="1"/>
      <c r="N2" s="1"/>
    </row>
    <row r="3" spans="1:14">
      <c r="A3" s="1" t="s">
        <v>173</v>
      </c>
      <c r="B3" s="1"/>
      <c r="C3" s="1" t="s">
        <v>170</v>
      </c>
      <c r="D3" s="1"/>
      <c r="E3" s="1"/>
      <c r="F3" s="1"/>
      <c r="G3" s="1"/>
      <c r="H3" s="1"/>
      <c r="I3" s="1"/>
      <c r="J3" s="1"/>
      <c r="K3" s="1"/>
      <c r="L3" s="1"/>
      <c r="M3" s="1"/>
      <c r="N3" s="1"/>
    </row>
    <row r="4" spans="1:14">
      <c r="A4" s="1" t="s">
        <v>173</v>
      </c>
      <c r="B4" s="1"/>
      <c r="C4" s="1" t="s">
        <v>171</v>
      </c>
      <c r="D4" s="1"/>
      <c r="E4" s="1"/>
      <c r="F4" s="1"/>
      <c r="G4" s="1"/>
      <c r="H4" s="1"/>
      <c r="I4" s="1"/>
      <c r="J4" s="1"/>
      <c r="K4" s="1"/>
      <c r="L4" s="1"/>
      <c r="M4" s="1"/>
      <c r="N4" s="1"/>
    </row>
    <row r="5" spans="1:14">
      <c r="A5" s="1" t="s">
        <v>173</v>
      </c>
      <c r="B5" s="1"/>
      <c r="C5" s="1" t="s">
        <v>183</v>
      </c>
      <c r="D5" s="1"/>
      <c r="E5" s="1"/>
      <c r="F5" s="1"/>
      <c r="G5" s="1"/>
      <c r="H5" s="1"/>
      <c r="I5" s="1"/>
      <c r="J5" s="1"/>
      <c r="K5" s="1"/>
      <c r="L5" s="1"/>
      <c r="M5" s="1"/>
      <c r="N5" s="1"/>
    </row>
    <row r="6" spans="1:14">
      <c r="A6" s="1" t="s">
        <v>173</v>
      </c>
      <c r="B6" s="1"/>
      <c r="C6" s="1" t="s">
        <v>185</v>
      </c>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1"/>
      <c r="B34" s="1"/>
      <c r="C34" s="1"/>
      <c r="D34" s="1"/>
      <c r="E34" s="1"/>
      <c r="F34" s="1"/>
      <c r="G34" s="1"/>
      <c r="H34" s="1"/>
      <c r="I34" s="1"/>
      <c r="J34" s="1"/>
      <c r="K34" s="1"/>
      <c r="L34" s="1"/>
      <c r="M34" s="1"/>
      <c r="N34" s="1"/>
    </row>
    <row r="35" spans="1:14">
      <c r="A35" s="1"/>
      <c r="B35" s="1"/>
      <c r="C35" s="1"/>
      <c r="D35" s="1"/>
      <c r="E35" s="1"/>
      <c r="F35" s="1"/>
      <c r="G35" s="1"/>
      <c r="H35" s="1"/>
      <c r="I35" s="1"/>
      <c r="J35" s="1"/>
      <c r="K35" s="1"/>
      <c r="L35" s="1"/>
      <c r="M35" s="1"/>
      <c r="N35" s="1"/>
    </row>
    <row r="36" spans="1:14">
      <c r="A36" s="1"/>
      <c r="B36" s="1"/>
      <c r="C36" s="1"/>
      <c r="D36" s="1"/>
      <c r="E36" s="1"/>
      <c r="F36" s="1"/>
      <c r="G36" s="1"/>
      <c r="H36" s="1"/>
      <c r="I36" s="1"/>
      <c r="J36" s="1"/>
      <c r="K36" s="1"/>
      <c r="L36" s="1"/>
      <c r="M36" s="1"/>
      <c r="N36" s="1"/>
    </row>
    <row r="37" spans="1:14">
      <c r="A37" s="1"/>
      <c r="B37" s="1"/>
      <c r="C37" s="1"/>
      <c r="D37" s="1"/>
      <c r="E37" s="1"/>
      <c r="F37" s="1"/>
      <c r="G37" s="1"/>
      <c r="H37" s="1"/>
      <c r="I37" s="1"/>
      <c r="J37" s="1"/>
      <c r="K37" s="1"/>
      <c r="L37" s="1"/>
      <c r="M37" s="1"/>
      <c r="N37" s="1"/>
    </row>
    <row r="38" spans="1:14">
      <c r="A38" s="1"/>
      <c r="B38" s="1"/>
      <c r="C38" s="1"/>
      <c r="D38" s="1"/>
      <c r="E38" s="1"/>
      <c r="F38" s="1"/>
      <c r="G38" s="1"/>
      <c r="H38" s="1"/>
      <c r="I38" s="1"/>
      <c r="J38" s="1"/>
      <c r="K38" s="1"/>
      <c r="L38" s="1"/>
      <c r="M38" s="1"/>
      <c r="N38" s="1"/>
    </row>
    <row r="39" spans="1:14">
      <c r="A39" s="1"/>
      <c r="B39" s="1"/>
      <c r="C39" s="1"/>
      <c r="D39" s="1"/>
      <c r="E39" s="1"/>
      <c r="F39" s="1"/>
      <c r="G39" s="1"/>
      <c r="H39" s="1"/>
      <c r="I39" s="1"/>
      <c r="J39" s="1"/>
      <c r="K39" s="1"/>
      <c r="L39" s="1"/>
      <c r="M39" s="1"/>
      <c r="N39" s="1"/>
    </row>
    <row r="40" spans="1:14">
      <c r="A40" s="1"/>
      <c r="B40" s="1"/>
      <c r="C40" s="1"/>
      <c r="D40" s="1"/>
      <c r="E40" s="1"/>
      <c r="F40" s="1"/>
      <c r="G40" s="1"/>
      <c r="H40" s="1"/>
      <c r="I40" s="1"/>
      <c r="J40" s="1"/>
      <c r="K40" s="1"/>
      <c r="L40" s="1"/>
      <c r="M40" s="1"/>
      <c r="N40" s="1"/>
    </row>
    <row r="41" spans="1:14">
      <c r="A41" s="1"/>
      <c r="B41" s="1"/>
      <c r="C41" s="1"/>
      <c r="D41" s="1"/>
      <c r="E41" s="1"/>
      <c r="F41" s="1"/>
      <c r="G41" s="1"/>
      <c r="H41" s="1"/>
      <c r="I41" s="1"/>
      <c r="J41" s="1"/>
      <c r="K41" s="1"/>
      <c r="L41" s="1"/>
      <c r="M41" s="1"/>
      <c r="N41" s="1"/>
    </row>
    <row r="42" spans="1:14">
      <c r="A42" s="1"/>
      <c r="B42" s="1"/>
      <c r="C42" s="1"/>
      <c r="D42" s="1"/>
      <c r="E42" s="1"/>
      <c r="F42" s="1"/>
      <c r="G42" s="1"/>
      <c r="H42" s="1"/>
      <c r="I42" s="1"/>
      <c r="J42" s="1"/>
      <c r="K42" s="1"/>
      <c r="L42" s="1"/>
      <c r="M42" s="1"/>
      <c r="N42" s="1"/>
    </row>
    <row r="43" spans="1:14">
      <c r="A43" s="1"/>
      <c r="B43" s="1"/>
      <c r="C43" s="1"/>
      <c r="D43" s="1"/>
      <c r="E43" s="1"/>
      <c r="F43" s="1"/>
      <c r="G43" s="1"/>
      <c r="H43" s="1"/>
      <c r="I43" s="1"/>
      <c r="J43" s="1"/>
      <c r="K43" s="1"/>
      <c r="L43" s="1"/>
      <c r="M43" s="1"/>
      <c r="N43" s="1"/>
    </row>
    <row r="44" spans="1:14">
      <c r="A44" s="1"/>
      <c r="B44" s="1"/>
      <c r="C44" s="1"/>
      <c r="D44" s="1"/>
      <c r="E44" s="1"/>
      <c r="F44" s="1"/>
      <c r="G44" s="1"/>
      <c r="H44" s="1"/>
      <c r="I44" s="1"/>
      <c r="J44" s="1"/>
      <c r="K44" s="1"/>
      <c r="L44" s="1"/>
      <c r="M44" s="1"/>
      <c r="N44" s="1"/>
    </row>
    <row r="45" spans="1:14">
      <c r="A45" s="1"/>
      <c r="B45" s="1"/>
      <c r="C45" s="1"/>
      <c r="D45" s="1"/>
      <c r="E45" s="1"/>
      <c r="F45" s="1"/>
      <c r="G45" s="1"/>
      <c r="H45" s="1"/>
      <c r="I45" s="1"/>
      <c r="J45" s="1"/>
      <c r="K45" s="1"/>
      <c r="L45" s="1"/>
      <c r="M45" s="1"/>
      <c r="N45" s="1"/>
    </row>
    <row r="46" spans="1:14">
      <c r="A46" s="1"/>
      <c r="B46" s="1"/>
      <c r="C46" s="1"/>
      <c r="D46" s="1"/>
      <c r="E46" s="1"/>
      <c r="F46" s="1"/>
      <c r="G46" s="1"/>
      <c r="H46" s="1"/>
      <c r="I46" s="1"/>
      <c r="J46" s="1"/>
      <c r="K46" s="1"/>
      <c r="L46" s="1"/>
      <c r="M46" s="1"/>
      <c r="N46" s="1"/>
    </row>
    <row r="47" spans="1:14">
      <c r="A47" s="1"/>
      <c r="B47" s="1"/>
      <c r="C47" s="1"/>
      <c r="D47" s="1"/>
      <c r="E47" s="1"/>
      <c r="F47" s="1"/>
      <c r="G47" s="1"/>
      <c r="H47" s="1"/>
      <c r="I47" s="1"/>
      <c r="J47" s="1"/>
      <c r="K47" s="1"/>
      <c r="L47" s="1"/>
      <c r="M47" s="1"/>
      <c r="N47" s="1"/>
    </row>
    <row r="48" spans="1:14">
      <c r="A48" s="1"/>
      <c r="B48" s="1"/>
      <c r="C48" s="1"/>
      <c r="D48" s="1"/>
      <c r="E48" s="1"/>
      <c r="F48" s="1"/>
      <c r="G48" s="1"/>
      <c r="H48" s="1"/>
      <c r="I48" s="1"/>
      <c r="J48" s="1"/>
      <c r="K48" s="1"/>
      <c r="L48" s="1"/>
      <c r="M48" s="1"/>
      <c r="N48" s="1"/>
    </row>
    <row r="49" spans="1:14">
      <c r="A49" s="1"/>
      <c r="B49" s="1"/>
      <c r="C49" s="1"/>
      <c r="D49" s="1"/>
      <c r="E49" s="1"/>
      <c r="F49" s="1"/>
      <c r="G49" s="1"/>
      <c r="H49" s="1"/>
      <c r="I49" s="1"/>
      <c r="J49" s="1"/>
      <c r="K49" s="1"/>
      <c r="L49" s="1"/>
      <c r="M49" s="1"/>
      <c r="N49" s="1"/>
    </row>
    <row r="50" spans="1:14">
      <c r="A50" s="1"/>
      <c r="B50" s="1"/>
      <c r="C50" s="1"/>
      <c r="D50" s="1"/>
      <c r="E50" s="1"/>
      <c r="F50" s="1"/>
      <c r="G50" s="1"/>
      <c r="H50" s="1"/>
      <c r="I50" s="1"/>
      <c r="J50" s="1"/>
      <c r="K50" s="1"/>
      <c r="L50" s="1"/>
      <c r="M50" s="1"/>
      <c r="N50" s="1"/>
    </row>
    <row r="51" spans="1:14">
      <c r="A51" s="1"/>
      <c r="B51" s="1"/>
      <c r="C51" s="1"/>
      <c r="D51" s="1"/>
      <c r="E51" s="1"/>
      <c r="F51" s="1"/>
      <c r="G51" s="1"/>
      <c r="H51" s="1"/>
      <c r="I51" s="1"/>
      <c r="J51" s="1"/>
      <c r="K51" s="1"/>
      <c r="L51" s="1"/>
      <c r="M51" s="1"/>
      <c r="N51" s="1"/>
    </row>
    <row r="52" spans="1:14">
      <c r="A52" s="1"/>
      <c r="B52" s="1"/>
      <c r="C52" s="1"/>
      <c r="D52" s="1"/>
      <c r="E52" s="1"/>
      <c r="F52" s="1"/>
      <c r="G52" s="1"/>
      <c r="H52" s="1"/>
      <c r="I52" s="1"/>
      <c r="J52" s="1"/>
      <c r="K52" s="1"/>
      <c r="L52" s="1"/>
      <c r="M52" s="1"/>
      <c r="N52" s="1"/>
    </row>
    <row r="53" spans="1:14">
      <c r="A53" s="1"/>
      <c r="B53" s="1"/>
      <c r="C53" s="1"/>
      <c r="D53" s="1"/>
      <c r="E53" s="1"/>
      <c r="F53" s="1"/>
      <c r="G53" s="1"/>
      <c r="H53" s="1"/>
      <c r="I53" s="1"/>
      <c r="J53" s="1"/>
      <c r="K53" s="1"/>
      <c r="L53" s="1"/>
      <c r="M53" s="1"/>
      <c r="N53" s="1"/>
    </row>
    <row r="54" spans="1:14">
      <c r="A54" s="1"/>
      <c r="B54" s="1"/>
      <c r="C54" s="1"/>
      <c r="D54" s="1"/>
      <c r="E54" s="1"/>
      <c r="F54" s="1"/>
      <c r="G54" s="1"/>
      <c r="H54" s="1"/>
      <c r="I54" s="1"/>
      <c r="J54" s="1"/>
      <c r="K54" s="1"/>
      <c r="L54" s="1"/>
      <c r="M54" s="1"/>
      <c r="N54" s="1"/>
    </row>
    <row r="55" spans="1:14">
      <c r="A55" s="1"/>
      <c r="B55" s="1"/>
      <c r="C55" s="1"/>
      <c r="D55" s="1"/>
      <c r="E55" s="1"/>
      <c r="F55" s="1"/>
      <c r="G55" s="1"/>
      <c r="H55" s="1"/>
      <c r="I55" s="1"/>
      <c r="J55" s="1"/>
      <c r="K55" s="1"/>
      <c r="L55" s="1"/>
      <c r="M55" s="1"/>
      <c r="N55" s="1"/>
    </row>
    <row r="56" spans="1:14">
      <c r="A56" s="1"/>
      <c r="B56" s="1"/>
      <c r="C56" s="1"/>
      <c r="D56" s="1"/>
      <c r="E56" s="1"/>
      <c r="F56" s="1"/>
      <c r="G56" s="1"/>
      <c r="H56" s="1"/>
      <c r="I56" s="1"/>
      <c r="J56" s="1"/>
      <c r="K56" s="1"/>
      <c r="L56" s="1"/>
      <c r="M56" s="1"/>
      <c r="N56" s="1"/>
    </row>
    <row r="57" spans="1:14">
      <c r="A57" s="1"/>
      <c r="B57" s="1"/>
      <c r="C57" s="1"/>
      <c r="D57" s="1"/>
      <c r="E57" s="1"/>
      <c r="F57" s="1"/>
      <c r="G57" s="1"/>
      <c r="H57" s="1"/>
      <c r="I57" s="1"/>
      <c r="J57" s="1"/>
      <c r="K57" s="1"/>
      <c r="L57" s="1"/>
      <c r="M57" s="1"/>
      <c r="N57" s="1"/>
    </row>
    <row r="58" spans="1:14">
      <c r="A58" s="1"/>
      <c r="B58" s="1"/>
      <c r="C58" s="1"/>
      <c r="D58" s="1"/>
      <c r="E58" s="1"/>
      <c r="F58" s="1"/>
      <c r="G58" s="1"/>
      <c r="H58" s="1"/>
      <c r="I58" s="1"/>
      <c r="J58" s="1"/>
      <c r="K58" s="1"/>
      <c r="L58" s="1"/>
      <c r="M58" s="1"/>
      <c r="N58" s="1"/>
    </row>
    <row r="59" spans="1:14">
      <c r="A59" s="1"/>
      <c r="B59" s="1"/>
      <c r="C59" s="1"/>
      <c r="D59" s="1"/>
      <c r="E59" s="1"/>
      <c r="F59" s="1"/>
      <c r="G59" s="1"/>
      <c r="H59" s="1"/>
      <c r="I59" s="1"/>
      <c r="J59" s="1"/>
      <c r="K59" s="1"/>
      <c r="L59" s="1"/>
      <c r="M59" s="1"/>
      <c r="N59" s="1"/>
    </row>
    <row r="60" spans="1:14">
      <c r="A60" s="1"/>
      <c r="B60" s="1"/>
      <c r="C60" s="1"/>
      <c r="D60" s="1"/>
      <c r="E60" s="1"/>
      <c r="F60" s="1"/>
      <c r="G60" s="1"/>
      <c r="H60" s="1"/>
      <c r="I60" s="1"/>
      <c r="J60" s="1"/>
      <c r="K60" s="1"/>
      <c r="L60" s="1"/>
      <c r="M60" s="1"/>
      <c r="N60" s="1"/>
    </row>
    <row r="61" spans="1:14">
      <c r="A61" s="1"/>
      <c r="B61" s="1"/>
      <c r="C61" s="1"/>
      <c r="D61" s="1"/>
      <c r="E61" s="1"/>
      <c r="F61" s="1"/>
      <c r="G61" s="1"/>
      <c r="H61" s="1"/>
      <c r="I61" s="1"/>
      <c r="J61" s="1"/>
      <c r="K61" s="1"/>
      <c r="L61" s="1"/>
      <c r="M61" s="1"/>
      <c r="N61" s="1"/>
    </row>
    <row r="62" spans="1:14">
      <c r="A62" s="1"/>
      <c r="B62" s="1"/>
      <c r="C62" s="1"/>
      <c r="D62" s="1"/>
      <c r="E62" s="1"/>
      <c r="F62" s="1"/>
      <c r="G62" s="1"/>
      <c r="H62" s="1"/>
      <c r="I62" s="1"/>
      <c r="J62" s="1"/>
      <c r="K62" s="1"/>
      <c r="L62" s="1"/>
      <c r="M62" s="1"/>
      <c r="N62" s="1"/>
    </row>
    <row r="63" spans="1:14">
      <c r="A63" s="1"/>
      <c r="B63" s="1"/>
      <c r="C63" s="1"/>
      <c r="D63" s="1"/>
      <c r="E63" s="1"/>
      <c r="F63" s="1"/>
      <c r="G63" s="1"/>
      <c r="H63" s="1"/>
      <c r="I63" s="1"/>
      <c r="J63" s="1"/>
      <c r="K63" s="1"/>
      <c r="L63" s="1"/>
      <c r="M63" s="1"/>
      <c r="N63" s="1"/>
    </row>
    <row r="64" spans="1:14">
      <c r="A64" s="1"/>
      <c r="B64" s="1"/>
      <c r="C64" s="1"/>
      <c r="D64" s="1"/>
      <c r="E64" s="1"/>
      <c r="F64" s="1"/>
      <c r="G64" s="1"/>
      <c r="H64" s="1"/>
      <c r="I64" s="1"/>
      <c r="J64" s="1"/>
      <c r="K64" s="1"/>
      <c r="L64" s="1"/>
      <c r="M64" s="1"/>
      <c r="N64" s="1"/>
    </row>
    <row r="65" spans="1:14">
      <c r="A65" s="1"/>
      <c r="B65" s="1"/>
      <c r="C65" s="1"/>
      <c r="D65" s="1"/>
      <c r="E65" s="1"/>
      <c r="F65" s="1"/>
      <c r="G65" s="1"/>
      <c r="H65" s="1"/>
      <c r="I65" s="1"/>
      <c r="J65" s="1"/>
      <c r="K65" s="1"/>
      <c r="L65" s="1"/>
      <c r="M65" s="1"/>
      <c r="N65" s="1"/>
    </row>
    <row r="66" spans="1:14">
      <c r="A66" s="1"/>
      <c r="B66" s="1"/>
      <c r="C66" s="1"/>
      <c r="D66" s="1"/>
      <c r="E66" s="1"/>
      <c r="F66" s="1"/>
      <c r="G66" s="1"/>
      <c r="H66" s="1"/>
      <c r="I66" s="1"/>
      <c r="J66" s="1"/>
      <c r="K66" s="1"/>
      <c r="L66" s="1"/>
      <c r="M66" s="1"/>
      <c r="N66" s="1"/>
    </row>
    <row r="67" spans="1:14">
      <c r="A67" s="1"/>
      <c r="B67" s="1"/>
      <c r="C67" s="1"/>
      <c r="D67" s="1"/>
      <c r="E67" s="1"/>
      <c r="F67" s="1"/>
      <c r="G67" s="1"/>
      <c r="H67" s="1"/>
      <c r="I67" s="1"/>
      <c r="J67" s="1"/>
      <c r="K67" s="1"/>
      <c r="L67" s="1"/>
      <c r="M67" s="1"/>
      <c r="N67" s="1"/>
    </row>
    <row r="68" spans="1:14">
      <c r="A68" s="1"/>
      <c r="B68" s="1"/>
      <c r="C68" s="1"/>
      <c r="D68" s="1"/>
      <c r="E68" s="1"/>
      <c r="F68" s="1"/>
      <c r="G68" s="1"/>
      <c r="H68" s="1"/>
      <c r="I68" s="1"/>
      <c r="J68" s="1"/>
      <c r="K68" s="1"/>
      <c r="L68" s="1"/>
      <c r="M68" s="1"/>
      <c r="N68" s="1"/>
    </row>
    <row r="69" spans="1:14">
      <c r="A69" s="1"/>
      <c r="B69" s="1"/>
      <c r="C69" s="1"/>
      <c r="D69" s="1"/>
      <c r="E69" s="1"/>
      <c r="F69" s="1"/>
      <c r="G69" s="1"/>
      <c r="H69" s="1"/>
      <c r="I69" s="1"/>
      <c r="J69" s="1"/>
      <c r="K69" s="1"/>
      <c r="L69" s="1"/>
      <c r="M69" s="1"/>
      <c r="N69" s="1"/>
    </row>
    <row r="70" spans="1:14">
      <c r="A70" s="1"/>
      <c r="B70" s="1"/>
      <c r="C70" s="1"/>
      <c r="D70" s="1"/>
      <c r="E70" s="1"/>
      <c r="F70" s="1"/>
      <c r="G70" s="1"/>
      <c r="H70" s="1"/>
      <c r="I70" s="1"/>
      <c r="J70" s="1"/>
      <c r="K70" s="1"/>
      <c r="L70" s="1"/>
      <c r="M70" s="1"/>
      <c r="N70" s="1"/>
    </row>
    <row r="71" spans="1:14">
      <c r="A71" s="1"/>
      <c r="B71" s="1"/>
      <c r="C71" s="1"/>
      <c r="D71" s="1"/>
      <c r="E71" s="1"/>
      <c r="F71" s="1"/>
      <c r="G71" s="1"/>
      <c r="H71" s="1"/>
      <c r="I71" s="1"/>
      <c r="J71" s="1"/>
      <c r="K71" s="1"/>
      <c r="L71" s="1"/>
      <c r="M71" s="1"/>
      <c r="N71" s="1"/>
    </row>
    <row r="72" spans="1:14">
      <c r="A72" s="1"/>
      <c r="B72" s="1"/>
      <c r="C72" s="1"/>
      <c r="D72" s="1"/>
      <c r="E72" s="1"/>
      <c r="F72" s="1"/>
      <c r="G72" s="1"/>
      <c r="H72" s="1"/>
      <c r="I72" s="1"/>
      <c r="J72" s="1"/>
      <c r="K72" s="1"/>
      <c r="L72" s="1"/>
      <c r="M72" s="1"/>
      <c r="N72" s="1"/>
    </row>
    <row r="73" spans="1:14">
      <c r="A73" s="1"/>
      <c r="B73" s="1"/>
      <c r="C73" s="1"/>
      <c r="D73" s="1"/>
      <c r="E73" s="1"/>
      <c r="F73" s="1"/>
      <c r="G73" s="1"/>
      <c r="H73" s="1"/>
      <c r="I73" s="1"/>
      <c r="J73" s="1"/>
      <c r="K73" s="1"/>
      <c r="L73" s="1"/>
      <c r="M73" s="1"/>
      <c r="N73" s="1"/>
    </row>
    <row r="74" spans="1:14">
      <c r="A74" s="1"/>
      <c r="B74" s="1"/>
      <c r="C74" s="1"/>
      <c r="D74" s="1"/>
      <c r="E74" s="1"/>
      <c r="F74" s="1"/>
      <c r="G74" s="1"/>
      <c r="H74" s="1"/>
      <c r="I74" s="1"/>
      <c r="J74" s="1"/>
      <c r="K74" s="1"/>
      <c r="L74" s="1"/>
      <c r="M74" s="1"/>
      <c r="N74" s="1"/>
    </row>
    <row r="75" spans="1:14">
      <c r="A75" s="1"/>
      <c r="B75" s="1"/>
      <c r="C75" s="1"/>
      <c r="D75" s="1"/>
      <c r="E75" s="1"/>
      <c r="F75" s="1"/>
      <c r="G75" s="1"/>
      <c r="H75" s="1"/>
      <c r="I75" s="1"/>
      <c r="J75" s="1"/>
      <c r="K75" s="1"/>
      <c r="L75" s="1"/>
      <c r="M75" s="1"/>
      <c r="N75" s="1"/>
    </row>
    <row r="76" spans="1:14">
      <c r="A76" s="1"/>
      <c r="B76" s="1"/>
      <c r="C76" s="1"/>
      <c r="D76" s="1"/>
      <c r="E76" s="1"/>
      <c r="F76" s="1"/>
      <c r="G76" s="1"/>
      <c r="H76" s="1"/>
      <c r="I76" s="1"/>
      <c r="J76" s="1"/>
      <c r="K76" s="1"/>
      <c r="L76" s="1"/>
      <c r="M76" s="1"/>
      <c r="N76" s="1"/>
    </row>
    <row r="77" spans="1:14">
      <c r="A77" s="1"/>
      <c r="B77" s="1"/>
      <c r="C77" s="1"/>
      <c r="D77" s="1"/>
      <c r="E77" s="1"/>
      <c r="F77" s="1"/>
      <c r="G77" s="1"/>
      <c r="H77" s="1"/>
      <c r="I77" s="1"/>
      <c r="J77" s="1"/>
      <c r="K77" s="1"/>
      <c r="L77" s="1"/>
      <c r="M77" s="1"/>
      <c r="N77" s="1"/>
    </row>
    <row r="78" spans="1:14">
      <c r="A78" s="1"/>
      <c r="B78" s="1"/>
      <c r="C78" s="1"/>
      <c r="D78" s="1"/>
      <c r="E78" s="1"/>
      <c r="F78" s="1"/>
      <c r="G78" s="1"/>
      <c r="H78" s="1"/>
      <c r="I78" s="1"/>
      <c r="J78" s="1"/>
      <c r="K78" s="1"/>
      <c r="L78" s="1"/>
      <c r="M78" s="1"/>
      <c r="N78" s="1"/>
    </row>
    <row r="79" spans="1:14">
      <c r="A79" s="1"/>
      <c r="B79" s="1"/>
      <c r="C79" s="1"/>
      <c r="D79" s="1"/>
      <c r="E79" s="1"/>
      <c r="F79" s="1"/>
      <c r="G79" s="1"/>
      <c r="H79" s="1"/>
      <c r="I79" s="1"/>
      <c r="J79" s="1"/>
      <c r="K79" s="1"/>
      <c r="L79" s="1"/>
      <c r="M79" s="1"/>
      <c r="N79" s="1"/>
    </row>
    <row r="80" spans="1:14">
      <c r="A80" s="1"/>
      <c r="B80" s="1"/>
      <c r="C80" s="1"/>
      <c r="D80" s="1"/>
      <c r="E80" s="1"/>
      <c r="F80" s="1"/>
      <c r="G80" s="1"/>
      <c r="H80" s="1"/>
      <c r="I80" s="1"/>
      <c r="J80" s="1"/>
      <c r="K80" s="1"/>
      <c r="L80" s="1"/>
      <c r="M80" s="1"/>
      <c r="N80" s="1"/>
    </row>
    <row r="81" spans="1:14">
      <c r="A81" s="1"/>
      <c r="B81" s="1"/>
      <c r="C81" s="1"/>
      <c r="D81" s="1"/>
      <c r="E81" s="1"/>
      <c r="F81" s="1"/>
      <c r="G81" s="1"/>
      <c r="H81" s="1"/>
      <c r="I81" s="1"/>
      <c r="J81" s="1"/>
      <c r="K81" s="1"/>
      <c r="L81" s="1"/>
      <c r="M81" s="1"/>
      <c r="N81" s="1"/>
    </row>
    <row r="82" spans="1:14">
      <c r="A82" s="1"/>
      <c r="B82" s="1"/>
      <c r="C82" s="1"/>
      <c r="D82" s="1"/>
      <c r="E82" s="1"/>
      <c r="F82" s="1"/>
      <c r="G82" s="1"/>
      <c r="H82" s="1"/>
      <c r="I82" s="1"/>
      <c r="J82" s="1"/>
      <c r="K82" s="1"/>
      <c r="L82" s="1"/>
      <c r="M82" s="1"/>
      <c r="N82" s="1"/>
    </row>
    <row r="83" spans="1:14">
      <c r="A83" s="1"/>
      <c r="B83" s="1"/>
      <c r="C83" s="1"/>
      <c r="D83" s="1"/>
      <c r="E83" s="1"/>
      <c r="F83" s="1"/>
      <c r="G83" s="1"/>
      <c r="H83" s="1"/>
      <c r="I83" s="1"/>
      <c r="J83" s="1"/>
      <c r="K83" s="1"/>
      <c r="L83" s="1"/>
      <c r="M83" s="1"/>
      <c r="N83" s="1"/>
    </row>
    <row r="84" spans="1:14">
      <c r="A84" s="1"/>
      <c r="B84" s="1"/>
      <c r="C84" s="1"/>
      <c r="D84" s="1"/>
      <c r="E84" s="1"/>
      <c r="F84" s="1"/>
      <c r="G84" s="1"/>
      <c r="H84" s="1"/>
      <c r="I84" s="1"/>
      <c r="J84" s="1"/>
      <c r="K84" s="1"/>
      <c r="L84" s="1"/>
      <c r="M84" s="1"/>
      <c r="N84" s="1"/>
    </row>
    <row r="85" spans="1:14">
      <c r="A85" s="1"/>
      <c r="B85" s="1"/>
      <c r="C85" s="1"/>
      <c r="D85" s="1"/>
      <c r="E85" s="1"/>
      <c r="F85" s="1"/>
      <c r="G85" s="1"/>
      <c r="H85" s="1"/>
      <c r="I85" s="1"/>
      <c r="J85" s="1"/>
      <c r="K85" s="1"/>
      <c r="L85" s="1"/>
      <c r="M85" s="1"/>
      <c r="N85" s="1"/>
    </row>
    <row r="86" spans="1:14">
      <c r="A86" s="1"/>
      <c r="B86" s="1"/>
      <c r="C86" s="1"/>
      <c r="D86" s="1"/>
      <c r="E86" s="1"/>
      <c r="F86" s="1"/>
      <c r="G86" s="1"/>
      <c r="H86" s="1"/>
      <c r="I86" s="1"/>
      <c r="J86" s="1"/>
      <c r="K86" s="1"/>
      <c r="L86" s="1"/>
      <c r="M86" s="1"/>
      <c r="N86" s="1"/>
    </row>
    <row r="87" spans="1:14">
      <c r="A87" s="1"/>
      <c r="B87" s="1"/>
      <c r="C87" s="1"/>
      <c r="D87" s="1"/>
      <c r="E87" s="1"/>
      <c r="F87" s="1"/>
      <c r="G87" s="1"/>
      <c r="H87" s="1"/>
      <c r="I87" s="1"/>
      <c r="J87" s="1"/>
      <c r="K87" s="1"/>
      <c r="L87" s="1"/>
      <c r="M87" s="1"/>
      <c r="N87" s="1"/>
    </row>
    <row r="88" spans="1:14">
      <c r="A88" s="1"/>
      <c r="B88" s="1"/>
      <c r="C88" s="1"/>
      <c r="D88" s="1"/>
      <c r="E88" s="1"/>
      <c r="F88" s="1"/>
      <c r="G88" s="1"/>
      <c r="H88" s="1"/>
      <c r="I88" s="1"/>
      <c r="J88" s="1"/>
      <c r="K88" s="1"/>
      <c r="L88" s="1"/>
      <c r="M88" s="1"/>
      <c r="N88" s="1"/>
    </row>
    <row r="89" spans="1:14">
      <c r="A89" s="1"/>
      <c r="B89" s="1"/>
      <c r="C89" s="1"/>
      <c r="D89" s="1"/>
      <c r="E89" s="1"/>
      <c r="F89" s="1"/>
      <c r="G89" s="1"/>
      <c r="H89" s="1"/>
      <c r="I89" s="1"/>
      <c r="J89" s="1"/>
      <c r="K89" s="1"/>
      <c r="L89" s="1"/>
      <c r="M89" s="1"/>
      <c r="N89" s="1"/>
    </row>
    <row r="90" spans="1:14">
      <c r="A90" s="1"/>
      <c r="B90" s="1"/>
      <c r="C90" s="1"/>
      <c r="D90" s="1"/>
      <c r="E90" s="1"/>
      <c r="F90" s="1"/>
      <c r="G90" s="1"/>
      <c r="H90" s="1"/>
      <c r="I90" s="1"/>
      <c r="J90" s="1"/>
      <c r="K90" s="1"/>
      <c r="L90" s="1"/>
      <c r="M90" s="1"/>
      <c r="N90" s="1"/>
    </row>
    <row r="91" spans="1:14">
      <c r="A91" s="1"/>
      <c r="B91" s="1"/>
      <c r="C91" s="1"/>
      <c r="D91" s="1"/>
      <c r="E91" s="1"/>
      <c r="F91" s="1"/>
      <c r="G91" s="1"/>
      <c r="H91" s="1"/>
      <c r="I91" s="1"/>
      <c r="J91" s="1"/>
      <c r="K91" s="1"/>
      <c r="L91" s="1"/>
      <c r="M91" s="1"/>
      <c r="N91" s="1"/>
    </row>
    <row r="92" spans="1:14">
      <c r="A92" s="1"/>
      <c r="B92" s="1"/>
      <c r="C92" s="1"/>
      <c r="D92" s="1"/>
      <c r="E92" s="1"/>
      <c r="F92" s="1"/>
      <c r="G92" s="1"/>
      <c r="H92" s="1"/>
      <c r="I92" s="1"/>
      <c r="J92" s="1"/>
      <c r="K92" s="1"/>
      <c r="L92" s="1"/>
      <c r="M92" s="1"/>
      <c r="N92" s="1"/>
    </row>
    <row r="93" spans="1:14">
      <c r="A93" s="1"/>
      <c r="B93" s="1"/>
      <c r="C93" s="1"/>
      <c r="D93" s="1"/>
      <c r="E93" s="1"/>
      <c r="F93" s="1"/>
      <c r="G93" s="1"/>
      <c r="H93" s="1"/>
      <c r="I93" s="1"/>
      <c r="J93" s="1"/>
      <c r="K93" s="1"/>
      <c r="L93" s="1"/>
      <c r="M93" s="1"/>
      <c r="N93" s="1"/>
    </row>
    <row r="94" spans="1:14">
      <c r="A94" s="1"/>
      <c r="B94" s="1"/>
      <c r="C94" s="1"/>
      <c r="D94" s="1"/>
      <c r="E94" s="1"/>
      <c r="F94" s="1"/>
      <c r="G94" s="1"/>
      <c r="H94" s="1"/>
      <c r="I94" s="1"/>
      <c r="J94" s="1"/>
      <c r="K94" s="1"/>
      <c r="L94" s="1"/>
      <c r="M94" s="1"/>
      <c r="N94" s="1"/>
    </row>
    <row r="95" spans="1:14">
      <c r="A95" s="1"/>
      <c r="B95" s="1"/>
      <c r="C95" s="1"/>
      <c r="D95" s="1"/>
      <c r="E95" s="1"/>
      <c r="F95" s="1"/>
      <c r="G95" s="1"/>
      <c r="H95" s="1"/>
      <c r="I95" s="1"/>
      <c r="J95" s="1"/>
      <c r="K95" s="1"/>
      <c r="L95" s="1"/>
      <c r="M95" s="1"/>
      <c r="N95" s="1"/>
    </row>
    <row r="96" spans="1:14">
      <c r="A96" s="1"/>
      <c r="B96" s="1"/>
      <c r="C96" s="1"/>
      <c r="D96" s="1"/>
      <c r="E96" s="1"/>
      <c r="F96" s="1"/>
      <c r="G96" s="1"/>
      <c r="H96" s="1"/>
      <c r="I96" s="1"/>
      <c r="J96" s="1"/>
      <c r="K96" s="1"/>
      <c r="L96" s="1"/>
      <c r="M96" s="1"/>
      <c r="N96" s="1"/>
    </row>
    <row r="97" spans="1:14">
      <c r="A97" s="1"/>
      <c r="B97" s="1"/>
      <c r="C97" s="1"/>
      <c r="D97" s="1"/>
      <c r="E97" s="1"/>
      <c r="F97" s="1"/>
      <c r="G97" s="1"/>
      <c r="H97" s="1"/>
      <c r="I97" s="1"/>
      <c r="J97" s="1"/>
      <c r="K97" s="1"/>
      <c r="L97" s="1"/>
      <c r="M97" s="1"/>
      <c r="N97" s="1"/>
    </row>
    <row r="98" spans="1:14">
      <c r="A98" s="1"/>
      <c r="B98" s="1"/>
      <c r="C98" s="1"/>
      <c r="D98" s="1"/>
      <c r="E98" s="1"/>
      <c r="F98" s="1"/>
      <c r="G98" s="1"/>
      <c r="H98" s="1"/>
      <c r="I98" s="1"/>
      <c r="J98" s="1"/>
      <c r="K98" s="1"/>
      <c r="L98" s="1"/>
      <c r="M98" s="1"/>
      <c r="N98" s="1"/>
    </row>
    <row r="99" spans="1:14">
      <c r="A99" s="1"/>
      <c r="B99" s="1"/>
      <c r="C99" s="1"/>
      <c r="D99" s="1"/>
      <c r="E99" s="1"/>
      <c r="F99" s="1"/>
      <c r="G99" s="1"/>
      <c r="H99" s="1"/>
      <c r="I99" s="1"/>
      <c r="J99" s="1"/>
      <c r="K99" s="1"/>
      <c r="L99" s="1"/>
      <c r="M99" s="1"/>
      <c r="N99" s="1"/>
    </row>
    <row r="100" spans="1:14">
      <c r="A100" s="1"/>
      <c r="B100" s="1"/>
      <c r="C100" s="1"/>
      <c r="D100" s="1"/>
      <c r="E100" s="1"/>
      <c r="F100" s="1"/>
      <c r="G100" s="1"/>
      <c r="H100" s="1"/>
      <c r="I100" s="1"/>
      <c r="J100" s="1"/>
      <c r="K100" s="1"/>
      <c r="L100" s="1"/>
      <c r="M100" s="1"/>
      <c r="N100" s="1"/>
    </row>
    <row r="101" spans="1:14">
      <c r="A101" s="1"/>
      <c r="B101" s="1"/>
      <c r="C101" s="1"/>
      <c r="D101" s="1"/>
      <c r="E101" s="1"/>
      <c r="F101" s="1"/>
      <c r="G101" s="1"/>
      <c r="H101" s="1"/>
      <c r="I101" s="1"/>
      <c r="J101" s="1"/>
      <c r="K101" s="1"/>
      <c r="L101" s="1"/>
      <c r="M101" s="1"/>
      <c r="N101" s="1"/>
    </row>
    <row r="102" spans="1:14">
      <c r="A102" s="1"/>
      <c r="B102" s="1"/>
      <c r="C102" s="1"/>
      <c r="D102" s="1"/>
      <c r="E102" s="1"/>
      <c r="F102" s="1"/>
      <c r="G102" s="1"/>
      <c r="H102" s="1"/>
      <c r="I102" s="1"/>
      <c r="J102" s="1"/>
      <c r="K102" s="1"/>
      <c r="L102" s="1"/>
      <c r="M102" s="1"/>
      <c r="N102" s="1"/>
    </row>
    <row r="103" spans="1:14">
      <c r="A103" s="1"/>
      <c r="B103" s="1"/>
      <c r="C103" s="1"/>
      <c r="D103" s="1"/>
      <c r="E103" s="1"/>
      <c r="F103" s="1"/>
      <c r="G103" s="1"/>
      <c r="H103" s="1"/>
      <c r="I103" s="1"/>
      <c r="J103" s="1"/>
      <c r="K103" s="1"/>
      <c r="L103" s="1"/>
      <c r="M103" s="1"/>
      <c r="N103" s="1"/>
    </row>
    <row r="104" spans="1:14">
      <c r="A104" s="1"/>
      <c r="B104" s="1"/>
      <c r="C104" s="1"/>
      <c r="D104" s="1"/>
      <c r="E104" s="1"/>
      <c r="F104" s="1"/>
      <c r="G104" s="1"/>
      <c r="H104" s="1"/>
      <c r="I104" s="1"/>
      <c r="J104" s="1"/>
      <c r="K104" s="1"/>
      <c r="L104" s="1"/>
      <c r="M104" s="1"/>
      <c r="N104" s="1"/>
    </row>
    <row r="105" spans="1:14">
      <c r="A105" s="1"/>
      <c r="B105" s="1"/>
      <c r="C105" s="1"/>
      <c r="D105" s="1"/>
      <c r="E105" s="1"/>
      <c r="F105" s="1"/>
      <c r="G105" s="1"/>
      <c r="H105" s="1"/>
      <c r="I105" s="1"/>
      <c r="J105" s="1"/>
      <c r="K105" s="1"/>
      <c r="L105" s="1"/>
      <c r="M105" s="1"/>
      <c r="N105" s="1"/>
    </row>
    <row r="106" spans="1:14">
      <c r="A106" s="1"/>
      <c r="B106" s="1"/>
      <c r="C106" s="1"/>
      <c r="D106" s="1"/>
      <c r="E106" s="1"/>
      <c r="F106" s="1"/>
      <c r="G106" s="1"/>
      <c r="H106" s="1"/>
      <c r="I106" s="1"/>
      <c r="J106" s="1"/>
      <c r="K106" s="1"/>
      <c r="L106" s="1"/>
      <c r="M106" s="1"/>
      <c r="N106" s="1"/>
    </row>
    <row r="107" spans="1:14">
      <c r="A107" s="1"/>
      <c r="B107" s="1"/>
      <c r="C107" s="1"/>
      <c r="D107" s="1"/>
      <c r="E107" s="1"/>
      <c r="F107" s="1"/>
      <c r="G107" s="1"/>
      <c r="H107" s="1"/>
      <c r="I107" s="1"/>
      <c r="J107" s="1"/>
      <c r="K107" s="1"/>
      <c r="L107" s="1"/>
      <c r="M107" s="1"/>
      <c r="N107" s="1"/>
    </row>
    <row r="108" spans="1:14">
      <c r="A108" s="1"/>
      <c r="B108" s="1"/>
      <c r="C108" s="1"/>
      <c r="D108" s="1"/>
      <c r="E108" s="1"/>
      <c r="F108" s="1"/>
      <c r="G108" s="1"/>
      <c r="H108" s="1"/>
      <c r="I108" s="1"/>
      <c r="J108" s="1"/>
      <c r="K108" s="1"/>
      <c r="L108" s="1"/>
      <c r="M108" s="1"/>
      <c r="N108" s="1"/>
    </row>
    <row r="109" spans="1:14">
      <c r="A109" s="1"/>
      <c r="B109" s="1"/>
      <c r="C109" s="1"/>
      <c r="D109" s="1"/>
      <c r="E109" s="1"/>
      <c r="F109" s="1"/>
      <c r="G109" s="1"/>
      <c r="H109" s="1"/>
      <c r="I109" s="1"/>
      <c r="J109" s="1"/>
      <c r="K109" s="1"/>
      <c r="L109" s="1"/>
      <c r="M109" s="1"/>
      <c r="N109" s="1"/>
    </row>
    <row r="110" spans="1:14">
      <c r="A110" s="1"/>
      <c r="B110" s="1"/>
      <c r="C110" s="1"/>
      <c r="D110" s="1"/>
      <c r="E110" s="1"/>
      <c r="F110" s="1"/>
      <c r="G110" s="1"/>
      <c r="H110" s="1"/>
      <c r="I110" s="1"/>
      <c r="J110" s="1"/>
      <c r="K110" s="1"/>
      <c r="L110" s="1"/>
      <c r="M110" s="1"/>
      <c r="N110" s="1"/>
    </row>
    <row r="111" spans="1:14">
      <c r="A111" s="1"/>
      <c r="B111" s="1"/>
      <c r="C111" s="1"/>
      <c r="D111" s="1"/>
      <c r="E111" s="1"/>
      <c r="F111" s="1"/>
      <c r="G111" s="1"/>
      <c r="H111" s="1"/>
      <c r="I111" s="1"/>
      <c r="J111" s="1"/>
      <c r="K111" s="1"/>
      <c r="L111" s="1"/>
      <c r="M111" s="1"/>
      <c r="N111" s="1"/>
    </row>
    <row r="112" spans="1:14">
      <c r="A112" s="1"/>
      <c r="B112" s="1"/>
      <c r="C112" s="1"/>
      <c r="D112" s="1"/>
      <c r="E112" s="1"/>
      <c r="F112" s="1"/>
      <c r="G112" s="1"/>
      <c r="H112" s="1"/>
      <c r="I112" s="1"/>
      <c r="J112" s="1"/>
      <c r="K112" s="1"/>
      <c r="L112" s="1"/>
      <c r="M112" s="1"/>
      <c r="N112" s="1"/>
    </row>
    <row r="113" spans="1:14">
      <c r="A113" s="1"/>
      <c r="B113" s="1"/>
      <c r="C113" s="1"/>
      <c r="D113" s="1"/>
      <c r="E113" s="1"/>
      <c r="F113" s="1"/>
      <c r="G113" s="1"/>
      <c r="H113" s="1"/>
      <c r="I113" s="1"/>
      <c r="J113" s="1"/>
      <c r="K113" s="1"/>
      <c r="L113" s="1"/>
      <c r="M113" s="1"/>
      <c r="N113" s="1"/>
    </row>
    <row r="114" spans="1:14">
      <c r="A114" s="1"/>
      <c r="B114" s="1"/>
      <c r="C114" s="1"/>
      <c r="D114" s="1"/>
      <c r="E114" s="1"/>
      <c r="F114" s="1"/>
      <c r="G114" s="1"/>
      <c r="H114" s="1"/>
      <c r="I114" s="1"/>
      <c r="J114" s="1"/>
      <c r="K114" s="1"/>
      <c r="L114" s="1"/>
      <c r="M114" s="1"/>
      <c r="N114" s="1"/>
    </row>
    <row r="115" spans="1:14">
      <c r="A115" s="1"/>
      <c r="B115" s="1"/>
      <c r="C115" s="1"/>
      <c r="D115" s="1"/>
      <c r="E115" s="1"/>
      <c r="F115" s="1"/>
      <c r="G115" s="1"/>
      <c r="H115" s="1"/>
      <c r="I115" s="1"/>
      <c r="J115" s="1"/>
      <c r="K115" s="1"/>
      <c r="L115" s="1"/>
      <c r="M115" s="1"/>
      <c r="N115" s="1"/>
    </row>
    <row r="116" spans="1:14">
      <c r="A116" s="1"/>
      <c r="B116" s="1"/>
      <c r="C116" s="1"/>
      <c r="D116" s="1"/>
      <c r="E116" s="1"/>
      <c r="F116" s="1"/>
      <c r="G116" s="1"/>
      <c r="H116" s="1"/>
      <c r="I116" s="1"/>
      <c r="J116" s="1"/>
      <c r="K116" s="1"/>
      <c r="L116" s="1"/>
      <c r="M116" s="1"/>
      <c r="N116" s="1"/>
    </row>
    <row r="117" spans="1:14">
      <c r="A117" s="1"/>
      <c r="B117" s="1"/>
      <c r="C117" s="1"/>
      <c r="D117" s="1"/>
      <c r="E117" s="1"/>
      <c r="F117" s="1"/>
      <c r="G117" s="1"/>
      <c r="H117" s="1"/>
      <c r="I117" s="1"/>
      <c r="J117" s="1"/>
      <c r="K117" s="1"/>
      <c r="L117" s="1"/>
      <c r="M117" s="1"/>
      <c r="N117" s="1"/>
    </row>
    <row r="118" spans="1:14">
      <c r="A118" s="1"/>
      <c r="B118" s="1"/>
      <c r="C118" s="1"/>
      <c r="D118" s="1"/>
      <c r="E118" s="1"/>
      <c r="F118" s="1"/>
      <c r="G118" s="1"/>
      <c r="H118" s="1"/>
      <c r="I118" s="1"/>
      <c r="J118" s="1"/>
      <c r="K118" s="1"/>
      <c r="L118" s="1"/>
      <c r="M118" s="1"/>
      <c r="N118" s="1"/>
    </row>
    <row r="119" spans="1:14">
      <c r="A119" s="1"/>
      <c r="B119" s="1"/>
      <c r="C119" s="1"/>
      <c r="D119" s="1"/>
      <c r="E119" s="1"/>
      <c r="F119" s="1"/>
      <c r="G119" s="1"/>
      <c r="H119" s="1"/>
      <c r="I119" s="1"/>
      <c r="J119" s="1"/>
      <c r="K119" s="1"/>
      <c r="L119" s="1"/>
      <c r="M119" s="1"/>
      <c r="N119" s="1"/>
    </row>
    <row r="120" spans="1:14">
      <c r="A120" s="1"/>
      <c r="B120" s="1"/>
      <c r="C120" s="1"/>
      <c r="D120" s="1"/>
      <c r="E120" s="1"/>
      <c r="F120" s="1"/>
      <c r="G120" s="1"/>
      <c r="H120" s="1"/>
      <c r="I120" s="1"/>
      <c r="J120" s="1"/>
      <c r="K120" s="1"/>
      <c r="L120" s="1"/>
      <c r="M120" s="1"/>
      <c r="N120" s="1"/>
    </row>
    <row r="121" spans="1:14">
      <c r="A121" s="1"/>
      <c r="B121" s="1"/>
      <c r="C121" s="1"/>
      <c r="D121" s="1"/>
      <c r="E121" s="1"/>
      <c r="F121" s="1"/>
      <c r="G121" s="1"/>
      <c r="H121" s="1"/>
      <c r="I121" s="1"/>
      <c r="J121" s="1"/>
      <c r="K121" s="1"/>
      <c r="L121" s="1"/>
      <c r="M121" s="1"/>
      <c r="N121" s="1"/>
    </row>
    <row r="122" spans="1:14">
      <c r="A122" s="1"/>
      <c r="B122" s="1"/>
      <c r="C122" s="1"/>
      <c r="D122" s="1"/>
      <c r="E122" s="1"/>
      <c r="F122" s="1"/>
      <c r="G122" s="1"/>
      <c r="H122" s="1"/>
      <c r="I122" s="1"/>
      <c r="J122" s="1"/>
      <c r="K122" s="1"/>
      <c r="L122" s="1"/>
      <c r="M122" s="1"/>
      <c r="N122" s="1"/>
    </row>
    <row r="123" spans="1:14">
      <c r="A123" s="1"/>
      <c r="B123" s="1"/>
      <c r="C123" s="1"/>
      <c r="D123" s="1"/>
      <c r="E123" s="1"/>
      <c r="F123" s="1"/>
      <c r="G123" s="1"/>
      <c r="H123" s="1"/>
      <c r="I123" s="1"/>
      <c r="J123" s="1"/>
      <c r="K123" s="1"/>
      <c r="L123" s="1"/>
      <c r="M123" s="1"/>
      <c r="N123" s="1"/>
    </row>
    <row r="124" spans="1:14">
      <c r="A124" s="1"/>
      <c r="B124" s="1"/>
      <c r="C124" s="1"/>
      <c r="D124" s="1"/>
      <c r="E124" s="1"/>
      <c r="F124" s="1"/>
      <c r="G124" s="1"/>
      <c r="H124" s="1"/>
      <c r="I124" s="1"/>
      <c r="J124" s="1"/>
      <c r="K124" s="1"/>
      <c r="L124" s="1"/>
      <c r="M124" s="1"/>
      <c r="N124"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JURIDICA</vt:lpstr>
      <vt:lpstr>TECNICA</vt:lpstr>
      <vt:lpstr>FINANCIERA</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Laura Milena Visbal Cortes</cp:lastModifiedBy>
  <cp:lastPrinted>2014-12-03T13:54:46Z</cp:lastPrinted>
  <dcterms:created xsi:type="dcterms:W3CDTF">2014-10-22T15:49:24Z</dcterms:created>
  <dcterms:modified xsi:type="dcterms:W3CDTF">2014-12-08T18:59:32Z</dcterms:modified>
</cp:coreProperties>
</file>