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MARIA A BERMEO PAZ\CONVOCATORIA PUBLICA DE APORTE\OCTUBRE SEDE\003 DE 2014 PRIMERA INFANCIA\PONDERACIÓN\"/>
    </mc:Choice>
  </mc:AlternateContent>
  <bookViews>
    <workbookView xWindow="120" yWindow="135" windowWidth="15240" windowHeight="6660" tabRatio="598"/>
  </bookViews>
  <sheets>
    <sheet name="JURIDICA" sheetId="9" r:id="rId1"/>
    <sheet name="TECNICA.GRUPOS 8 Y 11" sheetId="8" r:id="rId2"/>
    <sheet name="FINANCIERA" sheetId="10" r:id="rId3"/>
  </sheets>
  <calcPr calcId="152511"/>
</workbook>
</file>

<file path=xl/calcChain.xml><?xml version="1.0" encoding="utf-8"?>
<calcChain xmlns="http://schemas.openxmlformats.org/spreadsheetml/2006/main">
  <c r="C21" i="10" l="1"/>
  <c r="C20" i="10"/>
  <c r="C10" i="10"/>
  <c r="C11" i="10" s="1"/>
  <c r="F166" i="8" l="1"/>
  <c r="E55" i="8" l="1"/>
  <c r="K16" i="8" l="1"/>
  <c r="O16" i="8" s="1"/>
  <c r="K15" i="8"/>
  <c r="O15" i="8" s="1"/>
  <c r="G16" i="8"/>
  <c r="J16" i="8" s="1"/>
  <c r="G15" i="8"/>
  <c r="J15" i="8" s="1"/>
  <c r="I16" i="8" l="1"/>
  <c r="I15" i="8"/>
  <c r="L15" i="8"/>
  <c r="N15" i="8"/>
  <c r="P15" i="8" s="1"/>
  <c r="L16" i="8"/>
  <c r="N16" i="8"/>
  <c r="P16" i="8" s="1"/>
  <c r="P17" i="8" l="1"/>
  <c r="L17" i="8"/>
  <c r="N70" i="8" l="1"/>
  <c r="O70" i="8" s="1"/>
  <c r="N69" i="8"/>
  <c r="O69" i="8" s="1"/>
  <c r="N65" i="8"/>
  <c r="N64" i="8"/>
  <c r="N63" i="8"/>
  <c r="K66" i="8" l="1"/>
  <c r="C70" i="8" s="1"/>
  <c r="L66" i="8"/>
  <c r="M66" i="8"/>
  <c r="C71" i="8" s="1"/>
  <c r="N66" i="8"/>
  <c r="E47" i="8" l="1"/>
  <c r="F15" i="8"/>
  <c r="E22" i="8"/>
  <c r="F22" i="8" l="1"/>
  <c r="C24" i="8" s="1"/>
  <c r="M141" i="8"/>
  <c r="L141" i="8"/>
  <c r="K141" i="8"/>
  <c r="A127" i="8"/>
  <c r="A128" i="8" s="1"/>
  <c r="A129" i="8" s="1"/>
  <c r="A130" i="8" s="1"/>
  <c r="A131" i="8" s="1"/>
  <c r="A132" i="8" s="1"/>
  <c r="A133" i="8" s="1"/>
  <c r="N133" i="8"/>
  <c r="N141" i="8" s="1"/>
  <c r="E24" i="8" l="1"/>
  <c r="E147" i="8" l="1"/>
  <c r="D176" i="8" s="1"/>
  <c r="C143" i="8" l="1"/>
  <c r="A63" i="8"/>
  <c r="A64" i="8" s="1"/>
  <c r="A65" i="8" s="1"/>
</calcChain>
</file>

<file path=xl/sharedStrings.xml><?xml version="1.0" encoding="utf-8"?>
<sst xmlns="http://schemas.openxmlformats.org/spreadsheetml/2006/main" count="599" uniqueCount="298">
  <si>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</si>
  <si>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</si>
  <si>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</si>
  <si>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</si>
  <si>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</si>
  <si>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</si>
  <si>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</si>
  <si>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</si>
  <si>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</si>
  <si>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</si>
  <si>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</si>
  <si>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</si>
  <si>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</si>
  <si>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</si>
  <si>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</si>
  <si>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</si>
  <si>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</si>
  <si>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</si>
  <si>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</si>
  <si>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</si>
  <si>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</si>
  <si>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</si>
  <si>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</si>
  <si>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</si>
  <si>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</si>
  <si>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</si>
  <si>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</si>
  <si>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</si>
  <si>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</si>
  <si>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</si>
  <si>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</si>
  <si>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</si>
  <si>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</si>
  <si>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</si>
  <si>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</si>
  <si>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</si>
  <si>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</si>
  <si>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</si>
  <si>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</si>
  <si>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</si>
  <si>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t>Numero
 del contrato</t>
  </si>
  <si>
    <t>Propuesta Técnica - Habilitante</t>
  </si>
  <si>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</si>
  <si>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</si>
  <si>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</si>
  <si>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</si>
  <si>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</si>
  <si>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</si>
  <si>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</si>
  <si>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</si>
  <si>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POR CRITERIO</t>
  </si>
  <si>
    <t>PUNTAJE MAXIMO</t>
  </si>
  <si>
    <t>experiencia
acreditada
validada
(en meses)</t>
  </si>
  <si>
    <t>*** Si es propia, en arriendo,  comodato ó con autorización de uso, con que entidad</t>
  </si>
  <si>
    <t>1. CRITERIOS HABILITANTES</t>
  </si>
  <si>
    <t>2. CRITERIOS DE EVALUACIÓN</t>
  </si>
  <si>
    <t>ACTA DE INFORME DE EVALUACION DE PROPUESTAS</t>
  </si>
  <si>
    <t>CONVOCATORIA PÚBLICA DE APORTE No XX DE 2014</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</si>
  <si>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</si>
  <si>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</si>
  <si>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</si>
  <si>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</si>
  <si>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</si>
  <si>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</si>
  <si>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</si>
  <si>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</si>
  <si>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</si>
  <si>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</si>
  <si>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</si>
  <si>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</si>
  <si>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ACTIVO CORRIENTE</t>
  </si>
  <si>
    <t xml:space="preserve">ACTIVO TOTAL </t>
  </si>
  <si>
    <t xml:space="preserve">PASIVO CORRIENTE </t>
  </si>
  <si>
    <t>PASIVO TOTAL</t>
  </si>
  <si>
    <t>INDICADORES FINANCIEROS DEL PROPONENTE</t>
  </si>
  <si>
    <t>Capacidad Financiera</t>
  </si>
  <si>
    <t>NIVEL DE ENDEUDAMIENTO</t>
  </si>
  <si>
    <t>CONSOLIDADO GENERAL:</t>
  </si>
  <si>
    <t xml:space="preserve">CON LA CAPACIDAD FINANCIERA </t>
  </si>
  <si>
    <t>PROPONENTE</t>
  </si>
  <si>
    <t>NOTA EXPLICATIVA: Este formato se debe diligenciarse cuantas veces sea necesario de acuerdo al numero de oferentes.</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</si>
  <si>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</si>
  <si>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</si>
  <si>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</si>
  <si>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</si>
  <si>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</si>
  <si>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</si>
  <si>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</si>
  <si>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</si>
  <si>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</si>
  <si>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</si>
  <si>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</si>
  <si>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</si>
  <si>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</si>
  <si>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</si>
  <si>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</si>
  <si>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</si>
  <si>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</si>
  <si>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</si>
  <si>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</si>
  <si>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</si>
  <si>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</si>
  <si>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</si>
  <si>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</si>
  <si>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</si>
  <si>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</si>
  <si>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</si>
  <si>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</si>
  <si>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</si>
  <si>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</si>
  <si>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EMPRESA</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</si>
  <si>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</si>
  <si>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</si>
  <si>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</si>
  <si>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</si>
  <si>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</si>
  <si>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</si>
  <si>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</si>
  <si>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</si>
  <si>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 xml:space="preserve">GARANTIA DE SERIEDAD DE LA PROPUESTA </t>
  </si>
  <si>
    <t xml:space="preserve">AUTORIZACION DEL REPRESENTANTE LEGAL Y/O APODERADO PARA PRESENTAR PROPUESTA O SUSCRIBIR EL CONTRATO (DE REQUERIRSE DE ACUERDO A LOS ESTATUTOS) </t>
  </si>
  <si>
    <t>SI</t>
  </si>
  <si>
    <t>NO</t>
  </si>
  <si>
    <t>Experiencia Específica habilitante en tiempo</t>
  </si>
  <si>
    <t>Experiencia Específica habilitante en cupos</t>
  </si>
  <si>
    <t>Infraestructura</t>
  </si>
  <si>
    <t>Talento Humano</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</si>
  <si>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</si>
  <si>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</si>
  <si>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</si>
  <si>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</si>
  <si>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</si>
  <si>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</si>
  <si>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</si>
  <si>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</si>
  <si>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</si>
  <si>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</si>
  <si>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</si>
  <si>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</si>
  <si>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</si>
  <si>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</si>
  <si>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 xml:space="preserve">UNION TEMPORAL PASTORAL SOCIAL DIOCESIS MOCOA - SIBUNDOY </t>
  </si>
  <si>
    <t>FUNDACION FRATERNIDAD</t>
  </si>
  <si>
    <t xml:space="preserve">UNION TEMPORAL SUEÑOS DE PAZ </t>
  </si>
  <si>
    <t>FUNDACION PROSERVCO</t>
  </si>
  <si>
    <t>UNION  TEMPORAL ATENCION INTEGRAL PARA LA  PRIMERA INFANCIA</t>
  </si>
  <si>
    <r>
      <t xml:space="preserve">En  Mocoa, a los veinticinco (25) dias </t>
    </r>
    <r>
      <rPr>
        <b/>
        <sz val="11"/>
        <color theme="1"/>
        <rFont val="Arial Narrow"/>
        <family val="2"/>
      </rPr>
      <t xml:space="preserve"> </t>
    </r>
    <r>
      <rPr>
        <sz val="11"/>
        <color theme="1"/>
        <rFont val="Arial Narrow"/>
        <family val="2"/>
      </rPr>
      <t>del mes de Noviembre  2014, en las instalaciones del Instituto Colombiano de Bienestar Familiar –ICBF- de la Regional Putumayo</t>
    </r>
    <r>
      <rPr>
        <b/>
        <sz val="11"/>
        <color theme="1"/>
        <rFont val="Arial Narrow"/>
        <family val="2"/>
      </rPr>
      <t xml:space="preserve"> </t>
    </r>
    <r>
      <rPr>
        <sz val="11"/>
        <color theme="1"/>
        <rFont val="Arial Narrow"/>
        <family val="2"/>
      </rPr>
      <t>se reunieron los integrantes del Comité Evaluador, a saber: Estudio Técnico</t>
    </r>
    <r>
      <rPr>
        <b/>
        <sz val="11"/>
        <color theme="1"/>
        <rFont val="Arial Narrow"/>
        <family val="2"/>
      </rPr>
      <t>: BALBINA DEL ROSARIO SALAS RODRIGUEZ</t>
    </r>
    <r>
      <rPr>
        <sz val="11"/>
        <color theme="1"/>
        <rFont val="Arial Narrow"/>
        <family val="2"/>
      </rPr>
      <t>; Estudio Financiero</t>
    </r>
    <r>
      <rPr>
        <b/>
        <sz val="11"/>
        <color theme="1"/>
        <rFont val="Arial Narrow"/>
        <family val="2"/>
      </rPr>
      <t>:CLAUDIA ELIZABETH GUEVARA LEYTON</t>
    </r>
    <r>
      <rPr>
        <sz val="11"/>
        <color theme="1"/>
        <rFont val="Arial Narrow"/>
        <family val="2"/>
      </rPr>
      <t>; y Estudio Jurídico</t>
    </r>
    <r>
      <rPr>
        <b/>
        <sz val="11"/>
        <color theme="1"/>
        <rFont val="Arial Narrow"/>
        <family val="2"/>
      </rPr>
      <t xml:space="preserve">:MARIA ALEJANDRA BERMEO PAZ </t>
    </r>
    <r>
      <rPr>
        <sz val="11"/>
        <color theme="1"/>
        <rFont val="Arial Narrow"/>
        <family val="2"/>
      </rPr>
      <t>con el fin de estudiar y evaluar las propuestas presentadas con ocasión de la Convocatoria Pública de aporte No. 003 de 2014, cuyo objeto consiste en</t>
    </r>
    <r>
      <rPr>
        <b/>
        <sz val="11"/>
        <color theme="1"/>
        <rFont val="Arial Narrow"/>
        <family val="2"/>
      </rPr>
      <t xml:space="preserve">: "Atender a los niños y niñas menores de cinco años, o hasta su ingreso a grado de transicion, en los servicios de educacion y cuIdado, </t>
    </r>
    <r>
      <rPr>
        <b/>
        <u/>
        <sz val="11"/>
        <color theme="1"/>
        <rFont val="Arial Narrow"/>
        <family val="2"/>
      </rPr>
      <t>en las modalidades  de  desarrollo infantil y desarrollo infantil en medio familiar,</t>
    </r>
    <r>
      <rPr>
        <b/>
        <sz val="11"/>
        <color theme="1"/>
        <rFont val="Arial Narrow"/>
        <family val="2"/>
      </rPr>
      <t xml:space="preserve"> con el fin de promover el desarrollo integral de la primera infancia con calidad, de confromidad con los lineamientos estandares de calidad, las directrises y parametros establecidos por el ICBF"</t>
    </r>
  </si>
  <si>
    <t xml:space="preserve">     X</t>
  </si>
  <si>
    <t>X</t>
  </si>
  <si>
    <t>RESULTADOS EVALUACION COMPONENTE TECNICO GRUPO 8</t>
  </si>
  <si>
    <t>INSTITUCIONAL</t>
  </si>
  <si>
    <t>PSICOLOGA</t>
  </si>
  <si>
    <t>FUNCIONES</t>
  </si>
  <si>
    <t>NO SE ADJUNTA</t>
  </si>
  <si>
    <t>PROFESIONAL DE APOYO PSICOSOCIAL</t>
  </si>
  <si>
    <t>ICBF</t>
  </si>
  <si>
    <t>FECHA DE INICIO Y FECHA DE TERMINACION</t>
  </si>
  <si>
    <t>COORDINADOR GENERAL DEL PROYECTO POR CADA MIL CUPOS OFERTADOS O FRACIÓN INFERIOR</t>
  </si>
  <si>
    <t>CORPORACION UNIVERSITARIA DEL CARIBE</t>
  </si>
  <si>
    <t>PROFESIONAL FINANCIERO POR CADA CINCO MIL CUPOS OFERTADOS O FRACCION INFERIOR</t>
  </si>
  <si>
    <t>CUMPLE PERFIL
SI /NO</t>
  </si>
  <si>
    <t>CUMPLE PROPORCION
SI /NO</t>
  </si>
  <si>
    <r>
      <t>1.</t>
    </r>
    <r>
      <rPr>
        <sz val="11"/>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</si>
  <si>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11"/>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</si>
  <si>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MATICES  DE PAZ</t>
  </si>
  <si>
    <t xml:space="preserve">SUEÑOS DEL FUTURO </t>
  </si>
  <si>
    <t xml:space="preserve">8 Y 11 </t>
  </si>
  <si>
    <t>Barrio  las colinas-Puerto Asís</t>
  </si>
  <si>
    <t>Metropolitano -puerto  Asís</t>
  </si>
  <si>
    <t>Santa Ana  Puerto Asís</t>
  </si>
  <si>
    <t>Vereda la Carmelita - Puerto Asís</t>
  </si>
  <si>
    <t>015-2011</t>
  </si>
  <si>
    <t>021-2011</t>
  </si>
  <si>
    <t>ICBF Y MUNICIPIO DE PUERTO ASIS</t>
  </si>
  <si>
    <t>099-2011</t>
  </si>
  <si>
    <t>NO PRESENTA CERTIFICACIONES, NO SE SUMA TIEMPO DE EXPERIENCIA PORQUE ESTA TRASLAPADA</t>
  </si>
  <si>
    <t>SAN NICOLAS - PUERTO ASIS</t>
  </si>
  <si>
    <t>OBRERO - PUERTO ASIS</t>
  </si>
  <si>
    <t>SIMON BOLIVAR - PUERTO ASIS</t>
  </si>
  <si>
    <t>VILLA ROSA - PUERTO ASIS</t>
  </si>
  <si>
    <t>BRR LAS GALIAS - ORITO</t>
  </si>
  <si>
    <t>BRR EL JARDIN - ORITO</t>
  </si>
  <si>
    <t>DUFRANY MORIANO TORO</t>
  </si>
  <si>
    <t>TRABAJADORA SOCIAL</t>
  </si>
  <si>
    <t>UNIVERSISDAD MARIANA</t>
  </si>
  <si>
    <t>ESE HOSPITL ORITO CT 
COMFAMILIAR 043
FUNDACION PROINCO 
COMFAMILIAR 035</t>
  </si>
  <si>
    <t>1/1/2014 HASTA 15/04/2014
1/7/2013 HASTA 30/11/2013
1/10/2012 HASTA 30/11/2012
1/2/2012 HASTA 30/5/2012</t>
  </si>
  <si>
    <t>PROFESIONAL TRABAJO SOCIAL
RESPONSABLE PROYECTOS
PROFESIONAL TRABAJO SOCIAL
PRACTICA ACADEMICA</t>
  </si>
  <si>
    <t xml:space="preserve">1. NO ADJUNTA EXPERIENCIA DE INPEC SEGÚN REPORTA EN FOLIO 92
</t>
  </si>
  <si>
    <t>COORDINADORES</t>
  </si>
  <si>
    <t>PSICOSOCIALES</t>
  </si>
  <si>
    <t>LICENCIADA EN EDUCACION PRESCOLAR</t>
  </si>
  <si>
    <t>COORDINADORA</t>
  </si>
  <si>
    <t>ANA MARIA CHAPAL GUZMAN</t>
  </si>
  <si>
    <t>IU CESMAG</t>
  </si>
  <si>
    <t>LA EXPERIENCIA LABORAL  DESCRITA EN LOS FOLIOS 125 Y 126  NO SE RELACIONA CON EL PERFIL REQUERIDO</t>
  </si>
  <si>
    <t>JHON JAIRO SANCHEZ MUESES</t>
  </si>
  <si>
    <t>LICENCIADO EN ETNOEDUCACION CON ENFASIS EN CIENCIAS SOCIALES</t>
  </si>
  <si>
    <t>UNIVERSIDAD PONTIFICIA BOLIVARIANA</t>
  </si>
  <si>
    <t xml:space="preserve">LA EXPERIENCIA LABORAL  DESCRITA EN EL  FOLIO 153 DE LA HOJA DE VIDA NO TIEN E TODOS LOS SOPORTES ADEMAS NO CUMPLE CON EL PERFIL PROFESIONAL REQUERIDO </t>
  </si>
  <si>
    <t>ADRIANA ESCUDERO CHICA</t>
  </si>
  <si>
    <t>LICENCIADO EN EDUCACION PREESCOLAR CON ENFASIS EN EDUCACION SEXUAL</t>
  </si>
  <si>
    <t>UNIVERSIDAD ANTONIO NARIÑO</t>
  </si>
  <si>
    <t>IE ALVERNIA</t>
  </si>
  <si>
    <t xml:space="preserve">1/1/1998 HASTA 31/12/1999 
1/1/2000 HASTA 31/12/2001 </t>
  </si>
  <si>
    <t>DIRECTORA
DIRECTORA</t>
  </si>
  <si>
    <t>MONICA YADIRA ESTACIO MEZA</t>
  </si>
  <si>
    <t>LICENCIATURQA EN ETNOEDUCACION CON ENFASIS EN CIENCIAS SOCIALES</t>
  </si>
  <si>
    <t xml:space="preserve">1. SEGÚN FOLIO 181 DE EXPERIENCIA LABORAL NO CUMPLE CON EL PERFIL OFERTADO 
</t>
  </si>
  <si>
    <t>LEIDY JOHANA LONDOÑO CAMACHO</t>
  </si>
  <si>
    <t>UNIVERSIDAD DE NARIÑO</t>
  </si>
  <si>
    <t>GRUPO SPIRA
ELECTROMILLONARIA</t>
  </si>
  <si>
    <t>13/08/2013 HASTA 15/08/2014
11/07/2011 HASTA 31/03/2013</t>
  </si>
  <si>
    <t>EJECUTIVO DE ENTRENAMIENTO
PSICOLOGA</t>
  </si>
  <si>
    <t>SILVIA MARCELA CANCHALA ARARA</t>
  </si>
  <si>
    <t xml:space="preserve">LICENCIADA EN ETNOEDUCACION CON ENFASIS EN ANTROPOLOGIA </t>
  </si>
  <si>
    <t>1. SEGÚN FOLIO 215 DE EXPERIENCIA LABORAL NO ESPECIFICA LOS MESES LABORADOS, NO PRESENTA DIPLOMA DE PROFESIONAL</t>
  </si>
  <si>
    <t>COORDINACIÓN CDI 6 COORDINADORES</t>
  </si>
  <si>
    <t>APOYO PSICOSOCIAL 6 PARA LOS  GRUPOS OFERTADOS</t>
  </si>
  <si>
    <t>DOCENTE
DOCENTE</t>
  </si>
  <si>
    <t>IE SANTA TERESA
IE MARIA AUXILIADORA
IE MARIA AUXILIADORA</t>
  </si>
  <si>
    <t>2005 3 MESES
6 MESES
4 AÑOS</t>
  </si>
  <si>
    <t>1. NO ADJUNTA LAS CERTIFICACIONES QUE SE RELACIONAN EN LA HOJA DE VIDA</t>
  </si>
  <si>
    <t>ISABEL SOFIA GALVAN SUAREZ</t>
  </si>
  <si>
    <t>LICENCIADA EN ESPAÑOL Y LITERATURA</t>
  </si>
  <si>
    <t xml:space="preserve">1. NO CUMPLE CON EL PERFIL OFERTADO POR LA EXPERIENCIA Y NO RELACIONA EL TITULO PROFESIONAL
</t>
  </si>
  <si>
    <t>ELCY ELIZABETH  DIAZ YERENA</t>
  </si>
  <si>
    <t>LICENCIADA EN EDUCACION ESPECIAL</t>
  </si>
  <si>
    <t>CORPORACION UNIVERSITARIA IBEROAMERICANA</t>
  </si>
  <si>
    <t>IE SAN JOSE DE ORITO</t>
  </si>
  <si>
    <t>7/7/2010 HASTA 19/7/2013</t>
  </si>
  <si>
    <t xml:space="preserve">DOCENTE
</t>
  </si>
  <si>
    <t>PROFESIONAL DE APOYO PEDAGOGICO    POR CADA MIL CUPOS OFERTADOS O FRACIÓN INFERIOR</t>
  </si>
  <si>
    <t>NATALIA GISELLE FAJARDO CALVACHE</t>
  </si>
  <si>
    <t>NO ACREDITA TITULO PROFESIONAL Y NO CUMPLE CON LA EXPERIENCIA REQUERIDA EN LA CONVOCATORIA</t>
  </si>
  <si>
    <t>KATHERINE LISBETH DELGADO CUASIALPUD</t>
  </si>
  <si>
    <t>CORPORACION UNIVERSITARIA REMINGTONG</t>
  </si>
  <si>
    <t xml:space="preserve">SI </t>
  </si>
  <si>
    <t>11/03/2014 HASTA 30/06/2014</t>
  </si>
  <si>
    <t>ESE SAN CARLOS
CINAR SISTEMAS</t>
  </si>
  <si>
    <t>1. NO CUMPLE CON LA EXPERIENCIA REQUERIDA EN LA CONVOCATORIA</t>
  </si>
  <si>
    <t>ANA ISABLE REINAQ CEBALLOS</t>
  </si>
  <si>
    <t>NORMALISTA</t>
  </si>
  <si>
    <t>TULIO CRISANTO GARCIA BURBANO</t>
  </si>
  <si>
    <t>PSICOLOGO</t>
  </si>
  <si>
    <t xml:space="preserve">NO CUMPLE PERFIL PROFESIONAL  EN RAZON A QUE DEBE SER PROFESIONAL EN CIENCIAS DE LA EDUCACION </t>
  </si>
  <si>
    <t>FUNDACION UNIVERSITARIA KONRAD LORENZ</t>
  </si>
  <si>
    <t>ANDREA ORTENCIA MOLINA</t>
  </si>
  <si>
    <t>UNIVERSIDAD DE LA SABANA</t>
  </si>
  <si>
    <t>FUNDACION MARIO SANTODOMINGO
EPS FAMISANAR
FUNDACION FUNARKGO
ACCION SA</t>
  </si>
  <si>
    <t>01/2/2005 HASTA 28/2/2006
13/5/2009 HASTA 14/5/2010
24/4/2005 HASTA 30/11/2008
13/05/2009 HASTA 14/2/2010</t>
  </si>
  <si>
    <t>CARACTERIZAQCION  POBLACIONAL A MADRES CABEZAS DE FAMILIA DE NIÑOS Y NIÑAS DEL PROGRAMA PRO NIÑO
PSICOLOGA
PSICOLOGA
PSICOLOGA</t>
  </si>
  <si>
    <t>SANDRA JANETH GUZMAN RUBIANO</t>
  </si>
  <si>
    <t>CONTADORA</t>
  </si>
  <si>
    <t>UNIVERSIDAD AMAZONIA</t>
  </si>
  <si>
    <t>FUNDACION SUEÑOS DEL FUTURO</t>
  </si>
  <si>
    <t>No</t>
  </si>
  <si>
    <t>n.a</t>
  </si>
  <si>
    <t>No adjunta carta de promesa de arrendamiento o carta de intención  para CDI</t>
  </si>
  <si>
    <t>No adjunta carta de compromiso para gestionar el uso del inmueble para la prestación del servicio.</t>
  </si>
  <si>
    <t>RESULTADOS EVALUACION COMPONENTE TECNICO GRUPO 11</t>
  </si>
  <si>
    <t>MODALIDAD A LA QUE SE PRESENTA
(CDI CON ARRIENDO- CDI SIN ARRIENDO - MODALIDAD FAMILIAR)
GRUPO 11</t>
  </si>
  <si>
    <t>CDI CON ARRIENDO. MI CASITA FELIZ</t>
  </si>
  <si>
    <t>CDI-SIN ARRENDO. MI BELLO DESPERTAR</t>
  </si>
  <si>
    <t>CDI-SIN ARRENDO.MI BELLO DESPERTAR 3</t>
  </si>
  <si>
    <t>CDI-SIN ARRENDOMI BELLO DESPERTAR. 2</t>
  </si>
  <si>
    <t>CDI-SIN ARRENDO. TERNURITAS 1</t>
  </si>
  <si>
    <t>CDI-SIN ARRENDO. TERNURITAS 2</t>
  </si>
  <si>
    <t>CDI-SIN ARRENDO. TERNURITAS 3</t>
  </si>
  <si>
    <t>CDI-SIN ARRENDO. VILLA ROSA</t>
  </si>
  <si>
    <t>CDI CON ARRIENDO. APRENDIENDO A CONSTRUIR SEDE 1</t>
  </si>
  <si>
    <t>CDI CON ARRIENDO. APRENDIENDO A CONSTRUIR SEDE 2</t>
  </si>
  <si>
    <t>CDI CON ARRIENDO. CARITAS FELICES 1</t>
  </si>
  <si>
    <t>CDI-SIN ARRENDO CARITAS FELICES 2</t>
  </si>
  <si>
    <t>MODALIDAD A LA QUE SE PRESENTA
(CDI CON ARRIENDO- CDI SIN ARRIENDO - MODALIDAD FAMILIAR)
GRUPO 8</t>
  </si>
  <si>
    <t>RESULTADOS FACTORES DE PONDERACION GRUPO 8</t>
  </si>
  <si>
    <t>RESULTADOS FACTORES DE PONDERACION GRUPO 11</t>
  </si>
  <si>
    <t>SOLICITAR CERTIFICACIÓN Y  DE FOLIO 76 Y 78. CON EL FIN DE VERIFICAR EL VALOR  EJECUTADO DEL CONTRATO</t>
  </si>
  <si>
    <t>Experiencia Habilitante. GRUPO 8 Y GRUPO 11</t>
  </si>
  <si>
    <t>TOTAL PUNTAJE 
CRITERIO 2</t>
  </si>
  <si>
    <t>No adjuntan soporte de experiencia adional</t>
  </si>
  <si>
    <t>NINGUNA</t>
  </si>
  <si>
    <t>O</t>
  </si>
  <si>
    <t>INSTITUTO COLOMBIANO DE BIENESTAR FAMILIAR - ICBF</t>
  </si>
  <si>
    <t>PROPONENTE:  UNION TEMPORAL SUEÑOS DE PAZ</t>
  </si>
  <si>
    <t>NUMERO DE NIT:</t>
  </si>
  <si>
    <t>No. 8 Orito</t>
  </si>
  <si>
    <t>No. 11 Puerto Asís</t>
  </si>
  <si>
    <t>EL PROPONENTE CUMPLE __X__ NO CUMPLE _______</t>
  </si>
  <si>
    <t xml:space="preserve">PROPONENTE No. 4.UNION TEMPORAL SUEÑOS DE PAZ </t>
  </si>
  <si>
    <t>3,4,5</t>
  </si>
  <si>
    <t>9,10,35,36</t>
  </si>
  <si>
    <t>NO APLICA</t>
  </si>
  <si>
    <t xml:space="preserve">NO AUTORIZA PARA CELEABRACION DE CONTRATOS POR LA TOTALIDAD DE LA CUANTIA REQUERIDA. </t>
  </si>
  <si>
    <t>NO REQUIERE</t>
  </si>
  <si>
    <t>11,12,1337,38,39,40</t>
  </si>
  <si>
    <t>VERIFICACION INTERNA POR PARTE DE LA ENTIDAD, SE ENCUENTRAN VIGETES LAS RESOLUCIONES POR CADA INTEGRANTE DE LA U.T</t>
  </si>
  <si>
    <t>SE CONSULTO EN LA BASE DE DATOS ANTECEDENTES FISCALES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</si>
</sst>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s>
  <fonts count="31" x14ac:knownFonts="1">
    <font>
      <sz val="11"/>
      <color theme="1"/>
      <name val="Calibri"/>
      <family val="2"/>
      <scheme val="minor"/>
    </font>
    <font>
      <b/>
      <sz val="11"/>
      <color theme="1"/>
      <name val="Calibri"/>
      <family val="2"/>
      <scheme val="minor"/>
    </font>
    <font>
      <sz val="11"/>
      <color theme="1"/>
      <name val="Arial"/>
      <family val="2"/>
    </font>
    <font>
      <sz val="11"/>
      <color theme="1"/>
      <name val="Calibri"/>
      <family val="2"/>
      <scheme val="minor"/>
    </font>
    <font>
      <b/>
      <sz val="11"/>
      <color theme="1"/>
      <name val="Arial"/>
      <family val="2"/>
    </font>
    <font>
      <b/>
      <sz val="20"/>
      <name val="Calibri"/>
      <family val="2"/>
    </font>
    <font>
      <b/>
      <sz val="11"/>
      <name val="Calibri"/>
      <family val="2"/>
    </font>
    <font>
      <sz val="11"/>
      <name val="Calibri"/>
      <family val="2"/>
    </font>
    <font>
      <sz val="11"/>
      <name val="Calibri"/>
      <family val="2"/>
      <scheme val="minor"/>
    </font>
    <font>
      <i/>
      <sz val="11"/>
      <color rgb="FFFF0000"/>
      <name val="Calibri"/>
      <family val="2"/>
      <scheme val="minor"/>
    </font>
    <font>
      <sz val="11"/>
      <name val="Arial"/>
      <family val="2"/>
    </font>
    <font>
      <b/>
      <sz val="11"/>
      <color theme="1"/>
      <name val="Arial Narrow"/>
      <family val="2"/>
    </font>
    <font>
      <sz val="11"/>
      <color theme="1"/>
      <name val="Arial Narrow"/>
      <family val="2"/>
    </font>
    <font>
      <b/>
      <sz val="9"/>
      <color theme="1"/>
      <name val="Arial Narrow"/>
      <family val="2"/>
    </font>
    <font>
      <sz val="9"/>
      <color theme="1"/>
      <name val="Arial Narrow"/>
      <family val="2"/>
    </font>
    <font>
      <sz val="12"/>
      <color theme="1"/>
      <name val="Arial"/>
      <family val="2"/>
    </font>
    <font>
      <sz val="10"/>
      <color theme="1"/>
      <name val="Arial"/>
      <family val="2"/>
    </font>
    <font>
      <b/>
      <sz val="10"/>
      <color theme="1"/>
      <name val="Arial"/>
      <family val="2"/>
    </font>
    <font>
      <b/>
      <u/>
      <sz val="16"/>
      <color theme="1"/>
      <name val="Calibri"/>
      <family val="2"/>
      <scheme val="minor"/>
    </font>
    <font>
      <b/>
      <u/>
      <sz val="11"/>
      <color theme="1"/>
      <name val="Arial Narrow"/>
      <family val="2"/>
    </font>
    <font>
      <b/>
      <sz val="11"/>
      <name val="Calibri"/>
      <family val="2"/>
      <scheme val="minor"/>
    </font>
    <font>
      <b/>
      <sz val="11"/>
      <color indexed="9"/>
      <name val="Calibri"/>
      <family val="2"/>
    </font>
    <font>
      <sz val="11"/>
      <color indexed="8"/>
      <name val="Calibri"/>
      <family val="2"/>
    </font>
    <font>
      <sz val="11"/>
      <color theme="1"/>
      <name val="Times New Roman"/>
      <family val="1"/>
    </font>
    <font>
      <sz val="10"/>
      <color theme="1"/>
      <name val="Calibri"/>
      <family val="2"/>
      <scheme val="minor"/>
    </font>
    <font>
      <sz val="9"/>
      <color theme="1"/>
      <name val="Calibri"/>
      <family val="2"/>
      <scheme val="minor"/>
    </font>
    <font>
      <sz val="9"/>
      <name val="Arial"/>
      <family val="2"/>
    </font>
    <font>
      <b/>
      <sz val="11"/>
      <color rgb="FF000000"/>
      <name val="Arial"/>
      <family val="2"/>
    </font>
    <font>
      <sz val="11"/>
      <color rgb="FF000000"/>
      <name val="Arial"/>
      <family val="2"/>
    </font>
    <font>
      <b/>
      <sz val="11"/>
      <name val="Arial"/>
      <family val="2"/>
    </font>
    <font>
      <sz val="11"/>
      <color rgb="FF7030A0"/>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
      <patternFill patternType="solid">
        <fgColor theme="5"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cellStyleXfs>
  <cellXfs count="284">
    <xf numFmtId="0" fontId="0" fillId="0" borderId="0" xfId="0"/>
    <xf numFmtId="0" fontId="0" fillId="0" borderId="0" xfId="0" applyAlignment="1">
      <alignment horizontal="center" vertical="center"/>
    </xf>
    <xf numFmtId="0" fontId="0" fillId="0" borderId="0" xfId="0" applyAlignment="1">
      <alignment vertical="center"/>
    </xf>
    <xf numFmtId="15" fontId="0" fillId="0" borderId="7" xfId="0" applyNumberFormat="1" applyFont="1" applyFill="1" applyBorder="1" applyAlignment="1" applyProtection="1">
      <alignment horizontal="left" vertical="center"/>
      <protection locked="0"/>
    </xf>
    <xf numFmtId="0" fontId="6" fillId="0" borderId="8" xfId="0" applyFont="1" applyFill="1" applyBorder="1" applyAlignment="1" applyProtection="1">
      <alignment horizontal="left" vertical="center"/>
      <protection locked="0"/>
    </xf>
    <xf numFmtId="0" fontId="6" fillId="0" borderId="9" xfId="0" applyFont="1" applyFill="1" applyBorder="1" applyAlignment="1" applyProtection="1">
      <alignment horizontal="left" vertical="center"/>
      <protection locked="0"/>
    </xf>
    <xf numFmtId="0" fontId="7" fillId="0" borderId="0" xfId="0" applyFont="1" applyFill="1" applyBorder="1" applyAlignment="1">
      <alignment horizontal="left" vertical="center" wrapText="1"/>
    </xf>
    <xf numFmtId="0" fontId="8" fillId="0" borderId="0" xfId="0" applyFont="1" applyFill="1" applyAlignment="1">
      <alignment horizontal="left" vertical="center" wrapText="1"/>
    </xf>
    <xf numFmtId="0" fontId="0" fillId="0" borderId="0" xfId="0" applyFill="1" applyAlignment="1">
      <alignment vertical="center"/>
    </xf>
    <xf numFmtId="0" fontId="6" fillId="3" borderId="8" xfId="0" applyFont="1" applyFill="1" applyBorder="1" applyAlignment="1" applyProtection="1">
      <alignment vertical="center"/>
      <protection locked="0"/>
    </xf>
    <xf numFmtId="0" fontId="6" fillId="3" borderId="9" xfId="0" applyFont="1" applyFill="1" applyBorder="1" applyAlignment="1" applyProtection="1">
      <alignment vertical="center"/>
      <protection locked="0"/>
    </xf>
    <xf numFmtId="0" fontId="1" fillId="0" borderId="0" xfId="0" applyFont="1" applyFill="1" applyBorder="1" applyAlignment="1">
      <alignment vertical="center" wrapText="1"/>
    </xf>
    <xf numFmtId="0" fontId="0" fillId="0" borderId="7" xfId="0" applyBorder="1" applyAlignment="1">
      <alignment vertical="center"/>
    </xf>
    <xf numFmtId="0" fontId="0" fillId="0" borderId="7" xfId="0" applyBorder="1" applyAlignment="1">
      <alignment horizontal="center" vertical="center" wrapText="1"/>
    </xf>
    <xf numFmtId="3" fontId="7" fillId="4" borderId="1" xfId="0" applyNumberFormat="1" applyFont="1" applyFill="1" applyBorder="1" applyAlignment="1">
      <alignment horizontal="righ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lignment vertical="center"/>
    </xf>
    <xf numFmtId="169" fontId="1" fillId="0" borderId="1" xfId="0" applyNumberFormat="1" applyFont="1" applyFill="1" applyBorder="1" applyAlignment="1">
      <alignment horizontal="center" vertical="center"/>
    </xf>
    <xf numFmtId="0" fontId="9" fillId="0" borderId="0" xfId="0" applyFont="1" applyBorder="1" applyAlignment="1">
      <alignment horizontal="center" vertical="center"/>
    </xf>
    <xf numFmtId="0" fontId="1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justify" vertical="center"/>
    </xf>
    <xf numFmtId="0" fontId="13" fillId="5" borderId="18" xfId="0" applyFont="1" applyFill="1" applyBorder="1" applyAlignment="1">
      <alignment horizontal="center" vertical="center" wrapText="1"/>
    </xf>
    <xf numFmtId="0" fontId="13" fillId="0" borderId="18" xfId="0" applyFont="1" applyBorder="1" applyAlignment="1">
      <alignment horizontal="center" vertical="center" wrapText="1"/>
    </xf>
    <xf numFmtId="0" fontId="13" fillId="6" borderId="5"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14" fillId="0" borderId="22" xfId="0" applyFont="1" applyBorder="1" applyAlignment="1">
      <alignment horizontal="center" vertical="center" wrapText="1"/>
    </xf>
    <xf numFmtId="0" fontId="13" fillId="0" borderId="0" xfId="0" applyFont="1" applyBorder="1" applyAlignment="1">
      <alignment horizontal="center" vertical="center" wrapText="1"/>
    </xf>
    <xf numFmtId="0" fontId="16" fillId="0" borderId="0" xfId="0" applyFont="1" applyAlignment="1">
      <alignment horizontal="justify" vertical="center"/>
    </xf>
    <xf numFmtId="0" fontId="6" fillId="2" borderId="0" xfId="0" applyFont="1" applyFill="1" applyBorder="1" applyAlignment="1">
      <alignment horizontal="center" vertical="center" wrapText="1"/>
    </xf>
    <xf numFmtId="0" fontId="1" fillId="2" borderId="5" xfId="0" applyFont="1" applyFill="1" applyBorder="1" applyAlignment="1">
      <alignment horizontal="center" wrapText="1"/>
    </xf>
    <xf numFmtId="0" fontId="0" fillId="0" borderId="0" xfId="0" applyBorder="1" applyAlignment="1">
      <alignment horizontal="center" vertical="center" wrapText="1"/>
    </xf>
    <xf numFmtId="3" fontId="7" fillId="0" borderId="0" xfId="0" applyNumberFormat="1" applyFont="1" applyFill="1" applyBorder="1" applyAlignment="1">
      <alignment horizontal="right" vertical="center" wrapText="1"/>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0" fontId="7" fillId="0" borderId="0" xfId="0" applyFont="1" applyFill="1" applyBorder="1" applyAlignment="1">
      <alignment horizontal="left" vertical="center" wrapText="1"/>
    </xf>
    <xf numFmtId="0" fontId="8" fillId="0" borderId="0" xfId="0" applyFont="1" applyFill="1" applyAlignment="1">
      <alignment horizontal="left" vertical="center" wrapText="1"/>
    </xf>
    <xf numFmtId="49"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5" fillId="0" borderId="0" xfId="0" applyFont="1"/>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6" fontId="14" fillId="7" borderId="19"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4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0" borderId="6" xfId="0" applyFont="1" applyFill="1" applyBorder="1" applyAlignment="1">
      <alignment vertical="center"/>
    </xf>
    <xf numFmtId="0" fontId="0" fillId="0" borderId="0" xfId="0" applyFont="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14" fontId="0"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horizontal="left" vertical="center"/>
      <protection locked="0"/>
    </xf>
    <xf numFmtId="0" fontId="0" fillId="0" borderId="0" xfId="0" applyFont="1" applyAlignment="1">
      <alignment horizontal="center" vertical="center"/>
    </xf>
    <xf numFmtId="0" fontId="0" fillId="0" borderId="0" xfId="0" applyFont="1" applyFill="1" applyBorder="1" applyAlignment="1">
      <alignment vertical="center" wrapText="1"/>
    </xf>
    <xf numFmtId="166" fontId="0" fillId="3" borderId="1" xfId="0" applyNumberFormat="1" applyFont="1" applyFill="1" applyBorder="1" applyAlignment="1">
      <alignment horizontal="right" vertical="center"/>
    </xf>
    <xf numFmtId="3" fontId="0" fillId="3" borderId="1" xfId="0" applyNumberFormat="1" applyFont="1" applyFill="1" applyBorder="1" applyAlignment="1">
      <alignment horizontal="right" vertical="center"/>
    </xf>
    <xf numFmtId="166" fontId="0" fillId="3" borderId="0" xfId="0" applyNumberFormat="1" applyFont="1" applyFill="1" applyBorder="1" applyAlignment="1">
      <alignment horizontal="right" vertical="center"/>
    </xf>
    <xf numFmtId="167" fontId="0" fillId="0" borderId="0" xfId="0" applyNumberFormat="1" applyFont="1" applyFill="1" applyBorder="1" applyAlignment="1">
      <alignment vertical="center"/>
    </xf>
    <xf numFmtId="0" fontId="0" fillId="3" borderId="1" xfId="0" applyFont="1" applyFill="1" applyBorder="1" applyAlignment="1">
      <alignment vertical="center"/>
    </xf>
    <xf numFmtId="166" fontId="0" fillId="0" borderId="0" xfId="0" applyNumberFormat="1" applyFont="1" applyFill="1" applyBorder="1" applyAlignment="1">
      <alignment horizontal="center" vertical="center"/>
    </xf>
    <xf numFmtId="164" fontId="0" fillId="0" borderId="0" xfId="0" applyNumberFormat="1" applyFont="1" applyAlignment="1">
      <alignment horizontal="center" vertical="center"/>
    </xf>
    <xf numFmtId="0" fontId="0" fillId="0" borderId="0" xfId="0" applyFont="1" applyFill="1" applyBorder="1" applyAlignment="1">
      <alignment horizontal="center" vertical="center"/>
    </xf>
    <xf numFmtId="166" fontId="0" fillId="3" borderId="1" xfId="0" applyNumberFormat="1" applyFont="1" applyFill="1" applyBorder="1" applyAlignment="1">
      <alignment horizontal="center" vertical="center"/>
    </xf>
    <xf numFmtId="0" fontId="0" fillId="2" borderId="1" xfId="0" applyFont="1" applyFill="1" applyBorder="1" applyAlignment="1">
      <alignment vertical="center" wrapText="1"/>
    </xf>
    <xf numFmtId="0" fontId="0" fillId="0" borderId="0" xfId="0" applyFont="1" applyBorder="1" applyAlignment="1">
      <alignment vertical="center"/>
    </xf>
    <xf numFmtId="167" fontId="0" fillId="0" borderId="0" xfId="0" applyNumberFormat="1" applyFont="1" applyBorder="1" applyAlignment="1">
      <alignment vertical="center"/>
    </xf>
    <xf numFmtId="166" fontId="0" fillId="4" borderId="1" xfId="0" applyNumberFormat="1" applyFont="1" applyFill="1" applyBorder="1" applyAlignment="1" applyProtection="1">
      <alignment vertical="center"/>
      <protection locked="0"/>
    </xf>
    <xf numFmtId="165" fontId="0" fillId="0" borderId="0" xfId="0" applyNumberFormat="1" applyFont="1" applyBorder="1" applyAlignment="1">
      <alignment vertical="center"/>
    </xf>
    <xf numFmtId="166" fontId="0" fillId="0" borderId="0" xfId="0" applyNumberFormat="1" applyFont="1" applyFill="1" applyBorder="1" applyAlignment="1" applyProtection="1">
      <alignment vertical="center"/>
      <protection locked="0"/>
    </xf>
    <xf numFmtId="0" fontId="0" fillId="0" borderId="0" xfId="0" applyFont="1"/>
    <xf numFmtId="0" fontId="0" fillId="0" borderId="1" xfId="0" applyFont="1" applyBorder="1" applyAlignment="1">
      <alignment vertical="center"/>
    </xf>
    <xf numFmtId="0" fontId="0" fillId="0" borderId="1" xfId="0" applyFont="1" applyBorder="1" applyAlignment="1">
      <alignment horizontal="center" vertical="center"/>
    </xf>
    <xf numFmtId="9" fontId="8" fillId="0" borderId="1" xfId="0" applyNumberFormat="1" applyFont="1" applyFill="1" applyBorder="1" applyAlignment="1" applyProtection="1">
      <alignment horizontal="center" vertical="center" wrapText="1"/>
      <protection locked="0"/>
    </xf>
    <xf numFmtId="9" fontId="8" fillId="0" borderId="1" xfId="4" applyFont="1" applyFill="1" applyBorder="1" applyAlignment="1" applyProtection="1">
      <alignment horizontal="center" vertical="center" wrapText="1"/>
      <protection locked="0"/>
    </xf>
    <xf numFmtId="14" fontId="8" fillId="0" borderId="1" xfId="0" applyNumberFormat="1" applyFont="1" applyFill="1" applyBorder="1" applyAlignment="1" applyProtection="1">
      <alignment horizontal="center" vertical="center" wrapText="1"/>
      <protection locked="0"/>
    </xf>
    <xf numFmtId="15" fontId="8" fillId="0" borderId="1" xfId="0" applyNumberFormat="1" applyFont="1" applyFill="1" applyBorder="1" applyAlignment="1" applyProtection="1">
      <alignment horizontal="center" vertical="center" wrapText="1"/>
      <protection locked="0"/>
    </xf>
    <xf numFmtId="2" fontId="8" fillId="0" borderId="1" xfId="0" applyNumberFormat="1" applyFont="1" applyFill="1" applyBorder="1" applyAlignment="1" applyProtection="1">
      <alignment horizontal="center" vertical="center" wrapText="1"/>
      <protection locked="0"/>
    </xf>
    <xf numFmtId="168" fontId="8" fillId="0" borderId="1" xfId="1" applyNumberFormat="1" applyFont="1" applyFill="1" applyBorder="1" applyAlignment="1">
      <alignment horizontal="right" vertical="center" wrapText="1"/>
    </xf>
    <xf numFmtId="49" fontId="20" fillId="0" borderId="1" xfId="0" applyNumberFormat="1" applyFont="1" applyFill="1" applyBorder="1" applyAlignment="1" applyProtection="1">
      <alignment horizontal="center" vertical="center" wrapText="1"/>
      <protection locked="0"/>
    </xf>
    <xf numFmtId="2" fontId="20" fillId="0" borderId="1" xfId="0" applyNumberFormat="1" applyFont="1" applyFill="1" applyBorder="1" applyAlignment="1" applyProtection="1">
      <alignment horizontal="center" vertical="center" wrapText="1"/>
      <protection locked="0"/>
    </xf>
    <xf numFmtId="0" fontId="0" fillId="0" borderId="0" xfId="0" applyFont="1" applyFill="1" applyAlignment="1">
      <alignment vertical="center"/>
    </xf>
    <xf numFmtId="167" fontId="0" fillId="0" borderId="0" xfId="0" applyNumberFormat="1" applyFont="1" applyFill="1" applyAlignment="1">
      <alignment vertical="center"/>
    </xf>
    <xf numFmtId="49" fontId="0"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21" fillId="0" borderId="0" xfId="0" applyFont="1" applyFill="1" applyBorder="1" applyAlignment="1">
      <alignment horizontal="left" vertical="center"/>
    </xf>
    <xf numFmtId="0" fontId="22" fillId="0" borderId="0"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Fill="1" applyBorder="1" applyAlignment="1">
      <alignment wrapText="1"/>
    </xf>
    <xf numFmtId="0" fontId="0" fillId="0" borderId="1" xfId="0" applyFont="1" applyFill="1" applyBorder="1" applyAlignment="1">
      <alignment horizontal="center" wrapText="1"/>
    </xf>
    <xf numFmtId="0" fontId="0" fillId="0" borderId="1" xfId="0" applyFont="1" applyBorder="1" applyAlignment="1">
      <alignment vertical="center" wrapText="1"/>
    </xf>
    <xf numFmtId="17" fontId="0" fillId="0" borderId="1" xfId="0" applyNumberFormat="1" applyFont="1" applyFill="1" applyBorder="1" applyAlignment="1">
      <alignment wrapText="1"/>
    </xf>
    <xf numFmtId="0" fontId="0" fillId="0" borderId="13" xfId="0" applyFont="1" applyFill="1" applyBorder="1" applyAlignment="1">
      <alignment wrapText="1"/>
    </xf>
    <xf numFmtId="14" fontId="0" fillId="0" borderId="1" xfId="0" applyNumberFormat="1" applyFont="1" applyFill="1" applyBorder="1" applyAlignment="1">
      <alignment wrapText="1"/>
    </xf>
    <xf numFmtId="0" fontId="0" fillId="0" borderId="1" xfId="0" applyFont="1" applyFill="1" applyBorder="1" applyAlignment="1">
      <alignment vertical="center" wrapText="1"/>
    </xf>
    <xf numFmtId="14" fontId="0" fillId="0" borderId="1" xfId="0" applyNumberFormat="1" applyFont="1" applyBorder="1" applyAlignment="1">
      <alignment wrapText="1"/>
    </xf>
    <xf numFmtId="0" fontId="0" fillId="0" borderId="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0" xfId="0" applyFont="1" applyBorder="1" applyAlignment="1">
      <alignment wrapText="1"/>
    </xf>
    <xf numFmtId="0" fontId="0" fillId="0" borderId="0" xfId="0" applyFont="1" applyFill="1" applyBorder="1" applyAlignment="1">
      <alignment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49" fontId="0" fillId="2" borderId="1" xfId="0" applyNumberFormat="1" applyFont="1" applyFill="1" applyBorder="1" applyAlignment="1">
      <alignment horizontal="center" vertical="center"/>
    </xf>
    <xf numFmtId="0" fontId="0" fillId="0" borderId="2" xfId="0" applyFont="1" applyBorder="1" applyAlignment="1">
      <alignment horizontal="center" vertical="center"/>
    </xf>
    <xf numFmtId="0" fontId="0" fillId="0" borderId="1" xfId="0" applyFont="1" applyFill="1" applyBorder="1" applyAlignment="1">
      <alignment horizontal="center" vertical="center"/>
    </xf>
    <xf numFmtId="0" fontId="0" fillId="0" borderId="3" xfId="0" applyFont="1" applyBorder="1" applyAlignment="1">
      <alignment horizontal="center" vertical="center"/>
    </xf>
    <xf numFmtId="0" fontId="0" fillId="0" borderId="13" xfId="0" applyFont="1" applyBorder="1" applyAlignment="1">
      <alignment wrapText="1"/>
    </xf>
    <xf numFmtId="14" fontId="0" fillId="0" borderId="13" xfId="0" applyNumberFormat="1" applyFont="1" applyFill="1" applyBorder="1" applyAlignment="1">
      <alignment wrapText="1"/>
    </xf>
    <xf numFmtId="43" fontId="8" fillId="0" borderId="1" xfId="1" applyFont="1" applyFill="1" applyBorder="1" applyAlignment="1" applyProtection="1">
      <alignment horizontal="center" vertical="center" wrapText="1"/>
      <protection locked="0"/>
    </xf>
    <xf numFmtId="2" fontId="8" fillId="4" borderId="1" xfId="0" applyNumberFormat="1" applyFont="1" applyFill="1" applyBorder="1" applyAlignment="1" applyProtection="1">
      <alignment horizontal="center" vertical="center" wrapText="1"/>
      <protection locked="0"/>
    </xf>
    <xf numFmtId="49" fontId="0" fillId="4" borderId="1" xfId="0" applyNumberFormat="1" applyFont="1" applyFill="1" applyBorder="1" applyAlignment="1">
      <alignment horizontal="center" vertical="center"/>
    </xf>
    <xf numFmtId="0" fontId="0" fillId="4" borderId="1" xfId="0" applyFont="1" applyFill="1" applyBorder="1" applyAlignment="1">
      <alignment vertical="center"/>
    </xf>
    <xf numFmtId="167" fontId="1" fillId="0" borderId="0" xfId="0" applyNumberFormat="1" applyFont="1" applyAlignment="1">
      <alignment horizontal="center" vertical="center"/>
    </xf>
    <xf numFmtId="167" fontId="0" fillId="0" borderId="0" xfId="0" applyNumberFormat="1" applyFont="1" applyAlignment="1">
      <alignment vertical="center"/>
    </xf>
    <xf numFmtId="43" fontId="0" fillId="0" borderId="1" xfId="1" applyFont="1" applyFill="1" applyBorder="1" applyAlignment="1">
      <alignment wrapText="1"/>
    </xf>
    <xf numFmtId="0" fontId="24" fillId="0" borderId="1" xfId="0" applyFont="1" applyFill="1" applyBorder="1" applyAlignment="1">
      <alignment wrapText="1"/>
    </xf>
    <xf numFmtId="0" fontId="0" fillId="4" borderId="0" xfId="0" applyFill="1" applyAlignment="1">
      <alignment vertical="center" wrapText="1"/>
    </xf>
    <xf numFmtId="0" fontId="0" fillId="4" borderId="1" xfId="0" applyFont="1" applyFill="1" applyBorder="1" applyAlignment="1">
      <alignment wrapText="1"/>
    </xf>
    <xf numFmtId="17" fontId="0" fillId="4" borderId="1" xfId="0" applyNumberFormat="1" applyFont="1" applyFill="1" applyBorder="1" applyAlignment="1">
      <alignment wrapText="1"/>
    </xf>
    <xf numFmtId="0" fontId="0" fillId="4" borderId="13" xfId="0" applyFont="1" applyFill="1" applyBorder="1" applyAlignment="1">
      <alignment wrapText="1"/>
    </xf>
    <xf numFmtId="14" fontId="0" fillId="4" borderId="1" xfId="0" applyNumberFormat="1" applyFont="1" applyFill="1" applyBorder="1" applyAlignment="1">
      <alignment wrapText="1"/>
    </xf>
    <xf numFmtId="0" fontId="0" fillId="4" borderId="1" xfId="0" applyFont="1" applyFill="1" applyBorder="1" applyAlignment="1">
      <alignment vertical="center" wrapText="1"/>
    </xf>
    <xf numFmtId="0" fontId="0" fillId="4" borderId="5" xfId="0" applyFont="1" applyFill="1" applyBorder="1" applyAlignment="1">
      <alignment horizontal="center" vertical="center" wrapText="1"/>
    </xf>
    <xf numFmtId="0" fontId="0" fillId="4" borderId="14" xfId="0" applyFont="1" applyFill="1" applyBorder="1" applyAlignment="1">
      <alignment horizontal="center" vertical="center" wrapText="1"/>
    </xf>
    <xf numFmtId="43" fontId="0" fillId="4" borderId="1" xfId="1" applyFont="1" applyFill="1" applyBorder="1" applyAlignment="1">
      <alignment wrapText="1"/>
    </xf>
    <xf numFmtId="0" fontId="25" fillId="0" borderId="1" xfId="0" applyFont="1" applyFill="1" applyBorder="1" applyAlignment="1">
      <alignment wrapText="1"/>
    </xf>
    <xf numFmtId="0" fontId="0" fillId="0" borderId="5" xfId="0" applyFont="1" applyBorder="1" applyAlignment="1">
      <alignment horizontal="center" vertical="center" wrapText="1"/>
    </xf>
    <xf numFmtId="0" fontId="0" fillId="0" borderId="14" xfId="0" applyFont="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Border="1" applyAlignment="1">
      <alignment horizontal="center" vertical="center"/>
    </xf>
    <xf numFmtId="0" fontId="13" fillId="6"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wrapText="1"/>
    </xf>
    <xf numFmtId="0" fontId="26"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Fill="1" applyBorder="1" applyAlignment="1">
      <alignment vertical="center" wrapText="1"/>
    </xf>
    <xf numFmtId="1" fontId="0" fillId="0" borderId="1" xfId="0" applyNumberFormat="1" applyBorder="1" applyAlignment="1">
      <alignment horizontal="center" vertical="center"/>
    </xf>
    <xf numFmtId="0" fontId="2" fillId="0" borderId="0" xfId="0" applyFont="1"/>
    <xf numFmtId="0" fontId="2" fillId="0" borderId="25" xfId="0" applyFont="1" applyBorder="1"/>
    <xf numFmtId="0" fontId="27" fillId="7" borderId="27" xfId="0" applyFont="1" applyFill="1" applyBorder="1" applyAlignment="1">
      <alignment vertical="center"/>
    </xf>
    <xf numFmtId="0" fontId="27" fillId="7" borderId="28" xfId="0" applyFont="1" applyFill="1" applyBorder="1" applyAlignment="1">
      <alignment horizontal="center" vertical="center" wrapText="1"/>
    </xf>
    <xf numFmtId="0" fontId="28" fillId="0" borderId="29" xfId="0" applyFont="1" applyBorder="1" applyAlignment="1">
      <alignment vertical="center" wrapText="1"/>
    </xf>
    <xf numFmtId="0" fontId="28" fillId="0" borderId="28" xfId="0" applyFont="1" applyBorder="1" applyAlignment="1">
      <alignment vertical="center"/>
    </xf>
    <xf numFmtId="0" fontId="27" fillId="7" borderId="29" xfId="0" applyFont="1" applyFill="1" applyBorder="1" applyAlignment="1">
      <alignment vertical="center"/>
    </xf>
    <xf numFmtId="0" fontId="28" fillId="7" borderId="28" xfId="0" applyFont="1" applyFill="1" applyBorder="1" applyAlignment="1">
      <alignment vertical="center"/>
    </xf>
    <xf numFmtId="0" fontId="28" fillId="7" borderId="0" xfId="0" applyFont="1" applyFill="1" applyBorder="1" applyAlignment="1">
      <alignment vertical="center"/>
    </xf>
    <xf numFmtId="0" fontId="28" fillId="7" borderId="29" xfId="0" applyFont="1" applyFill="1" applyBorder="1" applyAlignment="1">
      <alignment vertical="center"/>
    </xf>
    <xf numFmtId="0" fontId="27" fillId="7" borderId="30" xfId="0" applyFont="1" applyFill="1" applyBorder="1" applyAlignment="1">
      <alignment vertical="center"/>
    </xf>
    <xf numFmtId="0" fontId="28" fillId="7" borderId="32" xfId="0" applyFont="1" applyFill="1" applyBorder="1" applyAlignment="1">
      <alignment vertical="center" wrapText="1"/>
    </xf>
    <xf numFmtId="0" fontId="28" fillId="7" borderId="31" xfId="0" applyFont="1" applyFill="1" applyBorder="1" applyAlignment="1">
      <alignment vertical="center" wrapText="1"/>
    </xf>
    <xf numFmtId="0" fontId="29" fillId="7" borderId="33" xfId="0" applyFont="1" applyFill="1" applyBorder="1" applyAlignment="1">
      <alignment vertical="center"/>
    </xf>
    <xf numFmtId="0" fontId="29" fillId="7" borderId="33" xfId="0" applyFont="1" applyFill="1" applyBorder="1" applyAlignment="1">
      <alignment horizontal="center" vertical="center"/>
    </xf>
    <xf numFmtId="0" fontId="29" fillId="7" borderId="33" xfId="0" applyFont="1" applyFill="1" applyBorder="1" applyAlignment="1">
      <alignment vertical="center" wrapText="1"/>
    </xf>
    <xf numFmtId="0" fontId="27" fillId="7" borderId="0" xfId="0" applyFont="1" applyFill="1" applyBorder="1" applyAlignment="1">
      <alignment horizontal="center" vertical="center"/>
    </xf>
    <xf numFmtId="0" fontId="27" fillId="7" borderId="29" xfId="0" applyFont="1" applyFill="1" applyBorder="1" applyAlignment="1">
      <alignment horizontal="center" vertical="center"/>
    </xf>
    <xf numFmtId="0" fontId="28" fillId="7" borderId="25" xfId="0" applyFont="1" applyFill="1" applyBorder="1" applyAlignment="1">
      <alignment vertical="center"/>
    </xf>
    <xf numFmtId="43" fontId="28" fillId="8" borderId="26" xfId="1" applyFont="1" applyFill="1" applyBorder="1" applyAlignment="1">
      <alignment vertical="center"/>
    </xf>
    <xf numFmtId="0" fontId="28" fillId="7" borderId="27" xfId="0" applyFont="1" applyFill="1" applyBorder="1" applyAlignment="1">
      <alignment vertical="center"/>
    </xf>
    <xf numFmtId="43" fontId="28" fillId="8" borderId="0" xfId="1" applyFont="1" applyFill="1" applyBorder="1" applyAlignment="1">
      <alignment vertical="center"/>
    </xf>
    <xf numFmtId="0" fontId="28" fillId="7" borderId="33" xfId="0" applyFont="1" applyFill="1" applyBorder="1" applyAlignment="1">
      <alignment vertical="center"/>
    </xf>
    <xf numFmtId="43" fontId="28" fillId="8" borderId="35" xfId="1" applyFont="1" applyFill="1" applyBorder="1" applyAlignment="1">
      <alignment vertical="center"/>
    </xf>
    <xf numFmtId="0" fontId="28" fillId="7" borderId="36" xfId="0" applyFont="1" applyFill="1" applyBorder="1" applyAlignment="1">
      <alignment vertical="center"/>
    </xf>
    <xf numFmtId="0" fontId="27" fillId="7" borderId="28" xfId="0" applyFont="1" applyFill="1" applyBorder="1" applyAlignment="1">
      <alignment vertical="center"/>
    </xf>
    <xf numFmtId="43" fontId="28" fillId="8" borderId="0" xfId="0" applyNumberFormat="1" applyFont="1" applyFill="1" applyBorder="1" applyAlignment="1">
      <alignment horizontal="center" vertical="center"/>
    </xf>
    <xf numFmtId="10" fontId="28" fillId="8" borderId="35" xfId="4" applyNumberFormat="1" applyFont="1" applyFill="1" applyBorder="1" applyAlignment="1">
      <alignment horizontal="right" vertical="center"/>
    </xf>
    <xf numFmtId="0" fontId="27" fillId="7" borderId="36" xfId="0" applyFont="1" applyFill="1" applyBorder="1" applyAlignment="1">
      <alignment horizontal="center" vertical="center"/>
    </xf>
    <xf numFmtId="0" fontId="27" fillId="7" borderId="0" xfId="0" applyFont="1" applyFill="1" applyBorder="1" applyAlignment="1">
      <alignment horizontal="right" vertical="center"/>
    </xf>
    <xf numFmtId="0" fontId="27" fillId="7" borderId="0" xfId="0" applyFont="1" applyFill="1" applyBorder="1" applyAlignment="1">
      <alignment vertical="center"/>
    </xf>
    <xf numFmtId="0" fontId="28" fillId="0" borderId="29" xfId="0" applyFont="1" applyBorder="1" applyAlignment="1">
      <alignment vertical="center"/>
    </xf>
    <xf numFmtId="0" fontId="27" fillId="7" borderId="33" xfId="0" applyFont="1" applyFill="1" applyBorder="1" applyAlignment="1">
      <alignment vertical="center"/>
    </xf>
    <xf numFmtId="0" fontId="28" fillId="7" borderId="35" xfId="0" applyFont="1" applyFill="1" applyBorder="1" applyAlignment="1">
      <alignment vertical="center" wrapText="1"/>
    </xf>
    <xf numFmtId="0" fontId="30" fillId="0" borderId="0" xfId="0" applyFont="1"/>
    <xf numFmtId="0" fontId="0" fillId="0" borderId="1" xfId="0" applyBorder="1" applyAlignment="1">
      <alignment vertical="center" wrapText="1"/>
    </xf>
    <xf numFmtId="0" fontId="14" fillId="7" borderId="22" xfId="0" applyFont="1" applyFill="1" applyBorder="1" applyAlignment="1">
      <alignment vertical="center" wrapText="1"/>
    </xf>
    <xf numFmtId="0" fontId="11" fillId="0" borderId="0" xfId="0" applyFont="1" applyAlignment="1">
      <alignment horizontal="center" vertical="center"/>
    </xf>
    <xf numFmtId="0" fontId="12" fillId="0" borderId="0" xfId="0" applyFont="1" applyAlignment="1">
      <alignment horizontal="justify" vertical="center" wrapText="1"/>
    </xf>
    <xf numFmtId="0" fontId="13" fillId="5" borderId="5" xfId="0" applyFont="1" applyFill="1" applyBorder="1" applyAlignment="1">
      <alignment horizontal="center" vertical="center" wrapText="1"/>
    </xf>
    <xf numFmtId="0" fontId="13" fillId="5" borderId="40"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14" fillId="7" borderId="19" xfId="0" applyFont="1" applyFill="1" applyBorder="1" applyAlignment="1">
      <alignment horizontal="left" vertical="center" wrapText="1"/>
    </xf>
    <xf numFmtId="0" fontId="14" fillId="7" borderId="20" xfId="0" applyFont="1" applyFill="1" applyBorder="1" applyAlignment="1">
      <alignment horizontal="left" vertical="center" wrapText="1"/>
    </xf>
    <xf numFmtId="0" fontId="14" fillId="7" borderId="21" xfId="0" applyFont="1" applyFill="1" applyBorder="1" applyAlignment="1">
      <alignment horizontal="left" vertical="center" wrapText="1"/>
    </xf>
    <xf numFmtId="0" fontId="14" fillId="7" borderId="22" xfId="0" applyFont="1" applyFill="1" applyBorder="1" applyAlignment="1">
      <alignment horizontal="left" vertical="center" wrapText="1"/>
    </xf>
    <xf numFmtId="0" fontId="14" fillId="7" borderId="23" xfId="0" applyFont="1" applyFill="1" applyBorder="1" applyAlignment="1">
      <alignment horizontal="left" vertical="center" wrapText="1"/>
    </xf>
    <xf numFmtId="0" fontId="14" fillId="7" borderId="24" xfId="0" applyFont="1" applyFill="1" applyBorder="1" applyAlignment="1">
      <alignment horizontal="left" vertical="center" wrapText="1"/>
    </xf>
    <xf numFmtId="0" fontId="13" fillId="0" borderId="5"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14" xfId="0" applyFont="1" applyBorder="1" applyAlignment="1">
      <alignment horizontal="center" vertical="center" wrapText="1"/>
    </xf>
    <xf numFmtId="0" fontId="18" fillId="10" borderId="0" xfId="0" applyFont="1" applyFill="1" applyAlignment="1">
      <alignment horizontal="center"/>
    </xf>
    <xf numFmtId="0" fontId="17" fillId="0" borderId="0" xfId="0" applyFont="1" applyAlignment="1">
      <alignment horizontal="center" vertical="center" wrapText="1"/>
    </xf>
    <xf numFmtId="0" fontId="0" fillId="0" borderId="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14" xfId="0" applyFont="1" applyBorder="1" applyAlignment="1">
      <alignment horizontal="center" vertical="center" wrapText="1"/>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7"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Alignment="1">
      <alignment horizontal="left" vertical="center" wrapText="1"/>
    </xf>
    <xf numFmtId="0" fontId="6"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0" fillId="4" borderId="5"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3" borderId="8"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1" fillId="0" borderId="0" xfId="0" applyFont="1" applyAlignment="1">
      <alignment horizontal="center" vertical="center"/>
    </xf>
    <xf numFmtId="0" fontId="0" fillId="0" borderId="0"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26" fillId="0" borderId="1" xfId="0" applyFont="1" applyBorder="1" applyAlignment="1">
      <alignment horizontal="center" vertical="center" wrapText="1"/>
    </xf>
    <xf numFmtId="1" fontId="1" fillId="0" borderId="13" xfId="0" applyNumberFormat="1" applyFont="1" applyBorder="1" applyAlignment="1">
      <alignment horizontal="center" vertical="center"/>
    </xf>
    <xf numFmtId="1" fontId="1" fillId="0" borderId="12" xfId="0" applyNumberFormat="1" applyFont="1" applyBorder="1" applyAlignment="1">
      <alignment horizontal="center" vertical="center"/>
    </xf>
    <xf numFmtId="1" fontId="1" fillId="0" borderId="4" xfId="0" applyNumberFormat="1" applyFont="1" applyBorder="1" applyAlignment="1">
      <alignment horizontal="center" vertical="center"/>
    </xf>
    <xf numFmtId="0" fontId="0" fillId="0" borderId="5" xfId="0" applyFont="1" applyBorder="1" applyAlignment="1">
      <alignment horizontal="center" vertical="center"/>
    </xf>
    <xf numFmtId="0" fontId="0" fillId="0" borderId="14" xfId="0" applyFont="1" applyBorder="1" applyAlignment="1">
      <alignment horizontal="center" vertical="center"/>
    </xf>
    <xf numFmtId="0" fontId="28" fillId="7" borderId="38" xfId="0" applyFont="1" applyFill="1" applyBorder="1" applyAlignment="1">
      <alignment vertical="center"/>
    </xf>
    <xf numFmtId="0" fontId="27" fillId="7" borderId="25" xfId="0" applyFont="1" applyFill="1" applyBorder="1" applyAlignment="1">
      <alignment vertical="center"/>
    </xf>
    <xf numFmtId="0" fontId="27" fillId="7" borderId="33" xfId="0" applyFont="1" applyFill="1" applyBorder="1" applyAlignment="1">
      <alignment vertical="center"/>
    </xf>
    <xf numFmtId="0" fontId="27" fillId="7" borderId="26" xfId="0" applyFont="1" applyFill="1" applyBorder="1" applyAlignment="1">
      <alignment vertical="center" wrapText="1"/>
    </xf>
    <xf numFmtId="0" fontId="27" fillId="7" borderId="37" xfId="0" applyFont="1" applyFill="1" applyBorder="1" applyAlignment="1">
      <alignment vertical="center" wrapText="1"/>
    </xf>
    <xf numFmtId="0" fontId="28" fillId="7" borderId="39" xfId="0" applyFont="1" applyFill="1" applyBorder="1" applyAlignment="1">
      <alignment vertical="center"/>
    </xf>
    <xf numFmtId="0" fontId="27" fillId="7" borderId="35" xfId="0" applyFont="1" applyFill="1" applyBorder="1" applyAlignment="1">
      <alignment vertical="center" wrapText="1"/>
    </xf>
    <xf numFmtId="0" fontId="27" fillId="7" borderId="34" xfId="0" applyFont="1" applyFill="1" applyBorder="1" applyAlignment="1">
      <alignment vertical="center" wrapText="1"/>
    </xf>
    <xf numFmtId="0" fontId="27" fillId="7" borderId="26"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31" xfId="0" applyFont="1" applyFill="1" applyBorder="1" applyAlignment="1">
      <alignment horizontal="center" vertical="center" wrapText="1"/>
    </xf>
    <xf numFmtId="0" fontId="27" fillId="9" borderId="30" xfId="0" applyFont="1" applyFill="1" applyBorder="1" applyAlignment="1">
      <alignment horizontal="center" vertical="center"/>
    </xf>
    <xf numFmtId="0" fontId="27" fillId="9" borderId="32" xfId="0" applyFont="1" applyFill="1" applyBorder="1" applyAlignment="1">
      <alignment horizontal="center" vertical="center"/>
    </xf>
    <xf numFmtId="0" fontId="27" fillId="9" borderId="31" xfId="0" applyFont="1" applyFill="1" applyBorder="1" applyAlignment="1">
      <alignment horizontal="center" vertical="center"/>
    </xf>
    <xf numFmtId="0" fontId="27" fillId="7" borderId="0" xfId="0" applyFont="1" applyFill="1" applyBorder="1" applyAlignment="1">
      <alignment horizontal="center" vertical="center" wrapText="1"/>
    </xf>
    <xf numFmtId="44" fontId="10" fillId="7" borderId="32" xfId="3" applyFont="1" applyFill="1" applyBorder="1" applyAlignment="1">
      <alignment horizontal="center" vertical="center" wrapText="1"/>
    </xf>
    <xf numFmtId="44" fontId="10" fillId="7" borderId="31" xfId="3" applyFont="1" applyFill="1" applyBorder="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9"/>
  <sheetViews>
    <sheetView tabSelected="1" topLeftCell="A25" zoomScaleNormal="100" workbookViewId="0">
      <selection activeCell="N34" sqref="N34"/>
    </sheetView>
  </sheetViews>
  <sheetFormatPr baseColWidth="10" defaultRowHeight="15" x14ac:dyDescent="0.25"/>
  <cols>
    <col min="2" max="2" width="13.85546875" customWidth="1"/>
    <col min="3" max="3" width="13.7109375" customWidth="1"/>
    <col min="4" max="4" width="15.5703125" customWidth="1"/>
    <col min="6" max="6" width="9.85546875" customWidth="1"/>
    <col min="7" max="7" width="9.42578125" customWidth="1"/>
  </cols>
  <sheetData>
    <row r="2" spans="1:12" ht="39.75" customHeight="1" x14ac:dyDescent="0.35">
      <c r="A2" s="218" t="s">
        <v>80</v>
      </c>
      <c r="B2" s="218"/>
      <c r="C2" s="218"/>
      <c r="D2" s="218"/>
      <c r="E2" s="218"/>
      <c r="F2" s="218"/>
      <c r="G2" s="218"/>
      <c r="H2" s="218"/>
      <c r="I2" s="218"/>
      <c r="J2" s="218"/>
      <c r="K2" s="218"/>
      <c r="L2" s="218"/>
    </row>
    <row r="4" spans="1:12" ht="16.5" x14ac:dyDescent="0.25">
      <c r="A4" s="196" t="s">
        <v>56</v>
      </c>
      <c r="B4" s="196"/>
      <c r="C4" s="196"/>
      <c r="D4" s="196"/>
      <c r="E4" s="196"/>
      <c r="F4" s="196"/>
      <c r="G4" s="196"/>
      <c r="H4" s="196"/>
      <c r="I4" s="196"/>
      <c r="J4" s="196"/>
      <c r="K4" s="196"/>
      <c r="L4" s="196"/>
    </row>
    <row r="5" spans="1:12" ht="16.5" x14ac:dyDescent="0.25">
      <c r="A5" s="24"/>
    </row>
    <row r="6" spans="1:12" ht="16.5" x14ac:dyDescent="0.25">
      <c r="A6" s="196" t="s">
        <v>57</v>
      </c>
      <c r="B6" s="196"/>
      <c r="C6" s="196"/>
      <c r="D6" s="196"/>
      <c r="E6" s="196"/>
      <c r="F6" s="196"/>
      <c r="G6" s="196"/>
      <c r="H6" s="196"/>
      <c r="I6" s="196"/>
      <c r="J6" s="196"/>
      <c r="K6" s="196"/>
      <c r="L6" s="196"/>
    </row>
    <row r="7" spans="1:12" ht="16.5" x14ac:dyDescent="0.25">
      <c r="A7" s="25"/>
    </row>
    <row r="8" spans="1:12" ht="109.5" customHeight="1" x14ac:dyDescent="0.25">
      <c r="A8" s="197" t="s">
        <v>146</v>
      </c>
      <c r="B8" s="197"/>
      <c r="C8" s="197"/>
      <c r="D8" s="197"/>
      <c r="E8" s="197"/>
      <c r="F8" s="197"/>
      <c r="G8" s="197"/>
      <c r="H8" s="197"/>
      <c r="I8" s="197"/>
      <c r="J8" s="197"/>
      <c r="K8" s="197"/>
      <c r="L8" s="197"/>
    </row>
    <row r="9" spans="1:12" ht="45.75" customHeight="1" x14ac:dyDescent="0.25">
      <c r="A9" s="197"/>
      <c r="B9" s="197"/>
      <c r="C9" s="197"/>
      <c r="D9" s="197"/>
      <c r="E9" s="197"/>
      <c r="F9" s="197"/>
      <c r="G9" s="197"/>
      <c r="H9" s="197"/>
      <c r="I9" s="197"/>
      <c r="J9" s="197"/>
      <c r="K9" s="197"/>
      <c r="L9" s="197"/>
    </row>
    <row r="10" spans="1:12" ht="28.5" customHeight="1" x14ac:dyDescent="0.25">
      <c r="A10" s="197" t="s">
        <v>82</v>
      </c>
      <c r="B10" s="197"/>
      <c r="C10" s="197"/>
      <c r="D10" s="197"/>
      <c r="E10" s="197"/>
      <c r="F10" s="197"/>
      <c r="G10" s="197"/>
      <c r="H10" s="197"/>
      <c r="I10" s="197"/>
      <c r="J10" s="197"/>
      <c r="K10" s="197"/>
      <c r="L10" s="197"/>
    </row>
    <row r="11" spans="1:12" ht="28.5" customHeight="1" x14ac:dyDescent="0.25">
      <c r="A11" s="197"/>
      <c r="B11" s="197"/>
      <c r="C11" s="197"/>
      <c r="D11" s="197"/>
      <c r="E11" s="197"/>
      <c r="F11" s="197"/>
      <c r="G11" s="197"/>
      <c r="H11" s="197"/>
      <c r="I11" s="197"/>
      <c r="J11" s="197"/>
      <c r="K11" s="197"/>
      <c r="L11" s="197"/>
    </row>
    <row r="12" spans="1:12" ht="15" customHeight="1" thickBot="1" x14ac:dyDescent="0.3">
      <c r="A12" s="38"/>
      <c r="B12" s="38"/>
      <c r="C12" s="38"/>
      <c r="D12" s="38"/>
      <c r="E12" s="38"/>
      <c r="F12" s="38"/>
      <c r="G12" s="38"/>
      <c r="H12" s="38"/>
      <c r="I12" s="38"/>
      <c r="J12" s="38"/>
      <c r="K12" s="38"/>
      <c r="L12" s="38"/>
    </row>
    <row r="13" spans="1:12" ht="15.75" thickBot="1" x14ac:dyDescent="0.3">
      <c r="A13" s="26" t="s">
        <v>58</v>
      </c>
      <c r="B13" s="198" t="s">
        <v>79</v>
      </c>
      <c r="C13" s="199"/>
      <c r="D13" s="199"/>
      <c r="E13" s="199"/>
      <c r="F13" s="199"/>
      <c r="G13" s="199"/>
      <c r="H13" s="199"/>
      <c r="I13" s="199"/>
      <c r="J13" s="199"/>
      <c r="K13" s="199"/>
      <c r="L13" s="200"/>
    </row>
    <row r="14" spans="1:12" ht="15.75" customHeight="1" thickBot="1" x14ac:dyDescent="0.3">
      <c r="A14" s="27">
        <v>1</v>
      </c>
      <c r="B14" s="215" t="s">
        <v>145</v>
      </c>
      <c r="C14" s="216"/>
      <c r="D14" s="216"/>
      <c r="E14" s="216"/>
      <c r="F14" s="216"/>
      <c r="G14" s="216"/>
      <c r="H14" s="216"/>
      <c r="I14" s="216"/>
      <c r="J14" s="216"/>
      <c r="K14" s="216"/>
      <c r="L14" s="217"/>
    </row>
    <row r="15" spans="1:12" ht="15.75" customHeight="1" thickBot="1" x14ac:dyDescent="0.3">
      <c r="A15" s="27">
        <v>2</v>
      </c>
      <c r="B15" s="215" t="s">
        <v>141</v>
      </c>
      <c r="C15" s="216"/>
      <c r="D15" s="216"/>
      <c r="E15" s="216"/>
      <c r="F15" s="216"/>
      <c r="G15" s="216"/>
      <c r="H15" s="216"/>
      <c r="I15" s="216"/>
      <c r="J15" s="216"/>
      <c r="K15" s="216"/>
      <c r="L15" s="217"/>
    </row>
    <row r="16" spans="1:12" ht="15.75" customHeight="1" thickBot="1" x14ac:dyDescent="0.3">
      <c r="A16" s="27">
        <v>3</v>
      </c>
      <c r="B16" s="215" t="s">
        <v>142</v>
      </c>
      <c r="C16" s="216"/>
      <c r="D16" s="216"/>
      <c r="E16" s="216"/>
      <c r="F16" s="216"/>
      <c r="G16" s="216"/>
      <c r="H16" s="216"/>
      <c r="I16" s="216"/>
      <c r="J16" s="216"/>
      <c r="K16" s="216"/>
      <c r="L16" s="217"/>
    </row>
    <row r="17" spans="1:12" ht="15.75" customHeight="1" thickBot="1" x14ac:dyDescent="0.3">
      <c r="A17" s="27">
        <v>4</v>
      </c>
      <c r="B17" s="215" t="s">
        <v>143</v>
      </c>
      <c r="C17" s="216"/>
      <c r="D17" s="216"/>
      <c r="E17" s="216"/>
      <c r="F17" s="216"/>
      <c r="G17" s="216"/>
      <c r="H17" s="216"/>
      <c r="I17" s="216"/>
      <c r="J17" s="216"/>
      <c r="K17" s="216"/>
      <c r="L17" s="217"/>
    </row>
    <row r="18" spans="1:12" ht="15.75" customHeight="1" thickBot="1" x14ac:dyDescent="0.3">
      <c r="A18" s="27">
        <v>5</v>
      </c>
      <c r="B18" s="215" t="s">
        <v>144</v>
      </c>
      <c r="C18" s="216"/>
      <c r="D18" s="216"/>
      <c r="E18" s="216"/>
      <c r="F18" s="216"/>
      <c r="G18" s="216"/>
      <c r="H18" s="216"/>
      <c r="I18" s="216"/>
      <c r="J18" s="216"/>
      <c r="K18" s="216"/>
      <c r="L18" s="217"/>
    </row>
    <row r="19" spans="1:12" ht="15" customHeight="1" x14ac:dyDescent="0.25">
      <c r="A19" s="31"/>
      <c r="B19" s="31"/>
      <c r="C19" s="31"/>
      <c r="D19" s="31"/>
      <c r="E19" s="31"/>
      <c r="F19" s="31"/>
      <c r="G19" s="31"/>
      <c r="H19" s="31"/>
      <c r="I19" s="31"/>
      <c r="J19" s="31"/>
      <c r="K19" s="31"/>
      <c r="L19" s="31"/>
    </row>
    <row r="20" spans="1:12" ht="15" customHeight="1" x14ac:dyDescent="0.25">
      <c r="A20" s="32"/>
      <c r="B20" s="31"/>
      <c r="C20" s="31"/>
      <c r="D20" s="31"/>
      <c r="E20" s="31"/>
      <c r="F20" s="31"/>
      <c r="G20" s="31"/>
      <c r="H20" s="31"/>
      <c r="I20" s="31"/>
      <c r="J20" s="31"/>
      <c r="K20" s="31"/>
      <c r="L20" s="31"/>
    </row>
    <row r="21" spans="1:12" ht="15" customHeight="1" x14ac:dyDescent="0.25">
      <c r="A21" s="219" t="s">
        <v>289</v>
      </c>
      <c r="B21" s="219"/>
      <c r="C21" s="219"/>
      <c r="D21" s="219"/>
      <c r="E21" s="219"/>
      <c r="F21" s="219"/>
      <c r="G21" s="219"/>
      <c r="H21" s="219"/>
      <c r="I21" s="219"/>
      <c r="J21" s="219"/>
      <c r="K21" s="219"/>
      <c r="L21" s="219"/>
    </row>
    <row r="22" spans="1:12" x14ac:dyDescent="0.25">
      <c r="A22" s="57"/>
      <c r="B22" s="57"/>
      <c r="C22" s="57"/>
      <c r="D22" s="57"/>
      <c r="E22" s="57"/>
      <c r="F22" s="57"/>
      <c r="G22" s="57"/>
      <c r="H22" s="57"/>
      <c r="I22" s="57"/>
      <c r="J22" s="57"/>
      <c r="K22" s="57"/>
      <c r="L22" s="57"/>
    </row>
    <row r="23" spans="1:12" ht="27" customHeight="1" x14ac:dyDescent="0.25">
      <c r="A23" s="201" t="s">
        <v>59</v>
      </c>
      <c r="B23" s="201"/>
      <c r="C23" s="201"/>
      <c r="D23" s="201"/>
      <c r="E23" s="28" t="s">
        <v>60</v>
      </c>
      <c r="F23" s="150" t="s">
        <v>61</v>
      </c>
      <c r="G23" s="150" t="s">
        <v>62</v>
      </c>
      <c r="H23" s="201" t="s">
        <v>3</v>
      </c>
      <c r="I23" s="201"/>
      <c r="J23" s="201"/>
      <c r="K23" s="201"/>
      <c r="L23" s="201"/>
    </row>
    <row r="24" spans="1:12" ht="30.75" customHeight="1" x14ac:dyDescent="0.25">
      <c r="A24" s="209" t="s">
        <v>85</v>
      </c>
      <c r="B24" s="210"/>
      <c r="C24" s="210"/>
      <c r="D24" s="211"/>
      <c r="E24" s="56" t="s">
        <v>290</v>
      </c>
      <c r="F24" s="194" t="s">
        <v>147</v>
      </c>
      <c r="G24" s="194"/>
      <c r="H24" s="208"/>
      <c r="I24" s="208"/>
      <c r="J24" s="208"/>
      <c r="K24" s="208"/>
      <c r="L24" s="208"/>
    </row>
    <row r="25" spans="1:12" ht="35.25" customHeight="1" x14ac:dyDescent="0.25">
      <c r="A25" s="212" t="s">
        <v>86</v>
      </c>
      <c r="B25" s="213"/>
      <c r="C25" s="213"/>
      <c r="D25" s="214"/>
      <c r="E25" s="29">
        <v>20.48</v>
      </c>
      <c r="F25" s="194" t="s">
        <v>148</v>
      </c>
      <c r="G25" s="194"/>
      <c r="H25" s="208"/>
      <c r="I25" s="208"/>
      <c r="J25" s="208"/>
      <c r="K25" s="208"/>
      <c r="L25" s="208"/>
    </row>
    <row r="26" spans="1:12" ht="24.75" customHeight="1" x14ac:dyDescent="0.25">
      <c r="A26" s="212" t="s">
        <v>119</v>
      </c>
      <c r="B26" s="213"/>
      <c r="C26" s="213"/>
      <c r="D26" s="214"/>
      <c r="E26" s="29"/>
      <c r="F26" s="194" t="s">
        <v>148</v>
      </c>
      <c r="G26" s="194"/>
      <c r="H26" s="208"/>
      <c r="I26" s="208"/>
      <c r="J26" s="208"/>
      <c r="K26" s="208"/>
      <c r="L26" s="208"/>
    </row>
    <row r="27" spans="1:12" ht="27" customHeight="1" x14ac:dyDescent="0.25">
      <c r="A27" s="202" t="s">
        <v>63</v>
      </c>
      <c r="B27" s="203"/>
      <c r="C27" s="203"/>
      <c r="D27" s="204"/>
      <c r="E27" s="30" t="s">
        <v>291</v>
      </c>
      <c r="F27" s="194" t="s">
        <v>148</v>
      </c>
      <c r="G27" s="194"/>
      <c r="H27" s="208"/>
      <c r="I27" s="208"/>
      <c r="J27" s="208"/>
      <c r="K27" s="208"/>
      <c r="L27" s="208"/>
    </row>
    <row r="28" spans="1:12" ht="20.25" customHeight="1" x14ac:dyDescent="0.25">
      <c r="A28" s="202" t="s">
        <v>81</v>
      </c>
      <c r="B28" s="203"/>
      <c r="C28" s="203"/>
      <c r="D28" s="204"/>
      <c r="E28" s="30"/>
      <c r="F28" s="194"/>
      <c r="G28" s="194"/>
      <c r="H28" s="205" t="s">
        <v>292</v>
      </c>
      <c r="I28" s="206"/>
      <c r="J28" s="206"/>
      <c r="K28" s="206"/>
      <c r="L28" s="207"/>
    </row>
    <row r="29" spans="1:12" ht="40.5" customHeight="1" x14ac:dyDescent="0.25">
      <c r="A29" s="202" t="s">
        <v>120</v>
      </c>
      <c r="B29" s="203"/>
      <c r="C29" s="203"/>
      <c r="D29" s="204"/>
      <c r="E29" s="30"/>
      <c r="F29" s="194"/>
      <c r="G29" s="194" t="s">
        <v>148</v>
      </c>
      <c r="H29" s="208" t="s">
        <v>293</v>
      </c>
      <c r="I29" s="208"/>
      <c r="J29" s="208"/>
      <c r="K29" s="208"/>
      <c r="L29" s="208"/>
    </row>
    <row r="30" spans="1:12" ht="28.5" customHeight="1" x14ac:dyDescent="0.25">
      <c r="A30" s="202" t="s">
        <v>84</v>
      </c>
      <c r="B30" s="203"/>
      <c r="C30" s="203"/>
      <c r="D30" s="204"/>
      <c r="E30" s="30"/>
      <c r="F30" s="194"/>
      <c r="G30" s="194"/>
      <c r="H30" s="205" t="s">
        <v>294</v>
      </c>
      <c r="I30" s="206"/>
      <c r="J30" s="206"/>
      <c r="K30" s="206"/>
      <c r="L30" s="207"/>
    </row>
    <row r="31" spans="1:12" ht="15.75" customHeight="1" x14ac:dyDescent="0.25">
      <c r="A31" s="212" t="s">
        <v>64</v>
      </c>
      <c r="B31" s="213"/>
      <c r="C31" s="213"/>
      <c r="D31" s="214"/>
      <c r="E31" s="29" t="s">
        <v>295</v>
      </c>
      <c r="F31" s="194" t="s">
        <v>148</v>
      </c>
      <c r="G31" s="194"/>
      <c r="H31" s="208"/>
      <c r="I31" s="208"/>
      <c r="J31" s="208"/>
      <c r="K31" s="208"/>
      <c r="L31" s="208"/>
    </row>
    <row r="32" spans="1:12" ht="19.5" customHeight="1" x14ac:dyDescent="0.25">
      <c r="A32" s="212" t="s">
        <v>65</v>
      </c>
      <c r="B32" s="213"/>
      <c r="C32" s="213"/>
      <c r="D32" s="214"/>
      <c r="E32" s="29">
        <v>21</v>
      </c>
      <c r="F32" s="194" t="s">
        <v>148</v>
      </c>
      <c r="G32" s="194"/>
      <c r="H32" s="208"/>
      <c r="I32" s="208"/>
      <c r="J32" s="208"/>
      <c r="K32" s="208"/>
      <c r="L32" s="208"/>
    </row>
    <row r="33" spans="1:12" ht="27.75" customHeight="1" x14ac:dyDescent="0.25">
      <c r="A33" s="212" t="s">
        <v>66</v>
      </c>
      <c r="B33" s="213"/>
      <c r="C33" s="213"/>
      <c r="D33" s="214"/>
      <c r="E33" s="29">
        <v>16</v>
      </c>
      <c r="F33" s="194" t="s">
        <v>148</v>
      </c>
      <c r="G33" s="194"/>
      <c r="H33" s="208" t="s">
        <v>297</v>
      </c>
      <c r="I33" s="208"/>
      <c r="J33" s="208"/>
      <c r="K33" s="208"/>
      <c r="L33" s="208"/>
    </row>
    <row r="34" spans="1:12" ht="61.5" customHeight="1" x14ac:dyDescent="0.25">
      <c r="A34" s="212" t="s">
        <v>67</v>
      </c>
      <c r="B34" s="213"/>
      <c r="C34" s="213"/>
      <c r="D34" s="214"/>
      <c r="E34" s="29">
        <v>15.23</v>
      </c>
      <c r="F34" s="194" t="s">
        <v>148</v>
      </c>
      <c r="G34" s="194"/>
      <c r="H34" s="208"/>
      <c r="I34" s="208"/>
      <c r="J34" s="208"/>
      <c r="K34" s="208"/>
      <c r="L34" s="208"/>
    </row>
    <row r="35" spans="1:12" ht="17.25" customHeight="1" x14ac:dyDescent="0.25">
      <c r="A35" s="212" t="s">
        <v>68</v>
      </c>
      <c r="B35" s="213"/>
      <c r="C35" s="213"/>
      <c r="D35" s="214"/>
      <c r="E35" s="29">
        <v>14</v>
      </c>
      <c r="F35" s="194" t="s">
        <v>148</v>
      </c>
      <c r="G35" s="194"/>
      <c r="H35" s="208"/>
      <c r="I35" s="208"/>
      <c r="J35" s="208"/>
      <c r="K35" s="208"/>
      <c r="L35" s="208"/>
    </row>
    <row r="36" spans="1:12" ht="24" customHeight="1" x14ac:dyDescent="0.25">
      <c r="A36" s="212" t="s">
        <v>83</v>
      </c>
      <c r="B36" s="213"/>
      <c r="C36" s="213"/>
      <c r="D36" s="214"/>
      <c r="E36" s="29"/>
      <c r="F36" s="194"/>
      <c r="G36" s="194"/>
      <c r="H36" s="205" t="s">
        <v>296</v>
      </c>
      <c r="I36" s="206"/>
      <c r="J36" s="206"/>
      <c r="K36" s="206"/>
      <c r="L36" s="207"/>
    </row>
    <row r="37" spans="1:12" ht="24" customHeight="1" x14ac:dyDescent="0.25">
      <c r="A37" s="212" t="s">
        <v>87</v>
      </c>
      <c r="B37" s="213"/>
      <c r="C37" s="213"/>
      <c r="D37" s="214"/>
      <c r="E37" s="29">
        <v>61.62</v>
      </c>
      <c r="F37" s="194"/>
      <c r="G37" s="194"/>
      <c r="H37" s="205"/>
      <c r="I37" s="206"/>
      <c r="J37" s="206"/>
      <c r="K37" s="206"/>
      <c r="L37" s="207"/>
    </row>
    <row r="38" spans="1:12" ht="28.5" customHeight="1" x14ac:dyDescent="0.25">
      <c r="A38" s="212" t="s">
        <v>88</v>
      </c>
      <c r="B38" s="213"/>
      <c r="C38" s="213"/>
      <c r="D38" s="214"/>
      <c r="E38" s="195">
        <v>73.739999999999995</v>
      </c>
      <c r="F38" s="194"/>
      <c r="G38" s="194"/>
      <c r="H38" s="208"/>
      <c r="I38" s="208"/>
      <c r="J38" s="208"/>
      <c r="K38" s="208"/>
      <c r="L38" s="208"/>
    </row>
    <row r="39" spans="1:12" x14ac:dyDescent="0.25">
      <c r="A39" s="57"/>
      <c r="B39" s="57"/>
      <c r="C39" s="57"/>
      <c r="D39" s="57"/>
      <c r="E39" s="57"/>
      <c r="F39" s="57"/>
      <c r="G39" s="57"/>
      <c r="H39" s="57"/>
      <c r="I39" s="57"/>
      <c r="J39" s="57"/>
      <c r="K39" s="57"/>
      <c r="L39" s="57"/>
    </row>
  </sheetData>
  <mergeCells count="44">
    <mergeCell ref="H36:L36"/>
    <mergeCell ref="A36:D36"/>
    <mergeCell ref="A37:D37"/>
    <mergeCell ref="A30:D30"/>
    <mergeCell ref="H30:L30"/>
    <mergeCell ref="A31:D31"/>
    <mergeCell ref="H37:L37"/>
    <mergeCell ref="H38:L38"/>
    <mergeCell ref="A2:L2"/>
    <mergeCell ref="A21:L21"/>
    <mergeCell ref="H29:L29"/>
    <mergeCell ref="H31:L31"/>
    <mergeCell ref="H32:L32"/>
    <mergeCell ref="H33:L33"/>
    <mergeCell ref="H34:L34"/>
    <mergeCell ref="H35:L35"/>
    <mergeCell ref="A32:D32"/>
    <mergeCell ref="A33:D33"/>
    <mergeCell ref="A34:D34"/>
    <mergeCell ref="A35:D35"/>
    <mergeCell ref="A38:D38"/>
    <mergeCell ref="H23:L23"/>
    <mergeCell ref="A29:D29"/>
    <mergeCell ref="B14:L14"/>
    <mergeCell ref="B15:L15"/>
    <mergeCell ref="B16:L16"/>
    <mergeCell ref="B17:L17"/>
    <mergeCell ref="B18:L18"/>
    <mergeCell ref="A23:D23"/>
    <mergeCell ref="A28:D28"/>
    <mergeCell ref="H28:L28"/>
    <mergeCell ref="H25:L25"/>
    <mergeCell ref="H26:L26"/>
    <mergeCell ref="H27:L27"/>
    <mergeCell ref="A24:D24"/>
    <mergeCell ref="A25:D25"/>
    <mergeCell ref="A26:D26"/>
    <mergeCell ref="H24:L24"/>
    <mergeCell ref="A27:D27"/>
    <mergeCell ref="A4:L4"/>
    <mergeCell ref="A6:L6"/>
    <mergeCell ref="A8:L9"/>
    <mergeCell ref="A10:L11"/>
    <mergeCell ref="B13:L1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79"/>
  <sheetViews>
    <sheetView topLeftCell="A19" zoomScale="61" zoomScaleNormal="100" workbookViewId="0">
      <selection activeCell="F34" sqref="F34"/>
    </sheetView>
  </sheetViews>
  <sheetFormatPr baseColWidth="10" defaultRowHeight="15" x14ac:dyDescent="0.25"/>
  <cols>
    <col min="1" max="1" width="3.140625" style="2" bestFit="1" customWidth="1"/>
    <col min="2" max="2" width="51.140625" style="2" customWidth="1"/>
    <col min="3" max="3" width="31.140625" style="2" customWidth="1"/>
    <col min="4" max="4" width="26.7109375" style="2" customWidth="1"/>
    <col min="5" max="5" width="25" style="2" customWidth="1"/>
    <col min="6" max="7" width="29.7109375" style="2" customWidth="1"/>
    <col min="8" max="8" width="24.5703125" style="2" customWidth="1"/>
    <col min="9" max="9" width="24" style="2" customWidth="1"/>
    <col min="10" max="10" width="20.28515625" style="2" customWidth="1"/>
    <col min="11" max="11" width="29.42578125" style="2" customWidth="1"/>
    <col min="12" max="12" width="31.42578125" style="2" customWidth="1"/>
    <col min="13" max="13" width="18.7109375" style="2" customWidth="1"/>
    <col min="14" max="14" width="22.140625" style="2" customWidth="1"/>
    <col min="15" max="15" width="26.140625" style="2" customWidth="1"/>
    <col min="16" max="16" width="19.5703125" style="2" bestFit="1" customWidth="1"/>
    <col min="17" max="17" width="23.7109375" style="2" customWidth="1"/>
    <col min="18"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7" ht="26.25" x14ac:dyDescent="0.25">
      <c r="B2" s="224" t="s">
        <v>54</v>
      </c>
      <c r="C2" s="225"/>
      <c r="D2" s="225"/>
      <c r="E2" s="225"/>
      <c r="F2" s="225"/>
      <c r="G2" s="225"/>
      <c r="H2" s="225"/>
      <c r="I2" s="225"/>
      <c r="J2" s="225"/>
      <c r="K2" s="225"/>
      <c r="L2" s="225"/>
      <c r="M2" s="225"/>
      <c r="N2" s="225"/>
      <c r="O2" s="225"/>
      <c r="P2" s="225"/>
    </row>
    <row r="4" spans="2:17" ht="26.25" x14ac:dyDescent="0.25">
      <c r="B4" s="224" t="s">
        <v>42</v>
      </c>
      <c r="C4" s="225"/>
      <c r="D4" s="225"/>
      <c r="E4" s="225"/>
      <c r="F4" s="225"/>
      <c r="G4" s="225"/>
      <c r="H4" s="225"/>
      <c r="I4" s="225"/>
      <c r="J4" s="225"/>
      <c r="K4" s="225"/>
      <c r="L4" s="225"/>
      <c r="M4" s="225"/>
      <c r="N4" s="225"/>
      <c r="O4" s="225"/>
      <c r="P4" s="225"/>
    </row>
    <row r="5" spans="2:17" ht="15.75" thickBot="1" x14ac:dyDescent="0.3"/>
    <row r="6" spans="2:17" ht="15.75" thickBot="1" x14ac:dyDescent="0.3">
      <c r="B6" s="67" t="s">
        <v>4</v>
      </c>
      <c r="C6" s="252" t="s">
        <v>143</v>
      </c>
      <c r="D6" s="252"/>
      <c r="E6" s="252"/>
      <c r="F6" s="252"/>
      <c r="G6" s="252"/>
      <c r="H6" s="252"/>
      <c r="I6" s="252"/>
      <c r="J6" s="252"/>
      <c r="K6" s="252"/>
      <c r="L6" s="252"/>
      <c r="M6" s="252"/>
      <c r="N6" s="253"/>
      <c r="O6" s="68"/>
      <c r="P6" s="68"/>
      <c r="Q6" s="68"/>
    </row>
    <row r="7" spans="2:17" ht="15.75" thickBot="1" x14ac:dyDescent="0.3">
      <c r="B7" s="67" t="s">
        <v>5</v>
      </c>
      <c r="C7" s="252" t="s">
        <v>164</v>
      </c>
      <c r="D7" s="252"/>
      <c r="E7" s="252"/>
      <c r="F7" s="252"/>
      <c r="G7" s="252"/>
      <c r="H7" s="252"/>
      <c r="I7" s="252"/>
      <c r="J7" s="252"/>
      <c r="K7" s="252"/>
      <c r="L7" s="252"/>
      <c r="M7" s="252"/>
      <c r="N7" s="253"/>
      <c r="O7" s="68"/>
      <c r="P7" s="68"/>
      <c r="Q7" s="68"/>
    </row>
    <row r="8" spans="2:17" ht="15.75" thickBot="1" x14ac:dyDescent="0.3">
      <c r="B8" s="67" t="s">
        <v>6</v>
      </c>
      <c r="C8" s="252" t="s">
        <v>165</v>
      </c>
      <c r="D8" s="252"/>
      <c r="E8" s="252"/>
      <c r="F8" s="252"/>
      <c r="G8" s="252"/>
      <c r="H8" s="252"/>
      <c r="I8" s="252"/>
      <c r="J8" s="252"/>
      <c r="K8" s="252"/>
      <c r="L8" s="252"/>
      <c r="M8" s="252"/>
      <c r="N8" s="253"/>
      <c r="O8" s="68"/>
      <c r="P8" s="68"/>
      <c r="Q8" s="68"/>
    </row>
    <row r="9" spans="2:17" ht="15.75" thickBot="1" x14ac:dyDescent="0.3">
      <c r="B9" s="67" t="s">
        <v>7</v>
      </c>
      <c r="C9" s="252"/>
      <c r="D9" s="252"/>
      <c r="E9" s="252"/>
      <c r="F9" s="252"/>
      <c r="G9" s="252"/>
      <c r="H9" s="252"/>
      <c r="I9" s="252"/>
      <c r="J9" s="252"/>
      <c r="K9" s="252"/>
      <c r="L9" s="252"/>
      <c r="M9" s="252"/>
      <c r="N9" s="253"/>
      <c r="O9" s="68"/>
      <c r="P9" s="68"/>
      <c r="Q9" s="68"/>
    </row>
    <row r="10" spans="2:17" ht="15.75" thickBot="1" x14ac:dyDescent="0.3">
      <c r="B10" s="67" t="s">
        <v>8</v>
      </c>
      <c r="C10" s="254" t="s">
        <v>166</v>
      </c>
      <c r="D10" s="254"/>
      <c r="E10" s="255"/>
      <c r="F10" s="9"/>
      <c r="G10" s="9"/>
      <c r="H10" s="9"/>
      <c r="I10" s="9"/>
      <c r="J10" s="9"/>
      <c r="K10" s="9"/>
      <c r="L10" s="9"/>
      <c r="M10" s="9"/>
      <c r="N10" s="10"/>
      <c r="O10" s="68"/>
      <c r="P10" s="68"/>
      <c r="Q10" s="68"/>
    </row>
    <row r="11" spans="2:17" ht="15.75" thickBot="1" x14ac:dyDescent="0.3">
      <c r="B11" s="69" t="s">
        <v>9</v>
      </c>
      <c r="C11" s="3">
        <v>41968</v>
      </c>
      <c r="D11" s="4"/>
      <c r="E11" s="4"/>
      <c r="F11" s="4"/>
      <c r="G11" s="4"/>
      <c r="H11" s="4"/>
      <c r="I11" s="4"/>
      <c r="J11" s="4"/>
      <c r="K11" s="4"/>
      <c r="L11" s="4"/>
      <c r="M11" s="4"/>
      <c r="N11" s="5"/>
      <c r="O11" s="68"/>
      <c r="P11" s="68"/>
      <c r="Q11" s="68"/>
    </row>
    <row r="12" spans="2:17" x14ac:dyDescent="0.25">
      <c r="B12" s="70"/>
      <c r="C12" s="71"/>
      <c r="D12" s="72"/>
      <c r="E12" s="72"/>
      <c r="F12" s="72"/>
      <c r="G12" s="72"/>
      <c r="H12" s="72"/>
      <c r="I12" s="73"/>
      <c r="J12" s="73"/>
      <c r="K12" s="73"/>
      <c r="L12" s="73"/>
      <c r="M12" s="73"/>
      <c r="N12" s="72"/>
      <c r="O12" s="68"/>
      <c r="P12" s="68"/>
      <c r="Q12" s="68"/>
    </row>
    <row r="13" spans="2:17" x14ac:dyDescent="0.25">
      <c r="B13" s="68"/>
      <c r="C13" s="68"/>
      <c r="D13" s="68"/>
      <c r="E13" s="68"/>
      <c r="F13" s="68"/>
      <c r="G13" s="68"/>
      <c r="H13" s="68"/>
      <c r="I13" s="73"/>
      <c r="J13" s="73"/>
      <c r="K13" s="73"/>
      <c r="L13" s="73"/>
      <c r="M13" s="73"/>
      <c r="N13" s="42"/>
      <c r="O13" s="68"/>
      <c r="P13" s="68"/>
      <c r="Q13" s="68"/>
    </row>
    <row r="14" spans="2:17" ht="45.75" customHeight="1" x14ac:dyDescent="0.25">
      <c r="B14" s="243" t="s">
        <v>89</v>
      </c>
      <c r="C14" s="243"/>
      <c r="D14" s="61" t="s">
        <v>12</v>
      </c>
      <c r="E14" s="61" t="s">
        <v>13</v>
      </c>
      <c r="F14" s="61" t="s">
        <v>29</v>
      </c>
      <c r="G14" s="33"/>
      <c r="H14" s="68"/>
      <c r="I14" s="74"/>
      <c r="J14" s="257" t="s">
        <v>189</v>
      </c>
      <c r="K14" s="257"/>
      <c r="L14" s="257"/>
      <c r="M14" s="74"/>
      <c r="N14" s="256" t="s">
        <v>190</v>
      </c>
      <c r="O14" s="256"/>
      <c r="P14" s="68"/>
      <c r="Q14" s="68"/>
    </row>
    <row r="15" spans="2:17" x14ac:dyDescent="0.25">
      <c r="B15" s="243"/>
      <c r="C15" s="243"/>
      <c r="D15" s="61">
        <v>8</v>
      </c>
      <c r="E15" s="75">
        <v>3223311221</v>
      </c>
      <c r="F15" s="76">
        <f>1041+65+299</f>
        <v>1405</v>
      </c>
      <c r="G15" s="77">
        <f>299+65</f>
        <v>364</v>
      </c>
      <c r="H15" s="68">
        <v>1041</v>
      </c>
      <c r="I15" s="78">
        <f>+G15+H15</f>
        <v>1405</v>
      </c>
      <c r="J15" s="78">
        <f>+G15/200</f>
        <v>1.82</v>
      </c>
      <c r="K15" s="78">
        <f>+H15/300</f>
        <v>3.47</v>
      </c>
      <c r="L15" s="78">
        <f>+J15+K15</f>
        <v>5.29</v>
      </c>
      <c r="M15" s="78"/>
      <c r="N15" s="132">
        <f>+J15</f>
        <v>1.82</v>
      </c>
      <c r="O15" s="68">
        <f>+K15*2</f>
        <v>6.94</v>
      </c>
      <c r="P15" s="133">
        <f>+N15+O15</f>
        <v>8.76</v>
      </c>
      <c r="Q15" s="68"/>
    </row>
    <row r="16" spans="2:17" x14ac:dyDescent="0.25">
      <c r="B16" s="243"/>
      <c r="C16" s="243"/>
      <c r="D16" s="61">
        <v>11</v>
      </c>
      <c r="E16" s="75">
        <v>3066349260</v>
      </c>
      <c r="F16" s="76">
        <v>1212</v>
      </c>
      <c r="G16" s="77">
        <f>200+584</f>
        <v>784</v>
      </c>
      <c r="H16" s="68">
        <v>428</v>
      </c>
      <c r="I16" s="78">
        <f>+G16+H16</f>
        <v>1212</v>
      </c>
      <c r="J16" s="78">
        <f>+G16/200</f>
        <v>3.92</v>
      </c>
      <c r="K16" s="78">
        <f>+H16/300</f>
        <v>1.4266666666666667</v>
      </c>
      <c r="L16" s="78">
        <f>+J16+K16</f>
        <v>5.3466666666666667</v>
      </c>
      <c r="M16" s="78"/>
      <c r="N16" s="132">
        <f>+J16</f>
        <v>3.92</v>
      </c>
      <c r="O16" s="68">
        <f>+K16*2</f>
        <v>2.8533333333333335</v>
      </c>
      <c r="P16" s="133">
        <f>+N16+O16</f>
        <v>6.7733333333333334</v>
      </c>
      <c r="Q16" s="68"/>
    </row>
    <row r="17" spans="1:17" x14ac:dyDescent="0.25">
      <c r="B17" s="243"/>
      <c r="C17" s="243"/>
      <c r="D17" s="61"/>
      <c r="E17" s="75"/>
      <c r="F17" s="76"/>
      <c r="G17" s="77"/>
      <c r="H17" s="68"/>
      <c r="I17" s="78"/>
      <c r="J17" s="78"/>
      <c r="K17" s="78"/>
      <c r="L17" s="78">
        <f>+L15+L16</f>
        <v>10.636666666666667</v>
      </c>
      <c r="M17" s="78"/>
      <c r="N17" s="42"/>
      <c r="O17" s="68"/>
      <c r="P17" s="133">
        <f>+P15+P16</f>
        <v>15.533333333333333</v>
      </c>
      <c r="Q17" s="68"/>
    </row>
    <row r="18" spans="1:17" x14ac:dyDescent="0.25">
      <c r="B18" s="243"/>
      <c r="C18" s="243"/>
      <c r="D18" s="61"/>
      <c r="E18" s="79"/>
      <c r="F18" s="76"/>
      <c r="G18" s="77"/>
      <c r="H18" s="80"/>
      <c r="I18" s="78"/>
      <c r="J18" s="78"/>
      <c r="K18" s="78"/>
      <c r="L18" s="78"/>
      <c r="M18" s="78"/>
      <c r="N18" s="81"/>
      <c r="O18" s="68"/>
      <c r="P18" s="68"/>
      <c r="Q18" s="68"/>
    </row>
    <row r="19" spans="1:17" x14ac:dyDescent="0.25">
      <c r="B19" s="243"/>
      <c r="C19" s="243"/>
      <c r="D19" s="61"/>
      <c r="E19" s="79"/>
      <c r="F19" s="76"/>
      <c r="G19" s="77"/>
      <c r="H19" s="80"/>
      <c r="I19" s="82"/>
      <c r="J19" s="82"/>
      <c r="K19" s="82"/>
      <c r="L19" s="82"/>
      <c r="M19" s="82"/>
      <c r="N19" s="81"/>
      <c r="O19" s="68"/>
      <c r="P19" s="68"/>
      <c r="Q19" s="68"/>
    </row>
    <row r="20" spans="1:17" x14ac:dyDescent="0.25">
      <c r="B20" s="243"/>
      <c r="C20" s="243"/>
      <c r="D20" s="61"/>
      <c r="E20" s="79"/>
      <c r="F20" s="76"/>
      <c r="G20" s="77"/>
      <c r="H20" s="80"/>
      <c r="I20" s="73"/>
      <c r="J20" s="73"/>
      <c r="K20" s="73"/>
      <c r="L20" s="73"/>
      <c r="M20" s="73"/>
      <c r="N20" s="81"/>
      <c r="O20" s="68"/>
      <c r="P20" s="68"/>
      <c r="Q20" s="68"/>
    </row>
    <row r="21" spans="1:17" x14ac:dyDescent="0.25">
      <c r="B21" s="243"/>
      <c r="C21" s="243"/>
      <c r="D21" s="61"/>
      <c r="E21" s="79"/>
      <c r="F21" s="76"/>
      <c r="G21" s="77"/>
      <c r="H21" s="80"/>
      <c r="I21" s="73"/>
      <c r="J21" s="73"/>
      <c r="K21" s="73"/>
      <c r="L21" s="73"/>
      <c r="M21" s="73"/>
      <c r="N21" s="81"/>
      <c r="O21" s="68"/>
      <c r="P21" s="68"/>
      <c r="Q21" s="68"/>
    </row>
    <row r="22" spans="1:17" ht="15.75" thickBot="1" x14ac:dyDescent="0.3">
      <c r="B22" s="250" t="s">
        <v>14</v>
      </c>
      <c r="C22" s="251"/>
      <c r="D22" s="61"/>
      <c r="E22" s="83">
        <f>SUM(E15:E21)</f>
        <v>6289660481</v>
      </c>
      <c r="F22" s="76">
        <f>SUM(F15:F21)</f>
        <v>2617</v>
      </c>
      <c r="G22" s="77"/>
      <c r="H22" s="80"/>
      <c r="I22" s="73"/>
      <c r="J22" s="73"/>
      <c r="K22" s="73"/>
      <c r="L22" s="73"/>
      <c r="M22" s="73"/>
      <c r="N22" s="81"/>
      <c r="O22" s="68"/>
      <c r="P22" s="68"/>
      <c r="Q22" s="68"/>
    </row>
    <row r="23" spans="1:17" ht="45.75" thickBot="1" x14ac:dyDescent="0.3">
      <c r="A23" s="12"/>
      <c r="B23" s="84" t="s">
        <v>15</v>
      </c>
      <c r="C23" s="84" t="s">
        <v>90</v>
      </c>
      <c r="D23" s="68"/>
      <c r="E23" s="74"/>
      <c r="F23" s="74"/>
      <c r="G23" s="74"/>
      <c r="H23" s="74"/>
      <c r="I23" s="85"/>
      <c r="J23" s="85"/>
      <c r="K23" s="85"/>
      <c r="L23" s="85"/>
      <c r="M23" s="85"/>
      <c r="N23" s="68"/>
      <c r="O23" s="68"/>
      <c r="P23" s="68"/>
      <c r="Q23" s="68"/>
    </row>
    <row r="24" spans="1:17" ht="15.75" thickBot="1" x14ac:dyDescent="0.3">
      <c r="A24" s="13">
        <v>1</v>
      </c>
      <c r="B24" s="68"/>
      <c r="C24" s="14">
        <f>+F22*80%</f>
        <v>2093.6</v>
      </c>
      <c r="D24" s="86"/>
      <c r="E24" s="87">
        <f>E22</f>
        <v>6289660481</v>
      </c>
      <c r="F24" s="11"/>
      <c r="G24" s="11"/>
      <c r="H24" s="11"/>
      <c r="I24" s="88"/>
      <c r="J24" s="88"/>
      <c r="K24" s="88"/>
      <c r="L24" s="88"/>
      <c r="M24" s="88"/>
      <c r="N24" s="68"/>
      <c r="O24" s="68"/>
      <c r="P24" s="68"/>
      <c r="Q24" s="68"/>
    </row>
    <row r="25" spans="1:17" x14ac:dyDescent="0.25">
      <c r="A25" s="35"/>
      <c r="B25" s="68"/>
      <c r="C25" s="36"/>
      <c r="D25" s="78"/>
      <c r="E25" s="89"/>
      <c r="F25" s="11"/>
      <c r="G25" s="11"/>
      <c r="H25" s="11"/>
      <c r="I25" s="88"/>
      <c r="J25" s="88"/>
      <c r="K25" s="88"/>
      <c r="L25" s="88"/>
      <c r="M25" s="88"/>
      <c r="N25" s="68"/>
      <c r="O25" s="68"/>
      <c r="P25" s="68"/>
      <c r="Q25" s="68"/>
    </row>
    <row r="26" spans="1:17" x14ac:dyDescent="0.25">
      <c r="A26" s="35"/>
      <c r="B26" s="68"/>
      <c r="C26" s="36"/>
      <c r="D26" s="78"/>
      <c r="E26" s="89"/>
      <c r="F26" s="11"/>
      <c r="G26" s="11"/>
      <c r="H26" s="11"/>
      <c r="I26" s="88"/>
      <c r="J26" s="88"/>
      <c r="K26" s="88"/>
      <c r="L26" s="88"/>
      <c r="M26" s="88"/>
      <c r="N26" s="68"/>
      <c r="O26" s="68"/>
      <c r="P26" s="68"/>
      <c r="Q26" s="68"/>
    </row>
    <row r="27" spans="1:17" x14ac:dyDescent="0.25">
      <c r="A27" s="35"/>
      <c r="B27" s="50" t="s">
        <v>149</v>
      </c>
      <c r="C27" s="90"/>
      <c r="D27" s="90"/>
      <c r="E27" s="90"/>
      <c r="F27" s="90"/>
      <c r="G27" s="90"/>
      <c r="H27" s="90"/>
      <c r="I27" s="73"/>
      <c r="J27" s="73"/>
      <c r="K27" s="73"/>
      <c r="L27" s="73"/>
      <c r="M27" s="73"/>
      <c r="N27" s="42"/>
      <c r="O27" s="68"/>
      <c r="P27" s="68"/>
      <c r="Q27" s="68"/>
    </row>
    <row r="28" spans="1:17" x14ac:dyDescent="0.25">
      <c r="A28" s="35"/>
      <c r="B28" s="90"/>
      <c r="C28" s="90"/>
      <c r="D28" s="90"/>
      <c r="E28" s="90"/>
      <c r="F28" s="90"/>
      <c r="G28" s="90"/>
      <c r="H28" s="90"/>
      <c r="I28" s="73"/>
      <c r="J28" s="73"/>
      <c r="K28" s="73"/>
      <c r="L28" s="73"/>
      <c r="M28" s="73"/>
      <c r="N28" s="42"/>
      <c r="O28" s="68"/>
      <c r="P28" s="68"/>
      <c r="Q28" s="68"/>
    </row>
    <row r="29" spans="1:17" x14ac:dyDescent="0.25">
      <c r="A29" s="35"/>
      <c r="B29" s="52" t="s">
        <v>32</v>
      </c>
      <c r="C29" s="52" t="s">
        <v>121</v>
      </c>
      <c r="D29" s="52" t="s">
        <v>122</v>
      </c>
      <c r="E29" s="90"/>
      <c r="F29" s="90"/>
      <c r="G29" s="90"/>
      <c r="H29" s="90"/>
      <c r="I29" s="73"/>
      <c r="J29" s="73"/>
      <c r="K29" s="73"/>
      <c r="L29" s="73"/>
      <c r="M29" s="73"/>
      <c r="N29" s="42"/>
      <c r="O29" s="68"/>
      <c r="P29" s="68"/>
      <c r="Q29" s="68"/>
    </row>
    <row r="30" spans="1:17" x14ac:dyDescent="0.25">
      <c r="A30" s="35"/>
      <c r="B30" s="91" t="s">
        <v>123</v>
      </c>
      <c r="C30" s="91"/>
      <c r="D30" s="152" t="s">
        <v>148</v>
      </c>
      <c r="E30" s="90"/>
      <c r="F30" s="90"/>
      <c r="G30" s="90"/>
      <c r="H30" s="90"/>
      <c r="I30" s="73"/>
      <c r="J30" s="73"/>
      <c r="K30" s="73"/>
      <c r="L30" s="73"/>
      <c r="M30" s="73"/>
      <c r="N30" s="42"/>
      <c r="O30" s="68"/>
      <c r="P30" s="68"/>
      <c r="Q30" s="68"/>
    </row>
    <row r="31" spans="1:17" x14ac:dyDescent="0.25">
      <c r="A31" s="35"/>
      <c r="B31" s="91" t="s">
        <v>124</v>
      </c>
      <c r="C31" s="91"/>
      <c r="D31" s="152" t="s">
        <v>148</v>
      </c>
      <c r="E31" s="90"/>
      <c r="F31" s="90"/>
      <c r="G31" s="90"/>
      <c r="H31" s="90"/>
      <c r="I31" s="73"/>
      <c r="J31" s="73"/>
      <c r="K31" s="73"/>
      <c r="L31" s="73"/>
      <c r="M31" s="73"/>
      <c r="N31" s="42"/>
      <c r="O31" s="68"/>
      <c r="P31" s="68"/>
      <c r="Q31" s="68"/>
    </row>
    <row r="32" spans="1:17" x14ac:dyDescent="0.25">
      <c r="A32" s="35"/>
      <c r="B32" s="91" t="s">
        <v>125</v>
      </c>
      <c r="C32" s="91"/>
      <c r="D32" s="152" t="s">
        <v>148</v>
      </c>
      <c r="E32" s="90"/>
      <c r="F32" s="90"/>
      <c r="G32" s="90"/>
      <c r="H32" s="90"/>
      <c r="I32" s="73"/>
      <c r="J32" s="73"/>
      <c r="K32" s="73"/>
      <c r="L32" s="73"/>
      <c r="M32" s="73"/>
      <c r="N32" s="42"/>
      <c r="O32" s="68"/>
      <c r="P32" s="68"/>
      <c r="Q32" s="68"/>
    </row>
    <row r="33" spans="1:17" x14ac:dyDescent="0.25">
      <c r="A33" s="35"/>
      <c r="B33" s="91" t="s">
        <v>126</v>
      </c>
      <c r="C33" s="91"/>
      <c r="D33" s="152" t="s">
        <v>148</v>
      </c>
      <c r="E33" s="90"/>
      <c r="F33" s="90"/>
      <c r="G33" s="90"/>
      <c r="H33" s="90"/>
      <c r="I33" s="73"/>
      <c r="J33" s="73"/>
      <c r="K33" s="73"/>
      <c r="L33" s="73"/>
      <c r="M33" s="73"/>
      <c r="N33" s="42"/>
      <c r="O33" s="68"/>
      <c r="P33" s="68"/>
      <c r="Q33" s="68"/>
    </row>
    <row r="34" spans="1:17" x14ac:dyDescent="0.25">
      <c r="A34" s="35"/>
      <c r="B34" s="90"/>
      <c r="C34" s="90"/>
      <c r="D34" s="90"/>
      <c r="E34" s="90"/>
      <c r="F34" s="90"/>
      <c r="G34" s="90"/>
      <c r="H34" s="90"/>
      <c r="I34" s="73"/>
      <c r="J34" s="73"/>
      <c r="K34" s="73"/>
      <c r="L34" s="73"/>
      <c r="M34" s="73"/>
      <c r="N34" s="42"/>
      <c r="O34" s="68"/>
      <c r="P34" s="68"/>
      <c r="Q34" s="68"/>
    </row>
    <row r="35" spans="1:17" x14ac:dyDescent="0.25">
      <c r="A35" s="35"/>
      <c r="B35" s="50" t="s">
        <v>260</v>
      </c>
      <c r="C35" s="90"/>
      <c r="D35" s="90"/>
      <c r="E35" s="90"/>
      <c r="F35" s="90"/>
      <c r="G35" s="90"/>
      <c r="H35" s="90"/>
      <c r="I35" s="73"/>
      <c r="J35" s="73"/>
      <c r="K35" s="73"/>
      <c r="L35" s="73"/>
      <c r="M35" s="73"/>
      <c r="N35" s="42"/>
      <c r="O35" s="68"/>
      <c r="P35" s="68"/>
      <c r="Q35" s="68"/>
    </row>
    <row r="36" spans="1:17" x14ac:dyDescent="0.25">
      <c r="A36" s="35"/>
      <c r="B36" s="90"/>
      <c r="C36" s="90"/>
      <c r="D36" s="90"/>
      <c r="E36" s="90"/>
      <c r="F36" s="90"/>
      <c r="G36" s="90"/>
      <c r="H36" s="90"/>
      <c r="I36" s="73"/>
      <c r="J36" s="73"/>
      <c r="K36" s="73"/>
      <c r="L36" s="73"/>
      <c r="M36" s="73"/>
      <c r="N36" s="42"/>
      <c r="O36" s="68"/>
      <c r="P36" s="68"/>
      <c r="Q36" s="68"/>
    </row>
    <row r="37" spans="1:17" x14ac:dyDescent="0.25">
      <c r="A37" s="35"/>
      <c r="B37" s="52" t="s">
        <v>32</v>
      </c>
      <c r="C37" s="52" t="s">
        <v>121</v>
      </c>
      <c r="D37" s="52" t="s">
        <v>122</v>
      </c>
      <c r="E37" s="90"/>
      <c r="F37" s="90"/>
      <c r="G37" s="90"/>
      <c r="H37" s="90"/>
      <c r="I37" s="73"/>
      <c r="J37" s="73"/>
      <c r="K37" s="73"/>
      <c r="L37" s="73"/>
      <c r="M37" s="73"/>
      <c r="N37" s="42"/>
      <c r="O37" s="68"/>
      <c r="P37" s="68"/>
      <c r="Q37" s="68"/>
    </row>
    <row r="38" spans="1:17" x14ac:dyDescent="0.25">
      <c r="A38" s="35"/>
      <c r="B38" s="91" t="s">
        <v>123</v>
      </c>
      <c r="C38" s="91"/>
      <c r="D38" s="152" t="s">
        <v>148</v>
      </c>
      <c r="E38" s="90"/>
      <c r="F38" s="90"/>
      <c r="G38" s="90"/>
      <c r="H38" s="90"/>
      <c r="I38" s="73"/>
      <c r="J38" s="73"/>
      <c r="K38" s="73"/>
      <c r="L38" s="73"/>
      <c r="M38" s="73"/>
      <c r="N38" s="42"/>
      <c r="O38" s="68"/>
      <c r="P38" s="68"/>
      <c r="Q38" s="68"/>
    </row>
    <row r="39" spans="1:17" x14ac:dyDescent="0.25">
      <c r="A39" s="35"/>
      <c r="B39" s="91" t="s">
        <v>124</v>
      </c>
      <c r="C39" s="152" t="s">
        <v>148</v>
      </c>
      <c r="D39" s="91"/>
      <c r="E39" s="90"/>
      <c r="F39" s="90"/>
      <c r="G39" s="90"/>
      <c r="H39" s="90"/>
      <c r="I39" s="73"/>
      <c r="J39" s="73"/>
      <c r="K39" s="73"/>
      <c r="L39" s="73"/>
      <c r="M39" s="73"/>
      <c r="N39" s="42"/>
      <c r="O39" s="68"/>
      <c r="P39" s="68"/>
      <c r="Q39" s="68"/>
    </row>
    <row r="40" spans="1:17" x14ac:dyDescent="0.25">
      <c r="A40" s="35"/>
      <c r="B40" s="91" t="s">
        <v>125</v>
      </c>
      <c r="C40" s="91"/>
      <c r="D40" s="152" t="s">
        <v>148</v>
      </c>
      <c r="E40" s="90"/>
      <c r="F40" s="90"/>
      <c r="G40" s="90"/>
      <c r="H40" s="90"/>
      <c r="I40" s="73"/>
      <c r="J40" s="73"/>
      <c r="K40" s="73"/>
      <c r="L40" s="73"/>
      <c r="M40" s="73"/>
      <c r="N40" s="42"/>
      <c r="O40" s="68"/>
      <c r="P40" s="68"/>
      <c r="Q40" s="68"/>
    </row>
    <row r="41" spans="1:17" x14ac:dyDescent="0.25">
      <c r="A41" s="35"/>
      <c r="B41" s="91" t="s">
        <v>126</v>
      </c>
      <c r="C41" s="91"/>
      <c r="D41" s="152" t="s">
        <v>148</v>
      </c>
      <c r="E41" s="90"/>
      <c r="F41" s="90"/>
      <c r="G41" s="90"/>
      <c r="H41" s="90"/>
      <c r="I41" s="73"/>
      <c r="J41" s="73"/>
      <c r="K41" s="73"/>
      <c r="L41" s="73"/>
      <c r="M41" s="73"/>
      <c r="N41" s="42"/>
      <c r="O41" s="68"/>
      <c r="P41" s="68"/>
      <c r="Q41" s="68"/>
    </row>
    <row r="42" spans="1:17" x14ac:dyDescent="0.25">
      <c r="A42" s="35"/>
      <c r="B42" s="90"/>
      <c r="C42" s="90"/>
      <c r="D42" s="90"/>
      <c r="E42" s="90"/>
      <c r="F42" s="90"/>
      <c r="G42" s="90"/>
      <c r="H42" s="90"/>
      <c r="I42" s="73"/>
      <c r="J42" s="73"/>
      <c r="K42" s="73"/>
      <c r="L42" s="73"/>
      <c r="M42" s="73"/>
      <c r="N42" s="42"/>
      <c r="O42" s="68"/>
      <c r="P42" s="68"/>
      <c r="Q42" s="68"/>
    </row>
    <row r="43" spans="1:17" x14ac:dyDescent="0.25">
      <c r="A43" s="35"/>
      <c r="B43" s="50" t="s">
        <v>275</v>
      </c>
      <c r="C43" s="90"/>
      <c r="D43" s="90"/>
      <c r="E43" s="90"/>
      <c r="F43" s="90"/>
      <c r="G43" s="90"/>
      <c r="H43" s="90"/>
      <c r="I43" s="73"/>
      <c r="J43" s="73"/>
      <c r="K43" s="73"/>
      <c r="L43" s="73"/>
      <c r="M43" s="73"/>
      <c r="N43" s="42"/>
      <c r="O43" s="68"/>
      <c r="P43" s="68"/>
      <c r="Q43" s="68"/>
    </row>
    <row r="44" spans="1:17" x14ac:dyDescent="0.25">
      <c r="A44" s="35"/>
      <c r="B44" s="90"/>
      <c r="C44" s="90"/>
      <c r="D44" s="90"/>
      <c r="E44" s="90"/>
      <c r="F44" s="90"/>
      <c r="G44" s="90"/>
      <c r="H44" s="90"/>
      <c r="I44" s="73"/>
      <c r="J44" s="73"/>
      <c r="K44" s="73"/>
      <c r="L44" s="73"/>
      <c r="M44" s="73"/>
      <c r="N44" s="42"/>
      <c r="O44" s="68"/>
      <c r="P44" s="68"/>
      <c r="Q44" s="68"/>
    </row>
    <row r="45" spans="1:17" x14ac:dyDescent="0.25">
      <c r="B45" s="90"/>
      <c r="C45" s="90"/>
      <c r="D45" s="90"/>
      <c r="E45" s="90"/>
      <c r="F45" s="90"/>
      <c r="G45" s="90"/>
      <c r="H45" s="90"/>
      <c r="I45" s="73"/>
      <c r="J45" s="73"/>
      <c r="K45" s="73"/>
      <c r="L45" s="73"/>
      <c r="M45" s="73"/>
      <c r="N45" s="42"/>
      <c r="O45" s="68"/>
      <c r="P45" s="68"/>
      <c r="Q45" s="68"/>
    </row>
    <row r="46" spans="1:17" x14ac:dyDescent="0.25">
      <c r="B46" s="52" t="s">
        <v>32</v>
      </c>
      <c r="C46" s="52" t="s">
        <v>51</v>
      </c>
      <c r="D46" s="51" t="s">
        <v>45</v>
      </c>
      <c r="E46" s="51" t="s">
        <v>16</v>
      </c>
      <c r="F46" s="90"/>
      <c r="G46" s="90"/>
      <c r="H46" s="90"/>
      <c r="I46" s="73"/>
      <c r="J46" s="73"/>
      <c r="K46" s="73"/>
      <c r="L46" s="73"/>
      <c r="M46" s="73"/>
      <c r="N46" s="42"/>
      <c r="O46" s="68"/>
      <c r="P46" s="68"/>
      <c r="Q46" s="68"/>
    </row>
    <row r="47" spans="1:17" ht="42.75" x14ac:dyDescent="0.25">
      <c r="B47" s="39" t="s">
        <v>127</v>
      </c>
      <c r="C47" s="40">
        <v>40</v>
      </c>
      <c r="D47" s="92">
        <v>0</v>
      </c>
      <c r="E47" s="237">
        <f>+D47+D48</f>
        <v>35</v>
      </c>
      <c r="F47" s="90"/>
      <c r="G47" s="90"/>
      <c r="H47" s="90"/>
      <c r="I47" s="73"/>
      <c r="J47" s="73"/>
      <c r="K47" s="73"/>
      <c r="L47" s="73"/>
      <c r="M47" s="73"/>
      <c r="N47" s="42"/>
      <c r="O47" s="68"/>
      <c r="P47" s="68"/>
      <c r="Q47" s="68"/>
    </row>
    <row r="48" spans="1:17" s="1" customFormat="1" ht="109.5" customHeight="1" x14ac:dyDescent="0.25">
      <c r="B48" s="39" t="s">
        <v>128</v>
      </c>
      <c r="C48" s="40">
        <v>60</v>
      </c>
      <c r="D48" s="92">
        <v>35</v>
      </c>
      <c r="E48" s="238"/>
      <c r="F48" s="90"/>
      <c r="G48" s="90"/>
      <c r="H48" s="90"/>
      <c r="I48" s="73"/>
      <c r="J48" s="73"/>
      <c r="K48" s="73"/>
      <c r="L48" s="73"/>
      <c r="M48" s="73"/>
      <c r="N48" s="42"/>
      <c r="O48" s="68"/>
      <c r="P48" s="68"/>
      <c r="Q48" s="68"/>
    </row>
    <row r="49" spans="1:26" s="7" customFormat="1" x14ac:dyDescent="0.25">
      <c r="A49" s="15"/>
      <c r="B49" s="68"/>
      <c r="C49" s="36"/>
      <c r="D49" s="78"/>
      <c r="E49" s="89"/>
      <c r="F49" s="11"/>
      <c r="G49" s="11"/>
      <c r="H49" s="11"/>
      <c r="I49" s="88"/>
      <c r="J49" s="88"/>
      <c r="K49" s="88"/>
      <c r="L49" s="88"/>
      <c r="M49" s="88"/>
      <c r="N49" s="68"/>
      <c r="O49" s="68"/>
      <c r="P49" s="68"/>
      <c r="Q49" s="68"/>
      <c r="R49" s="6"/>
      <c r="S49" s="6"/>
      <c r="T49" s="6"/>
      <c r="U49" s="6"/>
      <c r="V49" s="6"/>
      <c r="W49" s="6"/>
      <c r="X49" s="6"/>
      <c r="Y49" s="6"/>
      <c r="Z49" s="6"/>
    </row>
    <row r="50" spans="1:26" s="44" customFormat="1" x14ac:dyDescent="0.25">
      <c r="A50" s="15"/>
      <c r="B50" s="68"/>
      <c r="C50" s="36"/>
      <c r="D50" s="78"/>
      <c r="E50" s="89"/>
      <c r="F50" s="11"/>
      <c r="G50" s="11"/>
      <c r="H50" s="11"/>
      <c r="I50" s="88"/>
      <c r="J50" s="88"/>
      <c r="K50" s="88"/>
      <c r="L50" s="88"/>
      <c r="M50" s="88"/>
      <c r="N50" s="68"/>
      <c r="O50" s="68"/>
      <c r="P50" s="68"/>
      <c r="Q50" s="68"/>
      <c r="R50" s="43"/>
      <c r="S50" s="43"/>
      <c r="T50" s="43"/>
      <c r="U50" s="43"/>
      <c r="V50" s="43"/>
      <c r="W50" s="43"/>
      <c r="X50" s="43"/>
      <c r="Y50" s="43"/>
      <c r="Z50" s="43"/>
    </row>
    <row r="51" spans="1:26" s="44" customFormat="1" x14ac:dyDescent="0.25">
      <c r="A51" s="15"/>
      <c r="B51" s="50" t="s">
        <v>276</v>
      </c>
      <c r="C51" s="90"/>
      <c r="D51" s="90"/>
      <c r="E51" s="90"/>
      <c r="F51" s="11"/>
      <c r="G51" s="11"/>
      <c r="H51" s="11"/>
      <c r="I51" s="88"/>
      <c r="J51" s="88"/>
      <c r="K51" s="88"/>
      <c r="L51" s="88"/>
      <c r="M51" s="88"/>
      <c r="N51" s="68"/>
      <c r="O51" s="68"/>
      <c r="P51" s="68"/>
      <c r="Q51" s="68"/>
      <c r="R51" s="43"/>
      <c r="S51" s="43"/>
      <c r="T51" s="43"/>
      <c r="U51" s="43"/>
      <c r="V51" s="43"/>
      <c r="W51" s="43"/>
      <c r="X51" s="43"/>
      <c r="Y51" s="43"/>
      <c r="Z51" s="43"/>
    </row>
    <row r="52" spans="1:26" s="44" customFormat="1" x14ac:dyDescent="0.25">
      <c r="A52" s="15"/>
      <c r="B52" s="90"/>
      <c r="C52" s="90"/>
      <c r="D52" s="90"/>
      <c r="E52" s="90"/>
      <c r="F52" s="11"/>
      <c r="G52" s="11"/>
      <c r="H52" s="11"/>
      <c r="I52" s="88"/>
      <c r="J52" s="88"/>
      <c r="K52" s="88"/>
      <c r="L52" s="88"/>
      <c r="M52" s="88"/>
      <c r="N52" s="68"/>
      <c r="O52" s="68"/>
      <c r="P52" s="68"/>
      <c r="Q52" s="68"/>
      <c r="R52" s="43"/>
      <c r="S52" s="43"/>
      <c r="T52" s="43"/>
      <c r="U52" s="43"/>
      <c r="V52" s="43"/>
      <c r="W52" s="43"/>
      <c r="X52" s="43"/>
      <c r="Y52" s="43"/>
      <c r="Z52" s="43"/>
    </row>
    <row r="53" spans="1:26" s="44" customFormat="1" x14ac:dyDescent="0.25">
      <c r="A53" s="15"/>
      <c r="B53" s="90"/>
      <c r="C53" s="90"/>
      <c r="D53" s="90"/>
      <c r="E53" s="90"/>
      <c r="F53" s="11"/>
      <c r="G53" s="11"/>
      <c r="H53" s="11"/>
      <c r="I53" s="88"/>
      <c r="J53" s="88"/>
      <c r="K53" s="88"/>
      <c r="L53" s="88"/>
      <c r="M53" s="88"/>
      <c r="N53" s="68"/>
      <c r="O53" s="68"/>
      <c r="P53" s="68"/>
      <c r="Q53" s="68"/>
      <c r="R53" s="43"/>
      <c r="S53" s="43"/>
      <c r="T53" s="43"/>
      <c r="U53" s="43"/>
      <c r="V53" s="43"/>
      <c r="W53" s="43"/>
      <c r="X53" s="43"/>
      <c r="Y53" s="43"/>
      <c r="Z53" s="43"/>
    </row>
    <row r="54" spans="1:26" s="44" customFormat="1" x14ac:dyDescent="0.25">
      <c r="A54" s="15"/>
      <c r="B54" s="52" t="s">
        <v>32</v>
      </c>
      <c r="C54" s="52" t="s">
        <v>51</v>
      </c>
      <c r="D54" s="51" t="s">
        <v>45</v>
      </c>
      <c r="E54" s="51" t="s">
        <v>16</v>
      </c>
      <c r="F54" s="11"/>
      <c r="G54" s="11"/>
      <c r="H54" s="11"/>
      <c r="I54" s="88"/>
      <c r="J54" s="88"/>
      <c r="K54" s="88"/>
      <c r="L54" s="88"/>
      <c r="M54" s="88"/>
      <c r="N54" s="68"/>
      <c r="O54" s="68"/>
      <c r="P54" s="68"/>
      <c r="Q54" s="68"/>
      <c r="R54" s="43"/>
      <c r="S54" s="43"/>
      <c r="T54" s="43"/>
      <c r="U54" s="43"/>
      <c r="V54" s="43"/>
      <c r="W54" s="43"/>
      <c r="X54" s="43"/>
      <c r="Y54" s="43"/>
      <c r="Z54" s="43"/>
    </row>
    <row r="55" spans="1:26" s="44" customFormat="1" ht="42.75" x14ac:dyDescent="0.25">
      <c r="A55" s="15"/>
      <c r="B55" s="39" t="s">
        <v>127</v>
      </c>
      <c r="C55" s="40">
        <v>40</v>
      </c>
      <c r="D55" s="149">
        <v>0</v>
      </c>
      <c r="E55" s="237">
        <f>+D55+D56</f>
        <v>35</v>
      </c>
      <c r="F55" s="11"/>
      <c r="G55" s="11"/>
      <c r="H55" s="11"/>
      <c r="I55" s="88"/>
      <c r="J55" s="88"/>
      <c r="K55" s="88"/>
      <c r="L55" s="88"/>
      <c r="M55" s="88"/>
      <c r="N55" s="68"/>
      <c r="O55" s="68"/>
      <c r="P55" s="68"/>
      <c r="Q55" s="68"/>
      <c r="R55" s="43"/>
      <c r="S55" s="43"/>
      <c r="T55" s="43"/>
      <c r="U55" s="43"/>
      <c r="V55" s="43"/>
      <c r="W55" s="43"/>
      <c r="X55" s="43"/>
      <c r="Y55" s="43"/>
      <c r="Z55" s="43"/>
    </row>
    <row r="56" spans="1:26" s="44" customFormat="1" ht="71.25" x14ac:dyDescent="0.25">
      <c r="A56" s="15"/>
      <c r="B56" s="39" t="s">
        <v>128</v>
      </c>
      <c r="C56" s="40">
        <v>60</v>
      </c>
      <c r="D56" s="149">
        <v>35</v>
      </c>
      <c r="E56" s="238"/>
      <c r="F56" s="11"/>
      <c r="G56" s="11"/>
      <c r="H56" s="11"/>
      <c r="I56" s="88"/>
      <c r="J56" s="88"/>
      <c r="K56" s="88"/>
      <c r="L56" s="88"/>
      <c r="M56" s="88"/>
      <c r="N56" s="68"/>
      <c r="O56" s="68"/>
      <c r="P56" s="68"/>
      <c r="Q56" s="68"/>
      <c r="R56" s="43"/>
      <c r="S56" s="43"/>
      <c r="T56" s="43"/>
      <c r="U56" s="43"/>
      <c r="V56" s="43"/>
      <c r="W56" s="43"/>
      <c r="X56" s="43"/>
      <c r="Y56" s="43"/>
      <c r="Z56" s="43"/>
    </row>
    <row r="57" spans="1:26" s="44" customFormat="1" x14ac:dyDescent="0.25">
      <c r="A57" s="15"/>
      <c r="B57" s="68"/>
      <c r="C57" s="36"/>
      <c r="D57" s="78"/>
      <c r="E57" s="89"/>
      <c r="F57" s="11"/>
      <c r="G57" s="11"/>
      <c r="H57" s="11"/>
      <c r="I57" s="88"/>
      <c r="J57" s="88"/>
      <c r="K57" s="88"/>
      <c r="L57" s="88"/>
      <c r="M57" s="88"/>
      <c r="N57" s="68"/>
      <c r="O57" s="68"/>
      <c r="P57" s="68"/>
      <c r="Q57" s="68"/>
      <c r="R57" s="43"/>
      <c r="S57" s="43"/>
      <c r="T57" s="43"/>
      <c r="U57" s="43"/>
      <c r="V57" s="43"/>
      <c r="W57" s="43"/>
      <c r="X57" s="43"/>
      <c r="Y57" s="43"/>
      <c r="Z57" s="43"/>
    </row>
    <row r="58" spans="1:26" s="7" customFormat="1" x14ac:dyDescent="0.25">
      <c r="A58" s="15"/>
      <c r="B58" s="68"/>
      <c r="C58" s="36"/>
      <c r="D58" s="78"/>
      <c r="E58" s="89"/>
      <c r="F58" s="11"/>
      <c r="G58" s="11"/>
      <c r="H58" s="11"/>
      <c r="I58" s="88"/>
      <c r="J58" s="88"/>
      <c r="K58" s="88"/>
      <c r="L58" s="88"/>
      <c r="M58" s="88"/>
      <c r="N58" s="68"/>
      <c r="O58" s="68"/>
      <c r="P58" s="68"/>
      <c r="Q58" s="68"/>
      <c r="R58" s="6"/>
      <c r="S58" s="6"/>
      <c r="T58" s="6"/>
      <c r="U58" s="6"/>
      <c r="V58" s="6"/>
      <c r="W58" s="6"/>
      <c r="X58" s="6"/>
      <c r="Y58" s="6"/>
      <c r="Z58" s="6"/>
    </row>
    <row r="59" spans="1:26" s="7" customFormat="1" ht="15.75" thickBot="1" x14ac:dyDescent="0.3">
      <c r="A59" s="15"/>
      <c r="B59" s="68"/>
      <c r="C59" s="68"/>
      <c r="D59" s="68"/>
      <c r="E59" s="68"/>
      <c r="F59" s="68"/>
      <c r="G59" s="68"/>
      <c r="H59" s="68"/>
      <c r="I59" s="68"/>
      <c r="J59" s="68"/>
      <c r="K59" s="68"/>
      <c r="L59" s="68"/>
      <c r="M59" s="245" t="s">
        <v>34</v>
      </c>
      <c r="N59" s="245"/>
      <c r="O59" s="68"/>
      <c r="P59" s="68"/>
      <c r="Q59" s="68"/>
      <c r="R59" s="6"/>
      <c r="S59" s="6"/>
      <c r="T59" s="6"/>
      <c r="U59" s="6"/>
      <c r="V59" s="6"/>
      <c r="W59" s="6"/>
      <c r="X59" s="6"/>
      <c r="Y59" s="6"/>
      <c r="Z59" s="6"/>
    </row>
    <row r="60" spans="1:26" s="7" customFormat="1" x14ac:dyDescent="0.25">
      <c r="A60" s="15"/>
      <c r="B60" s="50" t="s">
        <v>278</v>
      </c>
      <c r="C60" s="68"/>
      <c r="D60" s="68"/>
      <c r="E60" s="68"/>
      <c r="F60" s="68"/>
      <c r="G60" s="68"/>
      <c r="H60" s="68"/>
      <c r="I60" s="68"/>
      <c r="J60" s="68"/>
      <c r="K60" s="68"/>
      <c r="L60" s="68"/>
      <c r="M60" s="19"/>
      <c r="N60" s="19"/>
      <c r="O60" s="68"/>
      <c r="P60" s="68"/>
      <c r="Q60" s="68"/>
      <c r="R60" s="6"/>
      <c r="S60" s="6"/>
      <c r="T60" s="6"/>
      <c r="U60" s="6"/>
      <c r="V60" s="6"/>
      <c r="W60" s="6"/>
      <c r="X60" s="6"/>
      <c r="Y60" s="6"/>
      <c r="Z60" s="6"/>
    </row>
    <row r="61" spans="1:26" s="7" customFormat="1" ht="15.75" thickBot="1" x14ac:dyDescent="0.3">
      <c r="A61" s="15"/>
      <c r="B61" s="68"/>
      <c r="C61" s="68"/>
      <c r="D61" s="68"/>
      <c r="E61" s="68"/>
      <c r="F61" s="68"/>
      <c r="G61" s="68"/>
      <c r="H61" s="68"/>
      <c r="I61" s="68"/>
      <c r="J61" s="68"/>
      <c r="K61" s="68"/>
      <c r="L61" s="68"/>
      <c r="M61" s="19"/>
      <c r="N61" s="19"/>
      <c r="O61" s="68"/>
      <c r="P61" s="68"/>
      <c r="Q61" s="68"/>
      <c r="R61" s="6"/>
      <c r="S61" s="6"/>
      <c r="T61" s="6"/>
      <c r="U61" s="6"/>
      <c r="V61" s="6"/>
      <c r="W61" s="6"/>
      <c r="X61" s="6"/>
      <c r="Y61" s="6"/>
      <c r="Z61" s="6"/>
    </row>
    <row r="62" spans="1:26" s="7" customFormat="1" ht="60" x14ac:dyDescent="0.25">
      <c r="A62" s="15"/>
      <c r="B62" s="47" t="s">
        <v>129</v>
      </c>
      <c r="C62" s="47" t="s">
        <v>130</v>
      </c>
      <c r="D62" s="47" t="s">
        <v>131</v>
      </c>
      <c r="E62" s="47" t="s">
        <v>40</v>
      </c>
      <c r="F62" s="47" t="s">
        <v>22</v>
      </c>
      <c r="G62" s="47" t="s">
        <v>91</v>
      </c>
      <c r="H62" s="47" t="s">
        <v>17</v>
      </c>
      <c r="I62" s="47" t="s">
        <v>10</v>
      </c>
      <c r="J62" s="47" t="s">
        <v>30</v>
      </c>
      <c r="K62" s="47" t="s">
        <v>52</v>
      </c>
      <c r="L62" s="47" t="s">
        <v>20</v>
      </c>
      <c r="M62" s="37" t="s">
        <v>26</v>
      </c>
      <c r="N62" s="47" t="s">
        <v>132</v>
      </c>
      <c r="O62" s="47" t="s">
        <v>35</v>
      </c>
      <c r="P62" s="48" t="s">
        <v>11</v>
      </c>
      <c r="Q62" s="48" t="s">
        <v>19</v>
      </c>
      <c r="R62" s="6"/>
      <c r="S62" s="6"/>
      <c r="T62" s="6"/>
      <c r="U62" s="6"/>
      <c r="V62" s="6"/>
      <c r="W62" s="6"/>
      <c r="X62" s="6"/>
      <c r="Y62" s="6"/>
      <c r="Z62" s="6"/>
    </row>
    <row r="63" spans="1:26" s="7" customFormat="1" ht="154.5" customHeight="1" x14ac:dyDescent="0.25">
      <c r="A63" s="15">
        <f t="shared" ref="A63:A65" si="0">+A62+1</f>
        <v>1</v>
      </c>
      <c r="B63" s="45" t="s">
        <v>143</v>
      </c>
      <c r="C63" s="45" t="s">
        <v>255</v>
      </c>
      <c r="D63" s="46" t="s">
        <v>155</v>
      </c>
      <c r="E63" s="128" t="s">
        <v>171</v>
      </c>
      <c r="F63" s="46" t="s">
        <v>121</v>
      </c>
      <c r="G63" s="94">
        <v>1</v>
      </c>
      <c r="H63" s="95">
        <v>40574</v>
      </c>
      <c r="I63" s="96">
        <v>40908</v>
      </c>
      <c r="J63" s="96" t="s">
        <v>256</v>
      </c>
      <c r="K63" s="97">
        <v>11</v>
      </c>
      <c r="L63" s="97"/>
      <c r="M63" s="129">
        <v>211</v>
      </c>
      <c r="N63" s="97">
        <f>+G63*M63</f>
        <v>211</v>
      </c>
      <c r="O63" s="98"/>
      <c r="P63" s="54">
        <v>76</v>
      </c>
      <c r="Q63" s="54" t="s">
        <v>277</v>
      </c>
      <c r="R63" s="6"/>
      <c r="S63" s="6"/>
      <c r="T63" s="6"/>
      <c r="U63" s="6"/>
      <c r="V63" s="6"/>
      <c r="W63" s="6"/>
      <c r="X63" s="6"/>
      <c r="Y63" s="6"/>
      <c r="Z63" s="6"/>
    </row>
    <row r="64" spans="1:26" s="7" customFormat="1" ht="129.75" customHeight="1" x14ac:dyDescent="0.25">
      <c r="A64" s="15">
        <f t="shared" si="0"/>
        <v>2</v>
      </c>
      <c r="B64" s="45" t="s">
        <v>143</v>
      </c>
      <c r="C64" s="45" t="s">
        <v>255</v>
      </c>
      <c r="D64" s="46" t="s">
        <v>155</v>
      </c>
      <c r="E64" s="128" t="s">
        <v>172</v>
      </c>
      <c r="F64" s="46" t="s">
        <v>121</v>
      </c>
      <c r="G64" s="94">
        <v>1</v>
      </c>
      <c r="H64" s="95">
        <v>40574</v>
      </c>
      <c r="I64" s="96">
        <v>40908</v>
      </c>
      <c r="J64" s="96" t="s">
        <v>256</v>
      </c>
      <c r="K64" s="97"/>
      <c r="L64" s="97">
        <v>12</v>
      </c>
      <c r="M64" s="129">
        <v>536</v>
      </c>
      <c r="N64" s="97">
        <f>+G64*M64</f>
        <v>536</v>
      </c>
      <c r="O64" s="98"/>
      <c r="P64" s="54">
        <v>76.78</v>
      </c>
      <c r="Q64" s="54" t="s">
        <v>175</v>
      </c>
    </row>
    <row r="65" spans="1:17" s="8" customFormat="1" ht="114" customHeight="1" x14ac:dyDescent="0.25">
      <c r="A65" s="15">
        <f t="shared" si="0"/>
        <v>3</v>
      </c>
      <c r="B65" s="45" t="s">
        <v>143</v>
      </c>
      <c r="C65" s="45" t="s">
        <v>255</v>
      </c>
      <c r="D65" s="46" t="s">
        <v>173</v>
      </c>
      <c r="E65" s="128" t="s">
        <v>174</v>
      </c>
      <c r="F65" s="46" t="s">
        <v>121</v>
      </c>
      <c r="G65" s="94">
        <v>1</v>
      </c>
      <c r="H65" s="95">
        <v>40745</v>
      </c>
      <c r="I65" s="96">
        <v>40908</v>
      </c>
      <c r="J65" s="96" t="s">
        <v>256</v>
      </c>
      <c r="K65" s="97"/>
      <c r="L65" s="97">
        <v>5</v>
      </c>
      <c r="M65" s="129">
        <v>401</v>
      </c>
      <c r="N65" s="97">
        <f>+G65*M65</f>
        <v>401</v>
      </c>
      <c r="O65" s="98"/>
      <c r="P65" s="54">
        <v>78</v>
      </c>
      <c r="Q65" s="54" t="s">
        <v>175</v>
      </c>
    </row>
    <row r="66" spans="1:17" ht="28.15" customHeight="1" x14ac:dyDescent="0.25">
      <c r="B66" s="16" t="s">
        <v>16</v>
      </c>
      <c r="C66" s="46"/>
      <c r="D66" s="45"/>
      <c r="E66" s="93"/>
      <c r="F66" s="46"/>
      <c r="G66" s="46"/>
      <c r="H66" s="46"/>
      <c r="I66" s="96"/>
      <c r="J66" s="96"/>
      <c r="K66" s="99">
        <f>SUM(K63:K65)</f>
        <v>11</v>
      </c>
      <c r="L66" s="99">
        <f>SUM(L63:L65)</f>
        <v>17</v>
      </c>
      <c r="M66" s="100">
        <f>SUM(M63:M65)</f>
        <v>1148</v>
      </c>
      <c r="N66" s="99">
        <f>SUM(N63:N65)</f>
        <v>1148</v>
      </c>
      <c r="O66" s="98"/>
      <c r="P66" s="98"/>
      <c r="Q66" s="55"/>
    </row>
    <row r="67" spans="1:17" x14ac:dyDescent="0.25">
      <c r="B67" s="101"/>
      <c r="C67" s="101"/>
      <c r="D67" s="101"/>
      <c r="E67" s="102"/>
      <c r="F67" s="101"/>
      <c r="G67" s="101"/>
      <c r="H67" s="101"/>
      <c r="I67" s="101"/>
      <c r="J67" s="101"/>
      <c r="K67" s="101"/>
      <c r="L67" s="101"/>
      <c r="M67" s="101"/>
      <c r="N67" s="101"/>
      <c r="O67" s="101"/>
      <c r="P67" s="101"/>
      <c r="Q67" s="101"/>
    </row>
    <row r="68" spans="1:17" x14ac:dyDescent="0.25">
      <c r="B68" s="246" t="s">
        <v>28</v>
      </c>
      <c r="C68" s="246" t="s">
        <v>27</v>
      </c>
      <c r="D68" s="244" t="s">
        <v>33</v>
      </c>
      <c r="E68" s="244"/>
      <c r="F68" s="101"/>
      <c r="G68" s="101"/>
      <c r="H68" s="101"/>
      <c r="I68" s="101"/>
      <c r="J68" s="101"/>
      <c r="K68" s="101"/>
      <c r="L68" s="101"/>
      <c r="M68" s="101"/>
      <c r="N68" s="101"/>
      <c r="O68" s="101"/>
      <c r="P68" s="101"/>
      <c r="Q68" s="101"/>
    </row>
    <row r="69" spans="1:17" x14ac:dyDescent="0.25">
      <c r="B69" s="247"/>
      <c r="C69" s="247"/>
      <c r="D69" s="62" t="s">
        <v>23</v>
      </c>
      <c r="E69" s="18" t="s">
        <v>24</v>
      </c>
      <c r="F69" s="101"/>
      <c r="G69" s="101"/>
      <c r="H69" s="101"/>
      <c r="I69" s="101"/>
      <c r="J69" s="101"/>
      <c r="K69" s="101"/>
      <c r="L69" s="101"/>
      <c r="M69" s="101"/>
      <c r="N69" s="101">
        <f>200+584+428</f>
        <v>1212</v>
      </c>
      <c r="O69" s="101">
        <f>+N69*0.8</f>
        <v>969.6</v>
      </c>
      <c r="P69" s="101"/>
      <c r="Q69" s="101"/>
    </row>
    <row r="70" spans="1:17" ht="109.5" customHeight="1" x14ac:dyDescent="0.25">
      <c r="B70" s="17" t="s">
        <v>21</v>
      </c>
      <c r="C70" s="103">
        <f>+K66</f>
        <v>11</v>
      </c>
      <c r="D70" s="104"/>
      <c r="E70" s="148" t="s">
        <v>148</v>
      </c>
      <c r="F70" s="105"/>
      <c r="G70" s="105"/>
      <c r="H70" s="105"/>
      <c r="I70" s="105"/>
      <c r="J70" s="105"/>
      <c r="K70" s="105"/>
      <c r="L70" s="105"/>
      <c r="M70" s="105"/>
      <c r="N70" s="101">
        <f>299+65+1041</f>
        <v>1405</v>
      </c>
      <c r="O70" s="101">
        <f>+N70*0.8</f>
        <v>1124</v>
      </c>
      <c r="P70" s="101"/>
      <c r="Q70" s="101"/>
    </row>
    <row r="71" spans="1:17" x14ac:dyDescent="0.25">
      <c r="B71" s="17" t="s">
        <v>25</v>
      </c>
      <c r="C71" s="130">
        <f>+M66</f>
        <v>1148</v>
      </c>
      <c r="D71" s="131"/>
      <c r="E71" s="151" t="s">
        <v>148</v>
      </c>
      <c r="F71" s="101"/>
      <c r="G71" s="101"/>
      <c r="H71" s="101"/>
      <c r="I71" s="101"/>
      <c r="J71" s="101"/>
      <c r="K71" s="101"/>
      <c r="L71" s="101"/>
      <c r="M71" s="101"/>
      <c r="N71" s="101"/>
      <c r="O71" s="101"/>
      <c r="P71" s="101"/>
      <c r="Q71" s="101"/>
    </row>
    <row r="72" spans="1:17" x14ac:dyDescent="0.25">
      <c r="B72" s="106"/>
      <c r="C72" s="242"/>
      <c r="D72" s="242"/>
      <c r="E72" s="242"/>
      <c r="F72" s="242"/>
      <c r="G72" s="242"/>
      <c r="H72" s="242"/>
      <c r="I72" s="242"/>
      <c r="J72" s="242"/>
      <c r="K72" s="242"/>
      <c r="L72" s="242"/>
      <c r="M72" s="242"/>
      <c r="N72" s="242"/>
      <c r="O72" s="101"/>
      <c r="P72" s="101"/>
      <c r="Q72" s="101"/>
    </row>
    <row r="73" spans="1:17" ht="15.75" thickBot="1" x14ac:dyDescent="0.3">
      <c r="B73" s="68"/>
      <c r="C73" s="68"/>
      <c r="D73" s="68"/>
      <c r="E73" s="68"/>
      <c r="F73" s="68"/>
      <c r="G73" s="68"/>
      <c r="H73" s="68"/>
      <c r="I73" s="68"/>
      <c r="J73" s="68"/>
      <c r="K73" s="68"/>
      <c r="L73" s="68"/>
      <c r="M73" s="68"/>
      <c r="N73" s="68"/>
      <c r="O73" s="68"/>
      <c r="P73" s="68"/>
      <c r="Q73" s="68"/>
    </row>
    <row r="74" spans="1:17" ht="15.75" thickBot="1" x14ac:dyDescent="0.3">
      <c r="B74" s="228" t="s">
        <v>92</v>
      </c>
      <c r="C74" s="229"/>
      <c r="D74" s="229"/>
      <c r="E74" s="229"/>
      <c r="F74" s="229"/>
      <c r="G74" s="229"/>
      <c r="H74" s="229"/>
      <c r="I74" s="229"/>
      <c r="J74" s="229"/>
      <c r="K74" s="229"/>
      <c r="L74" s="229"/>
      <c r="M74" s="229"/>
      <c r="N74" s="230"/>
      <c r="O74" s="68"/>
      <c r="P74" s="68"/>
      <c r="Q74" s="68"/>
    </row>
    <row r="75" spans="1:17" x14ac:dyDescent="0.25">
      <c r="B75" s="68"/>
      <c r="C75" s="68"/>
      <c r="D75" s="68"/>
      <c r="E75" s="68"/>
      <c r="F75" s="68"/>
      <c r="G75" s="68"/>
      <c r="H75" s="68"/>
      <c r="I75" s="68"/>
      <c r="J75" s="68"/>
      <c r="K75" s="68"/>
      <c r="L75" s="68"/>
      <c r="M75" s="68"/>
      <c r="N75" s="68"/>
      <c r="O75" s="68"/>
      <c r="P75" s="68"/>
      <c r="Q75" s="68"/>
    </row>
    <row r="76" spans="1:17" x14ac:dyDescent="0.25">
      <c r="B76" s="68"/>
      <c r="C76" s="68"/>
      <c r="D76" s="68"/>
      <c r="E76" s="68"/>
      <c r="F76" s="68"/>
      <c r="G76" s="68"/>
      <c r="H76" s="68"/>
      <c r="I76" s="68"/>
      <c r="J76" s="68"/>
      <c r="K76" s="68"/>
      <c r="L76" s="68"/>
      <c r="M76" s="68"/>
      <c r="N76" s="68"/>
      <c r="O76" s="68"/>
      <c r="P76" s="68"/>
      <c r="Q76" s="68"/>
    </row>
    <row r="77" spans="1:17" ht="90" x14ac:dyDescent="0.25">
      <c r="B77" s="49" t="s">
        <v>261</v>
      </c>
      <c r="C77" s="21" t="s">
        <v>2</v>
      </c>
      <c r="D77" s="21" t="s">
        <v>94</v>
      </c>
      <c r="E77" s="21" t="s">
        <v>93</v>
      </c>
      <c r="F77" s="21" t="s">
        <v>95</v>
      </c>
      <c r="G77" s="21" t="s">
        <v>96</v>
      </c>
      <c r="H77" s="21" t="s">
        <v>97</v>
      </c>
      <c r="I77" s="21" t="s">
        <v>98</v>
      </c>
      <c r="J77" s="21" t="s">
        <v>99</v>
      </c>
      <c r="K77" s="21" t="s">
        <v>100</v>
      </c>
      <c r="L77" s="21" t="s">
        <v>101</v>
      </c>
      <c r="M77" s="34" t="s">
        <v>102</v>
      </c>
      <c r="N77" s="34" t="s">
        <v>103</v>
      </c>
      <c r="O77" s="234" t="s">
        <v>3</v>
      </c>
      <c r="P77" s="235"/>
      <c r="Q77" s="21" t="s">
        <v>18</v>
      </c>
    </row>
    <row r="78" spans="1:17" s="57" customFormat="1" ht="30" customHeight="1" x14ac:dyDescent="0.25">
      <c r="B78" s="107" t="s">
        <v>262</v>
      </c>
      <c r="C78" s="107" t="s">
        <v>150</v>
      </c>
      <c r="D78" s="108" t="s">
        <v>167</v>
      </c>
      <c r="E78" s="108">
        <v>200</v>
      </c>
      <c r="F78" s="109"/>
      <c r="G78" s="109" t="s">
        <v>24</v>
      </c>
      <c r="H78" s="109" t="s">
        <v>24</v>
      </c>
      <c r="I78" s="108" t="s">
        <v>257</v>
      </c>
      <c r="J78" s="108" t="s">
        <v>121</v>
      </c>
      <c r="K78" s="110" t="s">
        <v>121</v>
      </c>
      <c r="L78" s="110" t="s">
        <v>121</v>
      </c>
      <c r="M78" s="110" t="s">
        <v>121</v>
      </c>
      <c r="N78" s="110" t="s">
        <v>121</v>
      </c>
      <c r="O78" s="222" t="s">
        <v>258</v>
      </c>
      <c r="P78" s="223"/>
      <c r="Q78" s="153" t="s">
        <v>122</v>
      </c>
    </row>
    <row r="79" spans="1:17" s="57" customFormat="1" ht="30" customHeight="1" x14ac:dyDescent="0.25">
      <c r="B79" s="107" t="s">
        <v>263</v>
      </c>
      <c r="C79" s="107" t="s">
        <v>150</v>
      </c>
      <c r="D79" s="108" t="s">
        <v>168</v>
      </c>
      <c r="E79" s="108">
        <v>120</v>
      </c>
      <c r="F79" s="109"/>
      <c r="G79" s="109" t="s">
        <v>24</v>
      </c>
      <c r="H79" s="109" t="s">
        <v>24</v>
      </c>
      <c r="I79" s="108" t="s">
        <v>257</v>
      </c>
      <c r="J79" s="108" t="s">
        <v>23</v>
      </c>
      <c r="K79" s="110" t="s">
        <v>23</v>
      </c>
      <c r="L79" s="110" t="s">
        <v>23</v>
      </c>
      <c r="M79" s="110" t="s">
        <v>23</v>
      </c>
      <c r="N79" s="110" t="s">
        <v>23</v>
      </c>
      <c r="O79" s="222" t="s">
        <v>259</v>
      </c>
      <c r="P79" s="223"/>
      <c r="Q79" s="153" t="s">
        <v>122</v>
      </c>
    </row>
    <row r="80" spans="1:17" s="57" customFormat="1" ht="29.25" customHeight="1" x14ac:dyDescent="0.25">
      <c r="B80" s="107" t="s">
        <v>265</v>
      </c>
      <c r="C80" s="107" t="s">
        <v>150</v>
      </c>
      <c r="D80" s="108" t="s">
        <v>169</v>
      </c>
      <c r="E80" s="108">
        <v>40</v>
      </c>
      <c r="F80" s="109"/>
      <c r="G80" s="109" t="s">
        <v>24</v>
      </c>
      <c r="H80" s="109" t="s">
        <v>24</v>
      </c>
      <c r="I80" s="108" t="s">
        <v>257</v>
      </c>
      <c r="J80" s="108" t="s">
        <v>23</v>
      </c>
      <c r="K80" s="110" t="s">
        <v>23</v>
      </c>
      <c r="L80" s="110" t="s">
        <v>23</v>
      </c>
      <c r="M80" s="110" t="s">
        <v>23</v>
      </c>
      <c r="N80" s="110" t="s">
        <v>23</v>
      </c>
      <c r="O80" s="222" t="s">
        <v>259</v>
      </c>
      <c r="P80" s="223"/>
      <c r="Q80" s="153" t="s">
        <v>122</v>
      </c>
    </row>
    <row r="81" spans="2:17" s="57" customFormat="1" ht="30" customHeight="1" x14ac:dyDescent="0.25">
      <c r="B81" s="107" t="s">
        <v>264</v>
      </c>
      <c r="C81" s="107" t="s">
        <v>150</v>
      </c>
      <c r="D81" s="108" t="s">
        <v>170</v>
      </c>
      <c r="E81" s="108">
        <v>40</v>
      </c>
      <c r="F81" s="109"/>
      <c r="G81" s="109" t="s">
        <v>24</v>
      </c>
      <c r="H81" s="109" t="s">
        <v>24</v>
      </c>
      <c r="I81" s="108" t="s">
        <v>257</v>
      </c>
      <c r="J81" s="108" t="s">
        <v>23</v>
      </c>
      <c r="K81" s="110" t="s">
        <v>23</v>
      </c>
      <c r="L81" s="110" t="s">
        <v>23</v>
      </c>
      <c r="M81" s="110" t="s">
        <v>23</v>
      </c>
      <c r="N81" s="110" t="s">
        <v>23</v>
      </c>
      <c r="O81" s="222" t="s">
        <v>259</v>
      </c>
      <c r="P81" s="223"/>
      <c r="Q81" s="153" t="s">
        <v>122</v>
      </c>
    </row>
    <row r="82" spans="2:17" s="57" customFormat="1" ht="25.5" customHeight="1" x14ac:dyDescent="0.25">
      <c r="B82" s="107" t="s">
        <v>266</v>
      </c>
      <c r="C82" s="107" t="s">
        <v>150</v>
      </c>
      <c r="D82" s="108" t="s">
        <v>176</v>
      </c>
      <c r="E82" s="108">
        <v>124</v>
      </c>
      <c r="F82" s="109"/>
      <c r="G82" s="109" t="s">
        <v>24</v>
      </c>
      <c r="H82" s="109" t="s">
        <v>24</v>
      </c>
      <c r="I82" s="108" t="s">
        <v>257</v>
      </c>
      <c r="J82" s="108" t="s">
        <v>23</v>
      </c>
      <c r="K82" s="110" t="s">
        <v>23</v>
      </c>
      <c r="L82" s="110" t="s">
        <v>23</v>
      </c>
      <c r="M82" s="110" t="s">
        <v>23</v>
      </c>
      <c r="N82" s="110" t="s">
        <v>23</v>
      </c>
      <c r="O82" s="222" t="s">
        <v>259</v>
      </c>
      <c r="P82" s="223"/>
      <c r="Q82" s="153" t="s">
        <v>122</v>
      </c>
    </row>
    <row r="83" spans="2:17" s="57" customFormat="1" ht="15" customHeight="1" x14ac:dyDescent="0.25">
      <c r="B83" s="107" t="s">
        <v>267</v>
      </c>
      <c r="C83" s="107" t="s">
        <v>150</v>
      </c>
      <c r="D83" s="108" t="s">
        <v>177</v>
      </c>
      <c r="E83" s="108">
        <v>40</v>
      </c>
      <c r="F83" s="109"/>
      <c r="G83" s="109" t="s">
        <v>24</v>
      </c>
      <c r="H83" s="109" t="s">
        <v>24</v>
      </c>
      <c r="I83" s="108" t="s">
        <v>257</v>
      </c>
      <c r="J83" s="108" t="s">
        <v>23</v>
      </c>
      <c r="K83" s="110" t="s">
        <v>23</v>
      </c>
      <c r="L83" s="110" t="s">
        <v>23</v>
      </c>
      <c r="M83" s="110" t="s">
        <v>23</v>
      </c>
      <c r="N83" s="110" t="s">
        <v>23</v>
      </c>
      <c r="O83" s="222" t="s">
        <v>259</v>
      </c>
      <c r="P83" s="223"/>
      <c r="Q83" s="153" t="s">
        <v>122</v>
      </c>
    </row>
    <row r="84" spans="2:17" s="57" customFormat="1" ht="21.75" customHeight="1" x14ac:dyDescent="0.25">
      <c r="B84" s="107" t="s">
        <v>268</v>
      </c>
      <c r="C84" s="107" t="s">
        <v>150</v>
      </c>
      <c r="D84" s="108" t="s">
        <v>178</v>
      </c>
      <c r="E84" s="108">
        <v>20</v>
      </c>
      <c r="F84" s="109"/>
      <c r="G84" s="109" t="s">
        <v>24</v>
      </c>
      <c r="H84" s="109" t="s">
        <v>24</v>
      </c>
      <c r="I84" s="108" t="s">
        <v>257</v>
      </c>
      <c r="J84" s="108" t="s">
        <v>23</v>
      </c>
      <c r="K84" s="110" t="s">
        <v>23</v>
      </c>
      <c r="L84" s="110" t="s">
        <v>23</v>
      </c>
      <c r="M84" s="110" t="s">
        <v>23</v>
      </c>
      <c r="N84" s="110" t="s">
        <v>23</v>
      </c>
      <c r="O84" s="222" t="s">
        <v>259</v>
      </c>
      <c r="P84" s="223"/>
      <c r="Q84" s="153" t="s">
        <v>122</v>
      </c>
    </row>
    <row r="85" spans="2:17" s="57" customFormat="1" ht="15" customHeight="1" x14ac:dyDescent="0.25">
      <c r="B85" s="107" t="s">
        <v>269</v>
      </c>
      <c r="C85" s="107" t="s">
        <v>150</v>
      </c>
      <c r="D85" s="108" t="s">
        <v>179</v>
      </c>
      <c r="E85" s="108">
        <v>200</v>
      </c>
      <c r="F85" s="109"/>
      <c r="G85" s="109" t="s">
        <v>24</v>
      </c>
      <c r="H85" s="109" t="s">
        <v>24</v>
      </c>
      <c r="I85" s="108" t="s">
        <v>257</v>
      </c>
      <c r="J85" s="108" t="s">
        <v>23</v>
      </c>
      <c r="K85" s="110" t="s">
        <v>23</v>
      </c>
      <c r="L85" s="110" t="s">
        <v>23</v>
      </c>
      <c r="M85" s="110" t="s">
        <v>23</v>
      </c>
      <c r="N85" s="110" t="s">
        <v>23</v>
      </c>
      <c r="O85" s="222" t="s">
        <v>259</v>
      </c>
      <c r="P85" s="223"/>
      <c r="Q85" s="153" t="s">
        <v>122</v>
      </c>
    </row>
    <row r="86" spans="2:17" s="57" customFormat="1" ht="15" customHeight="1" x14ac:dyDescent="0.25">
      <c r="B86" s="107"/>
      <c r="C86" s="107"/>
      <c r="D86" s="108"/>
      <c r="E86" s="108"/>
      <c r="F86" s="109"/>
      <c r="G86" s="109"/>
      <c r="H86" s="109"/>
      <c r="I86" s="108"/>
      <c r="J86" s="108"/>
      <c r="K86" s="110"/>
      <c r="L86" s="110"/>
      <c r="M86" s="110"/>
      <c r="N86" s="110"/>
      <c r="O86" s="146"/>
      <c r="P86" s="147"/>
      <c r="Q86" s="153"/>
    </row>
    <row r="87" spans="2:17" s="57" customFormat="1" ht="15" customHeight="1" x14ac:dyDescent="0.25">
      <c r="B87" s="107"/>
      <c r="C87" s="107"/>
      <c r="D87" s="108"/>
      <c r="E87" s="108"/>
      <c r="F87" s="109"/>
      <c r="G87" s="109"/>
      <c r="H87" s="109"/>
      <c r="I87" s="108"/>
      <c r="J87" s="108"/>
      <c r="K87" s="110"/>
      <c r="L87" s="110"/>
      <c r="M87" s="110"/>
      <c r="N87" s="110"/>
      <c r="O87" s="146"/>
      <c r="P87" s="147"/>
      <c r="Q87" s="153"/>
    </row>
    <row r="88" spans="2:17" s="57" customFormat="1" ht="79.5" customHeight="1" x14ac:dyDescent="0.25">
      <c r="B88" s="49" t="s">
        <v>274</v>
      </c>
      <c r="C88" s="21" t="s">
        <v>2</v>
      </c>
      <c r="D88" s="21" t="s">
        <v>94</v>
      </c>
      <c r="E88" s="21" t="s">
        <v>93</v>
      </c>
      <c r="F88" s="21" t="s">
        <v>95</v>
      </c>
      <c r="G88" s="21" t="s">
        <v>96</v>
      </c>
      <c r="H88" s="21" t="s">
        <v>97</v>
      </c>
      <c r="I88" s="21" t="s">
        <v>98</v>
      </c>
      <c r="J88" s="21" t="s">
        <v>99</v>
      </c>
      <c r="K88" s="21" t="s">
        <v>100</v>
      </c>
      <c r="L88" s="21" t="s">
        <v>101</v>
      </c>
      <c r="M88" s="34" t="s">
        <v>102</v>
      </c>
      <c r="N88" s="34" t="s">
        <v>103</v>
      </c>
      <c r="O88" s="234" t="s">
        <v>3</v>
      </c>
      <c r="P88" s="235"/>
      <c r="Q88" s="21" t="s">
        <v>18</v>
      </c>
    </row>
    <row r="89" spans="2:17" s="57" customFormat="1" ht="15" customHeight="1" x14ac:dyDescent="0.25">
      <c r="B89" s="107" t="s">
        <v>270</v>
      </c>
      <c r="C89" s="107" t="s">
        <v>150</v>
      </c>
      <c r="D89" s="108" t="s">
        <v>180</v>
      </c>
      <c r="E89" s="108">
        <v>120</v>
      </c>
      <c r="F89" s="109"/>
      <c r="G89" s="109" t="s">
        <v>24</v>
      </c>
      <c r="H89" s="109" t="s">
        <v>24</v>
      </c>
      <c r="I89" s="108" t="s">
        <v>257</v>
      </c>
      <c r="J89" s="108" t="s">
        <v>23</v>
      </c>
      <c r="K89" s="110" t="s">
        <v>23</v>
      </c>
      <c r="L89" s="110" t="s">
        <v>23</v>
      </c>
      <c r="M89" s="110" t="s">
        <v>23</v>
      </c>
      <c r="N89" s="110" t="s">
        <v>23</v>
      </c>
      <c r="O89" s="222" t="s">
        <v>258</v>
      </c>
      <c r="P89" s="223"/>
      <c r="Q89" s="153" t="s">
        <v>122</v>
      </c>
    </row>
    <row r="90" spans="2:17" s="57" customFormat="1" ht="15" customHeight="1" x14ac:dyDescent="0.25">
      <c r="B90" s="107" t="s">
        <v>271</v>
      </c>
      <c r="C90" s="107" t="s">
        <v>150</v>
      </c>
      <c r="D90" s="108" t="s">
        <v>180</v>
      </c>
      <c r="E90" s="108">
        <v>89</v>
      </c>
      <c r="F90" s="109"/>
      <c r="G90" s="109" t="s">
        <v>24</v>
      </c>
      <c r="H90" s="109" t="s">
        <v>24</v>
      </c>
      <c r="I90" s="108" t="s">
        <v>257</v>
      </c>
      <c r="J90" s="108" t="s">
        <v>23</v>
      </c>
      <c r="K90" s="110" t="s">
        <v>23</v>
      </c>
      <c r="L90" s="110" t="s">
        <v>23</v>
      </c>
      <c r="M90" s="110" t="s">
        <v>23</v>
      </c>
      <c r="N90" s="110" t="s">
        <v>23</v>
      </c>
      <c r="O90" s="222" t="s">
        <v>258</v>
      </c>
      <c r="P90" s="223"/>
      <c r="Q90" s="153" t="s">
        <v>122</v>
      </c>
    </row>
    <row r="91" spans="2:17" s="57" customFormat="1" ht="15" customHeight="1" x14ac:dyDescent="0.25">
      <c r="B91" s="107" t="s">
        <v>272</v>
      </c>
      <c r="C91" s="107" t="s">
        <v>150</v>
      </c>
      <c r="D91" s="108" t="s">
        <v>180</v>
      </c>
      <c r="E91" s="108">
        <v>90</v>
      </c>
      <c r="F91" s="109"/>
      <c r="G91" s="109" t="s">
        <v>24</v>
      </c>
      <c r="H91" s="109" t="s">
        <v>24</v>
      </c>
      <c r="I91" s="108" t="s">
        <v>257</v>
      </c>
      <c r="J91" s="108" t="s">
        <v>23</v>
      </c>
      <c r="K91" s="110" t="s">
        <v>23</v>
      </c>
      <c r="L91" s="110" t="s">
        <v>23</v>
      </c>
      <c r="M91" s="110" t="s">
        <v>23</v>
      </c>
      <c r="N91" s="110" t="s">
        <v>23</v>
      </c>
      <c r="O91" s="222" t="s">
        <v>258</v>
      </c>
      <c r="P91" s="223"/>
      <c r="Q91" s="153" t="s">
        <v>122</v>
      </c>
    </row>
    <row r="92" spans="2:17" s="57" customFormat="1" ht="15" customHeight="1" x14ac:dyDescent="0.25">
      <c r="B92" s="107" t="s">
        <v>273</v>
      </c>
      <c r="C92" s="107" t="s">
        <v>150</v>
      </c>
      <c r="D92" s="108" t="s">
        <v>181</v>
      </c>
      <c r="E92" s="108">
        <v>65</v>
      </c>
      <c r="F92" s="109"/>
      <c r="G92" s="109" t="s">
        <v>24</v>
      </c>
      <c r="H92" s="109" t="s">
        <v>24</v>
      </c>
      <c r="I92" s="108" t="s">
        <v>257</v>
      </c>
      <c r="J92" s="108" t="s">
        <v>23</v>
      </c>
      <c r="K92" s="110" t="s">
        <v>23</v>
      </c>
      <c r="L92" s="110" t="s">
        <v>23</v>
      </c>
      <c r="M92" s="110" t="s">
        <v>23</v>
      </c>
      <c r="N92" s="110" t="s">
        <v>23</v>
      </c>
      <c r="O92" s="222" t="s">
        <v>259</v>
      </c>
      <c r="P92" s="223"/>
      <c r="Q92" s="153" t="s">
        <v>122</v>
      </c>
    </row>
    <row r="93" spans="2:17" x14ac:dyDescent="0.25">
      <c r="B93" s="68" t="s">
        <v>1</v>
      </c>
      <c r="C93" s="68"/>
      <c r="D93" s="68"/>
      <c r="E93" s="68"/>
      <c r="F93" s="68"/>
      <c r="G93" s="68"/>
      <c r="H93" s="68"/>
      <c r="I93" s="68"/>
      <c r="J93" s="68"/>
      <c r="K93" s="68"/>
      <c r="L93" s="68"/>
      <c r="M93" s="68"/>
      <c r="N93" s="68"/>
      <c r="O93" s="68"/>
      <c r="P93" s="68"/>
      <c r="Q93" s="68"/>
    </row>
    <row r="94" spans="2:17" x14ac:dyDescent="0.25">
      <c r="B94" s="68" t="s">
        <v>36</v>
      </c>
      <c r="C94" s="68"/>
      <c r="D94" s="68"/>
      <c r="E94" s="68"/>
      <c r="F94" s="68"/>
      <c r="G94" s="68"/>
      <c r="H94" s="68"/>
      <c r="I94" s="68"/>
      <c r="J94" s="68"/>
      <c r="K94" s="68"/>
      <c r="L94" s="68"/>
      <c r="M94" s="68"/>
      <c r="N94" s="68"/>
      <c r="O94" s="68"/>
      <c r="P94" s="68"/>
      <c r="Q94" s="68"/>
    </row>
    <row r="95" spans="2:17" x14ac:dyDescent="0.25">
      <c r="B95" s="68" t="s">
        <v>53</v>
      </c>
      <c r="C95" s="68"/>
      <c r="D95" s="68"/>
      <c r="E95" s="68"/>
      <c r="F95" s="68"/>
      <c r="G95" s="68"/>
      <c r="H95" s="68"/>
      <c r="I95" s="68"/>
      <c r="J95" s="68"/>
      <c r="K95" s="68"/>
      <c r="L95" s="68"/>
      <c r="M95" s="68"/>
      <c r="N95" s="68"/>
      <c r="O95" s="68"/>
      <c r="P95" s="68"/>
      <c r="Q95" s="68"/>
    </row>
    <row r="96" spans="2:17" ht="60.75" customHeight="1" thickBot="1" x14ac:dyDescent="0.3">
      <c r="B96" s="68"/>
      <c r="C96" s="68"/>
      <c r="D96" s="68"/>
      <c r="E96" s="68"/>
      <c r="F96" s="68"/>
      <c r="G96" s="68"/>
      <c r="H96" s="68"/>
      <c r="I96" s="68"/>
      <c r="J96" s="68"/>
      <c r="K96" s="68"/>
      <c r="L96" s="68"/>
      <c r="M96" s="68"/>
      <c r="N96" s="68"/>
      <c r="O96" s="68"/>
      <c r="P96" s="68"/>
      <c r="Q96" s="68"/>
    </row>
    <row r="97" spans="2:17" ht="33.6" customHeight="1" thickBot="1" x14ac:dyDescent="0.3">
      <c r="B97" s="228" t="s">
        <v>37</v>
      </c>
      <c r="C97" s="229"/>
      <c r="D97" s="229"/>
      <c r="E97" s="229"/>
      <c r="F97" s="229"/>
      <c r="G97" s="229"/>
      <c r="H97" s="229"/>
      <c r="I97" s="229"/>
      <c r="J97" s="229"/>
      <c r="K97" s="229"/>
      <c r="L97" s="229"/>
      <c r="M97" s="229"/>
      <c r="N97" s="230"/>
      <c r="O97" s="68"/>
      <c r="P97" s="68"/>
      <c r="Q97" s="68"/>
    </row>
    <row r="98" spans="2:17" x14ac:dyDescent="0.25">
      <c r="B98" s="68"/>
      <c r="C98" s="68"/>
      <c r="D98" s="68"/>
      <c r="E98" s="68"/>
      <c r="F98" s="68"/>
      <c r="G98" s="68"/>
      <c r="H98" s="68"/>
      <c r="I98" s="68"/>
      <c r="J98" s="68"/>
      <c r="K98" s="68"/>
      <c r="L98" s="68"/>
      <c r="M98" s="68"/>
      <c r="N98" s="68"/>
      <c r="O98" s="68"/>
      <c r="P98" s="68"/>
      <c r="Q98" s="68"/>
    </row>
    <row r="99" spans="2:17" x14ac:dyDescent="0.25">
      <c r="B99" s="68"/>
      <c r="C99" s="68"/>
      <c r="D99" s="68"/>
      <c r="E99" s="68"/>
      <c r="F99" s="68"/>
      <c r="G99" s="68"/>
      <c r="H99" s="68"/>
      <c r="I99" s="68"/>
      <c r="J99" s="68"/>
      <c r="K99" s="68"/>
      <c r="L99" s="68"/>
      <c r="M99" s="68"/>
      <c r="N99" s="68"/>
      <c r="O99" s="68"/>
      <c r="P99" s="68"/>
      <c r="Q99" s="68"/>
    </row>
    <row r="100" spans="2:17" x14ac:dyDescent="0.25">
      <c r="B100" s="68"/>
      <c r="C100" s="68"/>
      <c r="D100" s="68"/>
      <c r="E100" s="68"/>
      <c r="F100" s="68"/>
      <c r="G100" s="68"/>
      <c r="H100" s="68"/>
      <c r="I100" s="68"/>
      <c r="J100" s="68"/>
      <c r="K100" s="68"/>
      <c r="L100" s="68"/>
      <c r="M100" s="68"/>
      <c r="N100" s="68"/>
      <c r="O100" s="68"/>
      <c r="P100" s="68"/>
      <c r="Q100" s="68"/>
    </row>
    <row r="101" spans="2:17" x14ac:dyDescent="0.25">
      <c r="B101" s="68"/>
      <c r="C101" s="68"/>
      <c r="D101" s="68"/>
      <c r="E101" s="68"/>
      <c r="F101" s="68"/>
      <c r="G101" s="68"/>
      <c r="H101" s="68"/>
      <c r="I101" s="68"/>
      <c r="J101" s="68"/>
      <c r="K101" s="68"/>
      <c r="L101" s="68"/>
      <c r="M101" s="68"/>
      <c r="N101" s="68"/>
      <c r="O101" s="68"/>
      <c r="P101" s="68"/>
      <c r="Q101" s="68"/>
    </row>
    <row r="102" spans="2:17" ht="75" x14ac:dyDescent="0.25">
      <c r="B102" s="49" t="s">
        <v>0</v>
      </c>
      <c r="C102" s="49" t="s">
        <v>38</v>
      </c>
      <c r="D102" s="49" t="s">
        <v>39</v>
      </c>
      <c r="E102" s="49" t="s">
        <v>104</v>
      </c>
      <c r="F102" s="49" t="s">
        <v>106</v>
      </c>
      <c r="G102" s="49" t="s">
        <v>107</v>
      </c>
      <c r="H102" s="49" t="s">
        <v>108</v>
      </c>
      <c r="I102" s="49" t="s">
        <v>105</v>
      </c>
      <c r="J102" s="234" t="s">
        <v>109</v>
      </c>
      <c r="K102" s="258"/>
      <c r="L102" s="235"/>
      <c r="M102" s="49" t="s">
        <v>111</v>
      </c>
      <c r="N102" s="49" t="s">
        <v>160</v>
      </c>
      <c r="O102" s="49" t="s">
        <v>161</v>
      </c>
      <c r="P102" s="234" t="s">
        <v>3</v>
      </c>
      <c r="Q102" s="235"/>
    </row>
    <row r="103" spans="2:17" x14ac:dyDescent="0.25">
      <c r="B103" s="49"/>
      <c r="C103" s="49"/>
      <c r="D103" s="48"/>
      <c r="E103" s="49"/>
      <c r="F103" s="49"/>
      <c r="G103" s="49"/>
      <c r="H103" s="49"/>
      <c r="I103" s="49"/>
      <c r="J103" s="64"/>
      <c r="K103" s="65"/>
      <c r="L103" s="66"/>
      <c r="M103" s="49"/>
      <c r="N103" s="49"/>
      <c r="O103" s="49"/>
      <c r="P103" s="64"/>
      <c r="Q103" s="66"/>
    </row>
    <row r="104" spans="2:17" s="136" customFormat="1" x14ac:dyDescent="0.25">
      <c r="B104" s="137" t="s">
        <v>217</v>
      </c>
      <c r="C104" s="144"/>
      <c r="D104" s="139"/>
      <c r="E104" s="137"/>
      <c r="F104" s="137"/>
      <c r="G104" s="137"/>
      <c r="H104" s="140"/>
      <c r="I104" s="137"/>
      <c r="J104" s="137"/>
      <c r="K104" s="137"/>
      <c r="L104" s="137"/>
      <c r="M104" s="141"/>
      <c r="N104" s="141"/>
      <c r="O104" s="141"/>
      <c r="P104" s="248"/>
      <c r="Q104" s="249"/>
    </row>
    <row r="105" spans="2:17" s="58" customFormat="1" ht="45.75" customHeight="1" x14ac:dyDescent="0.25">
      <c r="B105" s="108" t="s">
        <v>192</v>
      </c>
      <c r="C105" s="111"/>
      <c r="D105" s="112" t="s">
        <v>193</v>
      </c>
      <c r="E105" s="108">
        <v>1085265105</v>
      </c>
      <c r="F105" s="108" t="s">
        <v>191</v>
      </c>
      <c r="G105" s="108" t="s">
        <v>194</v>
      </c>
      <c r="H105" s="113">
        <v>41544</v>
      </c>
      <c r="I105" s="108" t="s">
        <v>122</v>
      </c>
      <c r="J105" s="108"/>
      <c r="K105" s="108"/>
      <c r="L105" s="108"/>
      <c r="M105" s="114" t="s">
        <v>121</v>
      </c>
      <c r="N105" s="114" t="s">
        <v>122</v>
      </c>
      <c r="O105" s="114" t="s">
        <v>122</v>
      </c>
      <c r="P105" s="220" t="s">
        <v>195</v>
      </c>
      <c r="Q105" s="221"/>
    </row>
    <row r="106" spans="2:17" s="58" customFormat="1" ht="45.75" customHeight="1" x14ac:dyDescent="0.25">
      <c r="B106" s="108" t="s">
        <v>192</v>
      </c>
      <c r="C106" s="111"/>
      <c r="D106" s="112" t="s">
        <v>200</v>
      </c>
      <c r="E106" s="108">
        <v>31401808</v>
      </c>
      <c r="F106" s="108" t="s">
        <v>201</v>
      </c>
      <c r="G106" s="108" t="s">
        <v>202</v>
      </c>
      <c r="H106" s="113">
        <v>36049</v>
      </c>
      <c r="I106" s="108" t="s">
        <v>122</v>
      </c>
      <c r="J106" s="108" t="s">
        <v>203</v>
      </c>
      <c r="K106" s="135" t="s">
        <v>204</v>
      </c>
      <c r="L106" s="108" t="s">
        <v>205</v>
      </c>
      <c r="M106" s="114" t="s">
        <v>121</v>
      </c>
      <c r="N106" s="114" t="s">
        <v>121</v>
      </c>
      <c r="O106" s="114" t="s">
        <v>121</v>
      </c>
      <c r="P106" s="220"/>
      <c r="Q106" s="221"/>
    </row>
    <row r="107" spans="2:17" s="58" customFormat="1" ht="45.75" customHeight="1" x14ac:dyDescent="0.25">
      <c r="B107" s="108" t="s">
        <v>192</v>
      </c>
      <c r="C107" s="111"/>
      <c r="D107" s="112" t="s">
        <v>206</v>
      </c>
      <c r="E107" s="108">
        <v>1123320206</v>
      </c>
      <c r="F107" s="108" t="s">
        <v>207</v>
      </c>
      <c r="G107" s="108" t="s">
        <v>198</v>
      </c>
      <c r="H107" s="113">
        <v>41622</v>
      </c>
      <c r="I107" s="108" t="s">
        <v>122</v>
      </c>
      <c r="J107" s="108"/>
      <c r="K107" s="108"/>
      <c r="L107" s="108"/>
      <c r="M107" s="114" t="s">
        <v>121</v>
      </c>
      <c r="N107" s="114" t="s">
        <v>122</v>
      </c>
      <c r="O107" s="114" t="s">
        <v>122</v>
      </c>
      <c r="P107" s="220" t="s">
        <v>208</v>
      </c>
      <c r="Q107" s="221"/>
    </row>
    <row r="108" spans="2:17" s="58" customFormat="1" ht="45.75" customHeight="1" x14ac:dyDescent="0.25">
      <c r="B108" s="108" t="s">
        <v>192</v>
      </c>
      <c r="C108" s="111"/>
      <c r="D108" s="112" t="s">
        <v>223</v>
      </c>
      <c r="E108" s="108">
        <v>63457854</v>
      </c>
      <c r="F108" s="108" t="s">
        <v>224</v>
      </c>
      <c r="G108" s="108"/>
      <c r="H108" s="113"/>
      <c r="I108" s="108" t="s">
        <v>122</v>
      </c>
      <c r="J108" s="108"/>
      <c r="K108" s="108"/>
      <c r="L108" s="108"/>
      <c r="M108" s="114" t="s">
        <v>121</v>
      </c>
      <c r="N108" s="114" t="s">
        <v>122</v>
      </c>
      <c r="O108" s="114" t="s">
        <v>122</v>
      </c>
      <c r="P108" s="220" t="s">
        <v>225</v>
      </c>
      <c r="Q108" s="221"/>
    </row>
    <row r="109" spans="2:17" s="58" customFormat="1" ht="45.75" customHeight="1" x14ac:dyDescent="0.25">
      <c r="B109" s="108"/>
      <c r="C109" s="111"/>
      <c r="D109" s="112"/>
      <c r="E109" s="108"/>
      <c r="F109" s="108"/>
      <c r="G109" s="108"/>
      <c r="H109" s="113"/>
      <c r="I109" s="108"/>
      <c r="J109" s="108"/>
      <c r="K109" s="108"/>
      <c r="L109" s="108"/>
      <c r="M109" s="114"/>
      <c r="N109" s="114"/>
      <c r="O109" s="114"/>
      <c r="P109" s="116"/>
      <c r="Q109" s="117"/>
    </row>
    <row r="110" spans="2:17" s="136" customFormat="1" ht="45.75" customHeight="1" x14ac:dyDescent="0.25">
      <c r="B110" s="137" t="s">
        <v>218</v>
      </c>
      <c r="C110" s="138"/>
      <c r="D110" s="139"/>
      <c r="E110" s="137"/>
      <c r="F110" s="137"/>
      <c r="G110" s="137"/>
      <c r="H110" s="140"/>
      <c r="I110" s="137"/>
      <c r="J110" s="137"/>
      <c r="K110" s="137"/>
      <c r="L110" s="137"/>
      <c r="M110" s="141"/>
      <c r="N110" s="141"/>
      <c r="O110" s="141"/>
      <c r="P110" s="142"/>
      <c r="Q110" s="143"/>
    </row>
    <row r="111" spans="2:17" s="58" customFormat="1" ht="90" x14ac:dyDescent="0.25">
      <c r="B111" s="107" t="s">
        <v>154</v>
      </c>
      <c r="C111" s="134"/>
      <c r="D111" s="112" t="s">
        <v>182</v>
      </c>
      <c r="E111" s="108">
        <v>1123323573</v>
      </c>
      <c r="F111" s="108" t="s">
        <v>183</v>
      </c>
      <c r="G111" s="108" t="s">
        <v>184</v>
      </c>
      <c r="H111" s="113">
        <v>41145</v>
      </c>
      <c r="I111" s="108" t="s">
        <v>121</v>
      </c>
      <c r="J111" s="108" t="s">
        <v>185</v>
      </c>
      <c r="K111" s="108" t="s">
        <v>186</v>
      </c>
      <c r="L111" s="108" t="s">
        <v>187</v>
      </c>
      <c r="M111" s="114" t="s">
        <v>121</v>
      </c>
      <c r="N111" s="114" t="s">
        <v>121</v>
      </c>
      <c r="O111" s="114"/>
      <c r="P111" s="220" t="s">
        <v>188</v>
      </c>
      <c r="Q111" s="221"/>
    </row>
    <row r="112" spans="2:17" s="58" customFormat="1" ht="45.75" customHeight="1" x14ac:dyDescent="0.25">
      <c r="B112" s="107" t="s">
        <v>154</v>
      </c>
      <c r="C112" s="111"/>
      <c r="D112" s="112" t="s">
        <v>196</v>
      </c>
      <c r="E112" s="108">
        <v>13074174</v>
      </c>
      <c r="F112" s="108" t="s">
        <v>197</v>
      </c>
      <c r="G112" s="108" t="s">
        <v>198</v>
      </c>
      <c r="H112" s="113">
        <v>41622</v>
      </c>
      <c r="I112" s="108" t="s">
        <v>122</v>
      </c>
      <c r="J112" s="108"/>
      <c r="K112" s="108"/>
      <c r="L112" s="108"/>
      <c r="M112" s="114" t="s">
        <v>121</v>
      </c>
      <c r="N112" s="114" t="s">
        <v>122</v>
      </c>
      <c r="O112" s="114" t="s">
        <v>122</v>
      </c>
      <c r="P112" s="220" t="s">
        <v>199</v>
      </c>
      <c r="Q112" s="221"/>
    </row>
    <row r="113" spans="1:26" s="58" customFormat="1" ht="45.75" customHeight="1" x14ac:dyDescent="0.25">
      <c r="B113" s="107" t="s">
        <v>154</v>
      </c>
      <c r="C113" s="111"/>
      <c r="D113" s="112" t="s">
        <v>209</v>
      </c>
      <c r="E113" s="108">
        <v>59310636</v>
      </c>
      <c r="F113" s="108" t="s">
        <v>151</v>
      </c>
      <c r="G113" s="108" t="s">
        <v>210</v>
      </c>
      <c r="H113" s="113" t="s">
        <v>153</v>
      </c>
      <c r="I113" s="108" t="s">
        <v>121</v>
      </c>
      <c r="J113" s="108" t="s">
        <v>211</v>
      </c>
      <c r="K113" s="135" t="s">
        <v>212</v>
      </c>
      <c r="L113" s="108" t="s">
        <v>213</v>
      </c>
      <c r="M113" s="114" t="s">
        <v>121</v>
      </c>
      <c r="N113" s="114" t="s">
        <v>121</v>
      </c>
      <c r="O113" s="114" t="s">
        <v>121</v>
      </c>
      <c r="P113" s="220" t="s">
        <v>216</v>
      </c>
      <c r="Q113" s="221"/>
    </row>
    <row r="114" spans="1:26" s="58" customFormat="1" ht="45.75" customHeight="1" x14ac:dyDescent="0.25">
      <c r="B114" s="107" t="s">
        <v>154</v>
      </c>
      <c r="C114" s="111"/>
      <c r="D114" s="112" t="s">
        <v>214</v>
      </c>
      <c r="E114" s="108">
        <v>27204445</v>
      </c>
      <c r="F114" s="108" t="s">
        <v>215</v>
      </c>
      <c r="G114" s="108" t="s">
        <v>198</v>
      </c>
      <c r="H114" s="113">
        <v>40362</v>
      </c>
      <c r="I114" s="108" t="s">
        <v>122</v>
      </c>
      <c r="J114" s="108" t="s">
        <v>220</v>
      </c>
      <c r="K114" s="108" t="s">
        <v>221</v>
      </c>
      <c r="L114" s="108" t="s">
        <v>219</v>
      </c>
      <c r="M114" s="114" t="s">
        <v>121</v>
      </c>
      <c r="N114" s="114" t="s">
        <v>121</v>
      </c>
      <c r="O114" s="114" t="s">
        <v>121</v>
      </c>
      <c r="P114" s="220" t="s">
        <v>222</v>
      </c>
      <c r="Q114" s="221"/>
    </row>
    <row r="115" spans="1:26" s="57" customFormat="1" ht="46.9" customHeight="1" x14ac:dyDescent="0.25">
      <c r="B115" s="107" t="s">
        <v>154</v>
      </c>
      <c r="C115" s="107"/>
      <c r="D115" s="107" t="s">
        <v>226</v>
      </c>
      <c r="E115" s="107">
        <v>32774529</v>
      </c>
      <c r="F115" s="107" t="s">
        <v>227</v>
      </c>
      <c r="G115" s="107" t="s">
        <v>228</v>
      </c>
      <c r="H115" s="115">
        <v>36630</v>
      </c>
      <c r="I115" s="108" t="s">
        <v>122</v>
      </c>
      <c r="J115" s="107" t="s">
        <v>229</v>
      </c>
      <c r="K115" s="108" t="s">
        <v>230</v>
      </c>
      <c r="L115" s="108" t="s">
        <v>231</v>
      </c>
      <c r="M115" s="110" t="s">
        <v>121</v>
      </c>
      <c r="N115" s="110" t="s">
        <v>121</v>
      </c>
      <c r="O115" s="110" t="s">
        <v>121</v>
      </c>
      <c r="P115" s="220" t="s">
        <v>281</v>
      </c>
      <c r="Q115" s="221"/>
    </row>
    <row r="116" spans="1:26" s="58" customFormat="1" ht="45.75" customHeight="1" x14ac:dyDescent="0.25">
      <c r="B116" s="107" t="s">
        <v>154</v>
      </c>
      <c r="C116" s="111"/>
      <c r="D116" s="112" t="s">
        <v>235</v>
      </c>
      <c r="E116" s="108">
        <v>1085256389</v>
      </c>
      <c r="F116" s="108" t="s">
        <v>151</v>
      </c>
      <c r="G116" s="108" t="s">
        <v>236</v>
      </c>
      <c r="H116" s="113">
        <v>41453</v>
      </c>
      <c r="I116" s="108" t="s">
        <v>237</v>
      </c>
      <c r="J116" s="108" t="s">
        <v>239</v>
      </c>
      <c r="K116" s="108" t="s">
        <v>238</v>
      </c>
      <c r="L116" s="108" t="s">
        <v>151</v>
      </c>
      <c r="M116" s="114" t="s">
        <v>121</v>
      </c>
      <c r="N116" s="114" t="s">
        <v>122</v>
      </c>
      <c r="O116" s="114" t="s">
        <v>122</v>
      </c>
      <c r="P116" s="220" t="s">
        <v>240</v>
      </c>
      <c r="Q116" s="221"/>
    </row>
    <row r="117" spans="1:26" s="8" customFormat="1" x14ac:dyDescent="0.25">
      <c r="B117" s="104"/>
      <c r="C117" s="104"/>
      <c r="D117" s="104"/>
      <c r="E117" s="104"/>
      <c r="F117" s="104"/>
      <c r="G117" s="104"/>
      <c r="H117" s="104"/>
      <c r="I117" s="104"/>
      <c r="J117" s="114"/>
      <c r="K117" s="114"/>
      <c r="L117" s="114"/>
      <c r="M117" s="104"/>
      <c r="N117" s="104"/>
      <c r="O117" s="104"/>
      <c r="P117" s="104"/>
      <c r="Q117" s="104"/>
    </row>
    <row r="118" spans="1:26" ht="15.75" thickBot="1" x14ac:dyDescent="0.3">
      <c r="B118" s="118"/>
      <c r="C118" s="118"/>
      <c r="D118" s="118"/>
      <c r="E118" s="118"/>
      <c r="F118" s="118"/>
      <c r="G118" s="118"/>
      <c r="H118" s="118"/>
      <c r="I118" s="119"/>
      <c r="J118" s="119"/>
      <c r="K118" s="119"/>
      <c r="L118" s="119"/>
      <c r="M118" s="120"/>
      <c r="N118" s="120"/>
      <c r="O118" s="120"/>
      <c r="P118" s="121"/>
      <c r="Q118" s="121"/>
    </row>
    <row r="119" spans="1:26" ht="15.75" thickBot="1" x14ac:dyDescent="0.3">
      <c r="B119" s="228" t="s">
        <v>41</v>
      </c>
      <c r="C119" s="229"/>
      <c r="D119" s="229"/>
      <c r="E119" s="229"/>
      <c r="F119" s="229"/>
      <c r="G119" s="229"/>
      <c r="H119" s="229"/>
      <c r="I119" s="229"/>
      <c r="J119" s="229"/>
      <c r="K119" s="229"/>
      <c r="L119" s="229"/>
      <c r="M119" s="229"/>
      <c r="N119" s="230"/>
      <c r="O119" s="68"/>
      <c r="P119" s="68"/>
      <c r="Q119" s="68"/>
    </row>
    <row r="120" spans="1:26" x14ac:dyDescent="0.25">
      <c r="B120" s="68"/>
      <c r="C120" s="68"/>
      <c r="D120" s="68"/>
      <c r="E120" s="68"/>
      <c r="F120" s="68"/>
      <c r="G120" s="68"/>
      <c r="H120" s="68"/>
      <c r="I120" s="68"/>
      <c r="J120" s="68"/>
      <c r="K120" s="68"/>
      <c r="L120" s="68"/>
      <c r="M120" s="68"/>
      <c r="N120" s="68"/>
      <c r="O120" s="68"/>
      <c r="P120" s="68"/>
      <c r="Q120" s="68"/>
    </row>
    <row r="121" spans="1:26" x14ac:dyDescent="0.25">
      <c r="B121" s="68"/>
      <c r="C121" s="68"/>
      <c r="D121" s="68"/>
      <c r="E121" s="68"/>
      <c r="F121" s="68"/>
      <c r="G121" s="68"/>
      <c r="H121" s="68"/>
      <c r="I121" s="68"/>
      <c r="J121" s="68"/>
      <c r="K121" s="68"/>
      <c r="L121" s="68"/>
      <c r="M121" s="68"/>
      <c r="N121" s="68"/>
      <c r="O121" s="68"/>
      <c r="P121" s="68"/>
      <c r="Q121" s="68"/>
    </row>
    <row r="122" spans="1:26" ht="30" x14ac:dyDescent="0.25">
      <c r="B122" s="21" t="s">
        <v>32</v>
      </c>
      <c r="C122" s="21" t="s">
        <v>18</v>
      </c>
      <c r="D122" s="234" t="s">
        <v>3</v>
      </c>
      <c r="E122" s="235"/>
      <c r="F122" s="68"/>
      <c r="G122" s="68"/>
      <c r="H122" s="68"/>
      <c r="I122" s="68"/>
      <c r="J122" s="68"/>
      <c r="K122" s="68"/>
      <c r="L122" s="68"/>
      <c r="M122" s="68"/>
      <c r="N122" s="68"/>
      <c r="O122" s="68"/>
      <c r="P122" s="68"/>
      <c r="Q122" s="68"/>
    </row>
    <row r="123" spans="1:26" ht="30" x14ac:dyDescent="0.25">
      <c r="B123" s="110" t="s">
        <v>112</v>
      </c>
      <c r="C123" s="91" t="s">
        <v>121</v>
      </c>
      <c r="D123" s="236"/>
      <c r="E123" s="236"/>
      <c r="F123" s="68"/>
      <c r="G123" s="68"/>
      <c r="H123" s="68"/>
      <c r="I123" s="68"/>
      <c r="J123" s="68"/>
      <c r="K123" s="68"/>
      <c r="L123" s="68"/>
      <c r="M123" s="68"/>
      <c r="N123" s="68"/>
      <c r="O123" s="68"/>
      <c r="P123" s="68"/>
      <c r="Q123" s="68"/>
    </row>
    <row r="124" spans="1:26" x14ac:dyDescent="0.25">
      <c r="B124" s="68"/>
      <c r="C124" s="68"/>
      <c r="D124" s="68"/>
      <c r="E124" s="68"/>
      <c r="F124" s="68"/>
      <c r="G124" s="68"/>
      <c r="H124" s="68"/>
      <c r="I124" s="68"/>
      <c r="J124" s="68"/>
      <c r="K124" s="68"/>
      <c r="L124" s="68"/>
      <c r="M124" s="68"/>
      <c r="N124" s="68"/>
      <c r="O124" s="68"/>
      <c r="P124" s="68"/>
      <c r="Q124" s="68"/>
    </row>
    <row r="125" spans="1:26" s="41" customFormat="1" ht="38.25" customHeight="1" x14ac:dyDescent="0.25">
      <c r="B125" s="68"/>
      <c r="C125" s="68"/>
      <c r="D125" s="68"/>
      <c r="E125" s="68"/>
      <c r="F125" s="68"/>
      <c r="G125" s="68"/>
      <c r="H125" s="68"/>
      <c r="I125" s="68"/>
      <c r="J125" s="68"/>
      <c r="K125" s="68"/>
      <c r="L125" s="68"/>
      <c r="M125" s="68"/>
      <c r="N125" s="68"/>
      <c r="O125" s="68"/>
      <c r="P125" s="68"/>
      <c r="Q125" s="68"/>
    </row>
    <row r="126" spans="1:26" s="44" customFormat="1" x14ac:dyDescent="0.25">
      <c r="A126" s="15">
        <v>1</v>
      </c>
      <c r="B126" s="226" t="s">
        <v>55</v>
      </c>
      <c r="C126" s="227"/>
      <c r="D126" s="227"/>
      <c r="E126" s="227"/>
      <c r="F126" s="227"/>
      <c r="G126" s="227"/>
      <c r="H126" s="227"/>
      <c r="I126" s="227"/>
      <c r="J126" s="227"/>
      <c r="K126" s="227"/>
      <c r="L126" s="227"/>
      <c r="M126" s="227"/>
      <c r="N126" s="227"/>
      <c r="O126" s="227"/>
      <c r="P126" s="227"/>
      <c r="Q126" s="68"/>
      <c r="R126" s="43"/>
      <c r="S126" s="43"/>
      <c r="T126" s="43"/>
      <c r="U126" s="43"/>
      <c r="V126" s="43"/>
      <c r="W126" s="43"/>
      <c r="X126" s="43"/>
      <c r="Y126" s="43"/>
      <c r="Z126" s="43"/>
    </row>
    <row r="127" spans="1:26" s="44" customFormat="1" x14ac:dyDescent="0.25">
      <c r="A127" s="15">
        <f>+A126+1</f>
        <v>2</v>
      </c>
      <c r="B127" s="68"/>
      <c r="C127" s="68"/>
      <c r="D127" s="68"/>
      <c r="E127" s="68"/>
      <c r="F127" s="68"/>
      <c r="G127" s="68"/>
      <c r="H127" s="68"/>
      <c r="I127" s="68"/>
      <c r="J127" s="68"/>
      <c r="K127" s="68"/>
      <c r="L127" s="68"/>
      <c r="M127" s="68"/>
      <c r="N127" s="68"/>
      <c r="O127" s="68"/>
      <c r="P127" s="68"/>
      <c r="Q127" s="68"/>
      <c r="R127" s="43"/>
      <c r="S127" s="43"/>
      <c r="T127" s="43"/>
      <c r="U127" s="43"/>
      <c r="V127" s="43"/>
      <c r="W127" s="43"/>
      <c r="X127" s="43"/>
      <c r="Y127" s="43"/>
      <c r="Z127" s="43"/>
    </row>
    <row r="128" spans="1:26" s="44" customFormat="1" ht="15.75" thickBot="1" x14ac:dyDescent="0.3">
      <c r="A128" s="15">
        <f t="shared" ref="A128:A133" si="1">+A127+1</f>
        <v>3</v>
      </c>
      <c r="B128" s="68"/>
      <c r="C128" s="68"/>
      <c r="D128" s="68"/>
      <c r="E128" s="68"/>
      <c r="F128" s="68"/>
      <c r="G128" s="68"/>
      <c r="H128" s="68"/>
      <c r="I128" s="68"/>
      <c r="J128" s="68"/>
      <c r="K128" s="68"/>
      <c r="L128" s="68"/>
      <c r="M128" s="68"/>
      <c r="N128" s="68"/>
      <c r="O128" s="68"/>
      <c r="P128" s="68"/>
      <c r="Q128" s="68"/>
      <c r="R128" s="43"/>
      <c r="S128" s="43"/>
      <c r="T128" s="43"/>
      <c r="U128" s="43"/>
      <c r="V128" s="43"/>
      <c r="W128" s="43"/>
      <c r="X128" s="43"/>
      <c r="Y128" s="43"/>
      <c r="Z128" s="43"/>
    </row>
    <row r="129" spans="1:26" s="44" customFormat="1" ht="15.75" thickBot="1" x14ac:dyDescent="0.3">
      <c r="A129" s="15">
        <f t="shared" si="1"/>
        <v>4</v>
      </c>
      <c r="B129" s="228" t="s">
        <v>48</v>
      </c>
      <c r="C129" s="229"/>
      <c r="D129" s="229"/>
      <c r="E129" s="229"/>
      <c r="F129" s="229"/>
      <c r="G129" s="229"/>
      <c r="H129" s="229"/>
      <c r="I129" s="229"/>
      <c r="J129" s="229"/>
      <c r="K129" s="229"/>
      <c r="L129" s="229"/>
      <c r="M129" s="229"/>
      <c r="N129" s="230"/>
      <c r="O129" s="68"/>
      <c r="P129" s="68"/>
      <c r="Q129" s="68"/>
      <c r="R129" s="43"/>
      <c r="S129" s="43"/>
      <c r="T129" s="43"/>
      <c r="U129" s="43"/>
      <c r="V129" s="43"/>
      <c r="W129" s="43"/>
      <c r="X129" s="43"/>
      <c r="Y129" s="43"/>
      <c r="Z129" s="43"/>
    </row>
    <row r="130" spans="1:26" s="44" customFormat="1" x14ac:dyDescent="0.25">
      <c r="A130" s="15">
        <f t="shared" si="1"/>
        <v>5</v>
      </c>
      <c r="B130" s="68"/>
      <c r="C130" s="68"/>
      <c r="D130" s="68"/>
      <c r="E130" s="68"/>
      <c r="F130" s="68"/>
      <c r="G130" s="68"/>
      <c r="H130" s="68"/>
      <c r="I130" s="68"/>
      <c r="J130" s="68"/>
      <c r="K130" s="68"/>
      <c r="L130" s="68"/>
      <c r="M130" s="68"/>
      <c r="N130" s="68"/>
      <c r="O130" s="68"/>
      <c r="P130" s="68"/>
      <c r="Q130" s="68"/>
      <c r="R130" s="43"/>
      <c r="S130" s="43"/>
      <c r="T130" s="43"/>
      <c r="U130" s="43"/>
      <c r="V130" s="43"/>
      <c r="W130" s="43"/>
      <c r="X130" s="43"/>
      <c r="Y130" s="43"/>
      <c r="Z130" s="43"/>
    </row>
    <row r="131" spans="1:26" s="44" customFormat="1" ht="15.75" thickBot="1" x14ac:dyDescent="0.3">
      <c r="A131" s="15">
        <f t="shared" si="1"/>
        <v>6</v>
      </c>
      <c r="B131" s="68"/>
      <c r="C131" s="68"/>
      <c r="D131" s="68"/>
      <c r="E131" s="68"/>
      <c r="F131" s="68"/>
      <c r="G131" s="68"/>
      <c r="H131" s="68"/>
      <c r="I131" s="68"/>
      <c r="J131" s="68"/>
      <c r="K131" s="68"/>
      <c r="L131" s="68"/>
      <c r="M131" s="19"/>
      <c r="N131" s="19"/>
      <c r="O131" s="68"/>
      <c r="P131" s="68"/>
      <c r="Q131" s="68"/>
      <c r="R131" s="43"/>
      <c r="S131" s="43"/>
      <c r="T131" s="43"/>
      <c r="U131" s="43"/>
      <c r="V131" s="43"/>
      <c r="W131" s="43"/>
      <c r="X131" s="43"/>
      <c r="Y131" s="43"/>
      <c r="Z131" s="43"/>
    </row>
    <row r="132" spans="1:26" s="44" customFormat="1" ht="60" x14ac:dyDescent="0.25">
      <c r="A132" s="15">
        <f t="shared" si="1"/>
        <v>7</v>
      </c>
      <c r="B132" s="47" t="s">
        <v>129</v>
      </c>
      <c r="C132" s="47" t="s">
        <v>130</v>
      </c>
      <c r="D132" s="47" t="s">
        <v>131</v>
      </c>
      <c r="E132" s="47" t="s">
        <v>40</v>
      </c>
      <c r="F132" s="47" t="s">
        <v>22</v>
      </c>
      <c r="G132" s="47" t="s">
        <v>91</v>
      </c>
      <c r="H132" s="47" t="s">
        <v>17</v>
      </c>
      <c r="I132" s="47" t="s">
        <v>10</v>
      </c>
      <c r="J132" s="47" t="s">
        <v>30</v>
      </c>
      <c r="K132" s="47" t="s">
        <v>52</v>
      </c>
      <c r="L132" s="47" t="s">
        <v>20</v>
      </c>
      <c r="M132" s="37" t="s">
        <v>26</v>
      </c>
      <c r="N132" s="47" t="s">
        <v>132</v>
      </c>
      <c r="O132" s="47" t="s">
        <v>35</v>
      </c>
      <c r="P132" s="48" t="s">
        <v>11</v>
      </c>
      <c r="Q132" s="48" t="s">
        <v>19</v>
      </c>
      <c r="R132" s="43"/>
      <c r="S132" s="43"/>
      <c r="T132" s="43"/>
      <c r="U132" s="43"/>
      <c r="V132" s="43"/>
      <c r="W132" s="43"/>
      <c r="X132" s="43"/>
      <c r="Y132" s="43"/>
      <c r="Z132" s="43"/>
    </row>
    <row r="133" spans="1:26" s="44" customFormat="1" ht="30" customHeight="1" x14ac:dyDescent="0.25">
      <c r="A133" s="15">
        <f t="shared" si="1"/>
        <v>8</v>
      </c>
      <c r="B133" s="45"/>
      <c r="C133" s="46"/>
      <c r="D133" s="45"/>
      <c r="E133" s="93"/>
      <c r="F133" s="46"/>
      <c r="G133" s="94"/>
      <c r="H133" s="95"/>
      <c r="I133" s="96"/>
      <c r="J133" s="96"/>
      <c r="K133" s="96"/>
      <c r="L133" s="96"/>
      <c r="M133" s="97"/>
      <c r="N133" s="97">
        <f>+M133*G133</f>
        <v>0</v>
      </c>
      <c r="O133" s="98"/>
      <c r="P133" s="98"/>
      <c r="Q133" s="239" t="s">
        <v>280</v>
      </c>
      <c r="R133" s="43"/>
      <c r="S133" s="43"/>
      <c r="T133" s="43"/>
      <c r="U133" s="43"/>
      <c r="V133" s="43"/>
      <c r="W133" s="43"/>
      <c r="X133" s="43"/>
      <c r="Y133" s="43"/>
      <c r="Z133" s="43"/>
    </row>
    <row r="134" spans="1:26" s="44" customFormat="1" x14ac:dyDescent="0.25">
      <c r="A134" s="15"/>
      <c r="B134" s="45"/>
      <c r="C134" s="46"/>
      <c r="D134" s="45"/>
      <c r="E134" s="93"/>
      <c r="F134" s="46"/>
      <c r="G134" s="46"/>
      <c r="H134" s="46"/>
      <c r="I134" s="96"/>
      <c r="J134" s="96"/>
      <c r="K134" s="96"/>
      <c r="L134" s="96"/>
      <c r="M134" s="97"/>
      <c r="N134" s="97"/>
      <c r="O134" s="98"/>
      <c r="P134" s="98"/>
      <c r="Q134" s="240"/>
    </row>
    <row r="135" spans="1:26" x14ac:dyDescent="0.25">
      <c r="B135" s="45"/>
      <c r="C135" s="46"/>
      <c r="D135" s="45"/>
      <c r="E135" s="93"/>
      <c r="F135" s="46"/>
      <c r="G135" s="46"/>
      <c r="H135" s="46"/>
      <c r="I135" s="96"/>
      <c r="J135" s="96"/>
      <c r="K135" s="96"/>
      <c r="L135" s="96"/>
      <c r="M135" s="97"/>
      <c r="N135" s="97"/>
      <c r="O135" s="98"/>
      <c r="P135" s="98"/>
      <c r="Q135" s="240"/>
    </row>
    <row r="136" spans="1:26" x14ac:dyDescent="0.25">
      <c r="B136" s="45"/>
      <c r="C136" s="46"/>
      <c r="D136" s="45"/>
      <c r="E136" s="93"/>
      <c r="F136" s="46"/>
      <c r="G136" s="46"/>
      <c r="H136" s="46"/>
      <c r="I136" s="96"/>
      <c r="J136" s="96"/>
      <c r="K136" s="96"/>
      <c r="L136" s="96"/>
      <c r="M136" s="97"/>
      <c r="N136" s="97"/>
      <c r="O136" s="98"/>
      <c r="P136" s="98"/>
      <c r="Q136" s="240"/>
    </row>
    <row r="137" spans="1:26" x14ac:dyDescent="0.25">
      <c r="B137" s="45"/>
      <c r="C137" s="46"/>
      <c r="D137" s="45"/>
      <c r="E137" s="93"/>
      <c r="F137" s="46"/>
      <c r="G137" s="46"/>
      <c r="H137" s="46"/>
      <c r="I137" s="96"/>
      <c r="J137" s="96"/>
      <c r="K137" s="96"/>
      <c r="L137" s="96"/>
      <c r="M137" s="97"/>
      <c r="N137" s="97"/>
      <c r="O137" s="98"/>
      <c r="P137" s="98"/>
      <c r="Q137" s="240"/>
    </row>
    <row r="138" spans="1:26" x14ac:dyDescent="0.25">
      <c r="B138" s="45"/>
      <c r="C138" s="46"/>
      <c r="D138" s="45"/>
      <c r="E138" s="93"/>
      <c r="F138" s="46"/>
      <c r="G138" s="46"/>
      <c r="H138" s="46"/>
      <c r="I138" s="96"/>
      <c r="J138" s="96"/>
      <c r="K138" s="96"/>
      <c r="L138" s="96"/>
      <c r="M138" s="97"/>
      <c r="N138" s="97"/>
      <c r="O138" s="98"/>
      <c r="P138" s="98"/>
      <c r="Q138" s="240"/>
    </row>
    <row r="139" spans="1:26" ht="37.15" customHeight="1" x14ac:dyDescent="0.25">
      <c r="B139" s="45"/>
      <c r="C139" s="46"/>
      <c r="D139" s="45"/>
      <c r="E139" s="93"/>
      <c r="F139" s="46"/>
      <c r="G139" s="46"/>
      <c r="H139" s="46"/>
      <c r="I139" s="96"/>
      <c r="J139" s="96"/>
      <c r="K139" s="96"/>
      <c r="L139" s="96"/>
      <c r="M139" s="97"/>
      <c r="N139" s="97"/>
      <c r="O139" s="98"/>
      <c r="P139" s="98"/>
      <c r="Q139" s="240"/>
    </row>
    <row r="140" spans="1:26" ht="41.45" customHeight="1" x14ac:dyDescent="0.25">
      <c r="B140" s="45"/>
      <c r="C140" s="46"/>
      <c r="D140" s="45"/>
      <c r="E140" s="93"/>
      <c r="F140" s="46"/>
      <c r="G140" s="46"/>
      <c r="H140" s="46"/>
      <c r="I140" s="96"/>
      <c r="J140" s="96"/>
      <c r="K140" s="96"/>
      <c r="L140" s="96"/>
      <c r="M140" s="97"/>
      <c r="N140" s="97"/>
      <c r="O140" s="98"/>
      <c r="P140" s="98"/>
      <c r="Q140" s="241"/>
    </row>
    <row r="141" spans="1:26" x14ac:dyDescent="0.25">
      <c r="B141" s="16" t="s">
        <v>16</v>
      </c>
      <c r="C141" s="46"/>
      <c r="D141" s="45"/>
      <c r="E141" s="93"/>
      <c r="F141" s="46"/>
      <c r="G141" s="46"/>
      <c r="H141" s="46"/>
      <c r="I141" s="96"/>
      <c r="J141" s="96"/>
      <c r="K141" s="99">
        <f t="shared" ref="K141" si="2">SUM(K133:K140)</f>
        <v>0</v>
      </c>
      <c r="L141" s="99">
        <f t="shared" ref="L141:N141" si="3">SUM(L133:L140)</f>
        <v>0</v>
      </c>
      <c r="M141" s="100">
        <f t="shared" si="3"/>
        <v>0</v>
      </c>
      <c r="N141" s="99">
        <f t="shared" si="3"/>
        <v>0</v>
      </c>
      <c r="O141" s="98"/>
      <c r="P141" s="98"/>
      <c r="Q141" s="55"/>
    </row>
    <row r="142" spans="1:26" x14ac:dyDescent="0.25">
      <c r="B142" s="101"/>
      <c r="C142" s="101"/>
      <c r="D142" s="101"/>
      <c r="E142" s="102"/>
      <c r="F142" s="101"/>
      <c r="G142" s="101"/>
      <c r="H142" s="101"/>
      <c r="I142" s="101"/>
      <c r="J142" s="101"/>
      <c r="K142" s="101"/>
      <c r="L142" s="101"/>
      <c r="M142" s="101"/>
      <c r="N142" s="101"/>
      <c r="O142" s="101"/>
      <c r="P142" s="101"/>
      <c r="Q142" s="68"/>
    </row>
    <row r="143" spans="1:26" ht="55.5" customHeight="1" x14ac:dyDescent="0.25">
      <c r="B143" s="157" t="s">
        <v>31</v>
      </c>
      <c r="C143" s="122">
        <f>+K141</f>
        <v>0</v>
      </c>
      <c r="D143" s="68"/>
      <c r="E143" s="68"/>
      <c r="F143" s="68"/>
      <c r="G143" s="68"/>
      <c r="H143" s="105"/>
      <c r="I143" s="105"/>
      <c r="J143" s="105"/>
      <c r="K143" s="105"/>
      <c r="L143" s="105"/>
      <c r="M143" s="105"/>
      <c r="N143" s="101"/>
      <c r="O143" s="101"/>
      <c r="P143" s="101"/>
      <c r="Q143" s="68"/>
    </row>
    <row r="144" spans="1:26" x14ac:dyDescent="0.25">
      <c r="B144" s="68"/>
      <c r="C144" s="68"/>
      <c r="D144" s="68"/>
      <c r="E144" s="68"/>
      <c r="F144" s="68"/>
      <c r="G144" s="68"/>
      <c r="H144" s="68"/>
      <c r="I144" s="68"/>
      <c r="J144" s="68"/>
      <c r="K144" s="68"/>
      <c r="L144" s="68"/>
      <c r="M144" s="68"/>
      <c r="N144" s="68"/>
      <c r="O144" s="68"/>
      <c r="P144" s="68"/>
      <c r="Q144" s="68"/>
    </row>
    <row r="145" spans="2:17" ht="15.75" thickBot="1" x14ac:dyDescent="0.3">
      <c r="B145" s="68"/>
      <c r="C145" s="68"/>
      <c r="D145" s="68"/>
      <c r="E145" s="68"/>
      <c r="F145" s="68"/>
      <c r="G145" s="68"/>
      <c r="H145" s="68"/>
      <c r="I145" s="68"/>
      <c r="J145" s="68"/>
      <c r="K145" s="68"/>
      <c r="L145" s="68"/>
      <c r="M145" s="68"/>
      <c r="N145" s="68"/>
      <c r="O145" s="68"/>
      <c r="P145" s="68"/>
      <c r="Q145" s="68"/>
    </row>
    <row r="146" spans="2:17" ht="30.75" thickBot="1" x14ac:dyDescent="0.3">
      <c r="B146" s="22" t="s">
        <v>43</v>
      </c>
      <c r="C146" s="23" t="s">
        <v>44</v>
      </c>
      <c r="D146" s="22" t="s">
        <v>45</v>
      </c>
      <c r="E146" s="23" t="s">
        <v>49</v>
      </c>
      <c r="F146" s="68"/>
      <c r="G146" s="68"/>
      <c r="H146" s="68"/>
      <c r="I146" s="68"/>
      <c r="J146" s="68"/>
      <c r="K146" s="68"/>
      <c r="L146" s="68"/>
      <c r="M146" s="68"/>
      <c r="N146" s="68"/>
      <c r="O146" s="68"/>
      <c r="P146" s="68"/>
      <c r="Q146" s="68"/>
    </row>
    <row r="147" spans="2:17" ht="76.5" customHeight="1" x14ac:dyDescent="0.25">
      <c r="B147" s="20" t="s">
        <v>113</v>
      </c>
      <c r="C147" s="123">
        <v>20</v>
      </c>
      <c r="D147" s="123">
        <v>0</v>
      </c>
      <c r="E147" s="231">
        <f>+D147+D148+D149</f>
        <v>0</v>
      </c>
      <c r="F147" s="68"/>
      <c r="G147" s="68"/>
      <c r="H147" s="68"/>
      <c r="I147" s="68"/>
      <c r="J147" s="68"/>
      <c r="K147" s="68"/>
      <c r="L147" s="68"/>
      <c r="M147" s="68"/>
      <c r="N147" s="68"/>
      <c r="O147" s="68"/>
      <c r="P147" s="68"/>
      <c r="Q147" s="68"/>
    </row>
    <row r="148" spans="2:17" ht="60.75" customHeight="1" x14ac:dyDescent="0.25">
      <c r="B148" s="20" t="s">
        <v>114</v>
      </c>
      <c r="C148" s="124">
        <v>30</v>
      </c>
      <c r="D148" s="92">
        <v>0</v>
      </c>
      <c r="E148" s="232"/>
      <c r="F148" s="68"/>
      <c r="G148" s="68"/>
      <c r="H148" s="68"/>
      <c r="I148" s="68"/>
      <c r="J148" s="68"/>
      <c r="K148" s="68"/>
      <c r="L148" s="68"/>
      <c r="M148" s="68"/>
      <c r="N148" s="68"/>
      <c r="O148" s="68"/>
      <c r="P148" s="68"/>
      <c r="Q148" s="68"/>
    </row>
    <row r="149" spans="2:17" ht="60.75" customHeight="1" thickBot="1" x14ac:dyDescent="0.3">
      <c r="B149" s="20" t="s">
        <v>115</v>
      </c>
      <c r="C149" s="125">
        <v>40</v>
      </c>
      <c r="D149" s="125">
        <v>0</v>
      </c>
      <c r="E149" s="233"/>
      <c r="F149" s="68"/>
      <c r="G149" s="68"/>
      <c r="H149" s="68"/>
      <c r="I149" s="68"/>
      <c r="J149" s="68"/>
      <c r="K149" s="68"/>
      <c r="L149" s="68"/>
      <c r="M149" s="68"/>
      <c r="N149" s="68"/>
      <c r="O149" s="68"/>
      <c r="P149" s="68"/>
      <c r="Q149" s="68"/>
    </row>
    <row r="150" spans="2:17" ht="33.6" customHeight="1" x14ac:dyDescent="0.25">
      <c r="B150" s="68"/>
      <c r="C150" s="68"/>
      <c r="D150" s="68"/>
      <c r="E150" s="68"/>
      <c r="F150" s="68"/>
      <c r="G150" s="68"/>
      <c r="H150" s="68"/>
      <c r="I150" s="68"/>
      <c r="J150" s="68"/>
      <c r="K150" s="68"/>
      <c r="L150" s="68"/>
      <c r="M150" s="68"/>
      <c r="N150" s="68"/>
      <c r="O150" s="68"/>
      <c r="P150" s="68"/>
      <c r="Q150" s="68"/>
    </row>
    <row r="151" spans="2:17" ht="15.75" thickBot="1" x14ac:dyDescent="0.3">
      <c r="B151" s="68"/>
      <c r="C151" s="68"/>
      <c r="D151" s="68"/>
      <c r="E151" s="68"/>
      <c r="F151" s="68"/>
      <c r="G151" s="68"/>
      <c r="H151" s="68"/>
      <c r="I151" s="68"/>
      <c r="J151" s="68"/>
      <c r="K151" s="68"/>
      <c r="L151" s="68"/>
      <c r="M151" s="68"/>
      <c r="N151" s="68"/>
      <c r="O151" s="68"/>
      <c r="P151" s="68"/>
      <c r="Q151" s="68"/>
    </row>
    <row r="152" spans="2:17" ht="15.75" thickBot="1" x14ac:dyDescent="0.3">
      <c r="B152" s="228" t="s">
        <v>46</v>
      </c>
      <c r="C152" s="229"/>
      <c r="D152" s="229"/>
      <c r="E152" s="229"/>
      <c r="F152" s="229"/>
      <c r="G152" s="229"/>
      <c r="H152" s="229"/>
      <c r="I152" s="229"/>
      <c r="J152" s="229"/>
      <c r="K152" s="229"/>
      <c r="L152" s="229"/>
      <c r="M152" s="229"/>
      <c r="N152" s="230"/>
      <c r="O152" s="68"/>
      <c r="P152" s="68"/>
      <c r="Q152" s="68"/>
    </row>
    <row r="153" spans="2:17" x14ac:dyDescent="0.25">
      <c r="B153" s="68"/>
      <c r="C153" s="68"/>
      <c r="D153" s="68"/>
      <c r="E153" s="68"/>
      <c r="F153" s="68"/>
      <c r="G153" s="68"/>
      <c r="H153" s="68"/>
      <c r="I153" s="68"/>
      <c r="J153" s="68"/>
      <c r="K153" s="68"/>
      <c r="L153" s="68"/>
      <c r="M153" s="68"/>
      <c r="N153" s="68"/>
      <c r="O153" s="68"/>
      <c r="P153" s="68"/>
      <c r="Q153" s="68"/>
    </row>
    <row r="154" spans="2:17" ht="54" customHeight="1" x14ac:dyDescent="0.25">
      <c r="B154" s="49" t="s">
        <v>0</v>
      </c>
      <c r="C154" s="49" t="s">
        <v>38</v>
      </c>
      <c r="D154" s="49" t="s">
        <v>39</v>
      </c>
      <c r="E154" s="49" t="s">
        <v>104</v>
      </c>
      <c r="F154" s="49" t="s">
        <v>106</v>
      </c>
      <c r="G154" s="49" t="s">
        <v>107</v>
      </c>
      <c r="H154" s="49" t="s">
        <v>108</v>
      </c>
      <c r="I154" s="49" t="s">
        <v>105</v>
      </c>
      <c r="J154" s="234" t="s">
        <v>109</v>
      </c>
      <c r="K154" s="258"/>
      <c r="L154" s="235"/>
      <c r="M154" s="49" t="s">
        <v>111</v>
      </c>
      <c r="N154" s="49" t="s">
        <v>160</v>
      </c>
      <c r="O154" s="49" t="s">
        <v>161</v>
      </c>
      <c r="P154" s="234" t="s">
        <v>3</v>
      </c>
      <c r="Q154" s="235"/>
    </row>
    <row r="155" spans="2:17" ht="54" customHeight="1" x14ac:dyDescent="0.25">
      <c r="B155" s="49"/>
      <c r="C155" s="49"/>
      <c r="D155" s="48"/>
      <c r="E155" s="49"/>
      <c r="F155" s="49"/>
      <c r="G155" s="49"/>
      <c r="H155" s="49"/>
      <c r="I155" s="49"/>
      <c r="J155" s="59" t="s">
        <v>110</v>
      </c>
      <c r="K155" s="63" t="s">
        <v>156</v>
      </c>
      <c r="L155" s="60" t="s">
        <v>152</v>
      </c>
      <c r="M155" s="49"/>
      <c r="N155" s="49"/>
      <c r="O155" s="49"/>
      <c r="P155" s="59"/>
      <c r="Q155" s="60"/>
    </row>
    <row r="156" spans="2:17" ht="105.75" customHeight="1" x14ac:dyDescent="0.25">
      <c r="B156" s="107" t="s">
        <v>157</v>
      </c>
      <c r="C156" s="107"/>
      <c r="D156" s="112" t="s">
        <v>247</v>
      </c>
      <c r="E156" s="108">
        <v>52476735</v>
      </c>
      <c r="F156" s="108" t="s">
        <v>151</v>
      </c>
      <c r="G156" s="108" t="s">
        <v>248</v>
      </c>
      <c r="H156" s="113">
        <v>38499</v>
      </c>
      <c r="I156" s="108" t="s">
        <v>121</v>
      </c>
      <c r="J156" s="145" t="s">
        <v>249</v>
      </c>
      <c r="K156" s="108" t="s">
        <v>250</v>
      </c>
      <c r="L156" s="108" t="s">
        <v>251</v>
      </c>
      <c r="M156" s="91" t="s">
        <v>121</v>
      </c>
      <c r="N156" s="91"/>
      <c r="O156" s="91" t="s">
        <v>121</v>
      </c>
      <c r="P156" s="263" t="s">
        <v>281</v>
      </c>
      <c r="Q156" s="264"/>
    </row>
    <row r="157" spans="2:17" ht="30" x14ac:dyDescent="0.25">
      <c r="B157" s="107" t="s">
        <v>232</v>
      </c>
      <c r="C157" s="126"/>
      <c r="D157" s="126" t="s">
        <v>233</v>
      </c>
      <c r="E157" s="112">
        <v>1085275886</v>
      </c>
      <c r="F157" s="112" t="s">
        <v>191</v>
      </c>
      <c r="G157" s="112" t="s">
        <v>158</v>
      </c>
      <c r="H157" s="127">
        <v>37197</v>
      </c>
      <c r="I157" s="112"/>
      <c r="J157" s="112"/>
      <c r="K157" s="112"/>
      <c r="L157" s="127"/>
      <c r="M157" s="91" t="s">
        <v>121</v>
      </c>
      <c r="N157" s="91" t="s">
        <v>122</v>
      </c>
      <c r="O157" s="91" t="s">
        <v>122</v>
      </c>
      <c r="P157" s="222" t="s">
        <v>234</v>
      </c>
      <c r="Q157" s="223"/>
    </row>
    <row r="158" spans="2:17" ht="30" x14ac:dyDescent="0.25">
      <c r="B158" s="107"/>
      <c r="C158" s="126"/>
      <c r="D158" s="126" t="s">
        <v>241</v>
      </c>
      <c r="E158" s="112">
        <v>30739957</v>
      </c>
      <c r="F158" s="112" t="s">
        <v>242</v>
      </c>
      <c r="G158" s="112"/>
      <c r="H158" s="127"/>
      <c r="I158" s="112"/>
      <c r="J158" s="91"/>
      <c r="K158" s="91"/>
      <c r="L158" s="91"/>
      <c r="M158" s="91"/>
      <c r="N158" s="91"/>
      <c r="O158" s="91" t="s">
        <v>122</v>
      </c>
      <c r="P158" s="222" t="s">
        <v>234</v>
      </c>
      <c r="Q158" s="223"/>
    </row>
    <row r="159" spans="2:17" ht="30" x14ac:dyDescent="0.25">
      <c r="B159" s="107"/>
      <c r="C159" s="126"/>
      <c r="D159" s="126" t="s">
        <v>243</v>
      </c>
      <c r="E159" s="112">
        <v>98383390</v>
      </c>
      <c r="F159" s="112" t="s">
        <v>244</v>
      </c>
      <c r="G159" s="112" t="s">
        <v>246</v>
      </c>
      <c r="H159" s="127">
        <v>38531</v>
      </c>
      <c r="I159" s="112"/>
      <c r="J159" s="91"/>
      <c r="K159" s="91"/>
      <c r="L159" s="91"/>
      <c r="M159" s="91"/>
      <c r="N159" s="91"/>
      <c r="O159" s="91" t="s">
        <v>122</v>
      </c>
      <c r="P159" s="222" t="s">
        <v>245</v>
      </c>
      <c r="Q159" s="223"/>
    </row>
    <row r="160" spans="2:17" x14ac:dyDescent="0.25">
      <c r="B160" s="107"/>
      <c r="C160" s="126"/>
      <c r="D160" s="126"/>
      <c r="E160" s="112"/>
      <c r="F160" s="112"/>
      <c r="G160" s="112"/>
      <c r="H160" s="127"/>
      <c r="I160" s="112"/>
      <c r="J160" s="91"/>
      <c r="K160" s="91"/>
      <c r="L160" s="91"/>
      <c r="M160" s="91"/>
      <c r="N160" s="91"/>
      <c r="O160" s="91"/>
      <c r="P160" s="263"/>
      <c r="Q160" s="264"/>
    </row>
    <row r="161" spans="2:17" ht="30" x14ac:dyDescent="0.25">
      <c r="B161" s="107" t="s">
        <v>159</v>
      </c>
      <c r="C161" s="107"/>
      <c r="D161" s="107" t="s">
        <v>252</v>
      </c>
      <c r="E161" s="108">
        <v>66722266</v>
      </c>
      <c r="F161" s="108" t="s">
        <v>253</v>
      </c>
      <c r="G161" s="108" t="s">
        <v>254</v>
      </c>
      <c r="H161" s="113">
        <v>38681</v>
      </c>
      <c r="I161" s="108"/>
      <c r="J161" s="91"/>
      <c r="K161" s="91"/>
      <c r="L161" s="91"/>
      <c r="M161" s="91" t="s">
        <v>121</v>
      </c>
      <c r="N161" s="91" t="s">
        <v>121</v>
      </c>
      <c r="O161" s="91" t="s">
        <v>121</v>
      </c>
      <c r="P161" s="263"/>
      <c r="Q161" s="264"/>
    </row>
    <row r="162" spans="2:17" x14ac:dyDescent="0.25">
      <c r="B162" s="85"/>
      <c r="C162" s="85"/>
      <c r="D162" s="119"/>
      <c r="E162" s="85"/>
      <c r="F162" s="68"/>
      <c r="G162" s="68"/>
      <c r="H162" s="68"/>
      <c r="I162" s="68"/>
      <c r="J162" s="68"/>
      <c r="K162" s="68"/>
      <c r="L162" s="68"/>
      <c r="M162" s="68"/>
      <c r="N162" s="68"/>
      <c r="O162" s="68"/>
      <c r="P162" s="68"/>
      <c r="Q162" s="68"/>
    </row>
    <row r="163" spans="2:17" x14ac:dyDescent="0.25">
      <c r="B163" s="85"/>
      <c r="C163" s="85"/>
      <c r="D163" s="119"/>
      <c r="E163" s="85"/>
      <c r="F163" s="68"/>
      <c r="G163" s="68"/>
      <c r="H163" s="68"/>
      <c r="I163" s="68"/>
      <c r="J163" s="68"/>
      <c r="K163" s="68"/>
      <c r="L163" s="68"/>
      <c r="M163" s="68"/>
      <c r="N163" s="68"/>
      <c r="O163" s="68"/>
      <c r="P163" s="68"/>
      <c r="Q163" s="73"/>
    </row>
    <row r="164" spans="2:17" ht="15.75" thickBot="1" x14ac:dyDescent="0.3">
      <c r="B164" s="85"/>
      <c r="C164" s="85"/>
      <c r="D164" s="119"/>
      <c r="E164" s="85"/>
      <c r="F164" s="68"/>
      <c r="G164" s="68"/>
      <c r="H164" s="68"/>
      <c r="I164" s="68"/>
      <c r="J164" s="68"/>
      <c r="K164" s="68"/>
      <c r="L164" s="68"/>
      <c r="M164" s="68"/>
      <c r="N164" s="68"/>
      <c r="O164" s="68"/>
      <c r="P164" s="68"/>
      <c r="Q164" s="68"/>
    </row>
    <row r="165" spans="2:17" ht="49.5" customHeight="1" x14ac:dyDescent="0.25">
      <c r="B165" s="51" t="s">
        <v>32</v>
      </c>
      <c r="C165" s="51" t="s">
        <v>43</v>
      </c>
      <c r="D165" s="49" t="s">
        <v>44</v>
      </c>
      <c r="E165" s="51" t="s">
        <v>45</v>
      </c>
      <c r="F165" s="23" t="s">
        <v>279</v>
      </c>
      <c r="G165" s="68"/>
      <c r="H165" s="68"/>
      <c r="I165" s="68"/>
      <c r="J165" s="68"/>
      <c r="K165" s="68"/>
      <c r="L165" s="68"/>
      <c r="M165" s="68"/>
      <c r="N165" s="68"/>
      <c r="O165" s="68"/>
      <c r="P165" s="68"/>
      <c r="Q165" s="68"/>
    </row>
    <row r="166" spans="2:17" ht="108" x14ac:dyDescent="0.2">
      <c r="B166" s="259" t="s">
        <v>47</v>
      </c>
      <c r="C166" s="154" t="s">
        <v>116</v>
      </c>
      <c r="D166" s="155">
        <v>25</v>
      </c>
      <c r="E166" s="158">
        <v>25</v>
      </c>
      <c r="F166" s="260" t="e">
        <f>+E166+E167+E168</f>
        <v>#VALUE!</v>
      </c>
      <c r="G166" s="68"/>
      <c r="H166" s="68"/>
      <c r="I166" s="68"/>
      <c r="J166" s="68"/>
      <c r="K166" s="68"/>
      <c r="L166" s="68"/>
      <c r="M166" s="68"/>
      <c r="N166" s="68"/>
      <c r="O166" s="68"/>
      <c r="P166" s="68"/>
      <c r="Q166" s="68"/>
    </row>
    <row r="167" spans="2:17" ht="96" x14ac:dyDescent="0.2">
      <c r="B167" s="259"/>
      <c r="C167" s="154" t="s">
        <v>117</v>
      </c>
      <c r="D167" s="156">
        <v>25</v>
      </c>
      <c r="E167" s="158" t="s">
        <v>282</v>
      </c>
      <c r="F167" s="261"/>
      <c r="G167" s="68"/>
      <c r="H167" s="68"/>
      <c r="I167" s="68"/>
      <c r="J167" s="68"/>
      <c r="K167" s="68"/>
      <c r="L167" s="68"/>
      <c r="M167" s="68"/>
      <c r="N167" s="68"/>
      <c r="O167" s="68"/>
      <c r="P167" s="68"/>
      <c r="Q167" s="68"/>
    </row>
    <row r="168" spans="2:17" ht="82.5" customHeight="1" x14ac:dyDescent="0.2">
      <c r="B168" s="259"/>
      <c r="C168" s="154" t="s">
        <v>118</v>
      </c>
      <c r="D168" s="155">
        <v>10</v>
      </c>
      <c r="E168" s="158">
        <v>10</v>
      </c>
      <c r="F168" s="262"/>
      <c r="G168" s="68"/>
      <c r="H168" s="68"/>
      <c r="I168" s="68"/>
      <c r="J168" s="68"/>
      <c r="K168" s="68"/>
      <c r="L168" s="68"/>
      <c r="M168" s="68"/>
      <c r="N168" s="68"/>
      <c r="O168" s="68"/>
      <c r="P168" s="68"/>
      <c r="Q168" s="68"/>
    </row>
    <row r="169" spans="2:17" x14ac:dyDescent="0.25">
      <c r="B169" s="68"/>
      <c r="C169" s="90"/>
      <c r="D169" s="68"/>
      <c r="E169" s="68"/>
      <c r="F169" s="68"/>
      <c r="G169" s="68"/>
      <c r="H169" s="68"/>
      <c r="I169" s="68"/>
      <c r="J169" s="68"/>
      <c r="K169" s="68"/>
      <c r="L169" s="68"/>
      <c r="M169" s="68"/>
      <c r="N169" s="68"/>
      <c r="O169" s="68"/>
      <c r="P169" s="68"/>
      <c r="Q169" s="68"/>
    </row>
    <row r="170" spans="2:17" x14ac:dyDescent="0.25">
      <c r="B170" s="68"/>
      <c r="C170" s="90"/>
      <c r="D170" s="68"/>
      <c r="E170" s="68"/>
      <c r="F170" s="68"/>
      <c r="G170" s="68"/>
      <c r="H170" s="68"/>
      <c r="I170" s="68"/>
      <c r="J170" s="68"/>
      <c r="K170" s="68"/>
      <c r="L170" s="68"/>
      <c r="M170" s="68"/>
      <c r="N170" s="68"/>
      <c r="O170" s="68"/>
      <c r="P170" s="68"/>
      <c r="Q170" s="68"/>
    </row>
    <row r="171" spans="2:17" x14ac:dyDescent="0.25">
      <c r="B171" s="68"/>
      <c r="C171" s="68"/>
      <c r="D171" s="68"/>
      <c r="E171" s="68"/>
      <c r="F171" s="68"/>
      <c r="G171" s="68"/>
      <c r="H171" s="68"/>
      <c r="I171" s="68"/>
      <c r="J171" s="68"/>
      <c r="K171" s="68"/>
      <c r="L171" s="68"/>
      <c r="M171" s="68"/>
      <c r="N171" s="68"/>
      <c r="O171" s="68"/>
      <c r="P171" s="68"/>
      <c r="Q171" s="68"/>
    </row>
    <row r="172" spans="2:17" x14ac:dyDescent="0.25">
      <c r="B172" s="50" t="s">
        <v>50</v>
      </c>
      <c r="C172" s="68"/>
      <c r="D172" s="68"/>
      <c r="E172" s="68"/>
      <c r="F172" s="68"/>
      <c r="G172" s="68"/>
      <c r="H172" s="68"/>
      <c r="I172" s="68"/>
      <c r="J172" s="68"/>
      <c r="K172" s="68"/>
      <c r="L172" s="68"/>
      <c r="M172" s="68"/>
      <c r="N172" s="68"/>
      <c r="O172" s="68"/>
      <c r="P172" s="68"/>
      <c r="Q172" s="68"/>
    </row>
    <row r="173" spans="2:17" x14ac:dyDescent="0.25">
      <c r="B173" s="68"/>
      <c r="C173" s="68"/>
      <c r="D173" s="68"/>
      <c r="E173" s="68"/>
      <c r="F173" s="68"/>
      <c r="G173" s="68"/>
      <c r="H173" s="68"/>
      <c r="I173" s="68"/>
      <c r="J173" s="68"/>
      <c r="K173" s="68"/>
      <c r="L173" s="68"/>
      <c r="M173" s="68"/>
      <c r="N173" s="68"/>
      <c r="O173" s="68"/>
      <c r="P173" s="68"/>
      <c r="Q173" s="68"/>
    </row>
    <row r="174" spans="2:17" x14ac:dyDescent="0.25">
      <c r="B174" s="68"/>
      <c r="C174" s="68"/>
      <c r="D174" s="68"/>
      <c r="E174" s="68"/>
      <c r="F174" s="68"/>
      <c r="G174" s="68"/>
      <c r="H174" s="68"/>
      <c r="I174" s="68"/>
      <c r="J174" s="68"/>
      <c r="K174" s="68"/>
      <c r="L174" s="68"/>
      <c r="M174" s="68"/>
      <c r="N174" s="68"/>
      <c r="O174" s="68"/>
      <c r="P174" s="68"/>
      <c r="Q174" s="68"/>
    </row>
    <row r="175" spans="2:17" x14ac:dyDescent="0.25">
      <c r="B175" s="52" t="s">
        <v>32</v>
      </c>
      <c r="C175" s="52" t="s">
        <v>51</v>
      </c>
      <c r="D175" s="51" t="s">
        <v>45</v>
      </c>
      <c r="E175" s="68"/>
      <c r="F175" s="68"/>
      <c r="G175" s="68"/>
      <c r="H175" s="68"/>
      <c r="I175" s="68"/>
      <c r="J175" s="68"/>
      <c r="K175" s="68"/>
      <c r="L175" s="68"/>
      <c r="M175" s="68"/>
      <c r="N175" s="68"/>
      <c r="O175" s="68"/>
      <c r="P175" s="68"/>
      <c r="Q175" s="68"/>
    </row>
    <row r="176" spans="2:17" ht="43.5" x14ac:dyDescent="0.25">
      <c r="B176" s="39" t="s">
        <v>162</v>
      </c>
      <c r="C176" s="40">
        <v>40</v>
      </c>
      <c r="D176" s="92">
        <f>+E147</f>
        <v>0</v>
      </c>
      <c r="E176" s="68"/>
      <c r="F176" s="68"/>
      <c r="G176" s="68"/>
      <c r="H176" s="68"/>
      <c r="I176" s="68"/>
      <c r="J176" s="68"/>
      <c r="K176" s="68"/>
      <c r="L176" s="68"/>
      <c r="M176" s="68"/>
      <c r="N176" s="68"/>
      <c r="O176" s="68"/>
      <c r="P176" s="68"/>
      <c r="Q176" s="68"/>
    </row>
    <row r="177" spans="2:17" ht="107.25" customHeight="1" x14ac:dyDescent="0.25">
      <c r="B177" s="39" t="s">
        <v>163</v>
      </c>
      <c r="C177" s="40">
        <v>60</v>
      </c>
      <c r="D177" s="92">
        <v>35</v>
      </c>
      <c r="E177" s="68"/>
      <c r="F177" s="68"/>
      <c r="G177" s="68"/>
      <c r="H177" s="68"/>
      <c r="I177" s="68"/>
      <c r="J177" s="68"/>
      <c r="K177" s="68"/>
      <c r="L177" s="68"/>
      <c r="M177" s="68"/>
      <c r="N177" s="68"/>
      <c r="O177" s="68"/>
      <c r="P177" s="68"/>
      <c r="Q177" s="68"/>
    </row>
    <row r="178" spans="2:17" x14ac:dyDescent="0.25">
      <c r="B178" s="68"/>
      <c r="C178" s="68"/>
      <c r="D178" s="68"/>
      <c r="E178" s="68"/>
      <c r="F178" s="68"/>
      <c r="G178" s="68"/>
      <c r="H178" s="68"/>
      <c r="I178" s="68"/>
      <c r="J178" s="68"/>
      <c r="K178" s="68"/>
      <c r="L178" s="68"/>
      <c r="M178" s="68"/>
      <c r="N178" s="68"/>
      <c r="O178" s="68"/>
      <c r="P178" s="68"/>
      <c r="Q178" s="68"/>
    </row>
    <row r="179" spans="2:17" x14ac:dyDescent="0.25">
      <c r="B179" s="68"/>
      <c r="C179" s="68"/>
      <c r="D179" s="68"/>
      <c r="E179" s="68"/>
      <c r="F179" s="68"/>
      <c r="G179" s="68"/>
      <c r="H179" s="68"/>
      <c r="I179" s="68"/>
      <c r="J179" s="68"/>
      <c r="K179" s="68"/>
      <c r="L179" s="68"/>
      <c r="M179" s="68"/>
      <c r="N179" s="68"/>
      <c r="O179" s="68"/>
      <c r="P179" s="68"/>
      <c r="Q179" s="68"/>
    </row>
  </sheetData>
  <mergeCells count="65">
    <mergeCell ref="B166:B168"/>
    <mergeCell ref="F166:F168"/>
    <mergeCell ref="P157:Q157"/>
    <mergeCell ref="P116:Q116"/>
    <mergeCell ref="P158:Q158"/>
    <mergeCell ref="P159:Q159"/>
    <mergeCell ref="P156:Q156"/>
    <mergeCell ref="J154:L154"/>
    <mergeCell ref="P154:Q154"/>
    <mergeCell ref="P161:Q161"/>
    <mergeCell ref="P160:Q160"/>
    <mergeCell ref="J102:L102"/>
    <mergeCell ref="P111:Q111"/>
    <mergeCell ref="P105:Q105"/>
    <mergeCell ref="P112:Q112"/>
    <mergeCell ref="P106:Q106"/>
    <mergeCell ref="P107:Q107"/>
    <mergeCell ref="B4:P4"/>
    <mergeCell ref="B22:C22"/>
    <mergeCell ref="C6:N6"/>
    <mergeCell ref="C7:N7"/>
    <mergeCell ref="C8:N8"/>
    <mergeCell ref="C9:N9"/>
    <mergeCell ref="C10:E10"/>
    <mergeCell ref="N14:O14"/>
    <mergeCell ref="J14:L14"/>
    <mergeCell ref="P113:Q113"/>
    <mergeCell ref="P104:Q104"/>
    <mergeCell ref="P114:Q114"/>
    <mergeCell ref="P108:Q108"/>
    <mergeCell ref="O79:P79"/>
    <mergeCell ref="O80:P80"/>
    <mergeCell ref="O81:P81"/>
    <mergeCell ref="O82:P82"/>
    <mergeCell ref="O83:P83"/>
    <mergeCell ref="O84:P84"/>
    <mergeCell ref="O85:P85"/>
    <mergeCell ref="O89:P89"/>
    <mergeCell ref="O90:P90"/>
    <mergeCell ref="O91:P91"/>
    <mergeCell ref="O92:P92"/>
    <mergeCell ref="O88:P88"/>
    <mergeCell ref="C72:N72"/>
    <mergeCell ref="B14:C21"/>
    <mergeCell ref="D68:E68"/>
    <mergeCell ref="M59:N59"/>
    <mergeCell ref="B68:B69"/>
    <mergeCell ref="C68:C69"/>
    <mergeCell ref="E55:E56"/>
    <mergeCell ref="P115:Q115"/>
    <mergeCell ref="O78:P78"/>
    <mergeCell ref="B2:P2"/>
    <mergeCell ref="B126:P126"/>
    <mergeCell ref="B152:N152"/>
    <mergeCell ref="E147:E149"/>
    <mergeCell ref="B119:N119"/>
    <mergeCell ref="D122:E122"/>
    <mergeCell ref="D123:E123"/>
    <mergeCell ref="B129:N129"/>
    <mergeCell ref="P102:Q102"/>
    <mergeCell ref="B97:N97"/>
    <mergeCell ref="E47:E48"/>
    <mergeCell ref="O77:P77"/>
    <mergeCell ref="B74:N74"/>
    <mergeCell ref="Q133:Q140"/>
  </mergeCells>
  <dataValidations count="2">
    <dataValidation type="decimal" allowBlank="1" showInputMessage="1" showErrorMessage="1" sqref="WVH983075 WLL983075 C65589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C131125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C196661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C262197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C327733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C393269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C458805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C524341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C589877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C655413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C720949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C786485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C852021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C917557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C983093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75 A65571 IS65571 SO65571 ACK65571 AMG65571 AWC65571 BFY65571 BPU65571 BZQ65571 CJM65571 CTI65571 DDE65571 DNA65571 DWW65571 EGS65571 EQO65571 FAK65571 FKG65571 FUC65571 GDY65571 GNU65571 GXQ65571 HHM65571 HRI65571 IBE65571 ILA65571 IUW65571 JES65571 JOO65571 JYK65571 KIG65571 KSC65571 LBY65571 LLU65571 LVQ65571 MFM65571 MPI65571 MZE65571 NJA65571 NSW65571 OCS65571 OMO65571 OWK65571 PGG65571 PQC65571 PZY65571 QJU65571 QTQ65571 RDM65571 RNI65571 RXE65571 SHA65571 SQW65571 TAS65571 TKO65571 TUK65571 UEG65571 UOC65571 UXY65571 VHU65571 VRQ65571 WBM65571 WLI65571 WVE65571 A131107 IS131107 SO131107 ACK131107 AMG131107 AWC131107 BFY131107 BPU131107 BZQ131107 CJM131107 CTI131107 DDE131107 DNA131107 DWW131107 EGS131107 EQO131107 FAK131107 FKG131107 FUC131107 GDY131107 GNU131107 GXQ131107 HHM131107 HRI131107 IBE131107 ILA131107 IUW131107 JES131107 JOO131107 JYK131107 KIG131107 KSC131107 LBY131107 LLU131107 LVQ131107 MFM131107 MPI131107 MZE131107 NJA131107 NSW131107 OCS131107 OMO131107 OWK131107 PGG131107 PQC131107 PZY131107 QJU131107 QTQ131107 RDM131107 RNI131107 RXE131107 SHA131107 SQW131107 TAS131107 TKO131107 TUK131107 UEG131107 UOC131107 UXY131107 VHU131107 VRQ131107 WBM131107 WLI131107 WVE131107 A196643 IS196643 SO196643 ACK196643 AMG196643 AWC196643 BFY196643 BPU196643 BZQ196643 CJM196643 CTI196643 DDE196643 DNA196643 DWW196643 EGS196643 EQO196643 FAK196643 FKG196643 FUC196643 GDY196643 GNU196643 GXQ196643 HHM196643 HRI196643 IBE196643 ILA196643 IUW196643 JES196643 JOO196643 JYK196643 KIG196643 KSC196643 LBY196643 LLU196643 LVQ196643 MFM196643 MPI196643 MZE196643 NJA196643 NSW196643 OCS196643 OMO196643 OWK196643 PGG196643 PQC196643 PZY196643 QJU196643 QTQ196643 RDM196643 RNI196643 RXE196643 SHA196643 SQW196643 TAS196643 TKO196643 TUK196643 UEG196643 UOC196643 UXY196643 VHU196643 VRQ196643 WBM196643 WLI196643 WVE196643 A262179 IS262179 SO262179 ACK262179 AMG262179 AWC262179 BFY262179 BPU262179 BZQ262179 CJM262179 CTI262179 DDE262179 DNA262179 DWW262179 EGS262179 EQO262179 FAK262179 FKG262179 FUC262179 GDY262179 GNU262179 GXQ262179 HHM262179 HRI262179 IBE262179 ILA262179 IUW262179 JES262179 JOO262179 JYK262179 KIG262179 KSC262179 LBY262179 LLU262179 LVQ262179 MFM262179 MPI262179 MZE262179 NJA262179 NSW262179 OCS262179 OMO262179 OWK262179 PGG262179 PQC262179 PZY262179 QJU262179 QTQ262179 RDM262179 RNI262179 RXE262179 SHA262179 SQW262179 TAS262179 TKO262179 TUK262179 UEG262179 UOC262179 UXY262179 VHU262179 VRQ262179 WBM262179 WLI262179 WVE262179 A327715 IS327715 SO327715 ACK327715 AMG327715 AWC327715 BFY327715 BPU327715 BZQ327715 CJM327715 CTI327715 DDE327715 DNA327715 DWW327715 EGS327715 EQO327715 FAK327715 FKG327715 FUC327715 GDY327715 GNU327715 GXQ327715 HHM327715 HRI327715 IBE327715 ILA327715 IUW327715 JES327715 JOO327715 JYK327715 KIG327715 KSC327715 LBY327715 LLU327715 LVQ327715 MFM327715 MPI327715 MZE327715 NJA327715 NSW327715 OCS327715 OMO327715 OWK327715 PGG327715 PQC327715 PZY327715 QJU327715 QTQ327715 RDM327715 RNI327715 RXE327715 SHA327715 SQW327715 TAS327715 TKO327715 TUK327715 UEG327715 UOC327715 UXY327715 VHU327715 VRQ327715 WBM327715 WLI327715 WVE327715 A393251 IS393251 SO393251 ACK393251 AMG393251 AWC393251 BFY393251 BPU393251 BZQ393251 CJM393251 CTI393251 DDE393251 DNA393251 DWW393251 EGS393251 EQO393251 FAK393251 FKG393251 FUC393251 GDY393251 GNU393251 GXQ393251 HHM393251 HRI393251 IBE393251 ILA393251 IUW393251 JES393251 JOO393251 JYK393251 KIG393251 KSC393251 LBY393251 LLU393251 LVQ393251 MFM393251 MPI393251 MZE393251 NJA393251 NSW393251 OCS393251 OMO393251 OWK393251 PGG393251 PQC393251 PZY393251 QJU393251 QTQ393251 RDM393251 RNI393251 RXE393251 SHA393251 SQW393251 TAS393251 TKO393251 TUK393251 UEG393251 UOC393251 UXY393251 VHU393251 VRQ393251 WBM393251 WLI393251 WVE393251 A458787 IS458787 SO458787 ACK458787 AMG458787 AWC458787 BFY458787 BPU458787 BZQ458787 CJM458787 CTI458787 DDE458787 DNA458787 DWW458787 EGS458787 EQO458787 FAK458787 FKG458787 FUC458787 GDY458787 GNU458787 GXQ458787 HHM458787 HRI458787 IBE458787 ILA458787 IUW458787 JES458787 JOO458787 JYK458787 KIG458787 KSC458787 LBY458787 LLU458787 LVQ458787 MFM458787 MPI458787 MZE458787 NJA458787 NSW458787 OCS458787 OMO458787 OWK458787 PGG458787 PQC458787 PZY458787 QJU458787 QTQ458787 RDM458787 RNI458787 RXE458787 SHA458787 SQW458787 TAS458787 TKO458787 TUK458787 UEG458787 UOC458787 UXY458787 VHU458787 VRQ458787 WBM458787 WLI458787 WVE458787 A524323 IS524323 SO524323 ACK524323 AMG524323 AWC524323 BFY524323 BPU524323 BZQ524323 CJM524323 CTI524323 DDE524323 DNA524323 DWW524323 EGS524323 EQO524323 FAK524323 FKG524323 FUC524323 GDY524323 GNU524323 GXQ524323 HHM524323 HRI524323 IBE524323 ILA524323 IUW524323 JES524323 JOO524323 JYK524323 KIG524323 KSC524323 LBY524323 LLU524323 LVQ524323 MFM524323 MPI524323 MZE524323 NJA524323 NSW524323 OCS524323 OMO524323 OWK524323 PGG524323 PQC524323 PZY524323 QJU524323 QTQ524323 RDM524323 RNI524323 RXE524323 SHA524323 SQW524323 TAS524323 TKO524323 TUK524323 UEG524323 UOC524323 UXY524323 VHU524323 VRQ524323 WBM524323 WLI524323 WVE524323 A589859 IS589859 SO589859 ACK589859 AMG589859 AWC589859 BFY589859 BPU589859 BZQ589859 CJM589859 CTI589859 DDE589859 DNA589859 DWW589859 EGS589859 EQO589859 FAK589859 FKG589859 FUC589859 GDY589859 GNU589859 GXQ589859 HHM589859 HRI589859 IBE589859 ILA589859 IUW589859 JES589859 JOO589859 JYK589859 KIG589859 KSC589859 LBY589859 LLU589859 LVQ589859 MFM589859 MPI589859 MZE589859 NJA589859 NSW589859 OCS589859 OMO589859 OWK589859 PGG589859 PQC589859 PZY589859 QJU589859 QTQ589859 RDM589859 RNI589859 RXE589859 SHA589859 SQW589859 TAS589859 TKO589859 TUK589859 UEG589859 UOC589859 UXY589859 VHU589859 VRQ589859 WBM589859 WLI589859 WVE589859 A655395 IS655395 SO655395 ACK655395 AMG655395 AWC655395 BFY655395 BPU655395 BZQ655395 CJM655395 CTI655395 DDE655395 DNA655395 DWW655395 EGS655395 EQO655395 FAK655395 FKG655395 FUC655395 GDY655395 GNU655395 GXQ655395 HHM655395 HRI655395 IBE655395 ILA655395 IUW655395 JES655395 JOO655395 JYK655395 KIG655395 KSC655395 LBY655395 LLU655395 LVQ655395 MFM655395 MPI655395 MZE655395 NJA655395 NSW655395 OCS655395 OMO655395 OWK655395 PGG655395 PQC655395 PZY655395 QJU655395 QTQ655395 RDM655395 RNI655395 RXE655395 SHA655395 SQW655395 TAS655395 TKO655395 TUK655395 UEG655395 UOC655395 UXY655395 VHU655395 VRQ655395 WBM655395 WLI655395 WVE655395 A720931 IS720931 SO720931 ACK720931 AMG720931 AWC720931 BFY720931 BPU720931 BZQ720931 CJM720931 CTI720931 DDE720931 DNA720931 DWW720931 EGS720931 EQO720931 FAK720931 FKG720931 FUC720931 GDY720931 GNU720931 GXQ720931 HHM720931 HRI720931 IBE720931 ILA720931 IUW720931 JES720931 JOO720931 JYK720931 KIG720931 KSC720931 LBY720931 LLU720931 LVQ720931 MFM720931 MPI720931 MZE720931 NJA720931 NSW720931 OCS720931 OMO720931 OWK720931 PGG720931 PQC720931 PZY720931 QJU720931 QTQ720931 RDM720931 RNI720931 RXE720931 SHA720931 SQW720931 TAS720931 TKO720931 TUK720931 UEG720931 UOC720931 UXY720931 VHU720931 VRQ720931 WBM720931 WLI720931 WVE720931 A786467 IS786467 SO786467 ACK786467 AMG786467 AWC786467 BFY786467 BPU786467 BZQ786467 CJM786467 CTI786467 DDE786467 DNA786467 DWW786467 EGS786467 EQO786467 FAK786467 FKG786467 FUC786467 GDY786467 GNU786467 GXQ786467 HHM786467 HRI786467 IBE786467 ILA786467 IUW786467 JES786467 JOO786467 JYK786467 KIG786467 KSC786467 LBY786467 LLU786467 LVQ786467 MFM786467 MPI786467 MZE786467 NJA786467 NSW786467 OCS786467 OMO786467 OWK786467 PGG786467 PQC786467 PZY786467 QJU786467 QTQ786467 RDM786467 RNI786467 RXE786467 SHA786467 SQW786467 TAS786467 TKO786467 TUK786467 UEG786467 UOC786467 UXY786467 VHU786467 VRQ786467 WBM786467 WLI786467 WVE786467 A852003 IS852003 SO852003 ACK852003 AMG852003 AWC852003 BFY852003 BPU852003 BZQ852003 CJM852003 CTI852003 DDE852003 DNA852003 DWW852003 EGS852003 EQO852003 FAK852003 FKG852003 FUC852003 GDY852003 GNU852003 GXQ852003 HHM852003 HRI852003 IBE852003 ILA852003 IUW852003 JES852003 JOO852003 JYK852003 KIG852003 KSC852003 LBY852003 LLU852003 LVQ852003 MFM852003 MPI852003 MZE852003 NJA852003 NSW852003 OCS852003 OMO852003 OWK852003 PGG852003 PQC852003 PZY852003 QJU852003 QTQ852003 RDM852003 RNI852003 RXE852003 SHA852003 SQW852003 TAS852003 TKO852003 TUK852003 UEG852003 UOC852003 UXY852003 VHU852003 VRQ852003 WBM852003 WLI852003 WVE852003 A917539 IS917539 SO917539 ACK917539 AMG917539 AWC917539 BFY917539 BPU917539 BZQ917539 CJM917539 CTI917539 DDE917539 DNA917539 DWW917539 EGS917539 EQO917539 FAK917539 FKG917539 FUC917539 GDY917539 GNU917539 GXQ917539 HHM917539 HRI917539 IBE917539 ILA917539 IUW917539 JES917539 JOO917539 JYK917539 KIG917539 KSC917539 LBY917539 LLU917539 LVQ917539 MFM917539 MPI917539 MZE917539 NJA917539 NSW917539 OCS917539 OMO917539 OWK917539 PGG917539 PQC917539 PZY917539 QJU917539 QTQ917539 RDM917539 RNI917539 RXE917539 SHA917539 SQW917539 TAS917539 TKO917539 TUK917539 UEG917539 UOC917539 UXY917539 VHU917539 VRQ917539 WBM917539 WLI917539 WVE917539 A983075 IS983075 SO983075 ACK983075 AMG983075 AWC983075 BFY983075 BPU983075 BZQ983075 CJM983075 CTI983075 DDE983075 DNA983075 DWW983075 EGS983075 EQO983075 FAK983075 FKG983075 FUC983075 GDY983075 GNU983075 GXQ983075 HHM983075 HRI983075 IBE983075 ILA983075 IUW983075 JES983075 JOO983075 JYK983075 KIG983075 KSC983075 LBY983075 LLU983075 LVQ983075 MFM983075 MPI983075 MZE983075 NJA983075 NSW983075 OCS983075 OMO983075 OWK983075 PGG983075 PQC983075 PZY983075 QJU983075 QTQ983075 RDM983075 RNI983075 RXE983075 SHA983075 SQW983075 TAS983075 TKO983075 TUK983075 UEG983075 UOC983075 UXY983075 VHU983075 VRQ983075 WBM983075 WLI983075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L26" sqref="L26"/>
    </sheetView>
  </sheetViews>
  <sheetFormatPr baseColWidth="10" defaultRowHeight="15.75" x14ac:dyDescent="0.25"/>
  <cols>
    <col min="1" max="1" width="11.28515625" style="53" customWidth="1"/>
    <col min="2" max="2" width="55.5703125" style="53" customWidth="1"/>
    <col min="3" max="3" width="41.28515625" style="53" customWidth="1"/>
    <col min="4" max="4" width="22.7109375" style="53" customWidth="1"/>
    <col min="5" max="5" width="12.42578125" style="53" customWidth="1"/>
    <col min="6" max="16384" width="11.42578125" style="38"/>
  </cols>
  <sheetData>
    <row r="1" spans="1:5" ht="15" x14ac:dyDescent="0.25">
      <c r="A1" s="160"/>
      <c r="B1" s="273" t="s">
        <v>283</v>
      </c>
      <c r="C1" s="273"/>
      <c r="D1" s="273"/>
      <c r="E1" s="161"/>
    </row>
    <row r="2" spans="1:5" ht="15" x14ac:dyDescent="0.25">
      <c r="A2" s="162"/>
      <c r="B2" s="279" t="s">
        <v>69</v>
      </c>
      <c r="C2" s="279"/>
      <c r="D2" s="279"/>
      <c r="E2" s="163"/>
    </row>
    <row r="3" spans="1:5" ht="15" x14ac:dyDescent="0.25">
      <c r="A3" s="164"/>
      <c r="B3" s="279" t="s">
        <v>133</v>
      </c>
      <c r="C3" s="279"/>
      <c r="D3" s="279"/>
      <c r="E3" s="165"/>
    </row>
    <row r="4" spans="1:5" thickBot="1" x14ac:dyDescent="0.3">
      <c r="A4" s="166"/>
      <c r="B4" s="167"/>
      <c r="C4" s="167"/>
      <c r="D4" s="167"/>
      <c r="E4" s="168"/>
    </row>
    <row r="5" spans="1:5" thickBot="1" x14ac:dyDescent="0.3">
      <c r="A5" s="166"/>
      <c r="B5" s="169" t="s">
        <v>284</v>
      </c>
      <c r="C5" s="170"/>
      <c r="D5" s="171"/>
      <c r="E5" s="168"/>
    </row>
    <row r="6" spans="1:5" thickBot="1" x14ac:dyDescent="0.3">
      <c r="A6" s="166"/>
      <c r="B6" s="172" t="s">
        <v>285</v>
      </c>
      <c r="C6" s="274"/>
      <c r="D6" s="275"/>
      <c r="E6" s="168"/>
    </row>
    <row r="7" spans="1:5" thickBot="1" x14ac:dyDescent="0.3">
      <c r="A7" s="166"/>
      <c r="B7" s="172" t="s">
        <v>134</v>
      </c>
      <c r="C7" s="282" t="s">
        <v>135</v>
      </c>
      <c r="D7" s="283"/>
      <c r="E7" s="168"/>
    </row>
    <row r="8" spans="1:5" thickBot="1" x14ac:dyDescent="0.3">
      <c r="A8" s="166"/>
      <c r="B8" s="173" t="s">
        <v>286</v>
      </c>
      <c r="C8" s="280">
        <v>3223311221</v>
      </c>
      <c r="D8" s="281"/>
      <c r="E8" s="168"/>
    </row>
    <row r="9" spans="1:5" thickBot="1" x14ac:dyDescent="0.3">
      <c r="A9" s="166"/>
      <c r="B9" s="173" t="s">
        <v>287</v>
      </c>
      <c r="C9" s="280">
        <v>3066349260</v>
      </c>
      <c r="D9" s="281"/>
      <c r="E9" s="168"/>
    </row>
    <row r="10" spans="1:5" ht="30.75" thickBot="1" x14ac:dyDescent="0.3">
      <c r="A10" s="166"/>
      <c r="B10" s="174" t="s">
        <v>136</v>
      </c>
      <c r="C10" s="280">
        <f>SUM(C8:D9)</f>
        <v>6289660481</v>
      </c>
      <c r="D10" s="281"/>
      <c r="E10" s="168"/>
    </row>
    <row r="11" spans="1:5" ht="30.75" thickBot="1" x14ac:dyDescent="0.3">
      <c r="A11" s="166"/>
      <c r="B11" s="174" t="s">
        <v>137</v>
      </c>
      <c r="C11" s="280">
        <f>+C10/616000</f>
        <v>10210.487793831169</v>
      </c>
      <c r="D11" s="281"/>
      <c r="E11" s="168"/>
    </row>
    <row r="12" spans="1:5" ht="15" x14ac:dyDescent="0.25">
      <c r="A12" s="166"/>
      <c r="B12" s="167"/>
      <c r="C12" s="175"/>
      <c r="D12" s="176"/>
      <c r="E12" s="168"/>
    </row>
    <row r="13" spans="1:5" thickBot="1" x14ac:dyDescent="0.3">
      <c r="A13" s="166"/>
      <c r="B13" s="167" t="s">
        <v>138</v>
      </c>
      <c r="C13" s="175"/>
      <c r="D13" s="176"/>
      <c r="E13" s="168"/>
    </row>
    <row r="14" spans="1:5" ht="15" x14ac:dyDescent="0.25">
      <c r="A14" s="166"/>
      <c r="B14" s="177" t="s">
        <v>70</v>
      </c>
      <c r="C14" s="178">
        <v>26663639</v>
      </c>
      <c r="D14" s="179"/>
      <c r="E14" s="168"/>
    </row>
    <row r="15" spans="1:5" ht="15" x14ac:dyDescent="0.25">
      <c r="A15" s="166"/>
      <c r="B15" s="166" t="s">
        <v>71</v>
      </c>
      <c r="C15" s="180">
        <v>36841472</v>
      </c>
      <c r="D15" s="168"/>
      <c r="E15" s="168"/>
    </row>
    <row r="16" spans="1:5" ht="15" x14ac:dyDescent="0.25">
      <c r="A16" s="166"/>
      <c r="B16" s="166" t="s">
        <v>72</v>
      </c>
      <c r="C16" s="180">
        <v>765000</v>
      </c>
      <c r="D16" s="168"/>
      <c r="E16" s="168"/>
    </row>
    <row r="17" spans="1:5" thickBot="1" x14ac:dyDescent="0.3">
      <c r="A17" s="166"/>
      <c r="B17" s="181" t="s">
        <v>73</v>
      </c>
      <c r="C17" s="182">
        <v>765000</v>
      </c>
      <c r="D17" s="183"/>
      <c r="E17" s="168"/>
    </row>
    <row r="18" spans="1:5" thickBot="1" x14ac:dyDescent="0.3">
      <c r="A18" s="166"/>
      <c r="B18" s="276" t="s">
        <v>74</v>
      </c>
      <c r="C18" s="277"/>
      <c r="D18" s="278"/>
      <c r="E18" s="168"/>
    </row>
    <row r="19" spans="1:5" thickBot="1" x14ac:dyDescent="0.3">
      <c r="A19" s="166"/>
      <c r="B19" s="276" t="s">
        <v>75</v>
      </c>
      <c r="C19" s="277"/>
      <c r="D19" s="278"/>
      <c r="E19" s="168"/>
    </row>
    <row r="20" spans="1:5" ht="15" x14ac:dyDescent="0.25">
      <c r="A20" s="166"/>
      <c r="B20" s="184" t="s">
        <v>139</v>
      </c>
      <c r="C20" s="185">
        <f>+C14/C16</f>
        <v>34.85443006535948</v>
      </c>
      <c r="D20" s="176" t="s">
        <v>61</v>
      </c>
      <c r="E20" s="168"/>
    </row>
    <row r="21" spans="1:5" thickBot="1" x14ac:dyDescent="0.3">
      <c r="A21" s="166"/>
      <c r="B21" s="191" t="s">
        <v>76</v>
      </c>
      <c r="C21" s="186">
        <f>+C17/C15</f>
        <v>2.0764642628828728E-2</v>
      </c>
      <c r="D21" s="187" t="s">
        <v>61</v>
      </c>
      <c r="E21" s="168"/>
    </row>
    <row r="22" spans="1:5" thickBot="1" x14ac:dyDescent="0.3">
      <c r="A22" s="166"/>
      <c r="B22" s="188"/>
      <c r="C22" s="189"/>
      <c r="D22" s="167"/>
      <c r="E22" s="190"/>
    </row>
    <row r="23" spans="1:5" ht="15" x14ac:dyDescent="0.25">
      <c r="A23" s="265"/>
      <c r="B23" s="266" t="s">
        <v>77</v>
      </c>
      <c r="C23" s="268" t="s">
        <v>288</v>
      </c>
      <c r="D23" s="269"/>
      <c r="E23" s="270"/>
    </row>
    <row r="24" spans="1:5" thickBot="1" x14ac:dyDescent="0.3">
      <c r="A24" s="265"/>
      <c r="B24" s="267"/>
      <c r="C24" s="271" t="s">
        <v>78</v>
      </c>
      <c r="D24" s="272"/>
      <c r="E24" s="270"/>
    </row>
    <row r="25" spans="1:5" thickBot="1" x14ac:dyDescent="0.3">
      <c r="A25" s="181"/>
      <c r="B25" s="192"/>
      <c r="C25" s="192"/>
      <c r="D25" s="192"/>
      <c r="E25" s="183"/>
    </row>
    <row r="26" spans="1:5" ht="15" x14ac:dyDescent="0.25">
      <c r="A26" s="159"/>
      <c r="B26" s="193" t="s">
        <v>140</v>
      </c>
      <c r="C26" s="159"/>
      <c r="D26" s="159"/>
      <c r="E26" s="159"/>
    </row>
  </sheetData>
  <mergeCells count="16">
    <mergeCell ref="B1:D1"/>
    <mergeCell ref="C6:D6"/>
    <mergeCell ref="B18:D18"/>
    <mergeCell ref="B19:D19"/>
    <mergeCell ref="B2:D2"/>
    <mergeCell ref="B3:D3"/>
    <mergeCell ref="C8:D8"/>
    <mergeCell ref="C7:D7"/>
    <mergeCell ref="C9:D9"/>
    <mergeCell ref="C10:D10"/>
    <mergeCell ref="C11:D11"/>
    <mergeCell ref="A23:A24"/>
    <mergeCell ref="B23:B24"/>
    <mergeCell ref="C23:D23"/>
    <mergeCell ref="E23:E24"/>
    <mergeCell ref="C24:D24"/>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JURIDICA</vt:lpstr>
      <vt:lpstr>TECNICA.GRUPOS 8 Y 11</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Maria Alejandra Bermeo Paz</cp:lastModifiedBy>
  <dcterms:created xsi:type="dcterms:W3CDTF">2014-10-22T15:49:24Z</dcterms:created>
  <dcterms:modified xsi:type="dcterms:W3CDTF">2014-12-03T15:10:52Z</dcterms:modified>
</cp:coreProperties>
</file>