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MARIA A BERMEO PAZ\CONVOCATORIA PUBLICA DE APORTE\OCTUBRE SEDE\003 DE 2014 PRIMERA INFANCIA\PONDERACIÓN\"/>
    </mc:Choice>
  </mc:AlternateContent>
  <bookViews>
    <workbookView xWindow="120" yWindow="135" windowWidth="15240" windowHeight="6660" tabRatio="825" activeTab="1"/>
  </bookViews>
  <sheets>
    <sheet name="JURIDICA" sheetId="9" r:id="rId1"/>
    <sheet name="TECNICA 8 orito" sheetId="12" r:id="rId2"/>
    <sheet name="TECNICA 9 san miguel" sheetId="11" r:id="rId3"/>
    <sheet name="FINANCIERA" sheetId="10" r:id="rId4"/>
  </sheets>
  <definedNames>
    <definedName name="_xlnm.Print_Area" localSheetId="1">'TECNICA 8 orito'!$B$2:$Q$148</definedName>
  </definedNames>
  <calcPr calcId="152511"/>
</workbook>
</file>

<file path=xl/calcChain.xml><?xml version="1.0" encoding="utf-8"?>
<calcChain xmlns="http://schemas.openxmlformats.org/spreadsheetml/2006/main">
  <c r="C22" i="10" l="1"/>
  <c r="C21" i="10"/>
  <c r="C11" i="10"/>
  <c r="C12" i="10" s="1"/>
  <c r="D130" i="11" l="1"/>
  <c r="F120" i="11"/>
  <c r="D131" i="11" s="1"/>
  <c r="F139" i="12"/>
  <c r="D148" i="12" s="1"/>
  <c r="K52" i="12"/>
  <c r="E130" i="11" l="1"/>
  <c r="E24" i="12"/>
  <c r="I15" i="12"/>
  <c r="I17" i="12" s="1"/>
  <c r="I18" i="12" s="1"/>
  <c r="E122" i="12"/>
  <c r="D147" i="12" s="1"/>
  <c r="M116" i="12"/>
  <c r="L116" i="12"/>
  <c r="K116" i="12"/>
  <c r="C118" i="12" s="1"/>
  <c r="N116" i="12"/>
  <c r="A106" i="12"/>
  <c r="A107" i="12" s="1"/>
  <c r="A108" i="12" s="1"/>
  <c r="A109" i="12" s="1"/>
  <c r="A110" i="12" s="1"/>
  <c r="A111" i="12" s="1"/>
  <c r="A112" i="12" s="1"/>
  <c r="N52" i="12"/>
  <c r="M52" i="12"/>
  <c r="C57" i="12" s="1"/>
  <c r="L52" i="12"/>
  <c r="C56" i="12"/>
  <c r="A43" i="12"/>
  <c r="A44" i="12" s="1"/>
  <c r="A45" i="12" s="1"/>
  <c r="A46" i="12" s="1"/>
  <c r="A47" i="12" s="1"/>
  <c r="A48" i="12" s="1"/>
  <c r="A49" i="12" s="1"/>
  <c r="E40" i="12"/>
  <c r="E22" i="12"/>
  <c r="M15" i="12"/>
  <c r="M16" i="12" s="1"/>
  <c r="F15" i="12"/>
  <c r="E104" i="11"/>
  <c r="M98" i="11"/>
  <c r="L98" i="11"/>
  <c r="K98" i="11"/>
  <c r="C100" i="11" s="1"/>
  <c r="N98" i="11"/>
  <c r="A91" i="11"/>
  <c r="A92" i="11" s="1"/>
  <c r="A93" i="11" s="1"/>
  <c r="A94" i="11" s="1"/>
  <c r="A95" i="11" s="1"/>
  <c r="A96" i="11" s="1"/>
  <c r="A97" i="11" s="1"/>
  <c r="N50" i="11"/>
  <c r="M50" i="11"/>
  <c r="C55" i="11" s="1"/>
  <c r="L50" i="11"/>
  <c r="K50" i="11"/>
  <c r="C54" i="11" s="1"/>
  <c r="A47" i="11"/>
  <c r="E39" i="11"/>
  <c r="E22" i="11"/>
  <c r="E24" i="11" s="1"/>
  <c r="F16" i="11"/>
  <c r="M15" i="11"/>
  <c r="M16" i="11" s="1"/>
  <c r="J15" i="11"/>
  <c r="J15" i="12" l="1"/>
  <c r="N15" i="12" s="1"/>
  <c r="F22" i="11"/>
  <c r="C24" i="11" s="1"/>
  <c r="F22" i="12"/>
  <c r="C24" i="12" s="1"/>
  <c r="N15" i="11"/>
  <c r="J16" i="11"/>
  <c r="N16" i="11" s="1"/>
  <c r="J16" i="12" l="1"/>
  <c r="N16" i="12" s="1"/>
  <c r="J17" i="12"/>
  <c r="J18" i="12" s="1"/>
</calcChain>
</file>

<file path=xl/comments1.xml><?xml version="1.0" encoding="utf-8"?>
<comments xmlns="http://schemas.openxmlformats.org/spreadsheetml/2006/main">
  <authors>
    <author>Diego</author>
  </authors>
  <commentList>
    <comment ref="B83" authorId="0" shapeId="0">
      <text>
        <r>
          <rPr>
            <b/>
            <sz val="9"/>
            <color indexed="81"/>
            <rFont val="Tahoma"/>
            <family val="2"/>
          </rPr>
          <t>Diego:</t>
        </r>
        <r>
          <rPr>
            <sz val="9"/>
            <color indexed="81"/>
            <rFont val="Tahoma"/>
            <family val="2"/>
          </rPr>
          <t xml:space="preserve">
</t>
        </r>
      </text>
    </comment>
  </commentList>
</comments>
</file>

<file path=xl/sharedStrings.xml><?xml version="1.0" encoding="utf-8"?>
<sst xmlns="http://schemas.openxmlformats.org/spreadsheetml/2006/main" count="937" uniqueCount="404">
  <si>
    <t>CARGO</t>
  </si>
  <si>
    <t>* Dirección, barrio - vereda, Centro Zonal</t>
  </si>
  <si>
    <t>MODALIDAD</t>
  </si>
  <si>
    <t>OBSERVACIONES</t>
  </si>
  <si>
    <t>Nombre de Proponente:</t>
  </si>
  <si>
    <t>Nombre de Integrante No 1:</t>
  </si>
  <si>
    <t>Nombre de Integrante No 2:</t>
  </si>
  <si>
    <t>Nombre de Integrante No 3:</t>
  </si>
  <si>
    <t>grupo a la que se presenta</t>
  </si>
  <si>
    <t>Fecha de evaluación:</t>
  </si>
  <si>
    <t>Fecha de terminación</t>
  </si>
  <si>
    <t>FOLIO</t>
  </si>
  <si>
    <t>Número del Grupo</t>
  </si>
  <si>
    <t>Valor del Presupuesto</t>
  </si>
  <si>
    <t>Sumatoria</t>
  </si>
  <si>
    <t xml:space="preserve">Experiencia minima a acreditar </t>
  </si>
  <si>
    <t>TOTAL</t>
  </si>
  <si>
    <t xml:space="preserve">Fecha 
inicio </t>
  </si>
  <si>
    <t>CUMPLE 
SI /NO</t>
  </si>
  <si>
    <t>OBSERVACION</t>
  </si>
  <si>
    <t>experiencia
acreditada
no validada 
(en meses)</t>
  </si>
  <si>
    <t>Total meses de experiencia acreditada valida</t>
  </si>
  <si>
    <t xml:space="preserve">Objeto del contrato cumple con lo solcitado 
si/ no
</t>
  </si>
  <si>
    <t>si</t>
  </si>
  <si>
    <t>no</t>
  </si>
  <si>
    <t>Total cupos certificados</t>
  </si>
  <si>
    <t xml:space="preserve">Cantidad de Cupos ejecutados </t>
  </si>
  <si>
    <t>Valor</t>
  </si>
  <si>
    <t>Criterio</t>
  </si>
  <si>
    <t>Número de cupos</t>
  </si>
  <si>
    <t>Experiencia habilitante</t>
  </si>
  <si>
    <t>fueron objeto de multas
si/no</t>
  </si>
  <si>
    <t>Total meses de experiencia adicional acreditada valida</t>
  </si>
  <si>
    <t>CRITERIO</t>
  </si>
  <si>
    <t xml:space="preserve">Concepto, cumple </t>
  </si>
  <si>
    <t>Solo de certificaciones validadas (por que se ajustan al objeto solicitado y periodos solicitado y no fueron objeto de multas</t>
  </si>
  <si>
    <t>Valor ejecutado
del contrato</t>
  </si>
  <si>
    <t>** Cupos de acuerdo con el área exigida en el estándar 40 para las dos Modalidades</t>
  </si>
  <si>
    <t>Talento Humano - Habilitante</t>
  </si>
  <si>
    <t>PROPORCIÓN T.HNO/CUPOS</t>
  </si>
  <si>
    <t>NOMBRE</t>
  </si>
  <si>
    <r>
      <rPr>
        <b/>
        <sz val="10"/>
        <color theme="1"/>
        <rFont val="Calibri"/>
        <family val="2"/>
        <scheme val="minor"/>
      </rPr>
      <t>CUMPLE PERFIL</t>
    </r>
    <r>
      <rPr>
        <b/>
        <sz val="11"/>
        <color theme="1"/>
        <rFont val="Calibri"/>
        <family val="2"/>
        <scheme val="minor"/>
      </rPr>
      <t xml:space="preserve">
SI /NO</t>
    </r>
  </si>
  <si>
    <r>
      <rPr>
        <b/>
        <sz val="9"/>
        <color theme="1"/>
        <rFont val="Calibri"/>
        <family val="2"/>
        <scheme val="minor"/>
      </rPr>
      <t>CUMPLE PROPORCION</t>
    </r>
    <r>
      <rPr>
        <b/>
        <sz val="11"/>
        <color theme="1"/>
        <rFont val="Calibri"/>
        <family val="2"/>
        <scheme val="minor"/>
      </rPr>
      <t xml:space="preserve">
SI /NO</t>
    </r>
  </si>
  <si>
    <t>COORDINADOR</t>
  </si>
  <si>
    <t>Numero
 del contrato</t>
  </si>
  <si>
    <t>Propuesta Técnica - Habilitante</t>
  </si>
  <si>
    <r>
      <rPr>
        <b/>
        <sz val="10"/>
        <color theme="1"/>
        <rFont val="Calibri"/>
        <family val="2"/>
        <scheme val="minor"/>
      </rPr>
      <t xml:space="preserve">CUMPLE </t>
    </r>
    <r>
      <rPr>
        <b/>
        <sz val="11"/>
        <color theme="1"/>
        <rFont val="Calibri"/>
        <family val="2"/>
        <scheme val="minor"/>
      </rPr>
      <t xml:space="preserve">
SI /NO</t>
    </r>
  </si>
  <si>
    <t>Experiencia Específica - habilitante</t>
  </si>
  <si>
    <t>VARIABLES</t>
  </si>
  <si>
    <t>PUNTAJE MÁXIMO</t>
  </si>
  <si>
    <t>PUNTAJE ASIGNADO</t>
  </si>
  <si>
    <t>Equipo talento humano adicional</t>
  </si>
  <si>
    <t xml:space="preserve">
Disposición de un equipo adicional al requerido por manual operativo, para la administración de la ejecución del contrato a suscribir.
</t>
  </si>
  <si>
    <t>1. Experiencia Específica - Adicional</t>
  </si>
  <si>
    <t>TOTAL PUNTAJE 
CRITERIO 1</t>
  </si>
  <si>
    <t>TOTAL PUNTAJE POR CRITERIO</t>
  </si>
  <si>
    <t>PUNTAJE MAXIMO</t>
  </si>
  <si>
    <r>
      <t>1.</t>
    </r>
    <r>
      <rPr>
        <sz val="7"/>
        <color theme="1"/>
        <rFont val="Times New Roman"/>
        <family val="1"/>
      </rPr>
      <t xml:space="preserve">   </t>
    </r>
    <r>
      <rPr>
        <sz val="11"/>
        <color theme="1"/>
        <rFont val="Arial"/>
        <family val="2"/>
      </rPr>
      <t>Experiencia adicional a la mínima requerida en la ejecución de programas de atención a primera infancia y o familia</t>
    </r>
  </si>
  <si>
    <r>
      <t>2.</t>
    </r>
    <r>
      <rPr>
        <sz val="7"/>
        <color theme="1"/>
        <rFont val="Times New Roman"/>
        <family val="1"/>
      </rPr>
      <t xml:space="preserve">   </t>
    </r>
    <r>
      <rPr>
        <sz val="11"/>
        <color theme="1"/>
        <rFont val="Arial"/>
        <family val="2"/>
      </rPr>
      <t xml:space="preserve">Disposición de un equipo adicional al requerido por el manual operativo, para la administración de la ejecución del contrato a suscribir, sin costo adicional, en las siguientes áreas: coordinador general del grupo, pedagógica y financiera. </t>
    </r>
  </si>
  <si>
    <t>experiencia
acreditada
validada
(en meses)</t>
  </si>
  <si>
    <t>*** Si es propia, en arriendo,  comodato ó con autorización de uso, con que entidad</t>
  </si>
  <si>
    <t>1. CRITERIOS HABILITANTES</t>
  </si>
  <si>
    <t>2. CRITERIOS DE EVALUACIÓN</t>
  </si>
  <si>
    <t>ACTA DE INFORME DE EVALUACION DE PROPUESTAS</t>
  </si>
  <si>
    <t>No.</t>
  </si>
  <si>
    <t>DOCUMENTOS</t>
  </si>
  <si>
    <t>FOLIOS</t>
  </si>
  <si>
    <t>CUMPLE</t>
  </si>
  <si>
    <t xml:space="preserve">NO CUMPLE </t>
  </si>
  <si>
    <t>CERTIFICADO DE EXISTENCIA Y REPRESENTACIÓN LEGAL DEL PROPONENTE</t>
  </si>
  <si>
    <t>REGISTRO UNICO TRIBUTARIO</t>
  </si>
  <si>
    <t xml:space="preserve">FOTOCOPIA DE LA CEDULA DE CIUDADANIA </t>
  </si>
  <si>
    <t>CONSULTA BOLETIN RESPONSABLES FISCALES DEL REPRESENTANTE LEGAL Y DE LA PERSONA JURIDICA</t>
  </si>
  <si>
    <t>CONSULTA CERTIFICADO DEL SISTEMA DE INFORMACIÓN Y REGISTRO DE SANCIONES Y CAUSAS DE INHABILIDAD –SIRI– VIGENTE, EXPEDIDO POR LA PROCURADURÍA GENERAL DE LA NACIÓN DEL REPRESENTANTE LEGAL Y DE LA PERSONA JURÍDICA</t>
  </si>
  <si>
    <t>CONSULTA ANTECEDENTES PENALES DEL REPRESENTANTE LEGAL</t>
  </si>
  <si>
    <t>CECILIA DE LA FUENTE DE LLERAS</t>
  </si>
  <si>
    <t>ACTIVO CORRIENTE</t>
  </si>
  <si>
    <t xml:space="preserve">ACTIVO TOTAL </t>
  </si>
  <si>
    <t xml:space="preserve">PASIVO CORRIENTE </t>
  </si>
  <si>
    <t>PASIVO TOTAL</t>
  </si>
  <si>
    <t>INDICADORES FINANCIEROS DEL PROPONENTE</t>
  </si>
  <si>
    <t>Capacidad Financiera</t>
  </si>
  <si>
    <t>NIVEL DE ENDEUDAMIENTO</t>
  </si>
  <si>
    <t>CONSOLIDADO GENERAL:</t>
  </si>
  <si>
    <t xml:space="preserve">CON LA CAPACIDAD FINANCIERA </t>
  </si>
  <si>
    <t>PROPONENTE</t>
  </si>
  <si>
    <t>NOTA EXPLICATIVA: Este formato se debe diligenciarse cuantas veces sea necesario de acuerdo al numero de oferentes.</t>
  </si>
  <si>
    <t>RUP (SI APLICA)</t>
  </si>
  <si>
    <t>Se procede a evaluar las propuestas presentadas por los siguientes oferentes:</t>
  </si>
  <si>
    <t>RESOLUCIÓN POR LA CUAL EL ICBF OTROGA O RECONOCE PERSONERÍA JURÍDICA EN LOS CASOS QUE APLIQUE</t>
  </si>
  <si>
    <t>PODER EN CASO DE QUE EL PROPONENTE ACTÚE A TRAVÉS DE APODERADO</t>
  </si>
  <si>
    <t>CARTA DE PRESENTACION DE LA PROPUESTA DONDE SE INDIQUE EL GRUPO O CRUPOS EN LOS QUE VA A PARTICIPAR FORMATO 1</t>
  </si>
  <si>
    <t>CERTIFICAD DE CUMPLIMIENTO DE PAGO DE APORTES DE SEGURIDAD SOCIAL Y PARAFISCALES. FORMATO 2</t>
  </si>
  <si>
    <t>CERTIFICACION DE PARTICIPACION INDEPENDIENTE DEL PROPONENTE FORMATO 3</t>
  </si>
  <si>
    <t>DOCUMENTO DE CONSTITUCIÓN DEL CONSORCIO O UNIÓN TEMPORAL CUANDO APLIQUE FORMATO 4 - 5</t>
  </si>
  <si>
    <t>Resumen de Grupos y Presupuesto que esta ofertando (se debe hacer una valuación independiente para cada grupo al que se presenta)</t>
  </si>
  <si>
    <t>Experiencia mínima a acreditar en cupos (80% de los cupos del grupo)</t>
  </si>
  <si>
    <t>Porcentaje de participación en caso de consorcio o unión temporal</t>
  </si>
  <si>
    <t>Infraestructura Formato 11 - Habilitante</t>
  </si>
  <si>
    <t>CAPACIDAD  INSTALADA EN CUPOS**</t>
  </si>
  <si>
    <t>UBICACIÓN*</t>
  </si>
  <si>
    <t>CERTIFICADO DE TRADICIÓN Y LIBERTAD SI ES PROPIA CDI</t>
  </si>
  <si>
    <t>PROMESA DE ARRENDAMIENTO O CARTA DE INTENCIÓN CDI</t>
  </si>
  <si>
    <t>CARTA DE COMPROMISO DE GESTIONAR EL USO CUENDO ES PÚBLICA CDI</t>
  </si>
  <si>
    <t xml:space="preserve">CARTA DE COMPROMISO DE DISPONER DEL ESPACIO MODALIDAD FAMILIAR </t>
  </si>
  <si>
    <t>CUMPLIMIENTO DE CONDICIONES DE SEGURIDAD SEGÚN FORMATO 11 SI/NO</t>
  </si>
  <si>
    <t>CUMPLIMIENTO ESPACIOS DE SERVICIO Y ATENCIÓN SEGÚN FORMATO 11 SI/NO</t>
  </si>
  <si>
    <t>CUMPLIMIENTO CONDICIONES DEL ENTORNO SEGÚN FORMATO 11 SI/NO</t>
  </si>
  <si>
    <t>CUMPLIMIENTO SERVICIOS PÚBLICOS BÁSICOS SEFÚN FORMATO 11 SI/NO</t>
  </si>
  <si>
    <t>SE ENCUENTRA DENTRO DE UN KM DE DISTANCIA DE LA UNICACIÓN ACTUAL DE LOS BENEFICIARIOS SI/NO</t>
  </si>
  <si>
    <t>CÉDULA DE CIUDADANÍA</t>
  </si>
  <si>
    <t>TARJETA PROFESIONAL DE REQUERIRSE</t>
  </si>
  <si>
    <t>TÍTULO OBTENIDO</t>
  </si>
  <si>
    <t>INSTITUCIÓN DE EDUCACIÓN SUPERIOR</t>
  </si>
  <si>
    <t>FECHA DE TERMINACIÓN DE MATERIAS O DE GRADO SEGÚN EL CASO</t>
  </si>
  <si>
    <t xml:space="preserve">EXPERIENCIA PROFESIONAL </t>
  </si>
  <si>
    <t xml:space="preserve">CARTA DE COMPROMISO DE SUSCRIBIR EL CONTRATO FORMATO 8 </t>
  </si>
  <si>
    <t>Presentó propuesta técnica de acuedo con lo solicitado en el pliego de condiciones. Formato 12</t>
  </si>
  <si>
    <t xml:space="preserve">6 meses adicionales al mínimo requerido </t>
  </si>
  <si>
    <t xml:space="preserve">12 meses adicionales al mínimo requerido </t>
  </si>
  <si>
    <t xml:space="preserve">18 meses adicionales al mínimo requerido </t>
  </si>
  <si>
    <t xml:space="preserve">COORDINADOR GENERAL DEL PROYECTO POR CADA MIL CUPOS OFERTADOS O FRACIÓN INFERIOR 
Profesional en ciencias de la administración, económicas sociales y humanas o de la educación, con experiencia igual o mayor a dos (2) años en infancia o familia
</t>
  </si>
  <si>
    <t>PROFESIONAL DE APOYO PEDAGÓGICO  POR CADA MIL CUPOS OFERTADOS O FRACIÓN INFERIOR 
Profesional en ciencias de las educación con experiencia igual o mayor a dos (2) años en infancia o familia</t>
  </si>
  <si>
    <t>FINANCIERO  POR CADA CINCO MIL CUPOS OFERTADOS O FRACIÓN INFERIOR 
Profesional o tecnólogo en ciencias de la administración o económicas</t>
  </si>
  <si>
    <t xml:space="preserve">GARANTIA DE SERIEDAD DE LA PROPUESTA </t>
  </si>
  <si>
    <t xml:space="preserve">AUTORIZACION DEL REPRESENTANTE LEGAL Y/O APODERADO PARA PRESENTAR PROPUESTA O SUSCRIBIR EL CONTRATO (DE REQUERIRSE DE ACUERDO A LOS ESTATUTOS) </t>
  </si>
  <si>
    <t>SI</t>
  </si>
  <si>
    <t>NO</t>
  </si>
  <si>
    <t>Experiencia Específica habilitante en tiempo</t>
  </si>
  <si>
    <t>Experiencia Específica habilitante en cupos</t>
  </si>
  <si>
    <t>Infraestructura</t>
  </si>
  <si>
    <t>Talento Humano</t>
  </si>
  <si>
    <t>RESULTADOS FACTORES DE PONDERACION</t>
  </si>
  <si>
    <t>1.   Experiencia adicional a la mínima requerida en la ejecución de programas de atención a primera infancia y o familia</t>
  </si>
  <si>
    <t xml:space="preserve">2.   Disposición de un equipo adicional al requerido por el manual operativo, para la administración de la ejecución del contrato a suscribir, sin costo adicional, en las siguientes áreas: coordinador general del grupo, pedagógica y financiera. </t>
  </si>
  <si>
    <t>Nombre del proponente y /o integrante  de la unión temporal o consorcio que reporta la experiencia</t>
  </si>
  <si>
    <t>Empresa o entidad contratista
(a nombre de que entidad esta la certificación)</t>
  </si>
  <si>
    <t>Empresa  o entidad contratante
(nombre de la entidad que expide la certificación)</t>
  </si>
  <si>
    <t>Cantidad de Cupos 
 según % de participación</t>
  </si>
  <si>
    <t>MODALIDAD A LA QUE SE PRESENTA
(CDI CON ARRIENDO- CDI SIN ARRIENDO - MODALIDAD FAMILIAR)</t>
  </si>
  <si>
    <t xml:space="preserve">EVALUACIÓN FINANCIERA PRIMERA INFANCIA </t>
  </si>
  <si>
    <t>No DEL GRUPO AL QUE SE PRESENTA</t>
  </si>
  <si>
    <t>VALOR DEL PRESUPUESTO OFICIAL</t>
  </si>
  <si>
    <t>VALOR TOTAL DEL PRESUPUESTO OFICIAL DE LOS GRUPOS A LOS QUE SE PRESENTA:</t>
  </si>
  <si>
    <t>VALOR TOTAL DEL PRESUPUESTO DE LOS GRUPOS A LOS QUE SE PRESENTA EN SMMLV:</t>
  </si>
  <si>
    <t>INFORMACION A 31 DE DICIEMBRE DE 2013</t>
  </si>
  <si>
    <t>LIQUIDEZ*</t>
  </si>
  <si>
    <t>* VER NOTA 5 DEL NUMERAL 3.18</t>
  </si>
  <si>
    <t xml:space="preserve">UNION TEMPORAL PASTORAL SOCIAL DIOCESIS MOCOA - SIBUNDOY </t>
  </si>
  <si>
    <t>FUNDACION FRATERNIDAD</t>
  </si>
  <si>
    <t xml:space="preserve">UNION TEMPORAL SUEÑOS DE PAZ </t>
  </si>
  <si>
    <t>FUNDACION PROSERVCO</t>
  </si>
  <si>
    <t>UNION  TEMPORAL ATENCION INTEGRAL PARA LA  PRIMERA INFANCIA</t>
  </si>
  <si>
    <t>PROPONENTE No. 1.  UNION  TEMPORAL ATENCION INTEGRAL PARA LA  PRIMERA INFANCIA</t>
  </si>
  <si>
    <t>5, 6,7</t>
  </si>
  <si>
    <t>40, 41</t>
  </si>
  <si>
    <t xml:space="preserve">    X</t>
  </si>
  <si>
    <t>46, 47</t>
  </si>
  <si>
    <t xml:space="preserve">     X</t>
  </si>
  <si>
    <t>UNION TEMPORAL ATENCION INTEGRAL PARA LA PRIMERA INFANCIA</t>
  </si>
  <si>
    <t>FUNDACION DESARROLLO INTEGRA PARA NIÑOS JOVENES Y ADULTOS MAYORES</t>
  </si>
  <si>
    <t>FUNDACION VILLA SOÑADA</t>
  </si>
  <si>
    <t>X</t>
  </si>
  <si>
    <t>RESULTADOS EVALUACION COMPONENTE TECNICO GRUPO 8</t>
  </si>
  <si>
    <t>RESULTADOS EVALUACION COMPONENTE TECNICO GRUPO 9</t>
  </si>
  <si>
    <t>VILLA SOÑADA</t>
  </si>
  <si>
    <t>GIMNASIO MI ALEGRE INFANCIA</t>
  </si>
  <si>
    <t>MINISTERIO DE EDUCACION NACIONAL CORDOBA</t>
  </si>
  <si>
    <t>CONVENIO FPI 23-454 DE 2011</t>
  </si>
  <si>
    <t>124-128</t>
  </si>
  <si>
    <t>ICBF REGIONAL PUTUMAYO</t>
  </si>
  <si>
    <t>178 DE 2012</t>
  </si>
  <si>
    <t>CONVENIO FPI 23-024 DE 2009</t>
  </si>
  <si>
    <t>129-135</t>
  </si>
  <si>
    <t>NINGUNA</t>
  </si>
  <si>
    <t>139-143</t>
  </si>
  <si>
    <t>FONADE</t>
  </si>
  <si>
    <t>144-159</t>
  </si>
  <si>
    <t>2120735  DE 2012</t>
  </si>
  <si>
    <t>2120727 DE 2012</t>
  </si>
  <si>
    <t>163-178</t>
  </si>
  <si>
    <t>179 DE 2012</t>
  </si>
  <si>
    <t>179-185</t>
  </si>
  <si>
    <t>181 DE 2012</t>
  </si>
  <si>
    <t>188-194</t>
  </si>
  <si>
    <t>CDI CON ARRIENDO</t>
  </si>
  <si>
    <t>INSTITUCIONAL</t>
  </si>
  <si>
    <t>Barrio las Galias- Municipio Orito Centro Zonal Hormiga</t>
  </si>
  <si>
    <t>PROMESA DE ARRENDAMIENTO.</t>
  </si>
  <si>
    <t>ACTUALMENTE SE PRESTA EL SERVICIO EN ESTA UNIDAD, SE ADJUNTA CARTA DE INTENCIÓN DE ARRIENDO DEL PROPIETARIO EN CASO DE SER ADJUDICADO EL CONTRATO Y SEGUIR LA OPERACIÓN EN EL MISMO LUGAR</t>
  </si>
  <si>
    <t>Barrio El Jardín Municipio de Orito Centro zonal Hormiga</t>
  </si>
  <si>
    <t>CARTA DE COMPROMISO PARA GESTIONAR EL PRESTAMO DE ESTA CON LA ALCADIA. ACTUALMENTE SE PRESTA SERVICIO EN ESTA UNIDAD</t>
  </si>
  <si>
    <t>CDI SIN ARRIENDO</t>
  </si>
  <si>
    <t>ACTUALMENTE SE PRESTA EL SERVICIO EN ESTA UNIDAD SE ADJUNTA CARTA DE COMPROMISO PARA GESTIONAR CON LA ALCADIA Y SEGUIR LA OPERACIÓN EN EL MISMO LUGAR</t>
  </si>
  <si>
    <t>Barrio los Prados Municipio de San MIGUEL Centro Zonal Hormiga</t>
  </si>
  <si>
    <t>Barrio los Prados Municipio de San MIGUEL Corregimiento Puerto Colón Centro Zonal Hormiga</t>
  </si>
  <si>
    <t>PSICOLOGA</t>
  </si>
  <si>
    <t>COORDINADORES</t>
  </si>
  <si>
    <t>SANDRA MARLEY BURBANO NARVAEZ</t>
  </si>
  <si>
    <t>UNIVERDSIDAD SANTIAGO DE CALI</t>
  </si>
  <si>
    <t>DOLLY RENGIFO GAVIRIA</t>
  </si>
  <si>
    <t>ADMINISTRADORA PUBLICA</t>
  </si>
  <si>
    <t>ESCUELA SUPERIOR DE ADMINISTRACION PUBLICA</t>
  </si>
  <si>
    <t>15/01/2013-30/10/2014</t>
  </si>
  <si>
    <t>COORDINADORA DE TALENTO HUMANO</t>
  </si>
  <si>
    <t>YESSENIA SATIZABAL PAYA</t>
  </si>
  <si>
    <t>ADMINISTRADORA DE EMPRESAS</t>
  </si>
  <si>
    <t>UNIVERSIDAD COOPERATIVA DE COLOMBIA</t>
  </si>
  <si>
    <t>FANNY DEL PILAR CONTRERAS TORO</t>
  </si>
  <si>
    <t>NO SE ADJUNTA TITULO DE GRADO</t>
  </si>
  <si>
    <t>UNIVERSIDAD EAN</t>
  </si>
  <si>
    <t>NO SE ADJUNTA</t>
  </si>
  <si>
    <t>NO SEÑALA</t>
  </si>
  <si>
    <t>GLADYS MORENO ARIAS</t>
  </si>
  <si>
    <t>UNAD</t>
  </si>
  <si>
    <t>31/08/2012-</t>
  </si>
  <si>
    <t>PROFESIONAL DE APOYO PSICOSOCIAL</t>
  </si>
  <si>
    <t>CLAUDIA MARCELA PLAZAS ROBLES</t>
  </si>
  <si>
    <t>FUNDACION UNIVERSITARIA DE POPAYAN</t>
  </si>
  <si>
    <t>YOANI CAROLINA MUTUMBAJOY MORALES</t>
  </si>
  <si>
    <t>UNIVESIDAD ANTONIO NARIÑO</t>
  </si>
  <si>
    <t>PROFESIONAL PSICOSOCIAL DE GENARACIONES CON BIENESTAR )COORDINADOR Y PROMOTOR DE DERECHOS=</t>
  </si>
  <si>
    <t>SEGUNDO NORRBERTO DIAZ OJEDA</t>
  </si>
  <si>
    <t>PSICOLOGO SOCIAL Y COMUNITARIO</t>
  </si>
  <si>
    <t>10/09/2012-05/12/2012 Y /15/07-2013-15/12/2013 Y 20-01-2014-05-08-2014</t>
  </si>
  <si>
    <t>ANA MILENA RODRIGUEZ BASTIDAS</t>
  </si>
  <si>
    <t>CORPORACION UNIVERSITARIA REMINGTON</t>
  </si>
  <si>
    <t>NOHORA JULIETH AGUIIRE RUIZ</t>
  </si>
  <si>
    <t>UNIVERSIDAD SANTIAGO DE CALI</t>
  </si>
  <si>
    <t>PAOLA ANDREA ARANA</t>
  </si>
  <si>
    <t>FUNDACION VILLASOÑADA</t>
  </si>
  <si>
    <t>YAMILETH CAROLINA ZAMBRANO CORDOBA</t>
  </si>
  <si>
    <t>PARA LOS CUPOS OFERTADOS SE REQUIERE DE 10 PROFESIONALES PSICOSOCIALES  EN LA MODALIDAD FAMILIAR EN RAZON A DOS PROFESIONALES DE TIEMPO COMPLETO POR 300 BENEFICIARIOS, No. 3.22.2 DE LA CONVOCATORIA. LA FUNDACION VILLA SOÑADA OFERTA 8 PROFESIONALES PSICOSOCIALES.</t>
  </si>
  <si>
    <t>JAIME IGNACIO MUÑOZ BURBANO</t>
  </si>
  <si>
    <t>ADMINISTRADOR DE EMPRESAS</t>
  </si>
  <si>
    <t>UNIVERSIDAD INCCA DE COLOMBIA</t>
  </si>
  <si>
    <t>JOHANA ALEXANDRA ACOSTA GAVIRIA</t>
  </si>
  <si>
    <t>JENNY MARITZA NARVAEZ ORTIZ</t>
  </si>
  <si>
    <t>18-02-2014 AL 30-10-2014</t>
  </si>
  <si>
    <t>DELCY LORENA BAHOS</t>
  </si>
  <si>
    <t>UNIVERSIDAD INCA DE COLOMBIA</t>
  </si>
  <si>
    <t>KELLY JANINA PLAZA DIAZ</t>
  </si>
  <si>
    <t>LICENCIADA EN EDUCACION INFANTIL</t>
  </si>
  <si>
    <t>CORPORACION UNIVERSITARIA DEL CARIBE</t>
  </si>
  <si>
    <t>PROFESIONAL FINANCIERO POR CADA CINCO MIL CUPOS OFERTADOS O FRACCION INFERIOR</t>
  </si>
  <si>
    <t>ALEXA MILENA PEREZ VILLA</t>
  </si>
  <si>
    <t>CONTADORA PUBLICA</t>
  </si>
  <si>
    <t>UNIVERSIDAD DE LA AMAZONIA</t>
  </si>
  <si>
    <t>25/01/2013 - 31/12/2013 Y 01/01/2014 - 30/09/2014</t>
  </si>
  <si>
    <t>COODINADORA FINANCIERA EN EL DESARROLLO DE LOS PROGRAMAS DE CERO A SIEMPRE</t>
  </si>
  <si>
    <t>LILIANA ALEXANDRA QUINTERO MENDEZ</t>
  </si>
  <si>
    <t>UNIVERSIDAD DE SAN BUENAVENTURA</t>
  </si>
  <si>
    <t>MAGDA CRISTINA BURBANO NARVAEZ</t>
  </si>
  <si>
    <t>UNIVERSIDAD DEL VALLE</t>
  </si>
  <si>
    <t>PEDRO GIL DUARTE LOPEZ</t>
  </si>
  <si>
    <t>PSICOLOGO</t>
  </si>
  <si>
    <t>YENY NEIRA REYES MAIGUATAN</t>
  </si>
  <si>
    <t>30/10/2014 TERMINACION DE MATERIAS</t>
  </si>
  <si>
    <t>RUBIELA NIETO FAJARDO</t>
  </si>
  <si>
    <t>NO ADJUNTA DIPLOMA DE PREGRADO</t>
  </si>
  <si>
    <t>15/03/2013 - 15/12/2013</t>
  </si>
  <si>
    <t>PROFESIONAL DE APOYO PSICOSOCIAL EN LA MODALIDAD FAMILIAR</t>
  </si>
  <si>
    <t>FRANKLIN MILLER PALACIOS</t>
  </si>
  <si>
    <t>ADMINISTRADOR PUBLICO</t>
  </si>
  <si>
    <t>DORIS YENY MOSQUERA PANTOJA</t>
  </si>
  <si>
    <t>JENNY CRISTINA MAYA HERNANDEZ</t>
  </si>
  <si>
    <t>UNIVERSIDAD DE NARIÑO</t>
  </si>
  <si>
    <t>EYESENY EDITH YANURY GARCIA ROSERO</t>
  </si>
  <si>
    <t>UNIVERSIDAD MARIANA</t>
  </si>
  <si>
    <t>PATRICIA VERA REYES</t>
  </si>
  <si>
    <t>FUNDACION UNIVERSITARIA LUIS AMIGO</t>
  </si>
  <si>
    <t>LICENCIADA EN PEDAGOGIA REEDUCATIVA</t>
  </si>
  <si>
    <t>MISION SOCIAL COLOMBIA</t>
  </si>
  <si>
    <t>2005 AL 2013</t>
  </si>
  <si>
    <t>DIRECTORA Y ADMINISTRADORA</t>
  </si>
  <si>
    <t>CARMEN AMANDA ORTEGA</t>
  </si>
  <si>
    <t>LICENCIADA EN COMERCIO Y CONTADURIA</t>
  </si>
  <si>
    <t>COORDINADOR GENERAL</t>
  </si>
  <si>
    <t>TERESA DE JESUS HUELGAS PANTOJA</t>
  </si>
  <si>
    <t>COORDINADORA DE GARANTIA DE DERECHOS DEL PROGRAMA GENERACIONES CON BIENESTAR</t>
  </si>
  <si>
    <t>01/09/2012 - 15/12/2012 Y 24/07/2013 - 22/12/2013</t>
  </si>
  <si>
    <t>CLAUDIA MARCELA MOLINA OTAYA</t>
  </si>
  <si>
    <t>ADMINISTRADORA DE EMPRESAS Y NEGOCIOS INTERNACIONALES</t>
  </si>
  <si>
    <t>DEBE HABER UN COORDINADOR GENERAL POR CADA MIL CUPOS OFERTADOS O FRACCION INFERIOR, COMO EL NUMERO DE CUPOS OFERTADOS ES SUPERIOR A MIL, EL NUMERO DE COORDINADORES GENERALES OFERTADOS DEBEN SER DOS Y EN ESTE CASO SE OFERTAN TRES</t>
  </si>
  <si>
    <t xml:space="preserve">FUNDACION VILLA SOÑADA
CORPROGRESO
CORPROGRESO
SECRETARIA SALUD DEPARTAMENTAL
CONFAMILIAR DEL PUTMAYO
DIOCESIS MOCOA SIBUNDOY
FUNDACION LA FRATERNIDAD
FUNDACION FRATERNIDAD
CORPROGRESO
FUNDACION FRATERNIDAD
UNION TEMPORAL LAS CAJAS
DASALUD PUTUMAYO
UNIMAC
ICBF REGIONAL PUTUMAYO
</t>
  </si>
  <si>
    <t xml:space="preserve">20/03/2013-20/07/2014
1/01/2013-28/02/2013
24/05/2012-30/12/202
15/04/2011-14/01/2012
1/07/2011-30/12/2012
14/04/2011-26/09/2011
10/10/2010-30/12/2010
1/07/2010-30/12/2010
15/02/2010-14/09/2010
1/10/2009-30/12/2009
13/04/2009-30/06/2009
22/10/2008-31/12/2008
1/03/2008/30/05/2008
20/01/2007/24/12/2007
</t>
  </si>
  <si>
    <t xml:space="preserve">COORDINADORA CDI MODALIDAD FAMILIAR
PROFESIONAL DE CAPACIDACION ESTRATEGIA UNIDOS
PROFESIONAL DE CAPACIDACION ESTRATEGIA UNIDOS
PROFESIONAL DE SALUD MENTAL
PROFESIONAL PSICOSOCIAL
PSICOLOGA
COORDINADORA DE PROYECTO NUTRICIONAL
PROFESIONAL DE ACOMPAÑAMIENTO PSICOSOCIAL CLUBES JUVENILES
COORDINADORA LOCAL ESTRATEGIA UNIDOS
APOYO PSICOSOCIAL POLITICA HAZ PAZ
PROFESIONAL PSICOSOCIAL
PSICOLOGA PROYECTO ADULTO MAYOR
PSICOLOGA DE ATENCION CLINICA
PSICOLOGA MUNICIPIO VILLA GARZON
</t>
  </si>
  <si>
    <t xml:space="preserve"> COORDINADOR  MODALIDAD FAMILIAR PARA LOS CUPOS OFERTADOS SE REQUIERE 5 COORDINADORES EN LA MODALIDAD FAMILIAR EN RAZON A UN COORDINADOR DE TIEMPO COMPLETO POR 300 BENEFICIARIOS, No. 3.22.2 DE LA CONVOCATORIA.  LOS COORDINADORES OFERTADOS POR VILLA SOÑADA SON 6</t>
  </si>
  <si>
    <t>cordinadores</t>
  </si>
  <si>
    <t xml:space="preserve">apoyo psico </t>
  </si>
  <si>
    <t>EMPULEG
FUNDACION VILLA SOÑADA</t>
  </si>
  <si>
    <t>14/07/2014- LABORANDO
20/01/2013/20/07/204</t>
  </si>
  <si>
    <t>AUXILIAR TALENTO HUMANO
COORDINADORA ADMINISTRATIVA</t>
  </si>
  <si>
    <t xml:space="preserve">FUNDACION VILLASOÑADA
FUNDACION VILLASOÑADA
ICBF REGIONAL PUTUMAYO
ALCALDIA DE MOCOA
SELVASALUD
SELVASALUD
TESORERIA DEPARTAMENTAL DEL PUTUMAYO
</t>
  </si>
  <si>
    <t xml:space="preserve">08/07/2013 - 15/12/2013
20/01/2014 - 05/08/2014 Y 10/09/2014 10/10/2014
07/06/2012 - 08/04/2013
09/03/2011 - 31/12/2011
01/07/2010 - 11/08/2010
22/10/2009 - 30/06/2010
01/02/2007 - 31/12/2007
</t>
  </si>
  <si>
    <t xml:space="preserve">COORDINADORA GENERAL DEL PROGRAMA GENERACIONES CON BIENESTAR COORDINADORA METODOLOGICA DEL PROGRAMA GENERACIONES CON BIENESTAR
ENLACE DEL SISTEMA NACIONAL DE BIENESTAR FAMILIAR
PRESTACION DE SERVICIOS PROFESIONALES EN LA SECRETARIA FINANCIERA MUNICIPAL
PROFESIONAL UNIVERSITARIA DE TALENTO HUMANO
PROFESIONAL DE APOYO EN LA OFICINA DE PRESUPUESTO
PAGADORA DEPARTAMENTAL
</t>
  </si>
  <si>
    <t xml:space="preserve">CORPORACION INFANCIA Y DESARROLLO
SENA REGIONAL PUTUMAYO
SENA REGIONAL PUTUMAYO
ALCALDIA PUERTO ASIS
ALCALDIA PUERTO ASIS
ALCALDIA PUERTO ASIS
ALCALDIA PUERTO ASIS
INESUP FENIS CONVENIO OIM ACCION SOCIAL SALUD
ALCALDIA PUERTO ASIS
ALCALDIA PUERTO ASIS
UNION TEMPORAL SENDERO FUTURO
ALCALDIA MUNICIPAL CONVENIO IPS SERVICIOS MEDICOS INTEGRALES
ALCALDIA MUNICIPAL IPS CONVENIO PROSALUD
ALCALDIA MUNICIPAL ARGELIA CAUCA
</t>
  </si>
  <si>
    <t xml:space="preserve">1/11/2013 A LA FECHA
13/03/2012 -29/06/2012
16/07/2012-29/12/2012
2/05/2011-17/09/2011
18/03/201-31/12/2010
203/2009-31/12/2009
17/09/2008-31/12/2008
16/10/2007-31/12/2008
5/02/2008-21/05/2008
17/07/2007-7/12/2007
25/10/2006-9/04/2007
5/03/2006-5/09/2006
2/05/2005-30/12/200
15/06/2003-20/12/2003
</t>
  </si>
  <si>
    <t xml:space="preserve">PROFESIONAL COMPONENTE PVBG
ORIENTADORA POBLACION VICTIMA DESPLAZAMIENTO Y VULNERABLE
ORIENTADORA POBLACION VICTIMA DESPLAZAMIENTO Y VULNERABLE
COORDINADORA SALUD MENTAL POBLACION PSD
COORDINADORA SALUD MENTAL POBLACION PSD
COORDINADORA SALUD MENTAL POBLACION PSD
COORDINADORA SALUD MENTAL POBLACION PSD
DOCENTE
ASESORA PLAN DE SALUD TERRITORIAL
PSICOLOGA PLAN DE ATENCION BASICA
COORDINADORA AREA PSICOSOCIAL CON PSD
COORDINADORA PROYECTO SALUD MENTAL CON PSD
PSICOLOGA PLAN DE ATENCION BASICA
PSICOLOGA PLAN DE ATENCION BASICA
</t>
  </si>
  <si>
    <t xml:space="preserve">FUNDACION VILLA SOÑADA 
CORPROGRESO
COMFAMILIAR PUTUMAYO
FRATERNIDAD
</t>
  </si>
  <si>
    <t xml:space="preserve">15-01-2013/30-10-2014
01-02-2011 30-12-2012
1-07-2011 30-11-2011
16-10-2009 31-12-2010
</t>
  </si>
  <si>
    <t xml:space="preserve">PROFESIONAL DE APOYO PSICOSOCIAL
COGESTOR SOCIAL
PROFESIONAL DE ACOMPAÑAMIENTO
EDUCADOR FAMILIAR
</t>
  </si>
  <si>
    <t xml:space="preserve">CAJA DE COMPENSACION FAMILIAR COMFAMILIAR
VILLA SOÑADA
I.T.P
VILLA SOÑADA
VILLA SOÑADA
</t>
  </si>
  <si>
    <t xml:space="preserve">04/2013-05/2014
01/2014-03/2014
09/2013-11/2013
01/2013-11/2013
09/2012-12/2012
</t>
  </si>
  <si>
    <t xml:space="preserve">APOYO PSICOSOCIAL
APOYO PSICOSOCIAL
PSICOLOGA
APOYO PSICOSOCIAL
PROMOTORA DE DERECHOS
</t>
  </si>
  <si>
    <t xml:space="preserve">VILLA SOÑADA
COMISARIA DE FAMILIA PUERTO CAICEDO
FUNDACION FRATERNIDAD
HOSPITAL ALCIDES JIMENEZ PTO CAICEDO
</t>
  </si>
  <si>
    <t xml:space="preserve">03/03/2014-30/10/2014
04/03/2013-31/12/2013
01/06/2013-31/12/2013
10/09/2012-10/10/2012
</t>
  </si>
  <si>
    <t xml:space="preserve">APOYO PSICOSOCIAL
PSICOLOGA
AGENTE EDUCATIVO PROGRAMA FAMILIAS CON BIENESTAR
PSICOLOGA
</t>
  </si>
  <si>
    <t xml:space="preserve">FUNDACION VILLASOÑADA
MOVIMIENTO RUTA PCIFICA
IPS LA ORQUIDEA
HOSPITAL ALCIDES JIMENEZ PTO CAICEDO
EMPRESA DE ENERGIA DEL BAJO PUTUMAYO
ALCALDIA MUNICIPAL DE PTO CAICEDO
ALCALDIA MUNICIPAL DE PUERTO CAICEDO
ALCALDIA MUNICIPAL DE PUERTO CAICEDO
ALCALDIA MUNICIPAL DE PUERTO CAICEDO
CAMARA DE COMERCIO DEL PTUO
HOSPITAL ALCIDES JIMENEZ PTO CAICEDO
</t>
  </si>
  <si>
    <t xml:space="preserve">02/2014-10/2014
10/2013-04/2014
07/2013-11/2013
01/2012-08/2012
01/11/2011-12/12/2012
03/06/2009-31/01/2011
01/01/2009-01/04/2009
05/05/2009-03/06/2009
16/10/2008-23/10/2008
01-30/06/2008
06a12/2008
</t>
  </si>
  <si>
    <t xml:space="preserve">PSICOLOGA
PSICOLOGA
PSICOLOGA
COORDINADORA MEDICA PSICOLOGA
PSICOLOGA
SECRETARIA DE SALUD MUNICIPAL
PSICOLOGA
PSICOLOGA
PSICOLOGA
PSICOLOGA PROGRAMA GENERACION DE INGRESOS
PSICOLOGA
</t>
  </si>
  <si>
    <t>DIOCESIS MOCOA SIBUNDOY
SENA REGIONAL PUTUMAYO
FUNDACION VILLA SOÑADA</t>
  </si>
  <si>
    <t>06a12/2012
08 A 12 2012
01/2013 - 10/2014</t>
  </si>
  <si>
    <t>SPSICOLOGA PAIPI
TUTORA DE TECNICO EN ATENCION A LA PRIMERA INFANCIA
PSICOLOGA PROGRAMA DE CERO A SIEMPRE ENTORNO FAMILIAR</t>
  </si>
  <si>
    <t>INGENIERO ELMER ORLANDO MURIEL
FUNDACION VILLA SOÑADA</t>
  </si>
  <si>
    <t>08/10/2012 A LA FECHA
10/04/2013 - 30/7/2014</t>
  </si>
  <si>
    <t>PROFESIONAL DE APOYO EN LA FORMULACION DEL PLAN MUNICIPAL DE GESTION DEL RIESGO  MUNICIPIO PUERTO
PROFESIONAL DE APOYO PSICOSOCIAL</t>
  </si>
  <si>
    <t xml:space="preserve">FUNDACION VILLASOÑADA
FUNDACION VILLASOÑADA
SECRETARIA PLANEACION DEPARTAMENTAL
FUNDACION ESCUELA GALAN
CONSORCIO INTER-ICBF Y AIA
FUNDACION EMSSANAR
UNION TEMPORAL LAS CAJAS UT
CRUZ ROJA COLOMBIANA
EMPRESA DE ACUEDUCTO ALCATARILLADO Y ASEO DE PUERTO ASIS
WALTER ANTE POTES CONSULTOR
EMPRESA DE ACUEDUCTO ALCATARILLADO Y ASEO DE PUERTO ASIS
EMPRESA SOCIAL DEL ESTADO HOSPITAL SAN FRANCISCO DE ASIS
ALCALDIA DE PUERTO ASIS
SERVICIO AUTOMOTRIZ MUBER
</t>
  </si>
  <si>
    <t xml:space="preserve">27 DE AGOSTO AL 15 DE DICIEMBRE DE 2013
20-01-2014 AL 05-08-2014, 10 -08-2014 AL 10-10-2014
04-07-2013 AL 27-12-2014
15-11-2012 HASTA 31-07-2013
08-2009 A 31-12-2012
09-12-2008 A 24-10-2009
04-01-2009 AL 30-06-2009
01-09-2007 AL 14-12-2007
04-01-2008 AL 05-03-2008
01-03.2007 AL 1-07-2007
19-07-2007 AL 30-11-2007
07-09-2006 AL 22-02-2007
03-08-2005 AL 31-08-2006
09-09-2003 AL 15-09-2014
</t>
  </si>
  <si>
    <t xml:space="preserve">COORDINADOR METODOLOGICO
COORDINADOR METODOLOGICO
PROFESIONAL DE APOYO COMO ADMINISTRADOR DE EMPRESAS
GESTOR EMPRESARIAL
VISITADOR DE CAMPO
COGESTOR SOCIAL
DOCENTE
PROFESIONAL DE SEGUIMIENTO Y DE GENERACION DE OPORTUNIDADES DE INGRESOS APSD
GERENTE
CONSULTOR JUNIOR
JEFE DE CONTROL INTERNO Y RECUPERACION DE CARTERA
JEFE DE CONTROL INTERNO 
SECRETARIO DE GOBIERNO MUNICIPAL
ADMINISTRADOR
</t>
  </si>
  <si>
    <t xml:space="preserve">FUNDACION VILLASOÑADA
FUNDACION RESURGIR
PRESERVAR COLOMBIA
ALCALDIA DE SAN MIGUEL
FUNDACION RESURGIR
CORPROGRESO
</t>
  </si>
  <si>
    <t xml:space="preserve">15/07/2013 - 15/12/2013, 04/02/2014 - 05/08/2014 Y 10/09/2014 - 10/10/2014
02/2008 A 12/2008
01/04/2012 A 15/06/2012
13/09/2012 AL 13/11/2012
2/2010 - 11/2010
01/10/2012 - 24/12/2012
</t>
  </si>
  <si>
    <t xml:space="preserve">COORDINADOR METODOLOGICO PROGRAMA GENERACIONES CON BIENESTAR
SENSIBILIZADOR EN LEYES DE ADMINISTRACION PUBLICA A POBLACION VULNERABLE Y DESPLAZADA
FACILITADOR DEL RPOYECTO CELIN
PROFESIONAL DE APOYO PARA LA FORMULACION DEL PLAN DE ACCION TERRITORIAL PARA PSDV
PROFESIONAL DE APOYO MODALIDAD DE HOGARES COMUNITARIOS EN LOS MPIOS VALLE DEL GUAMUEZ, SAN MIGUEL Y ORITO
COGESTOR SOCIAL
</t>
  </si>
  <si>
    <t xml:space="preserve">FUNDACION VILLASOÑADA
RED UNIDAD MUNDIAL BRAZOS ABIERTOS
INNVICTUS
</t>
  </si>
  <si>
    <t xml:space="preserve">15/01/2014 AL 30/10/2014
01/02/2013 - 31/07/2013
01/01/2012 - 30/01/2013
</t>
  </si>
  <si>
    <t xml:space="preserve">COORDINADORA LOCAL PROGRAMA DE CERO A SIEMPRE MODALIDAD FAMILIAR
PSICOLOGA
PSICOLOGA EDUCATIVA Y DE SELECCIÓN
</t>
  </si>
  <si>
    <t xml:space="preserve">FUNDACION FRATERNIDAD
UNION TEMPORRAL ATEP-ARAWANA, SERVIAGRO,CPGA
MARIA MAURA MONTERO
SANDRA MARLEY BURBANO
</t>
  </si>
  <si>
    <t xml:space="preserve">01/06/2013 - 31/12/2013
01/01/2013 - 30/04/2013
20/02/2012 - 15/11/2012
06/2011 - 08/2011
</t>
  </si>
  <si>
    <t xml:space="preserve">AGENTE EDUCATIVO PROGRAMA FAMILIAS CON BIENESTAR
PSICOLOGA
ASISTENTE DE GESTION HUMANA
PROFESIONAL DE APOYO PARA VISITAS DOMICILIARIAS
</t>
  </si>
  <si>
    <t xml:space="preserve">FUNDACION VILLASOÑADA
FUNDACION FRATERNIDAD
INSTITUCION EDUCATIVA CIUDAD MOCOA
</t>
  </si>
  <si>
    <t xml:space="preserve">15/01/2013 - 15/12/2013 Y 15/01/2014 - 20/07/2014
01/06/2012 - 31-12-2012
02/2011 A 07/2011
</t>
  </si>
  <si>
    <t xml:space="preserve">PROFESIONAL DE APOYO PSICOSOCIAL
AGENTE EDUCATIVO PROGRAMA FAMILIAS CON BIENESTAR
APOYO A ORIENTACION ESCOLAR
</t>
  </si>
  <si>
    <t>FUNDACION VILLASOÑADA
PROSERVCO</t>
  </si>
  <si>
    <t>15/03/2013 AL 15/12/2013
01/02/2014 AL 31/10/2014</t>
  </si>
  <si>
    <t>DOCENTE PROGRAMA DE CERO A SIEMPRE
AGENTE EDUCATIVO MODALIDAD FAMILIAR</t>
  </si>
  <si>
    <t>FUNDACION VILLASOÑADA
CORPORACION OPCION LEGAL</t>
  </si>
  <si>
    <t>15/01/2013 - 15/12/2013, 15/01/2014 - 30/10/2014
15/01/2014 - 30/09/2014</t>
  </si>
  <si>
    <t>PROFESIONAL DE APOYO PSICOSOCIAL
PROFESIONAL DE APOYO PSICOSOCIAL</t>
  </si>
  <si>
    <t xml:space="preserve">Gobernación del Putumayo
ICBF
ICBF
ICBF
Gobernación del Putumayo
REDCOM
Interventoria Social Limitada
Interventoria Social Limitada
ICBF
ICBF
</t>
  </si>
  <si>
    <t xml:space="preserve">13/04/2011-12/01/2012
10/05/2011-30/06/2011
1/02/2010-15/07/2010
1/04/2009-30/11/2009
18/08/2010-17/0/2011
1/02/2010-31/12/2010
1/02/2009-30/11/2009
1/02/2008-30/11/2008
09/04/2007-8/07/2007
24/10/2006-23/02/2007
</t>
  </si>
  <si>
    <t xml:space="preserve">Psicóloga de Salud Mental
Psicóloga centro zonal Mocoa
Atención terapeutica centro zonal Puerto Asís
Psicologa Haz Paz Regional Putumayo
Psicóloga de Salud Mental
Interventora de campo
Supervisora de Campo
Supervisora de Campo
Técnico en Psicología
Técnico en Psicología
</t>
  </si>
  <si>
    <t xml:space="preserve">FUNDACION VILLASOÑADA
ICBF
FUNDACION FRATERNIDAD
SECRETARIADO NACIONAL DE PASTORAL SOCIAL
COOPERATIVA PROSPECTIVA
IPS REHABILITAR 
COOPERATIVA SERCOOP - HOSPITAL JOSE MARIA HERNANDEZ
COOPERATIVA SERCOOP - HOSPITAL JOSE MARIA HERNANDEZ
</t>
  </si>
  <si>
    <t xml:space="preserve">1/08/2012 - 30/11/2014
29/07/2010 - 28/12/2010
1/10/2009 - 30/12/2009
01/11/2008 - 30/06/2010
01/02/2008 - 31/10/2008
01/4/2001 - 19/09/2003
01/09/2003 - 31/12/2005
01/01/2004 - 31/12/2005
</t>
  </si>
  <si>
    <t xml:space="preserve">COORDINADORA PEDAGOGICA
PROFESIONAL DE APOYO PARA LA FORMULACION E IMPLEMENTACION DE LA POLITICA HAZ PAZ
APOYO PSICOSOCIAL
PSICOLOGA
SUPERVISORA E INTERVENTORA
PSICOLOGA CLINICA
PSICOLOGA CLINICA
TALLERISTA
</t>
  </si>
  <si>
    <t xml:space="preserve">FUNDACION VILLASOÑADA
FUNDACION FRATERNIDAD
HOSPITAL JORGE JULIO GUZMAN DE PTO GUZMAN
HOSPITAL JORGE JULIO GUZMAN DE PTO GUZMAN
HOSPITAL JORGE JULIO GUZMAN DE PTO GUZMAN
DASALUD
</t>
  </si>
  <si>
    <t xml:space="preserve">01/04/2014 - 15/06/2014
01/08/2012 - 31/12/2012
07/12/2007 - 31/03/2012
01/07/2007 - 30/09/2007
16/01/2006 - 16/04/2006
24/04/2006 - 24/11/2006
</t>
  </si>
  <si>
    <t xml:space="preserve">COORDINADORA PEDAGOGICA
EDUCADORA FAMILIAR MODALIDAD FAMILIAS CON BIENESTAR
GERENTE ADMINISTRATIVA
PSICOLOGA
PSICOLOGA
PSICOLOGA SALUD MENTAL
</t>
  </si>
  <si>
    <t xml:space="preserve">DEBE HABER UN COORDINADOR GENERAL POR CADA MIL CUPOS OFERTADOS O FRACCION INFERIOR, COMO EL NUMERO DE CUPOS OFERTADOS ES SUPERIOR A MIL, EL NUMERO DE COORDINADORES GENERALES OFERTADOS DEBEN SER DOS Y EN ESTE CASO SE OFERTAN TRES
</t>
  </si>
  <si>
    <t xml:space="preserve">ASOCIACION DE BACHILLERES DE LA COMUNIDAD PARROQUIAL SAN NICOLAS DE TOLENTINO
COOPERATIVA DE SERVICIOS DE MADRES COMUNITARIAS DE CERETÉ
UNION TEMPORAL AMOR POR LOS NIÑOS
FUNDACION ESPECIALIZADA PARA EL DESARROLLO SOCIAL Y COMUNITARIO DE CORDOBA TEDESCO
</t>
  </si>
  <si>
    <t xml:space="preserve">15/01/2014 - 31/07/2014
15/01/2012 - 31/12/2013
31/02/2008 - 31/12/2010
01/02/2011 - 31/12/2011
</t>
  </si>
  <si>
    <t xml:space="preserve">COORDINADORA DE LA ASOCIACION
COORDINADORA DEL CENTRO DE DESARROLLO INFANTIL SAHAGUN
COORDINADORA DEL HOGAR INFANTIL SAHAGUN
COORDINADORA INFANTIL DEL HOGAR SAHAGUN
</t>
  </si>
  <si>
    <t xml:space="preserve">FUNDACION VILLASOÑADA
ICBF
ICBF
DIOCESIS MOCOA SIBUNDOY
DIOCESIS MOCOA SIBUNDOY
JARDIN INFANTIL MIS PRIMERAS AVENTURAS
LICEO VICTORIA REGIA
</t>
  </si>
  <si>
    <t xml:space="preserve">30/01/2014 AL 30/10/2014
09/01/2013 - 31/12/2013
18/10/2012 - 31/10/2012
14/09/2012 - 14/10/2012
08/05/2012 - 28/08/2012
16/01/2010 - 30/11/2010 Y 16/01/2011 - 30/06/2011
01/02/2009 - 30/11/2009
</t>
  </si>
  <si>
    <t xml:space="preserve">COORDINADORA LOCAL PARA EL PROGRAMA DE CERO A SIEMPRE MODALIDAD FAMILIAR EN ORITO
ENLACE DE PRIMERA INFANCIA CZ PUERTO ASIS
ENLACE DE PRIMERA INFANCIA CZ PUERTO ASIS
AGENTE EDUCATIVA PAIPI
AGENTE EDUCATIVA PAIPI
DOCENTE NIVEL PREJARDIN
DOCENTE
</t>
  </si>
  <si>
    <t>PSICOSOCIALES</t>
  </si>
  <si>
    <t>NO CUMPLE LA EXPERIENCIA SOLICITADA EN LA CONVOCATORIA  CARGO COORDINADORA GENERAL MODALIDAD FAMILIAR SAN MIGUIEL</t>
  </si>
  <si>
    <t>COORDINADORA GENERAL MODALIDAD  FAMILIAR SAN MIGUEL</t>
  </si>
  <si>
    <t>5/1405</t>
  </si>
  <si>
    <t>9/1405</t>
  </si>
  <si>
    <t>GRUPO 8</t>
  </si>
  <si>
    <t>La certificación aportada no corresponde ni en nombre ni en nit a ninguno de los 2  integrantes del consorcio, por lo tanto no es tenida en cuenta para dar cumplimiento a la experiencia específica de acuerdo con lo referrido en el numeral 3.19  de los Pliegos de la Convocatoria C-003 de 2014</t>
  </si>
  <si>
    <t>N.A</t>
  </si>
  <si>
    <t>NA</t>
  </si>
  <si>
    <t>La certificación aportada no corresponde ni en nombre ni en NIT a ninguno de los 2  integrantes del consorcio</t>
  </si>
  <si>
    <t>TOTAL PUNTAJE 
CRITERIO 2</t>
  </si>
  <si>
    <t>1/1000</t>
  </si>
  <si>
    <t>NO ADJUNTA  SOPORTES DE LA HOJA DE VIDA. REQUERIR SOPORTE.</t>
  </si>
  <si>
    <t>folio 818 en oficio de compromiso la presentan para coordinadora  pero la experiencia acreditada no es como profesional, por lo anterior no es válida.</t>
  </si>
  <si>
    <t>La certificación aportada no corresponde ni en nombre ni en nit a ninguno de los 2  integrantes del consorcio, por lo tanto no es tenida en cuenta de acuerdo con lo indicado en el numeral 3.19 experinecia específica.</t>
  </si>
  <si>
    <t>FUNDACION DESARROLLO INTEGRAL PARA NIÑOS JOVENES Y ADULTOS MAYORES</t>
  </si>
  <si>
    <t>1/5000</t>
  </si>
  <si>
    <t xml:space="preserve">COORDINADOR GENERAL </t>
  </si>
  <si>
    <t>2/1045</t>
  </si>
  <si>
    <t>1/5000.</t>
  </si>
  <si>
    <t xml:space="preserve">COORDINADORA PEDAGÓGICA </t>
  </si>
  <si>
    <t xml:space="preserve">PROFESIONAL FINANCIERO </t>
  </si>
  <si>
    <t>No</t>
  </si>
  <si>
    <t>GRUPO 9</t>
  </si>
  <si>
    <t>INSTITUTO COLOMBIANO DE BIENESTAR FAMILIAR - ICBF</t>
  </si>
  <si>
    <t>EL PROPONENTE CUMPLE __X__ NO CUMPLE _______</t>
  </si>
  <si>
    <t xml:space="preserve">COORDINADORA PEDAGÓGICA  </t>
  </si>
  <si>
    <t>CONVOCATORIA PÚBLICA DE APORTE No 003 DE 2014</t>
  </si>
  <si>
    <r>
      <t xml:space="preserve">En  Mocoa, a los veinticinco (25) dias </t>
    </r>
    <r>
      <rPr>
        <b/>
        <sz val="11"/>
        <color theme="1"/>
        <rFont val="Arial Narrow"/>
        <family val="2"/>
      </rPr>
      <t xml:space="preserve"> </t>
    </r>
    <r>
      <rPr>
        <sz val="11"/>
        <color theme="1"/>
        <rFont val="Arial Narrow"/>
        <family val="2"/>
      </rPr>
      <t>del mes de Noviembre  2014, en las instalaciones del Instituto Colombiano de Bienestar Familiar –ICBF- de la Regional Putumayo</t>
    </r>
    <r>
      <rPr>
        <b/>
        <sz val="11"/>
        <color theme="1"/>
        <rFont val="Arial Narrow"/>
        <family val="2"/>
      </rPr>
      <t xml:space="preserve"> </t>
    </r>
    <r>
      <rPr>
        <sz val="11"/>
        <color theme="1"/>
        <rFont val="Arial Narrow"/>
        <family val="2"/>
      </rPr>
      <t>se reunieron los integrantes del Comité Evaluador, a saber: Estudio Técnico</t>
    </r>
    <r>
      <rPr>
        <b/>
        <sz val="11"/>
        <color theme="1"/>
        <rFont val="Arial Narrow"/>
        <family val="2"/>
      </rPr>
      <t>: BALBINA DEL ROSARIO SALAS RODRIGUEZ</t>
    </r>
    <r>
      <rPr>
        <sz val="11"/>
        <color theme="1"/>
        <rFont val="Arial Narrow"/>
        <family val="2"/>
      </rPr>
      <t>; Estudio Financiero</t>
    </r>
    <r>
      <rPr>
        <b/>
        <sz val="11"/>
        <color theme="1"/>
        <rFont val="Arial Narrow"/>
        <family val="2"/>
      </rPr>
      <t>:CLAUDIA ELIZABETH GUEVARA LEYTON</t>
    </r>
    <r>
      <rPr>
        <sz val="11"/>
        <color theme="1"/>
        <rFont val="Arial Narrow"/>
        <family val="2"/>
      </rPr>
      <t>; y Estudio Jurídico</t>
    </r>
    <r>
      <rPr>
        <b/>
        <sz val="11"/>
        <color theme="1"/>
        <rFont val="Arial Narrow"/>
        <family val="2"/>
      </rPr>
      <t xml:space="preserve">:MARIA ALEJANDRA BERMEO PAZ </t>
    </r>
    <r>
      <rPr>
        <sz val="11"/>
        <color theme="1"/>
        <rFont val="Arial Narrow"/>
        <family val="2"/>
      </rPr>
      <t>con el fin de estudiar y evaluar las propuestas presentadas con ocasión de la Convocatoria Pública de aporte No. 003 de 2014, cuyo objeto consiste en</t>
    </r>
    <r>
      <rPr>
        <b/>
        <sz val="11"/>
        <color theme="1"/>
        <rFont val="Arial Narrow"/>
        <family val="2"/>
      </rPr>
      <t xml:space="preserve">: "Atender a los niños y niñas menores de cinco años, o hasta su ingreso a grado de transicion, en los servicios de educacioninicial y cuidado, </t>
    </r>
    <r>
      <rPr>
        <b/>
        <u/>
        <sz val="11"/>
        <color theme="1"/>
        <rFont val="Arial Narrow"/>
        <family val="2"/>
      </rPr>
      <t>en las modalidades Centros  de  desarrollo infantil y Desarrollo infantil en medio familiar,</t>
    </r>
    <r>
      <rPr>
        <b/>
        <sz val="11"/>
        <color theme="1"/>
        <rFont val="Arial Narrow"/>
        <family val="2"/>
      </rPr>
      <t xml:space="preserve"> con el fin de promover el desarrollo integral de la primera infancia con calidad, de confromidad con los lineamientos, estandares de calidad Y  las directrises,  y parametros establecidos por el ICBF"</t>
    </r>
  </si>
  <si>
    <t xml:space="preserve"> NO ESTABLECE EL TERMINO DE VIGENCIA DE LA PROPUESTA </t>
  </si>
  <si>
    <r>
      <t xml:space="preserve">8,9,10,11,12,13 y </t>
    </r>
    <r>
      <rPr>
        <sz val="10"/>
        <color theme="1"/>
        <rFont val="Arial Narrow"/>
        <family val="2"/>
      </rPr>
      <t xml:space="preserve">respectivos anversos </t>
    </r>
  </si>
  <si>
    <t xml:space="preserve">NO APLICA </t>
  </si>
  <si>
    <t xml:space="preserve">NO REQUIERE </t>
  </si>
  <si>
    <t>14, 15, 16, 17,18,19,20,21,22,23</t>
  </si>
  <si>
    <t>33, 39</t>
  </si>
  <si>
    <t xml:space="preserve">     x</t>
  </si>
  <si>
    <t>28, 30, 34, 36</t>
  </si>
  <si>
    <t>29, 31, 35,37</t>
  </si>
  <si>
    <t>32, 38</t>
  </si>
  <si>
    <r>
      <t xml:space="preserve">48 </t>
    </r>
    <r>
      <rPr>
        <sz val="10"/>
        <color theme="1"/>
        <rFont val="Arial Narrow"/>
        <family val="2"/>
      </rPr>
      <t>y anverso,</t>
    </r>
    <r>
      <rPr>
        <sz val="9"/>
        <color theme="1"/>
        <rFont val="Arial Narrow"/>
        <family val="2"/>
      </rPr>
      <t xml:space="preserve"> ,49,50,51,52</t>
    </r>
  </si>
  <si>
    <t>x</t>
  </si>
  <si>
    <t>42, 43</t>
  </si>
  <si>
    <t>24,25,26</t>
  </si>
  <si>
    <t xml:space="preserve"> X</t>
  </si>
  <si>
    <t xml:space="preserve">AFOLIO 25 CLAUSULA OCTAVA PARAGRAFO 2 SE ENCUENTRA IDENTIFICADO DE MANERA ERRONEA CON  EL NUMERO Y AÑO DE LA PRESENTE CONVOCATORIA PUBLICA, HACIENDO REFERENCIA A "CONVOCATORIA PUBLICA NUMERO 002 DE 2011" </t>
  </si>
  <si>
    <t>PROPONENTE:  UNION TEMPORAL ATENCIÓN PARA LA PRIMERA INFANCIA</t>
  </si>
  <si>
    <t>NUMERO DE NIT:</t>
  </si>
  <si>
    <t xml:space="preserve">CESAR:  GRUPOS 5-2-1 </t>
  </si>
  <si>
    <t>PUTUMAYO: GRUPOS 8-9</t>
  </si>
  <si>
    <t>CÓRDOBA: GRUPOS 47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</si>
</sst>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quot;$&quot;\ #,##0_);[Red]\(&quot;$&quot;\ #,##0\)"/>
    <numFmt numFmtId="165" formatCode="[$$-240A]\ #,##0"/>
    <numFmt numFmtId="166" formatCode="[$$-2C0A]\ #,##0"/>
    <numFmt numFmtId="167" formatCode="[$$-240A]\ #,##0.00"/>
    <numFmt numFmtId="168" formatCode="_-* #,##0\ _€_-;\-* #,##0\ _€_-;_-* &quot;-&quot;??\ _€_-;_-@_-"/>
    <numFmt numFmtId="169" formatCode="[$$-2C0A]\ #,##0.00"/>
    <numFmt numFmtId="170" formatCode="[$$-240A]#,##0.00"/>
  </numFmts>
  <fonts count="39" x14ac:knownFonts="1">
    <font>
      <sz val="11"/>
      <color theme="1"/>
      <name val="Calibri"/>
      <family val="2"/>
      <scheme val="minor"/>
    </font>
    <font>
      <b/>
      <sz val="11"/>
      <color theme="1"/>
      <name val="Calibri"/>
      <family val="2"/>
      <scheme val="minor"/>
    </font>
    <font>
      <sz val="11"/>
      <color theme="1"/>
      <name val="Arial"/>
      <family val="2"/>
    </font>
    <font>
      <b/>
      <sz val="10"/>
      <color theme="1"/>
      <name val="Calibri"/>
      <family val="2"/>
      <scheme val="minor"/>
    </font>
    <font>
      <sz val="9"/>
      <name val="Arial"/>
      <family val="2"/>
    </font>
    <font>
      <sz val="11"/>
      <color theme="1"/>
      <name val="Calibri"/>
      <family val="2"/>
      <scheme val="minor"/>
    </font>
    <font>
      <b/>
      <sz val="11"/>
      <color theme="1"/>
      <name val="Arial"/>
      <family val="2"/>
    </font>
    <font>
      <b/>
      <sz val="20"/>
      <name val="Calibri"/>
      <family val="2"/>
    </font>
    <font>
      <sz val="16"/>
      <name val="Calibri"/>
      <family val="2"/>
    </font>
    <font>
      <b/>
      <sz val="11"/>
      <name val="Calibri"/>
      <family val="2"/>
    </font>
    <font>
      <sz val="12"/>
      <name val="Calibri"/>
      <family val="2"/>
    </font>
    <font>
      <sz val="11"/>
      <name val="Calibri"/>
      <family val="2"/>
    </font>
    <font>
      <b/>
      <sz val="12"/>
      <name val="Calibri"/>
      <family val="2"/>
    </font>
    <font>
      <sz val="9"/>
      <name val="Calibri"/>
      <family val="2"/>
      <scheme val="minor"/>
    </font>
    <font>
      <sz val="11"/>
      <name val="Calibri"/>
      <family val="2"/>
      <scheme val="minor"/>
    </font>
    <font>
      <b/>
      <sz val="14"/>
      <color indexed="9"/>
      <name val="Calibri"/>
      <family val="2"/>
    </font>
    <font>
      <sz val="9"/>
      <color indexed="8"/>
      <name val="Calibri"/>
      <family val="2"/>
    </font>
    <font>
      <sz val="9"/>
      <name val="Calibri"/>
      <family val="2"/>
    </font>
    <font>
      <b/>
      <sz val="9"/>
      <name val="Calibri"/>
      <family val="2"/>
      <scheme val="minor"/>
    </font>
    <font>
      <i/>
      <sz val="11"/>
      <color rgb="FFFF0000"/>
      <name val="Calibri"/>
      <family val="2"/>
      <scheme val="minor"/>
    </font>
    <font>
      <sz val="11"/>
      <name val="Arial"/>
      <family val="2"/>
    </font>
    <font>
      <b/>
      <sz val="9"/>
      <color theme="1"/>
      <name val="Calibri"/>
      <family val="2"/>
      <scheme val="minor"/>
    </font>
    <font>
      <sz val="7"/>
      <color theme="1"/>
      <name val="Times New Roman"/>
      <family val="1"/>
    </font>
    <font>
      <b/>
      <sz val="11"/>
      <color theme="1"/>
      <name val="Arial Narrow"/>
      <family val="2"/>
    </font>
    <font>
      <sz val="11"/>
      <color theme="1"/>
      <name val="Arial Narrow"/>
      <family val="2"/>
    </font>
    <font>
      <b/>
      <sz val="9"/>
      <color theme="1"/>
      <name val="Arial Narrow"/>
      <family val="2"/>
    </font>
    <font>
      <sz val="9"/>
      <color theme="1"/>
      <name val="Arial Narrow"/>
      <family val="2"/>
    </font>
    <font>
      <sz val="12"/>
      <color theme="1"/>
      <name val="Arial"/>
      <family val="2"/>
    </font>
    <font>
      <sz val="10"/>
      <color theme="1"/>
      <name val="Arial"/>
      <family val="2"/>
    </font>
    <font>
      <b/>
      <sz val="10"/>
      <color theme="1"/>
      <name val="Arial"/>
      <family val="2"/>
    </font>
    <font>
      <b/>
      <u/>
      <sz val="16"/>
      <color theme="1"/>
      <name val="Calibri"/>
      <family val="2"/>
      <scheme val="minor"/>
    </font>
    <font>
      <b/>
      <u/>
      <sz val="11"/>
      <color theme="1"/>
      <name val="Arial Narrow"/>
      <family val="2"/>
    </font>
    <font>
      <sz val="9"/>
      <color indexed="81"/>
      <name val="Tahoma"/>
      <family val="2"/>
    </font>
    <font>
      <b/>
      <sz val="9"/>
      <color indexed="81"/>
      <name val="Tahoma"/>
      <family val="2"/>
    </font>
    <font>
      <b/>
      <sz val="11"/>
      <color rgb="FF000000"/>
      <name val="Arial"/>
      <family val="2"/>
    </font>
    <font>
      <sz val="11"/>
      <color rgb="FF000000"/>
      <name val="Arial"/>
      <family val="2"/>
    </font>
    <font>
      <b/>
      <sz val="11"/>
      <name val="Arial"/>
      <family val="2"/>
    </font>
    <font>
      <sz val="11"/>
      <color rgb="FF7030A0"/>
      <name val="Arial"/>
      <family val="2"/>
    </font>
    <font>
      <sz val="10"/>
      <color theme="1"/>
      <name val="Arial Narrow"/>
      <family val="2"/>
    </font>
  </fonts>
  <fills count="12">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DBE5F1"/>
        <bgColor indexed="64"/>
      </patternFill>
    </fill>
    <fill>
      <patternFill patternType="solid">
        <fgColor rgb="FFDEEAF6"/>
        <bgColor indexed="64"/>
      </patternFill>
    </fill>
    <fill>
      <patternFill patternType="solid">
        <fgColor rgb="FFFFFFFF"/>
        <bgColor indexed="64"/>
      </patternFill>
    </fill>
    <fill>
      <patternFill patternType="solid">
        <fgColor rgb="FFF2F2F2"/>
        <bgColor indexed="64"/>
      </patternFill>
    </fill>
    <fill>
      <patternFill patternType="solid">
        <fgColor rgb="FFBFBFBF"/>
        <bgColor indexed="64"/>
      </patternFill>
    </fill>
    <fill>
      <patternFill patternType="solid">
        <fgColor theme="5" tint="0.7999816888943144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57"/>
      </left>
      <right style="medium">
        <color indexed="57"/>
      </right>
      <top style="medium">
        <color indexed="57"/>
      </top>
      <bottom style="medium">
        <color indexed="57"/>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top/>
      <bottom/>
      <diagonal/>
    </border>
    <border>
      <left style="medium">
        <color indexed="57"/>
      </left>
      <right style="medium">
        <color indexed="57"/>
      </right>
      <top style="medium">
        <color indexed="57"/>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57"/>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rgb="FF000000"/>
      </left>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rgb="FF000000"/>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diagonal/>
    </border>
    <border>
      <left style="medium">
        <color indexed="64"/>
      </left>
      <right style="medium">
        <color indexed="64"/>
      </right>
      <top/>
      <bottom/>
      <diagonal/>
    </border>
    <border>
      <left style="medium">
        <color rgb="FF000000"/>
      </left>
      <right style="medium">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7">
    <xf numFmtId="0" fontId="0"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cellStyleXfs>
  <cellXfs count="305">
    <xf numFmtId="0" fontId="0" fillId="0" borderId="0" xfId="0"/>
    <xf numFmtId="0" fontId="4" fillId="0" borderId="1" xfId="0" applyFont="1" applyBorder="1" applyAlignment="1">
      <alignment horizontal="center" wrapText="1"/>
    </xf>
    <xf numFmtId="0" fontId="0" fillId="0" borderId="0" xfId="0" applyAlignment="1">
      <alignment vertical="center"/>
    </xf>
    <xf numFmtId="0" fontId="0" fillId="0" borderId="0" xfId="0" applyBorder="1" applyAlignment="1">
      <alignment vertical="center"/>
    </xf>
    <xf numFmtId="0" fontId="8" fillId="0" borderId="6" xfId="0" applyFont="1" applyFill="1" applyBorder="1" applyAlignment="1">
      <alignment vertical="center"/>
    </xf>
    <xf numFmtId="0" fontId="10" fillId="0" borderId="6" xfId="0" applyFont="1" applyFill="1" applyBorder="1" applyAlignment="1">
      <alignment vertical="center"/>
    </xf>
    <xf numFmtId="0" fontId="10" fillId="0" borderId="0" xfId="0" applyFont="1" applyFill="1" applyBorder="1" applyAlignment="1">
      <alignment vertical="center"/>
    </xf>
    <xf numFmtId="0" fontId="10" fillId="0" borderId="7" xfId="0" applyFont="1" applyFill="1" applyBorder="1" applyAlignment="1">
      <alignment vertical="center"/>
    </xf>
    <xf numFmtId="15" fontId="0" fillId="0" borderId="7" xfId="0" applyNumberFormat="1"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0" fillId="0" borderId="0" xfId="0" applyNumberFormat="1" applyFill="1" applyBorder="1" applyAlignment="1" applyProtection="1">
      <alignment vertical="center"/>
      <protection locked="0"/>
    </xf>
    <xf numFmtId="0" fontId="12" fillId="0" borderId="0" xfId="0" applyFont="1" applyFill="1" applyBorder="1" applyAlignment="1" applyProtection="1">
      <alignment horizontal="left" vertical="center"/>
      <protection locked="0"/>
    </xf>
    <xf numFmtId="164" fontId="0" fillId="0" borderId="0" xfId="0" applyNumberFormat="1" applyAlignment="1">
      <alignment horizontal="center" vertical="center"/>
    </xf>
    <xf numFmtId="166" fontId="0" fillId="0" borderId="0" xfId="0" applyNumberFormat="1" applyFill="1" applyBorder="1" applyAlignment="1">
      <alignment horizontal="center" vertical="center"/>
    </xf>
    <xf numFmtId="165" fontId="0" fillId="0" borderId="0" xfId="0" applyNumberFormat="1" applyBorder="1" applyAlignment="1">
      <alignment vertical="center"/>
    </xf>
    <xf numFmtId="168" fontId="13" fillId="0" borderId="1" xfId="1" applyNumberFormat="1" applyFont="1" applyFill="1" applyBorder="1" applyAlignment="1">
      <alignment horizontal="right" vertical="center" wrapText="1"/>
    </xf>
    <xf numFmtId="0" fontId="0" fillId="0" borderId="0" xfId="0" applyFill="1" applyAlignment="1">
      <alignment vertical="center"/>
    </xf>
    <xf numFmtId="167" fontId="0" fillId="0" borderId="0" xfId="0" applyNumberFormat="1" applyFill="1" applyAlignment="1">
      <alignment vertical="center"/>
    </xf>
    <xf numFmtId="0" fontId="15" fillId="0" borderId="0" xfId="0" applyFont="1" applyFill="1" applyBorder="1" applyAlignment="1">
      <alignment horizontal="left" vertical="center"/>
    </xf>
    <xf numFmtId="0" fontId="16" fillId="0" borderId="0" xfId="0" applyFont="1" applyFill="1" applyBorder="1" applyAlignment="1">
      <alignment horizontal="center" vertical="center" wrapText="1"/>
    </xf>
    <xf numFmtId="0" fontId="9" fillId="3" borderId="8" xfId="0" applyFont="1" applyFill="1" applyBorder="1" applyAlignment="1" applyProtection="1">
      <alignment vertical="center"/>
      <protection locked="0"/>
    </xf>
    <xf numFmtId="0" fontId="9" fillId="3" borderId="9" xfId="0" applyFont="1" applyFill="1" applyBorder="1" applyAlignment="1" applyProtection="1">
      <alignment vertical="center"/>
      <protection locked="0"/>
    </xf>
    <xf numFmtId="166" fontId="0" fillId="3" borderId="1" xfId="0" applyNumberFormat="1" applyFill="1" applyBorder="1" applyAlignment="1">
      <alignment horizontal="right" vertical="center"/>
    </xf>
    <xf numFmtId="0" fontId="0" fillId="3" borderId="1" xfId="0" applyFill="1" applyBorder="1" applyAlignment="1">
      <alignment vertical="center"/>
    </xf>
    <xf numFmtId="0" fontId="0" fillId="0" borderId="0" xfId="0" applyFill="1" applyBorder="1" applyAlignment="1">
      <alignment vertical="center" wrapText="1"/>
    </xf>
    <xf numFmtId="167" fontId="0" fillId="0" borderId="0" xfId="0" applyNumberFormat="1" applyFill="1" applyBorder="1" applyAlignment="1">
      <alignment vertical="center"/>
    </xf>
    <xf numFmtId="0" fontId="1" fillId="0" borderId="0" xfId="0" applyFont="1" applyFill="1" applyBorder="1" applyAlignment="1">
      <alignment vertical="center" wrapText="1"/>
    </xf>
    <xf numFmtId="0" fontId="0" fillId="0" borderId="0" xfId="0" applyFill="1" applyBorder="1" applyAlignment="1">
      <alignment horizontal="center" vertical="center"/>
    </xf>
    <xf numFmtId="167" fontId="0" fillId="0" borderId="0" xfId="0" applyNumberFormat="1" applyBorder="1" applyAlignment="1">
      <alignment vertical="center"/>
    </xf>
    <xf numFmtId="0" fontId="0" fillId="0" borderId="7" xfId="0" applyBorder="1" applyAlignment="1">
      <alignment vertical="center"/>
    </xf>
    <xf numFmtId="0" fontId="0" fillId="0" borderId="7" xfId="0" applyBorder="1" applyAlignment="1">
      <alignment horizontal="center" vertical="center" wrapText="1"/>
    </xf>
    <xf numFmtId="166" fontId="0" fillId="4" borderId="1" xfId="0" applyNumberFormat="1" applyFill="1" applyBorder="1" applyAlignment="1" applyProtection="1">
      <alignment vertical="center"/>
      <protection locked="0"/>
    </xf>
    <xf numFmtId="3" fontId="11" fillId="4" borderId="1" xfId="0" applyNumberFormat="1" applyFont="1" applyFill="1" applyBorder="1" applyAlignment="1">
      <alignment horizontal="right"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pplyProtection="1">
      <alignment horizontal="left" vertical="center" wrapText="1"/>
      <protection locked="0"/>
    </xf>
    <xf numFmtId="0" fontId="0" fillId="2" borderId="1" xfId="0" applyFill="1"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1" fillId="0" borderId="1" xfId="0" applyFont="1" applyFill="1" applyBorder="1" applyAlignment="1">
      <alignment vertical="center"/>
    </xf>
    <xf numFmtId="49" fontId="0" fillId="0" borderId="1" xfId="0" applyNumberFormat="1" applyFill="1" applyBorder="1" applyAlignment="1">
      <alignment horizontal="center" vertical="center"/>
    </xf>
    <xf numFmtId="169" fontId="1" fillId="0" borderId="1" xfId="0" applyNumberFormat="1" applyFont="1" applyFill="1" applyBorder="1" applyAlignment="1">
      <alignment horizontal="center" vertical="center"/>
    </xf>
    <xf numFmtId="166" fontId="0" fillId="3" borderId="1" xfId="0" applyNumberFormat="1" applyFill="1" applyBorder="1" applyAlignment="1">
      <alignment horizontal="center" vertical="center"/>
    </xf>
    <xf numFmtId="0" fontId="19" fillId="0" borderId="0" xfId="0" applyFont="1" applyBorder="1" applyAlignment="1">
      <alignment horizontal="center" vertical="center"/>
    </xf>
    <xf numFmtId="0" fontId="20"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applyAlignment="1">
      <alignment vertical="center" wrapText="1"/>
    </xf>
    <xf numFmtId="0" fontId="0" fillId="0" borderId="2" xfId="0" applyBorder="1" applyAlignment="1">
      <alignment horizontal="center" vertical="center"/>
    </xf>
    <xf numFmtId="0" fontId="0" fillId="0" borderId="3" xfId="0" applyBorder="1" applyAlignment="1">
      <alignment horizontal="center" vertical="center"/>
    </xf>
    <xf numFmtId="49" fontId="0" fillId="2" borderId="1" xfId="0" applyNumberFormat="1" applyFill="1" applyBorder="1" applyAlignment="1">
      <alignment horizontal="center" vertical="center"/>
    </xf>
    <xf numFmtId="0" fontId="0" fillId="0" borderId="1" xfId="0" applyBorder="1" applyAlignment="1">
      <alignment horizontal="center" vertical="center" wrapText="1"/>
    </xf>
    <xf numFmtId="0" fontId="1" fillId="2" borderId="16" xfId="0" applyFont="1" applyFill="1" applyBorder="1" applyAlignment="1">
      <alignment horizontal="center" vertical="center"/>
    </xf>
    <xf numFmtId="0" fontId="1" fillId="2" borderId="16" xfId="0" applyFont="1" applyFill="1" applyBorder="1" applyAlignment="1">
      <alignment horizontal="center" vertical="center" wrapText="1"/>
    </xf>
    <xf numFmtId="0" fontId="25" fillId="5" borderId="18" xfId="0" applyFont="1" applyFill="1" applyBorder="1" applyAlignment="1">
      <alignment horizontal="center" vertical="center" wrapText="1"/>
    </xf>
    <xf numFmtId="0" fontId="25" fillId="0" borderId="18" xfId="0" applyFont="1" applyBorder="1" applyAlignment="1">
      <alignment horizontal="center" vertical="center" wrapText="1"/>
    </xf>
    <xf numFmtId="0" fontId="25" fillId="6" borderId="5" xfId="0" applyFont="1" applyFill="1" applyBorder="1" applyAlignment="1">
      <alignment horizontal="center" vertical="center" wrapText="1"/>
    </xf>
    <xf numFmtId="0" fontId="26" fillId="7" borderId="22" xfId="0" applyFont="1" applyFill="1" applyBorder="1" applyAlignment="1">
      <alignment horizontal="center" vertical="center" wrapText="1"/>
    </xf>
    <xf numFmtId="0" fontId="26" fillId="0" borderId="22" xfId="0" applyFont="1" applyBorder="1" applyAlignment="1">
      <alignment horizontal="center" vertical="center" wrapText="1"/>
    </xf>
    <xf numFmtId="0" fontId="26" fillId="7" borderId="22" xfId="0" applyFont="1" applyFill="1" applyBorder="1" applyAlignment="1">
      <alignment horizontal="justify" vertical="center" wrapText="1"/>
    </xf>
    <xf numFmtId="0" fontId="25" fillId="0" borderId="0" xfId="0" applyFont="1" applyBorder="1" applyAlignment="1">
      <alignment horizontal="center" vertical="center" wrapText="1"/>
    </xf>
    <xf numFmtId="0" fontId="1" fillId="2" borderId="5" xfId="0" applyFont="1" applyFill="1" applyBorder="1" applyAlignment="1">
      <alignment horizontal="center" wrapText="1"/>
    </xf>
    <xf numFmtId="0" fontId="0" fillId="0" borderId="1" xfId="0" applyFill="1" applyBorder="1" applyAlignment="1">
      <alignment wrapText="1"/>
    </xf>
    <xf numFmtId="0" fontId="0" fillId="0" borderId="0" xfId="0" applyBorder="1" applyAlignment="1">
      <alignment horizontal="center" vertical="center" wrapText="1"/>
    </xf>
    <xf numFmtId="3" fontId="11" fillId="0" borderId="0" xfId="0" applyNumberFormat="1" applyFont="1" applyFill="1" applyBorder="1" applyAlignment="1">
      <alignment horizontal="right" vertical="center" wrapText="1"/>
    </xf>
    <xf numFmtId="166" fontId="0" fillId="0" borderId="0" xfId="0" applyNumberFormat="1" applyFill="1" applyBorder="1" applyAlignment="1" applyProtection="1">
      <alignment vertical="center"/>
      <protection locked="0"/>
    </xf>
    <xf numFmtId="2" fontId="13" fillId="0" borderId="1" xfId="0" applyNumberFormat="1" applyFont="1" applyFill="1" applyBorder="1" applyAlignment="1" applyProtection="1">
      <alignment horizontal="center" vertical="center" wrapText="1"/>
      <protection locked="0"/>
    </xf>
    <xf numFmtId="2" fontId="1" fillId="2" borderId="11" xfId="0" applyNumberFormat="1" applyFont="1" applyFill="1" applyBorder="1" applyAlignment="1">
      <alignment horizontal="center" vertical="center" wrapText="1"/>
    </xf>
    <xf numFmtId="0" fontId="0" fillId="0" borderId="0" xfId="0"/>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5" fontId="13" fillId="0" borderId="1" xfId="0" applyNumberFormat="1" applyFont="1" applyFill="1" applyBorder="1" applyAlignment="1" applyProtection="1">
      <alignment horizontal="center" vertical="center" wrapText="1"/>
      <protection locked="0"/>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4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vertical="center"/>
    </xf>
    <xf numFmtId="0" fontId="1" fillId="0" borderId="0" xfId="0" applyFont="1" applyAlignment="1">
      <alignment vertical="center"/>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27" fillId="0" borderId="0" xfId="0" applyFont="1"/>
    <xf numFmtId="2" fontId="18"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16" fontId="26" fillId="7" borderId="19" xfId="0" applyNumberFormat="1" applyFont="1" applyFill="1" applyBorder="1" applyAlignment="1">
      <alignment horizontal="center" vertical="center" wrapText="1"/>
    </xf>
    <xf numFmtId="3" fontId="0" fillId="3" borderId="1" xfId="0" applyNumberFormat="1" applyFill="1" applyBorder="1" applyAlignment="1">
      <alignment horizontal="right" vertical="center"/>
    </xf>
    <xf numFmtId="0" fontId="0" fillId="0" borderId="1" xfId="0" applyFill="1" applyBorder="1" applyAlignment="1">
      <alignment horizontal="center" wrapText="1"/>
    </xf>
    <xf numFmtId="0" fontId="0" fillId="0" borderId="0" xfId="0" applyAlignment="1">
      <alignment vertical="center" wrapText="1"/>
    </xf>
    <xf numFmtId="0" fontId="0" fillId="0" borderId="0" xfId="0" applyBorder="1" applyAlignment="1">
      <alignment wrapText="1"/>
    </xf>
    <xf numFmtId="0" fontId="0" fillId="0" borderId="0" xfId="0" applyFill="1" applyBorder="1" applyAlignment="1">
      <alignment wrapText="1"/>
    </xf>
    <xf numFmtId="0" fontId="0" fillId="0" borderId="0" xfId="0" applyBorder="1" applyAlignment="1">
      <alignment vertical="center" wrapText="1"/>
    </xf>
    <xf numFmtId="0" fontId="0" fillId="0" borderId="0" xfId="0" applyFill="1" applyAlignment="1">
      <alignment vertical="center" wrapText="1"/>
    </xf>
    <xf numFmtId="17" fontId="0" fillId="0" borderId="1" xfId="0" applyNumberFormat="1" applyFill="1" applyBorder="1" applyAlignment="1">
      <alignment wrapText="1"/>
    </xf>
    <xf numFmtId="0" fontId="0" fillId="0" borderId="13" xfId="0" applyFill="1" applyBorder="1" applyAlignment="1">
      <alignment wrapText="1"/>
    </xf>
    <xf numFmtId="14" fontId="0" fillId="0" borderId="1" xfId="0" applyNumberFormat="1" applyFill="1" applyBorder="1" applyAlignment="1">
      <alignment wrapText="1"/>
    </xf>
    <xf numFmtId="0" fontId="0" fillId="0" borderId="1" xfId="0" applyFill="1" applyBorder="1" applyAlignment="1">
      <alignment vertical="center" wrapText="1"/>
    </xf>
    <xf numFmtId="14" fontId="0" fillId="0" borderId="1" xfId="0" applyNumberFormat="1" applyFill="1" applyBorder="1" applyAlignment="1">
      <alignment vertical="center" wrapText="1"/>
    </xf>
    <xf numFmtId="0" fontId="0" fillId="0" borderId="12" xfId="0" applyFill="1" applyBorder="1" applyAlignment="1">
      <alignment wrapText="1"/>
    </xf>
    <xf numFmtId="14" fontId="0" fillId="0" borderId="13" xfId="0" applyNumberFormat="1" applyFill="1" applyBorder="1" applyAlignment="1">
      <alignment wrapText="1"/>
    </xf>
    <xf numFmtId="14" fontId="0" fillId="0" borderId="1" xfId="0" applyNumberFormat="1" applyFill="1" applyBorder="1" applyAlignment="1">
      <alignment vertical="center"/>
    </xf>
    <xf numFmtId="0" fontId="0" fillId="0" borderId="1" xfId="0" applyBorder="1" applyAlignment="1">
      <alignment wrapText="1"/>
    </xf>
    <xf numFmtId="0" fontId="0" fillId="0" borderId="1" xfId="0" applyBorder="1" applyAlignment="1">
      <alignment horizontal="center" vertical="center"/>
    </xf>
    <xf numFmtId="0" fontId="9"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170" fontId="1" fillId="0" borderId="0" xfId="0" applyNumberFormat="1" applyFont="1" applyAlignment="1">
      <alignment horizontal="center" vertical="center"/>
    </xf>
    <xf numFmtId="0" fontId="1" fillId="0" borderId="1" xfId="0" applyFont="1" applyFill="1" applyBorder="1" applyAlignment="1">
      <alignment horizontal="center" vertical="center"/>
    </xf>
    <xf numFmtId="0" fontId="0" fillId="0" borderId="1" xfId="0" applyBorder="1" applyAlignment="1">
      <alignment horizontal="center" vertical="center"/>
    </xf>
    <xf numFmtId="0" fontId="14" fillId="11" borderId="1" xfId="0" applyFont="1" applyFill="1" applyBorder="1" applyAlignment="1">
      <alignment horizontal="center" vertical="center" wrapText="1"/>
    </xf>
    <xf numFmtId="49" fontId="14" fillId="11" borderId="1" xfId="0" applyNumberFormat="1" applyFont="1" applyFill="1" applyBorder="1" applyAlignment="1" applyProtection="1">
      <alignment horizontal="center" vertical="center" wrapText="1"/>
      <protection locked="0"/>
    </xf>
    <xf numFmtId="0" fontId="14" fillId="11" borderId="1" xfId="0" applyFont="1" applyFill="1" applyBorder="1" applyAlignment="1" applyProtection="1">
      <alignment horizontal="center" vertical="center" wrapText="1"/>
      <protection locked="0"/>
    </xf>
    <xf numFmtId="9" fontId="13" fillId="11" borderId="1" xfId="0" applyNumberFormat="1" applyFont="1" applyFill="1" applyBorder="1" applyAlignment="1" applyProtection="1">
      <alignment horizontal="center" vertical="center" wrapText="1"/>
      <protection locked="0"/>
    </xf>
    <xf numFmtId="0" fontId="13" fillId="11" borderId="1" xfId="0" applyFont="1" applyFill="1" applyBorder="1" applyAlignment="1" applyProtection="1">
      <alignment horizontal="center" vertical="center" wrapText="1"/>
      <protection locked="0"/>
    </xf>
    <xf numFmtId="9" fontId="13" fillId="11" borderId="1" xfId="4" applyFont="1" applyFill="1" applyBorder="1" applyAlignment="1" applyProtection="1">
      <alignment horizontal="center" vertical="center" wrapText="1"/>
      <protection locked="0"/>
    </xf>
    <xf numFmtId="15" fontId="13" fillId="11" borderId="1" xfId="0" applyNumberFormat="1" applyFont="1" applyFill="1" applyBorder="1" applyAlignment="1" applyProtection="1">
      <alignment horizontal="center" vertical="center" wrapText="1"/>
      <protection locked="0"/>
    </xf>
    <xf numFmtId="2" fontId="13" fillId="11" borderId="1" xfId="0" applyNumberFormat="1" applyFont="1" applyFill="1" applyBorder="1" applyAlignment="1" applyProtection="1">
      <alignment horizontal="center" vertical="center" wrapText="1"/>
      <protection locked="0"/>
    </xf>
    <xf numFmtId="168" fontId="13" fillId="11" borderId="1" xfId="1" applyNumberFormat="1" applyFont="1" applyFill="1" applyBorder="1" applyAlignment="1">
      <alignment horizontal="right" vertical="center" wrapText="1"/>
    </xf>
    <xf numFmtId="0" fontId="11" fillId="11" borderId="1" xfId="0" applyFont="1" applyFill="1" applyBorder="1" applyAlignment="1">
      <alignment horizontal="left" vertical="center" wrapText="1"/>
    </xf>
    <xf numFmtId="0" fontId="11" fillId="11" borderId="0" xfId="0" applyFont="1" applyFill="1" applyBorder="1" applyAlignment="1">
      <alignment horizontal="left" vertical="center" wrapText="1"/>
    </xf>
    <xf numFmtId="0" fontId="14" fillId="11" borderId="0" xfId="0" applyFont="1" applyFill="1" applyAlignment="1">
      <alignment horizontal="left" vertical="center" wrapText="1"/>
    </xf>
    <xf numFmtId="14" fontId="13" fillId="11" borderId="1" xfId="0" applyNumberFormat="1" applyFont="1" applyFill="1" applyBorder="1" applyAlignment="1" applyProtection="1">
      <alignment horizontal="center" vertical="center" wrapText="1"/>
      <protection locked="0"/>
    </xf>
    <xf numFmtId="0" fontId="0" fillId="11" borderId="0" xfId="0" applyFill="1" applyAlignment="1">
      <alignment vertical="center"/>
    </xf>
    <xf numFmtId="0" fontId="0" fillId="11" borderId="1" xfId="0" applyFill="1" applyBorder="1" applyAlignment="1">
      <alignment vertical="center"/>
    </xf>
    <xf numFmtId="14" fontId="0" fillId="11" borderId="1" xfId="0" applyNumberFormat="1" applyFill="1" applyBorder="1" applyAlignment="1">
      <alignment vertical="center"/>
    </xf>
    <xf numFmtId="0" fontId="0" fillId="11" borderId="1" xfId="0" applyFill="1" applyBorder="1" applyAlignment="1">
      <alignment vertical="center" wrapText="1"/>
    </xf>
    <xf numFmtId="0" fontId="0" fillId="11" borderId="0" xfId="0" applyFill="1" applyAlignment="1">
      <alignment vertical="center" wrapText="1"/>
    </xf>
    <xf numFmtId="14" fontId="0" fillId="11" borderId="1" xfId="0" applyNumberFormat="1" applyFill="1" applyBorder="1" applyAlignment="1">
      <alignment vertical="center" wrapText="1"/>
    </xf>
    <xf numFmtId="0" fontId="0" fillId="11" borderId="1" xfId="0" applyFill="1" applyBorder="1" applyAlignment="1">
      <alignment wrapText="1"/>
    </xf>
    <xf numFmtId="0" fontId="0" fillId="11" borderId="13" xfId="0" applyFill="1" applyBorder="1" applyAlignment="1">
      <alignment wrapText="1"/>
    </xf>
    <xf numFmtId="14" fontId="0" fillId="11" borderId="1" xfId="0" applyNumberFormat="1" applyFill="1" applyBorder="1" applyAlignment="1">
      <alignment wrapText="1"/>
    </xf>
    <xf numFmtId="17" fontId="0" fillId="11" borderId="1" xfId="0" applyNumberFormat="1" applyFill="1" applyBorder="1" applyAlignment="1">
      <alignment wrapText="1"/>
    </xf>
    <xf numFmtId="15" fontId="0" fillId="11" borderId="1" xfId="0" applyNumberFormat="1" applyFill="1" applyBorder="1" applyAlignment="1">
      <alignment wrapText="1"/>
    </xf>
    <xf numFmtId="14" fontId="0" fillId="11" borderId="13" xfId="0" applyNumberFormat="1" applyFill="1" applyBorder="1" applyAlignment="1">
      <alignment wrapText="1"/>
    </xf>
    <xf numFmtId="0" fontId="24" fillId="0" borderId="0" xfId="0" applyFont="1" applyAlignment="1">
      <alignment horizontal="justify" vertical="center" wrapText="1"/>
    </xf>
    <xf numFmtId="0" fontId="25" fillId="6"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166" fontId="0" fillId="0" borderId="0" xfId="0" applyNumberFormat="1" applyFill="1" applyBorder="1" applyAlignment="1">
      <alignment horizontal="right" vertical="center"/>
    </xf>
    <xf numFmtId="0" fontId="1" fillId="0" borderId="1" xfId="0" applyFont="1" applyBorder="1" applyAlignment="1">
      <alignment horizontal="center" vertical="center"/>
    </xf>
    <xf numFmtId="4" fontId="18" fillId="0" borderId="1" xfId="0" applyNumberFormat="1" applyFont="1" applyFill="1" applyBorder="1" applyAlignment="1" applyProtection="1">
      <alignment horizontal="center" vertical="center" wrapText="1"/>
      <protection locked="0"/>
    </xf>
    <xf numFmtId="2" fontId="18" fillId="0" borderId="0" xfId="0" applyNumberFormat="1" applyFont="1" applyFill="1" applyBorder="1" applyAlignment="1" applyProtection="1">
      <alignment horizontal="center" vertical="center" wrapText="1"/>
      <protection locked="0"/>
    </xf>
    <xf numFmtId="4" fontId="13" fillId="11" borderId="1" xfId="0" applyNumberFormat="1" applyFont="1" applyFill="1" applyBorder="1" applyAlignment="1" applyProtection="1">
      <alignment horizontal="center" vertical="center" wrapText="1"/>
      <protection locked="0"/>
    </xf>
    <xf numFmtId="49" fontId="0" fillId="0" borderId="13" xfId="0" applyNumberFormat="1" applyFill="1" applyBorder="1" applyAlignment="1">
      <alignment wrapText="1"/>
    </xf>
    <xf numFmtId="0" fontId="2" fillId="0" borderId="0" xfId="0" applyFont="1"/>
    <xf numFmtId="0" fontId="2" fillId="0" borderId="25" xfId="0" applyFont="1" applyBorder="1"/>
    <xf numFmtId="0" fontId="34" fillId="7" borderId="27" xfId="0" applyFont="1" applyFill="1" applyBorder="1" applyAlignment="1">
      <alignment vertical="center"/>
    </xf>
    <xf numFmtId="0" fontId="34" fillId="7" borderId="28" xfId="0" applyFont="1" applyFill="1" applyBorder="1" applyAlignment="1">
      <alignment horizontal="center" vertical="center" wrapText="1"/>
    </xf>
    <xf numFmtId="0" fontId="35" fillId="0" borderId="29" xfId="0" applyFont="1" applyBorder="1" applyAlignment="1">
      <alignment vertical="center" wrapText="1"/>
    </xf>
    <xf numFmtId="0" fontId="35" fillId="0" borderId="28" xfId="0" applyFont="1" applyBorder="1" applyAlignment="1">
      <alignment vertical="center"/>
    </xf>
    <xf numFmtId="0" fontId="34" fillId="7" borderId="29" xfId="0" applyFont="1" applyFill="1" applyBorder="1" applyAlignment="1">
      <alignment vertical="center"/>
    </xf>
    <xf numFmtId="0" fontId="35" fillId="7" borderId="28" xfId="0" applyFont="1" applyFill="1" applyBorder="1" applyAlignment="1">
      <alignment vertical="center"/>
    </xf>
    <xf numFmtId="0" fontId="35" fillId="7" borderId="0" xfId="0" applyFont="1" applyFill="1" applyBorder="1" applyAlignment="1">
      <alignment vertical="center"/>
    </xf>
    <xf numFmtId="0" fontId="35" fillId="7" borderId="29" xfId="0" applyFont="1" applyFill="1" applyBorder="1" applyAlignment="1">
      <alignment vertical="center"/>
    </xf>
    <xf numFmtId="0" fontId="34" fillId="7" borderId="30" xfId="0" applyFont="1" applyFill="1" applyBorder="1" applyAlignment="1">
      <alignment vertical="center"/>
    </xf>
    <xf numFmtId="0" fontId="35" fillId="7" borderId="32" xfId="0" applyFont="1" applyFill="1" applyBorder="1" applyAlignment="1">
      <alignment vertical="center" wrapText="1"/>
    </xf>
    <xf numFmtId="0" fontId="35" fillId="7" borderId="31" xfId="0" applyFont="1" applyFill="1" applyBorder="1" applyAlignment="1">
      <alignment vertical="center" wrapText="1"/>
    </xf>
    <xf numFmtId="0" fontId="36" fillId="7" borderId="33" xfId="0" applyFont="1" applyFill="1" applyBorder="1" applyAlignment="1">
      <alignment vertical="center"/>
    </xf>
    <xf numFmtId="0" fontId="36" fillId="7" borderId="33" xfId="0" applyFont="1" applyFill="1" applyBorder="1" applyAlignment="1">
      <alignment horizontal="center" vertical="center"/>
    </xf>
    <xf numFmtId="0" fontId="36" fillId="7" borderId="33" xfId="0" applyFont="1" applyFill="1" applyBorder="1" applyAlignment="1">
      <alignment vertical="center" wrapText="1"/>
    </xf>
    <xf numFmtId="0" fontId="34" fillId="7" borderId="0" xfId="0" applyFont="1" applyFill="1" applyBorder="1" applyAlignment="1">
      <alignment horizontal="center" vertical="center"/>
    </xf>
    <xf numFmtId="0" fontId="34" fillId="7" borderId="29" xfId="0" applyFont="1" applyFill="1" applyBorder="1" applyAlignment="1">
      <alignment horizontal="center" vertical="center"/>
    </xf>
    <xf numFmtId="0" fontId="35" fillId="7" borderId="25" xfId="0" applyFont="1" applyFill="1" applyBorder="1" applyAlignment="1">
      <alignment vertical="center"/>
    </xf>
    <xf numFmtId="43" fontId="35" fillId="8" borderId="26" xfId="1" applyFont="1" applyFill="1" applyBorder="1" applyAlignment="1">
      <alignment vertical="center"/>
    </xf>
    <xf numFmtId="0" fontId="35" fillId="7" borderId="27" xfId="0" applyFont="1" applyFill="1" applyBorder="1" applyAlignment="1">
      <alignment vertical="center"/>
    </xf>
    <xf numFmtId="43" fontId="35" fillId="8" borderId="0" xfId="1" applyFont="1" applyFill="1" applyBorder="1" applyAlignment="1">
      <alignment vertical="center"/>
    </xf>
    <xf numFmtId="0" fontId="35" fillId="7" borderId="33" xfId="0" applyFont="1" applyFill="1" applyBorder="1" applyAlignment="1">
      <alignment vertical="center"/>
    </xf>
    <xf numFmtId="43" fontId="35" fillId="8" borderId="35" xfId="1" applyFont="1" applyFill="1" applyBorder="1" applyAlignment="1">
      <alignment vertical="center"/>
    </xf>
    <xf numFmtId="0" fontId="35" fillId="7" borderId="36" xfId="0" applyFont="1" applyFill="1" applyBorder="1" applyAlignment="1">
      <alignment vertical="center"/>
    </xf>
    <xf numFmtId="0" fontId="34" fillId="7" borderId="28" xfId="0" applyFont="1" applyFill="1" applyBorder="1" applyAlignment="1">
      <alignment vertical="center"/>
    </xf>
    <xf numFmtId="43" fontId="35" fillId="8" borderId="0" xfId="0" applyNumberFormat="1" applyFont="1" applyFill="1" applyBorder="1" applyAlignment="1">
      <alignment horizontal="center" vertical="center"/>
    </xf>
    <xf numFmtId="10" fontId="35" fillId="8" borderId="35" xfId="4" applyNumberFormat="1" applyFont="1" applyFill="1" applyBorder="1" applyAlignment="1">
      <alignment horizontal="right" vertical="center"/>
    </xf>
    <xf numFmtId="0" fontId="34" fillId="7" borderId="36" xfId="0" applyFont="1" applyFill="1" applyBorder="1" applyAlignment="1">
      <alignment horizontal="center" vertical="center"/>
    </xf>
    <xf numFmtId="0" fontId="34" fillId="7" borderId="0" xfId="0" applyFont="1" applyFill="1" applyBorder="1" applyAlignment="1">
      <alignment horizontal="right" vertical="center"/>
    </xf>
    <xf numFmtId="0" fontId="34" fillId="7" borderId="0" xfId="0" applyFont="1" applyFill="1" applyBorder="1" applyAlignment="1">
      <alignment vertical="center"/>
    </xf>
    <xf numFmtId="0" fontId="35" fillId="0" borderId="29" xfId="0" applyFont="1" applyBorder="1" applyAlignment="1">
      <alignment vertical="center"/>
    </xf>
    <xf numFmtId="0" fontId="34" fillId="7" borderId="33" xfId="0" applyFont="1" applyFill="1" applyBorder="1" applyAlignment="1">
      <alignment vertical="center"/>
    </xf>
    <xf numFmtId="0" fontId="35" fillId="7" borderId="35" xfId="0" applyFont="1" applyFill="1" applyBorder="1" applyAlignment="1">
      <alignment vertical="center" wrapText="1"/>
    </xf>
    <xf numFmtId="0" fontId="37" fillId="0" borderId="0" xfId="0" applyFont="1"/>
    <xf numFmtId="0" fontId="23" fillId="0" borderId="0" xfId="0" applyFont="1" applyAlignment="1">
      <alignment horizontal="center" vertical="center" wrapText="1"/>
    </xf>
    <xf numFmtId="0" fontId="28" fillId="0" borderId="0" xfId="0" applyFont="1" applyAlignment="1">
      <alignment horizontal="justify" vertical="center" wrapText="1"/>
    </xf>
    <xf numFmtId="0" fontId="26" fillId="0" borderId="22"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applyBorder="1"/>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0" xfId="0" applyFont="1" applyFill="1" applyBorder="1" applyAlignment="1">
      <alignment horizontal="justify" vertical="center" wrapText="1"/>
    </xf>
    <xf numFmtId="0" fontId="26" fillId="0" borderId="0" xfId="0" applyFont="1" applyFill="1" applyBorder="1" applyAlignment="1">
      <alignment horizontal="left" vertical="justify" wrapText="1"/>
    </xf>
    <xf numFmtId="0" fontId="0" fillId="0" borderId="0" xfId="0" applyFill="1" applyBorder="1" applyAlignment="1">
      <alignment horizontal="center"/>
    </xf>
    <xf numFmtId="0" fontId="0" fillId="0" borderId="5" xfId="0" applyFill="1" applyBorder="1" applyAlignment="1">
      <alignment horizontal="center" vertical="center" wrapText="1"/>
    </xf>
    <xf numFmtId="0" fontId="0" fillId="0" borderId="40" xfId="0" applyFill="1" applyBorder="1" applyAlignment="1">
      <alignment horizontal="center" vertical="center" wrapText="1"/>
    </xf>
    <xf numFmtId="0" fontId="0" fillId="0" borderId="14" xfId="0" applyFill="1" applyBorder="1" applyAlignment="1">
      <alignment horizontal="center" vertical="center" wrapText="1"/>
    </xf>
    <xf numFmtId="0" fontId="26" fillId="0" borderId="0" xfId="0" applyFont="1" applyFill="1" applyBorder="1" applyAlignment="1">
      <alignment horizontal="center" vertical="justify" wrapText="1"/>
    </xf>
    <xf numFmtId="0" fontId="29" fillId="0" borderId="0" xfId="0" applyFont="1" applyFill="1" applyBorder="1" applyAlignment="1">
      <alignment horizontal="center" vertical="center"/>
    </xf>
    <xf numFmtId="0" fontId="25" fillId="0" borderId="0" xfId="0" applyFont="1" applyFill="1" applyBorder="1" applyAlignment="1">
      <alignment horizontal="center" vertical="center" wrapText="1"/>
    </xf>
    <xf numFmtId="0" fontId="26" fillId="0" borderId="22" xfId="0" applyFont="1" applyBorder="1" applyAlignment="1">
      <alignment horizontal="left" vertical="center" wrapText="1"/>
    </xf>
    <xf numFmtId="0" fontId="26" fillId="0" borderId="23" xfId="0" applyFont="1" applyBorder="1" applyAlignment="1">
      <alignment horizontal="left" vertical="center" wrapText="1"/>
    </xf>
    <xf numFmtId="0" fontId="26" fillId="0" borderId="24" xfId="0" applyFont="1" applyBorder="1" applyAlignment="1">
      <alignment horizontal="left" vertical="center" wrapText="1"/>
    </xf>
    <xf numFmtId="0" fontId="0" fillId="0" borderId="1" xfId="0" applyBorder="1" applyAlignment="1">
      <alignment horizontal="center" vertical="center" wrapText="1"/>
    </xf>
    <xf numFmtId="0" fontId="26" fillId="7" borderId="22" xfId="0" applyFont="1" applyFill="1" applyBorder="1" applyAlignment="1">
      <alignment horizontal="left" vertical="center" wrapText="1"/>
    </xf>
    <xf numFmtId="0" fontId="26" fillId="7" borderId="23" xfId="0" applyFont="1" applyFill="1" applyBorder="1" applyAlignment="1">
      <alignment horizontal="left" vertical="center" wrapText="1"/>
    </xf>
    <xf numFmtId="0" fontId="26" fillId="7" borderId="24" xfId="0" applyFont="1" applyFill="1" applyBorder="1" applyAlignment="1">
      <alignment horizontal="left" vertical="center" wrapText="1"/>
    </xf>
    <xf numFmtId="0" fontId="26" fillId="0" borderId="22" xfId="0" applyFont="1" applyFill="1" applyBorder="1" applyAlignment="1">
      <alignment horizontal="left" vertical="center" wrapText="1"/>
    </xf>
    <xf numFmtId="0" fontId="26" fillId="0" borderId="23" xfId="0" applyFont="1" applyFill="1" applyBorder="1" applyAlignment="1">
      <alignment horizontal="left" vertical="center" wrapText="1"/>
    </xf>
    <xf numFmtId="0" fontId="26" fillId="0" borderId="24" xfId="0" applyFont="1" applyFill="1" applyBorder="1" applyAlignment="1">
      <alignment horizontal="left" vertical="center" wrapText="1"/>
    </xf>
    <xf numFmtId="0" fontId="0" fillId="0" borderId="5" xfId="0" applyBorder="1" applyAlignment="1">
      <alignment horizontal="center" vertical="center" wrapText="1"/>
    </xf>
    <xf numFmtId="0" fontId="0" fillId="0" borderId="40" xfId="0" applyBorder="1" applyAlignment="1">
      <alignment horizontal="center" vertical="center" wrapText="1"/>
    </xf>
    <xf numFmtId="0" fontId="0" fillId="0" borderId="14" xfId="0" applyBorder="1" applyAlignment="1">
      <alignment horizontal="center" vertical="center" wrapText="1"/>
    </xf>
    <xf numFmtId="0" fontId="25" fillId="6"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0" fillId="0" borderId="1" xfId="0" applyBorder="1" applyAlignment="1">
      <alignment vertical="center" wrapText="1"/>
    </xf>
    <xf numFmtId="0" fontId="25" fillId="0" borderId="1" xfId="0" applyFont="1" applyBorder="1" applyAlignment="1">
      <alignment horizontal="center" vertical="center" wrapText="1"/>
    </xf>
    <xf numFmtId="0" fontId="29" fillId="0" borderId="0" xfId="0" applyFont="1" applyAlignment="1">
      <alignment horizontal="center" vertical="center" wrapText="1"/>
    </xf>
    <xf numFmtId="0" fontId="0" fillId="0" borderId="5" xfId="0" applyBorder="1" applyAlignment="1">
      <alignment horizontal="left" vertical="top" wrapText="1"/>
    </xf>
    <xf numFmtId="0" fontId="0" fillId="0" borderId="40" xfId="0" applyBorder="1" applyAlignment="1">
      <alignment horizontal="left" vertical="top" wrapText="1"/>
    </xf>
    <xf numFmtId="0" fontId="0" fillId="0" borderId="14" xfId="0" applyBorder="1" applyAlignment="1">
      <alignment horizontal="left" vertical="top" wrapText="1"/>
    </xf>
    <xf numFmtId="0" fontId="30" fillId="10" borderId="0" xfId="0" applyFont="1"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justify" vertical="center" wrapText="1"/>
    </xf>
    <xf numFmtId="0" fontId="26" fillId="0" borderId="22" xfId="0" applyFont="1" applyBorder="1" applyAlignment="1">
      <alignment vertical="center" wrapText="1"/>
    </xf>
    <xf numFmtId="0" fontId="26" fillId="0" borderId="23" xfId="0" applyFont="1" applyBorder="1" applyAlignment="1">
      <alignment vertical="center" wrapText="1"/>
    </xf>
    <xf numFmtId="0" fontId="26" fillId="0" borderId="24" xfId="0" applyFont="1" applyBorder="1" applyAlignment="1">
      <alignment vertical="center" wrapText="1"/>
    </xf>
    <xf numFmtId="0" fontId="26" fillId="7" borderId="19" xfId="0" applyFont="1" applyFill="1" applyBorder="1" applyAlignment="1">
      <alignment horizontal="left" vertical="center" wrapText="1"/>
    </xf>
    <xf numFmtId="0" fontId="26" fillId="7" borderId="20" xfId="0" applyFont="1" applyFill="1" applyBorder="1" applyAlignment="1">
      <alignment horizontal="left" vertical="center" wrapText="1"/>
    </xf>
    <xf numFmtId="0" fontId="26" fillId="7" borderId="21" xfId="0" applyFont="1" applyFill="1" applyBorder="1" applyAlignment="1">
      <alignment horizontal="left" vertical="center" wrapText="1"/>
    </xf>
    <xf numFmtId="0" fontId="1" fillId="0" borderId="1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9" fillId="3" borderId="8" xfId="0" applyFont="1" applyFill="1" applyBorder="1" applyAlignment="1" applyProtection="1">
      <alignment horizontal="left" vertical="center"/>
      <protection locked="0"/>
    </xf>
    <xf numFmtId="0" fontId="9" fillId="3" borderId="9" xfId="0" applyFont="1" applyFill="1" applyBorder="1" applyAlignment="1" applyProtection="1">
      <alignment horizontal="left" vertical="center"/>
      <protection locked="0"/>
    </xf>
    <xf numFmtId="0" fontId="1" fillId="3" borderId="6" xfId="0" applyFont="1" applyFill="1" applyBorder="1" applyAlignment="1">
      <alignment horizontal="left" vertical="center"/>
    </xf>
    <xf numFmtId="0" fontId="1" fillId="3" borderId="7" xfId="0" applyFont="1" applyFill="1" applyBorder="1" applyAlignment="1">
      <alignment horizontal="left" vertical="center"/>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0" fillId="0" borderId="13" xfId="0" applyBorder="1" applyAlignment="1">
      <alignment horizontal="center" vertical="center"/>
    </xf>
    <xf numFmtId="0" fontId="0" fillId="0" borderId="4" xfId="0" applyBorder="1" applyAlignment="1">
      <alignment horizontal="center" vertical="center"/>
    </xf>
    <xf numFmtId="0" fontId="19" fillId="0" borderId="15" xfId="0" applyFont="1" applyBorder="1" applyAlignment="1">
      <alignment horizontal="center" vertical="center" wrapText="1"/>
    </xf>
    <xf numFmtId="0" fontId="1" fillId="2" borderId="5"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7" fillId="0" borderId="0" xfId="0" applyFont="1" applyFill="1" applyAlignment="1">
      <alignment horizontal="left"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5"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5"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0" fillId="0" borderId="1" xfId="0" applyBorder="1" applyAlignment="1">
      <alignment horizontal="center" vertical="center"/>
    </xf>
    <xf numFmtId="0" fontId="0" fillId="0" borderId="41" xfId="0" applyFill="1" applyBorder="1" applyAlignment="1">
      <alignment horizontal="left" vertical="center" wrapText="1"/>
    </xf>
    <xf numFmtId="0" fontId="0" fillId="0" borderId="42" xfId="0" applyFill="1" applyBorder="1" applyAlignment="1">
      <alignment horizontal="left" vertical="center" wrapText="1"/>
    </xf>
    <xf numFmtId="0" fontId="0" fillId="0" borderId="45" xfId="0" applyFill="1" applyBorder="1" applyAlignment="1">
      <alignment horizontal="left" vertical="center" wrapText="1"/>
    </xf>
    <xf numFmtId="0" fontId="0" fillId="0" borderId="46" xfId="0" applyFill="1" applyBorder="1" applyAlignment="1">
      <alignment horizontal="left" vertical="center" wrapText="1"/>
    </xf>
    <xf numFmtId="0" fontId="0" fillId="0" borderId="43" xfId="0" applyFill="1" applyBorder="1" applyAlignment="1">
      <alignment horizontal="left" vertical="center" wrapText="1"/>
    </xf>
    <xf numFmtId="0" fontId="0" fillId="0" borderId="44" xfId="0" applyFill="1" applyBorder="1" applyAlignment="1">
      <alignment horizontal="left" vertical="center" wrapText="1"/>
    </xf>
    <xf numFmtId="0" fontId="4" fillId="0" borderId="1" xfId="0" applyFont="1" applyBorder="1" applyAlignment="1">
      <alignment horizontal="center" vertical="center" wrapText="1"/>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0" fillId="11" borderId="41" xfId="0" applyFill="1" applyBorder="1" applyAlignment="1">
      <alignment horizontal="center" vertical="center" wrapText="1"/>
    </xf>
    <xf numFmtId="0" fontId="0" fillId="11" borderId="42" xfId="0" applyFill="1" applyBorder="1" applyAlignment="1">
      <alignment horizontal="center" vertical="center" wrapText="1"/>
    </xf>
    <xf numFmtId="0" fontId="0" fillId="11" borderId="45" xfId="0" applyFill="1" applyBorder="1" applyAlignment="1">
      <alignment horizontal="center" vertical="center" wrapText="1"/>
    </xf>
    <xf numFmtId="0" fontId="0" fillId="11" borderId="46" xfId="0" applyFill="1" applyBorder="1" applyAlignment="1">
      <alignment horizontal="center" vertical="center" wrapText="1"/>
    </xf>
    <xf numFmtId="0" fontId="0" fillId="11" borderId="43" xfId="0" applyFill="1" applyBorder="1" applyAlignment="1">
      <alignment horizontal="center" vertical="center" wrapText="1"/>
    </xf>
    <xf numFmtId="0" fontId="0" fillId="11" borderId="44"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14" xfId="0" applyFill="1" applyBorder="1" applyAlignment="1">
      <alignment horizontal="center" vertical="center" wrapText="1"/>
    </xf>
    <xf numFmtId="0" fontId="0" fillId="11" borderId="5" xfId="0" applyFill="1" applyBorder="1" applyAlignment="1">
      <alignment horizontal="center" vertical="center"/>
    </xf>
    <xf numFmtId="0" fontId="0" fillId="11" borderId="14" xfId="0" applyFill="1" applyBorder="1" applyAlignment="1">
      <alignment horizontal="center" vertical="center"/>
    </xf>
    <xf numFmtId="0" fontId="0" fillId="3" borderId="6" xfId="0" applyFont="1" applyFill="1" applyBorder="1" applyAlignment="1">
      <alignment horizontal="left" vertical="center"/>
    </xf>
    <xf numFmtId="0" fontId="0" fillId="3" borderId="7" xfId="0" applyFont="1" applyFill="1" applyBorder="1" applyAlignment="1">
      <alignment horizontal="left" vertical="center"/>
    </xf>
    <xf numFmtId="0" fontId="14" fillId="11" borderId="41" xfId="0" applyFont="1" applyFill="1" applyBorder="1" applyAlignment="1">
      <alignment horizontal="center" vertical="center" wrapText="1"/>
    </xf>
    <xf numFmtId="0" fontId="14" fillId="11" borderId="42" xfId="0" applyFont="1" applyFill="1" applyBorder="1" applyAlignment="1">
      <alignment horizontal="center" vertical="center" wrapText="1"/>
    </xf>
    <xf numFmtId="0" fontId="34" fillId="7" borderId="26" xfId="0" applyFont="1" applyFill="1" applyBorder="1" applyAlignment="1">
      <alignment horizontal="center" vertical="center" wrapText="1"/>
    </xf>
    <xf numFmtId="0" fontId="20" fillId="7" borderId="32" xfId="0" applyFont="1" applyFill="1" applyBorder="1" applyAlignment="1">
      <alignment horizontal="center" vertical="center" wrapText="1"/>
    </xf>
    <xf numFmtId="0" fontId="20" fillId="7" borderId="31" xfId="0" applyFont="1" applyFill="1" applyBorder="1" applyAlignment="1">
      <alignment horizontal="center" vertical="center" wrapText="1"/>
    </xf>
    <xf numFmtId="0" fontId="34" fillId="7" borderId="0" xfId="0" applyFont="1" applyFill="1" applyBorder="1" applyAlignment="1">
      <alignment horizontal="center" vertical="center" wrapText="1"/>
    </xf>
    <xf numFmtId="0" fontId="34" fillId="9" borderId="30" xfId="0" applyFont="1" applyFill="1" applyBorder="1" applyAlignment="1">
      <alignment horizontal="center" vertical="center"/>
    </xf>
    <xf numFmtId="0" fontId="34" fillId="9" borderId="32" xfId="0" applyFont="1" applyFill="1" applyBorder="1" applyAlignment="1">
      <alignment horizontal="center" vertical="center"/>
    </xf>
    <xf numFmtId="0" fontId="34" fillId="9" borderId="31" xfId="0" applyFont="1" applyFill="1" applyBorder="1" applyAlignment="1">
      <alignment horizontal="center" vertical="center"/>
    </xf>
    <xf numFmtId="44" fontId="20" fillId="7" borderId="32" xfId="3" applyFont="1" applyFill="1" applyBorder="1" applyAlignment="1">
      <alignment horizontal="center" vertical="center" wrapText="1"/>
    </xf>
    <xf numFmtId="44" fontId="20" fillId="7" borderId="31" xfId="3" applyFont="1" applyFill="1" applyBorder="1" applyAlignment="1">
      <alignment horizontal="center" vertical="center" wrapText="1"/>
    </xf>
    <xf numFmtId="0" fontId="36" fillId="7" borderId="32" xfId="0" applyFont="1" applyFill="1" applyBorder="1" applyAlignment="1">
      <alignment horizontal="center" vertical="center" wrapText="1"/>
    </xf>
    <xf numFmtId="0" fontId="36" fillId="7" borderId="31" xfId="0" applyFont="1" applyFill="1" applyBorder="1" applyAlignment="1">
      <alignment horizontal="center" vertical="center" wrapText="1"/>
    </xf>
    <xf numFmtId="0" fontId="34" fillId="7" borderId="35" xfId="0" applyFont="1" applyFill="1" applyBorder="1" applyAlignment="1">
      <alignment vertical="center" wrapText="1"/>
    </xf>
    <xf numFmtId="0" fontId="34" fillId="7" borderId="34" xfId="0" applyFont="1" applyFill="1" applyBorder="1" applyAlignment="1">
      <alignment vertical="center" wrapText="1"/>
    </xf>
    <xf numFmtId="0" fontId="35" fillId="7" borderId="38" xfId="0" applyFont="1" applyFill="1" applyBorder="1" applyAlignment="1">
      <alignment vertical="center"/>
    </xf>
    <xf numFmtId="0" fontId="34" fillId="7" borderId="25" xfId="0" applyFont="1" applyFill="1" applyBorder="1" applyAlignment="1">
      <alignment vertical="center"/>
    </xf>
    <xf numFmtId="0" fontId="34" fillId="7" borderId="33" xfId="0" applyFont="1" applyFill="1" applyBorder="1" applyAlignment="1">
      <alignment vertical="center"/>
    </xf>
    <xf numFmtId="0" fontId="34" fillId="7" borderId="26" xfId="0" applyFont="1" applyFill="1" applyBorder="1" applyAlignment="1">
      <alignment vertical="center" wrapText="1"/>
    </xf>
    <xf numFmtId="0" fontId="34" fillId="7" borderId="37" xfId="0" applyFont="1" applyFill="1" applyBorder="1" applyAlignment="1">
      <alignment vertical="center" wrapText="1"/>
    </xf>
    <xf numFmtId="0" fontId="35" fillId="7" borderId="39" xfId="0" applyFont="1" applyFill="1" applyBorder="1" applyAlignment="1">
      <alignment vertical="center"/>
    </xf>
  </cellXfs>
  <cellStyles count="7">
    <cellStyle name="Millares" xfId="1" builtinId="3"/>
    <cellStyle name="Millares 2" xfId="5"/>
    <cellStyle name="Moneda" xfId="3" builtinId="4"/>
    <cellStyle name="Moneda 2" xfId="6"/>
    <cellStyle name="Normal" xfId="0" builtinId="0"/>
    <cellStyle name="Normal 5"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8"/>
  <sheetViews>
    <sheetView topLeftCell="A15" zoomScaleNormal="100" workbookViewId="0">
      <selection activeCell="N27" sqref="N27"/>
    </sheetView>
  </sheetViews>
  <sheetFormatPr baseColWidth="10" defaultRowHeight="15" x14ac:dyDescent="0.25"/>
  <cols>
    <col min="2" max="2" width="13.85546875" customWidth="1"/>
    <col min="3" max="3" width="13.7109375" customWidth="1"/>
    <col min="4" max="4" width="15.5703125" customWidth="1"/>
    <col min="6" max="6" width="9.85546875" customWidth="1"/>
    <col min="7" max="7" width="9.42578125" customWidth="1"/>
  </cols>
  <sheetData>
    <row r="2" spans="1:12" ht="39.75" customHeight="1" x14ac:dyDescent="0.25">
      <c r="A2" s="95"/>
      <c r="B2" s="95"/>
      <c r="C2" s="95"/>
      <c r="D2" s="95"/>
      <c r="E2" s="95"/>
      <c r="F2" s="95"/>
      <c r="G2" s="95"/>
      <c r="H2" s="95"/>
      <c r="I2" s="95"/>
      <c r="J2" s="95"/>
      <c r="K2" s="95"/>
      <c r="L2" s="95"/>
    </row>
    <row r="3" spans="1:12" ht="21" x14ac:dyDescent="0.25">
      <c r="A3" s="221" t="s">
        <v>86</v>
      </c>
      <c r="B3" s="221"/>
      <c r="C3" s="221"/>
      <c r="D3" s="221"/>
      <c r="E3" s="221"/>
      <c r="F3" s="221"/>
      <c r="G3" s="221"/>
      <c r="H3" s="221"/>
      <c r="I3" s="221"/>
      <c r="J3" s="221"/>
      <c r="K3" s="221"/>
      <c r="L3" s="221"/>
    </row>
    <row r="4" spans="1:12" x14ac:dyDescent="0.25">
      <c r="A4" s="95"/>
      <c r="B4" s="95"/>
      <c r="C4" s="95"/>
      <c r="D4" s="95"/>
      <c r="E4" s="95"/>
      <c r="F4" s="95"/>
      <c r="G4" s="95"/>
      <c r="H4" s="95"/>
      <c r="I4" s="95"/>
      <c r="J4" s="95"/>
      <c r="K4" s="95"/>
      <c r="L4" s="95"/>
    </row>
    <row r="5" spans="1:12" ht="16.5" x14ac:dyDescent="0.25">
      <c r="A5" s="222" t="s">
        <v>63</v>
      </c>
      <c r="B5" s="222"/>
      <c r="C5" s="222"/>
      <c r="D5" s="222"/>
      <c r="E5" s="222"/>
      <c r="F5" s="222"/>
      <c r="G5" s="222"/>
      <c r="H5" s="222"/>
      <c r="I5" s="222"/>
      <c r="J5" s="222"/>
      <c r="K5" s="222"/>
      <c r="L5" s="222"/>
    </row>
    <row r="6" spans="1:12" ht="16.5" x14ac:dyDescent="0.25">
      <c r="A6" s="184"/>
      <c r="B6" s="95"/>
      <c r="C6" s="95"/>
      <c r="D6" s="95"/>
      <c r="E6" s="95"/>
      <c r="F6" s="95"/>
      <c r="G6" s="95"/>
      <c r="H6" s="95"/>
      <c r="I6" s="95"/>
      <c r="J6" s="95"/>
      <c r="K6" s="95"/>
      <c r="L6" s="95"/>
    </row>
    <row r="7" spans="1:12" ht="16.5" x14ac:dyDescent="0.25">
      <c r="A7" s="222" t="s">
        <v>381</v>
      </c>
      <c r="B7" s="222"/>
      <c r="C7" s="222"/>
      <c r="D7" s="222"/>
      <c r="E7" s="222"/>
      <c r="F7" s="222"/>
      <c r="G7" s="222"/>
      <c r="H7" s="222"/>
      <c r="I7" s="222"/>
      <c r="J7" s="222"/>
      <c r="K7" s="222"/>
      <c r="L7" s="222"/>
    </row>
    <row r="8" spans="1:12" ht="109.5" customHeight="1" x14ac:dyDescent="0.25">
      <c r="A8" s="140"/>
      <c r="B8" s="95"/>
      <c r="C8" s="95"/>
      <c r="D8" s="95"/>
      <c r="E8" s="95"/>
      <c r="F8" s="95"/>
      <c r="G8" s="95"/>
      <c r="H8" s="95"/>
      <c r="I8" s="95"/>
      <c r="J8" s="95"/>
      <c r="K8" s="95"/>
      <c r="L8" s="95"/>
    </row>
    <row r="9" spans="1:12" ht="45.75" customHeight="1" x14ac:dyDescent="0.25">
      <c r="A9" s="223" t="s">
        <v>382</v>
      </c>
      <c r="B9" s="223"/>
      <c r="C9" s="223"/>
      <c r="D9" s="223"/>
      <c r="E9" s="223"/>
      <c r="F9" s="223"/>
      <c r="G9" s="223"/>
      <c r="H9" s="223"/>
      <c r="I9" s="223"/>
      <c r="J9" s="223"/>
      <c r="K9" s="223"/>
      <c r="L9" s="223"/>
    </row>
    <row r="10" spans="1:12" ht="28.5" customHeight="1" x14ac:dyDescent="0.25">
      <c r="A10" s="223"/>
      <c r="B10" s="223"/>
      <c r="C10" s="223"/>
      <c r="D10" s="223"/>
      <c r="E10" s="223"/>
      <c r="F10" s="223"/>
      <c r="G10" s="223"/>
      <c r="H10" s="223"/>
      <c r="I10" s="223"/>
      <c r="J10" s="223"/>
      <c r="K10" s="223"/>
      <c r="L10" s="223"/>
    </row>
    <row r="11" spans="1:12" ht="28.5" customHeight="1" x14ac:dyDescent="0.25">
      <c r="A11" s="223" t="s">
        <v>88</v>
      </c>
      <c r="B11" s="223"/>
      <c r="C11" s="223"/>
      <c r="D11" s="223"/>
      <c r="E11" s="223"/>
      <c r="F11" s="223"/>
      <c r="G11" s="223"/>
      <c r="H11" s="223"/>
      <c r="I11" s="223"/>
      <c r="J11" s="223"/>
      <c r="K11" s="223"/>
      <c r="L11" s="223"/>
    </row>
    <row r="12" spans="1:12" x14ac:dyDescent="0.25">
      <c r="A12" s="223"/>
      <c r="B12" s="223"/>
      <c r="C12" s="223"/>
      <c r="D12" s="223"/>
      <c r="E12" s="223"/>
      <c r="F12" s="223"/>
      <c r="G12" s="223"/>
      <c r="H12" s="223"/>
      <c r="I12" s="223"/>
      <c r="J12" s="223"/>
      <c r="K12" s="223"/>
      <c r="L12" s="223"/>
    </row>
    <row r="13" spans="1:12" ht="15.75" thickBot="1" x14ac:dyDescent="0.3">
      <c r="A13" s="95"/>
      <c r="B13" s="95"/>
      <c r="C13" s="95"/>
      <c r="D13" s="95"/>
      <c r="E13" s="95"/>
      <c r="F13" s="95"/>
      <c r="G13" s="95"/>
      <c r="H13" s="95"/>
      <c r="I13" s="95"/>
      <c r="J13" s="95"/>
      <c r="K13" s="95"/>
      <c r="L13" s="95"/>
    </row>
    <row r="14" spans="1:12" ht="15.75" customHeight="1" thickBot="1" x14ac:dyDescent="0.3">
      <c r="A14" s="53" t="s">
        <v>64</v>
      </c>
      <c r="B14" s="214" t="s">
        <v>85</v>
      </c>
      <c r="C14" s="215"/>
      <c r="D14" s="215"/>
      <c r="E14" s="215"/>
      <c r="F14" s="215"/>
      <c r="G14" s="215"/>
      <c r="H14" s="215"/>
      <c r="I14" s="215"/>
      <c r="J14" s="215"/>
      <c r="K14" s="215"/>
      <c r="L14" s="215"/>
    </row>
    <row r="15" spans="1:12" ht="15.75" customHeight="1" thickBot="1" x14ac:dyDescent="0.3">
      <c r="A15" s="54">
        <v>1</v>
      </c>
      <c r="B15" s="216" t="s">
        <v>152</v>
      </c>
      <c r="C15" s="216"/>
      <c r="D15" s="216"/>
      <c r="E15" s="216"/>
      <c r="F15" s="216"/>
      <c r="G15" s="216"/>
      <c r="H15" s="216"/>
      <c r="I15" s="216"/>
      <c r="J15" s="216"/>
      <c r="K15" s="216"/>
      <c r="L15" s="216"/>
    </row>
    <row r="16" spans="1:12" ht="15.75" customHeight="1" thickBot="1" x14ac:dyDescent="0.3">
      <c r="A16" s="54">
        <v>2</v>
      </c>
      <c r="B16" s="216" t="s">
        <v>148</v>
      </c>
      <c r="C16" s="216"/>
      <c r="D16" s="216"/>
      <c r="E16" s="216"/>
      <c r="F16" s="216"/>
      <c r="G16" s="216"/>
      <c r="H16" s="216"/>
      <c r="I16" s="216"/>
      <c r="J16" s="216"/>
      <c r="K16" s="216"/>
      <c r="L16" s="216"/>
    </row>
    <row r="17" spans="1:12" ht="15.75" customHeight="1" thickBot="1" x14ac:dyDescent="0.3">
      <c r="A17" s="54">
        <v>3</v>
      </c>
      <c r="B17" s="216" t="s">
        <v>149</v>
      </c>
      <c r="C17" s="216"/>
      <c r="D17" s="216"/>
      <c r="E17" s="216"/>
      <c r="F17" s="216"/>
      <c r="G17" s="216"/>
      <c r="H17" s="216"/>
      <c r="I17" s="216"/>
      <c r="J17" s="216"/>
      <c r="K17" s="216"/>
      <c r="L17" s="216"/>
    </row>
    <row r="18" spans="1:12" ht="15.75" customHeight="1" thickBot="1" x14ac:dyDescent="0.3">
      <c r="A18" s="54">
        <v>4</v>
      </c>
      <c r="B18" s="216" t="s">
        <v>150</v>
      </c>
      <c r="C18" s="216"/>
      <c r="D18" s="216"/>
      <c r="E18" s="216"/>
      <c r="F18" s="216"/>
      <c r="G18" s="216"/>
      <c r="H18" s="216"/>
      <c r="I18" s="216"/>
      <c r="J18" s="216"/>
      <c r="K18" s="216"/>
      <c r="L18" s="216"/>
    </row>
    <row r="19" spans="1:12" ht="15.75" thickBot="1" x14ac:dyDescent="0.3">
      <c r="A19" s="54">
        <v>5</v>
      </c>
      <c r="B19" s="216" t="s">
        <v>151</v>
      </c>
      <c r="C19" s="216"/>
      <c r="D19" s="216"/>
      <c r="E19" s="216"/>
      <c r="F19" s="216"/>
      <c r="G19" s="216"/>
      <c r="H19" s="216"/>
      <c r="I19" s="216"/>
      <c r="J19" s="216"/>
      <c r="K19" s="216"/>
      <c r="L19" s="216"/>
    </row>
    <row r="20" spans="1:12" x14ac:dyDescent="0.25">
      <c r="A20" s="59"/>
      <c r="B20" s="59"/>
      <c r="C20" s="59"/>
      <c r="D20" s="59"/>
      <c r="E20" s="59"/>
      <c r="F20" s="59"/>
      <c r="G20" s="59"/>
      <c r="H20" s="59"/>
      <c r="I20" s="59"/>
      <c r="J20" s="59"/>
      <c r="K20" s="59"/>
      <c r="L20" s="59"/>
    </row>
    <row r="21" spans="1:12" x14ac:dyDescent="0.25">
      <c r="A21" s="185"/>
      <c r="B21" s="59"/>
      <c r="C21" s="59"/>
      <c r="D21" s="59"/>
      <c r="E21" s="59"/>
      <c r="F21" s="59"/>
      <c r="G21" s="59"/>
      <c r="H21" s="59"/>
      <c r="I21" s="59"/>
      <c r="J21" s="59"/>
      <c r="K21" s="59"/>
      <c r="L21" s="59"/>
    </row>
    <row r="22" spans="1:12" x14ac:dyDescent="0.25">
      <c r="A22" s="217" t="s">
        <v>153</v>
      </c>
      <c r="B22" s="217"/>
      <c r="C22" s="217"/>
      <c r="D22" s="217"/>
      <c r="E22" s="217"/>
      <c r="F22" s="217"/>
      <c r="G22" s="217"/>
      <c r="H22" s="217"/>
      <c r="I22" s="217"/>
      <c r="J22" s="217"/>
      <c r="K22" s="217"/>
      <c r="L22" s="217"/>
    </row>
    <row r="23" spans="1:12" ht="27" customHeight="1" x14ac:dyDescent="0.25">
      <c r="A23" s="95"/>
      <c r="B23" s="95"/>
      <c r="C23" s="95"/>
      <c r="D23" s="95"/>
      <c r="E23" s="95"/>
      <c r="F23" s="95"/>
      <c r="G23" s="95"/>
      <c r="H23" s="95"/>
      <c r="I23" s="95"/>
      <c r="J23" s="95"/>
      <c r="K23" s="95"/>
      <c r="L23" s="95"/>
    </row>
    <row r="24" spans="1:12" ht="30.75" customHeight="1" x14ac:dyDescent="0.25">
      <c r="A24" s="213" t="s">
        <v>65</v>
      </c>
      <c r="B24" s="213"/>
      <c r="C24" s="213"/>
      <c r="D24" s="213"/>
      <c r="E24" s="55" t="s">
        <v>66</v>
      </c>
      <c r="F24" s="141" t="s">
        <v>67</v>
      </c>
      <c r="G24" s="141" t="s">
        <v>68</v>
      </c>
      <c r="H24" s="213" t="s">
        <v>3</v>
      </c>
      <c r="I24" s="213"/>
      <c r="J24" s="213"/>
      <c r="K24" s="213"/>
      <c r="L24" s="213"/>
    </row>
    <row r="25" spans="1:12" ht="35.25" customHeight="1" x14ac:dyDescent="0.25">
      <c r="A25" s="227" t="s">
        <v>91</v>
      </c>
      <c r="B25" s="228"/>
      <c r="C25" s="228"/>
      <c r="D25" s="229"/>
      <c r="E25" s="92" t="s">
        <v>154</v>
      </c>
      <c r="F25" s="50" t="s">
        <v>158</v>
      </c>
      <c r="G25" s="46"/>
      <c r="H25" s="203" t="s">
        <v>383</v>
      </c>
      <c r="I25" s="203"/>
      <c r="J25" s="203"/>
      <c r="K25" s="203"/>
      <c r="L25" s="203"/>
    </row>
    <row r="26" spans="1:12" ht="24.75" customHeight="1" x14ac:dyDescent="0.25">
      <c r="A26" s="204" t="s">
        <v>92</v>
      </c>
      <c r="B26" s="205"/>
      <c r="C26" s="205"/>
      <c r="D26" s="206"/>
      <c r="E26" s="56" t="s">
        <v>155</v>
      </c>
      <c r="F26" s="50" t="s">
        <v>156</v>
      </c>
      <c r="G26" s="46"/>
      <c r="H26" s="203"/>
      <c r="I26" s="203"/>
      <c r="J26" s="203"/>
      <c r="K26" s="203"/>
      <c r="L26" s="203"/>
    </row>
    <row r="27" spans="1:12" ht="27" customHeight="1" x14ac:dyDescent="0.25">
      <c r="A27" s="204" t="s">
        <v>124</v>
      </c>
      <c r="B27" s="205"/>
      <c r="C27" s="205"/>
      <c r="D27" s="206"/>
      <c r="E27" s="56" t="s">
        <v>157</v>
      </c>
      <c r="F27" s="50" t="s">
        <v>158</v>
      </c>
      <c r="G27" s="46"/>
      <c r="H27" s="203"/>
      <c r="I27" s="203"/>
      <c r="J27" s="203"/>
      <c r="K27" s="203"/>
      <c r="L27" s="203"/>
    </row>
    <row r="28" spans="1:12" ht="20.25" customHeight="1" x14ac:dyDescent="0.25">
      <c r="A28" s="224" t="s">
        <v>69</v>
      </c>
      <c r="B28" s="225"/>
      <c r="C28" s="225"/>
      <c r="D28" s="226"/>
      <c r="E28" s="57" t="s">
        <v>384</v>
      </c>
      <c r="F28" s="50" t="s">
        <v>158</v>
      </c>
      <c r="G28" s="46"/>
      <c r="H28" s="203"/>
      <c r="I28" s="203"/>
      <c r="J28" s="203"/>
      <c r="K28" s="203"/>
      <c r="L28" s="203"/>
    </row>
    <row r="29" spans="1:12" ht="28.5" customHeight="1" x14ac:dyDescent="0.25">
      <c r="A29" s="200" t="s">
        <v>87</v>
      </c>
      <c r="B29" s="201"/>
      <c r="C29" s="201"/>
      <c r="D29" s="202"/>
      <c r="E29" s="57"/>
      <c r="F29" s="50"/>
      <c r="G29" s="46"/>
      <c r="H29" s="210" t="s">
        <v>385</v>
      </c>
      <c r="I29" s="211"/>
      <c r="J29" s="211"/>
      <c r="K29" s="211"/>
      <c r="L29" s="212"/>
    </row>
    <row r="30" spans="1:12" ht="28.5" customHeight="1" x14ac:dyDescent="0.25">
      <c r="A30" s="200" t="s">
        <v>125</v>
      </c>
      <c r="B30" s="201"/>
      <c r="C30" s="201"/>
      <c r="D30" s="202"/>
      <c r="E30" s="57"/>
      <c r="F30" s="50"/>
      <c r="G30" s="46"/>
      <c r="H30" s="203" t="s">
        <v>386</v>
      </c>
      <c r="I30" s="203"/>
      <c r="J30" s="203"/>
      <c r="K30" s="203"/>
      <c r="L30" s="203"/>
    </row>
    <row r="31" spans="1:12" ht="15.75" customHeight="1" x14ac:dyDescent="0.25">
      <c r="A31" s="200" t="s">
        <v>90</v>
      </c>
      <c r="B31" s="201"/>
      <c r="C31" s="201"/>
      <c r="D31" s="202"/>
      <c r="E31" s="57"/>
      <c r="F31" s="50"/>
      <c r="G31" s="46"/>
      <c r="H31" s="210" t="s">
        <v>386</v>
      </c>
      <c r="I31" s="211"/>
      <c r="J31" s="211"/>
      <c r="K31" s="211"/>
      <c r="L31" s="212"/>
    </row>
    <row r="32" spans="1:12" ht="19.5" customHeight="1" x14ac:dyDescent="0.25">
      <c r="A32" s="204" t="s">
        <v>70</v>
      </c>
      <c r="B32" s="205"/>
      <c r="C32" s="205"/>
      <c r="D32" s="206"/>
      <c r="E32" s="56" t="s">
        <v>387</v>
      </c>
      <c r="F32" s="50" t="s">
        <v>158</v>
      </c>
      <c r="G32" s="46"/>
      <c r="H32" s="203"/>
      <c r="I32" s="203"/>
      <c r="J32" s="203"/>
      <c r="K32" s="203"/>
      <c r="L32" s="203"/>
    </row>
    <row r="33" spans="1:12" ht="27.75" customHeight="1" x14ac:dyDescent="0.25">
      <c r="A33" s="204" t="s">
        <v>71</v>
      </c>
      <c r="B33" s="205"/>
      <c r="C33" s="205"/>
      <c r="D33" s="206"/>
      <c r="E33" s="56" t="s">
        <v>388</v>
      </c>
      <c r="F33" s="50" t="s">
        <v>389</v>
      </c>
      <c r="G33" s="46"/>
      <c r="H33" s="203"/>
      <c r="I33" s="203"/>
      <c r="J33" s="203"/>
      <c r="K33" s="203"/>
      <c r="L33" s="203"/>
    </row>
    <row r="34" spans="1:12" ht="61.5" customHeight="1" x14ac:dyDescent="0.25">
      <c r="A34" s="204" t="s">
        <v>72</v>
      </c>
      <c r="B34" s="205"/>
      <c r="C34" s="205"/>
      <c r="D34" s="206"/>
      <c r="E34" s="56" t="s">
        <v>390</v>
      </c>
      <c r="F34" s="50"/>
      <c r="G34" s="46"/>
      <c r="H34" s="203"/>
      <c r="I34" s="203"/>
      <c r="J34" s="203"/>
      <c r="K34" s="203"/>
      <c r="L34" s="203"/>
    </row>
    <row r="35" spans="1:12" ht="17.25" customHeight="1" x14ac:dyDescent="0.25">
      <c r="A35" s="204" t="s">
        <v>73</v>
      </c>
      <c r="B35" s="205"/>
      <c r="C35" s="205"/>
      <c r="D35" s="206"/>
      <c r="E35" s="56" t="s">
        <v>391</v>
      </c>
      <c r="F35" s="50"/>
      <c r="G35" s="46"/>
      <c r="H35" s="203"/>
      <c r="I35" s="203"/>
      <c r="J35" s="203"/>
      <c r="K35" s="203"/>
      <c r="L35" s="203"/>
    </row>
    <row r="36" spans="1:12" ht="24" customHeight="1" x14ac:dyDescent="0.25">
      <c r="A36" s="204" t="s">
        <v>74</v>
      </c>
      <c r="B36" s="205"/>
      <c r="C36" s="205"/>
      <c r="D36" s="206"/>
      <c r="E36" s="56" t="s">
        <v>392</v>
      </c>
      <c r="F36" s="50"/>
      <c r="G36" s="46"/>
      <c r="H36" s="203"/>
      <c r="I36" s="203"/>
      <c r="J36" s="203"/>
      <c r="K36" s="203"/>
      <c r="L36" s="203"/>
    </row>
    <row r="37" spans="1:12" ht="24" customHeight="1" x14ac:dyDescent="0.25">
      <c r="A37" s="207" t="s">
        <v>89</v>
      </c>
      <c r="B37" s="208"/>
      <c r="C37" s="208"/>
      <c r="D37" s="209"/>
      <c r="E37" s="186" t="s">
        <v>393</v>
      </c>
      <c r="F37" s="187" t="s">
        <v>394</v>
      </c>
      <c r="G37" s="103"/>
      <c r="H37" s="194"/>
      <c r="I37" s="195"/>
      <c r="J37" s="195"/>
      <c r="K37" s="195"/>
      <c r="L37" s="196"/>
    </row>
    <row r="38" spans="1:12" ht="28.5" customHeight="1" x14ac:dyDescent="0.25">
      <c r="A38" s="204" t="s">
        <v>93</v>
      </c>
      <c r="B38" s="205"/>
      <c r="C38" s="205"/>
      <c r="D38" s="206"/>
      <c r="E38" s="56" t="s">
        <v>395</v>
      </c>
      <c r="F38" s="50" t="s">
        <v>394</v>
      </c>
      <c r="G38" s="46"/>
      <c r="H38" s="210"/>
      <c r="I38" s="211"/>
      <c r="J38" s="211"/>
      <c r="K38" s="211"/>
      <c r="L38" s="212"/>
    </row>
    <row r="39" spans="1:12" ht="45" customHeight="1" x14ac:dyDescent="0.25">
      <c r="A39" s="204" t="s">
        <v>94</v>
      </c>
      <c r="B39" s="205"/>
      <c r="C39" s="205"/>
      <c r="D39" s="206"/>
      <c r="E39" s="58" t="s">
        <v>396</v>
      </c>
      <c r="F39" s="50" t="s">
        <v>397</v>
      </c>
      <c r="G39" s="46"/>
      <c r="H39" s="218" t="s">
        <v>398</v>
      </c>
      <c r="I39" s="219"/>
      <c r="J39" s="219"/>
      <c r="K39" s="219"/>
      <c r="L39" s="220"/>
    </row>
    <row r="40" spans="1:12" x14ac:dyDescent="0.25">
      <c r="A40" s="95"/>
      <c r="B40" s="95"/>
      <c r="C40" s="95"/>
      <c r="D40" s="95"/>
      <c r="E40" s="95"/>
      <c r="F40" s="95"/>
      <c r="G40" s="95"/>
      <c r="H40" s="95"/>
      <c r="I40" s="95"/>
      <c r="J40" s="95"/>
      <c r="K40" s="95"/>
      <c r="L40" s="95"/>
    </row>
    <row r="41" spans="1:12" x14ac:dyDescent="0.25">
      <c r="A41" s="198"/>
      <c r="B41" s="198"/>
      <c r="C41" s="198"/>
      <c r="D41" s="198"/>
      <c r="E41" s="198"/>
      <c r="F41" s="198"/>
      <c r="G41" s="198"/>
      <c r="H41" s="198"/>
      <c r="I41" s="198"/>
      <c r="J41" s="198"/>
      <c r="K41" s="198"/>
      <c r="L41" s="198"/>
    </row>
    <row r="42" spans="1:12" x14ac:dyDescent="0.25">
      <c r="A42" s="188"/>
      <c r="B42" s="188"/>
      <c r="C42" s="188"/>
      <c r="D42" s="188"/>
      <c r="E42" s="188"/>
      <c r="F42" s="188"/>
      <c r="G42" s="188"/>
      <c r="H42" s="188"/>
      <c r="I42" s="188"/>
      <c r="J42" s="188"/>
      <c r="K42" s="188"/>
      <c r="L42" s="188"/>
    </row>
    <row r="43" spans="1:12" ht="15" customHeight="1" x14ac:dyDescent="0.25">
      <c r="A43" s="199"/>
      <c r="B43" s="199"/>
      <c r="C43" s="199"/>
      <c r="D43" s="199"/>
      <c r="E43" s="189"/>
      <c r="F43" s="189"/>
      <c r="G43" s="189"/>
      <c r="H43" s="199"/>
      <c r="I43" s="199"/>
      <c r="J43" s="199"/>
      <c r="K43" s="199"/>
      <c r="L43" s="199"/>
    </row>
    <row r="44" spans="1:12" ht="30" customHeight="1" x14ac:dyDescent="0.25">
      <c r="A44" s="192"/>
      <c r="B44" s="192"/>
      <c r="C44" s="192"/>
      <c r="D44" s="192"/>
      <c r="E44" s="190"/>
      <c r="F44" s="188"/>
      <c r="G44" s="188"/>
      <c r="H44" s="193"/>
      <c r="I44" s="193"/>
      <c r="J44" s="193"/>
      <c r="K44" s="193"/>
      <c r="L44" s="193"/>
    </row>
    <row r="45" spans="1:12" ht="15" customHeight="1" x14ac:dyDescent="0.25">
      <c r="A45" s="192"/>
      <c r="B45" s="192"/>
      <c r="C45" s="192"/>
      <c r="D45" s="192"/>
      <c r="E45" s="190"/>
      <c r="F45" s="188"/>
      <c r="G45" s="188"/>
      <c r="H45" s="193"/>
      <c r="I45" s="193"/>
      <c r="J45" s="193"/>
      <c r="K45" s="193"/>
      <c r="L45" s="193"/>
    </row>
    <row r="46" spans="1:12" ht="15" customHeight="1" x14ac:dyDescent="0.25">
      <c r="A46" s="192"/>
      <c r="B46" s="192"/>
      <c r="C46" s="192"/>
      <c r="D46" s="192"/>
      <c r="E46" s="190"/>
      <c r="F46" s="188"/>
      <c r="G46" s="188"/>
      <c r="H46" s="193"/>
      <c r="I46" s="193"/>
      <c r="J46" s="193"/>
      <c r="K46" s="193"/>
      <c r="L46" s="193"/>
    </row>
    <row r="47" spans="1:12" ht="15" customHeight="1" x14ac:dyDescent="0.25">
      <c r="A47" s="192"/>
      <c r="B47" s="192"/>
      <c r="C47" s="192"/>
      <c r="D47" s="192"/>
      <c r="E47" s="190"/>
      <c r="F47" s="188"/>
      <c r="G47" s="188"/>
      <c r="H47" s="193"/>
      <c r="I47" s="193"/>
      <c r="J47" s="193"/>
      <c r="K47" s="193"/>
      <c r="L47" s="193"/>
    </row>
    <row r="48" spans="1:12" ht="15" customHeight="1" x14ac:dyDescent="0.25">
      <c r="A48" s="192"/>
      <c r="B48" s="192"/>
      <c r="C48" s="192"/>
      <c r="D48" s="192"/>
      <c r="E48" s="190"/>
      <c r="F48" s="188"/>
      <c r="G48" s="188"/>
      <c r="H48" s="193"/>
      <c r="I48" s="193"/>
      <c r="J48" s="193"/>
      <c r="K48" s="193"/>
      <c r="L48" s="193"/>
    </row>
    <row r="49" spans="1:12" ht="37.5" customHeight="1" x14ac:dyDescent="0.25">
      <c r="A49" s="192"/>
      <c r="B49" s="192"/>
      <c r="C49" s="192"/>
      <c r="D49" s="192"/>
      <c r="E49" s="190"/>
      <c r="F49" s="188"/>
      <c r="G49" s="188"/>
      <c r="H49" s="193"/>
      <c r="I49" s="193"/>
      <c r="J49" s="193"/>
      <c r="K49" s="193"/>
      <c r="L49" s="193"/>
    </row>
    <row r="50" spans="1:12" ht="15" customHeight="1" x14ac:dyDescent="0.25">
      <c r="A50" s="192"/>
      <c r="B50" s="192"/>
      <c r="C50" s="192"/>
      <c r="D50" s="192"/>
      <c r="E50" s="190"/>
      <c r="F50" s="188"/>
      <c r="G50" s="188"/>
      <c r="H50" s="193"/>
      <c r="I50" s="193"/>
      <c r="J50" s="193"/>
      <c r="K50" s="193"/>
      <c r="L50" s="193"/>
    </row>
    <row r="51" spans="1:12" ht="15" customHeight="1" x14ac:dyDescent="0.25">
      <c r="A51" s="192"/>
      <c r="B51" s="192"/>
      <c r="C51" s="192"/>
      <c r="D51" s="192"/>
      <c r="E51" s="190"/>
      <c r="F51" s="188"/>
      <c r="G51" s="188"/>
      <c r="H51" s="193"/>
      <c r="I51" s="193"/>
      <c r="J51" s="193"/>
      <c r="K51" s="193"/>
      <c r="L51" s="193"/>
    </row>
    <row r="52" spans="1:12" ht="15" customHeight="1" x14ac:dyDescent="0.25">
      <c r="A52" s="192"/>
      <c r="B52" s="192"/>
      <c r="C52" s="192"/>
      <c r="D52" s="192"/>
      <c r="E52" s="190"/>
      <c r="F52" s="188"/>
      <c r="G52" s="188"/>
      <c r="H52" s="193"/>
      <c r="I52" s="193"/>
      <c r="J52" s="193"/>
      <c r="K52" s="193"/>
      <c r="L52" s="193"/>
    </row>
    <row r="53" spans="1:12" ht="15" customHeight="1" x14ac:dyDescent="0.25">
      <c r="A53" s="192"/>
      <c r="B53" s="192"/>
      <c r="C53" s="192"/>
      <c r="D53" s="192"/>
      <c r="E53" s="190"/>
      <c r="F53" s="188"/>
      <c r="G53" s="188"/>
      <c r="H53" s="193"/>
      <c r="I53" s="193"/>
      <c r="J53" s="193"/>
      <c r="K53" s="193"/>
      <c r="L53" s="193"/>
    </row>
    <row r="54" spans="1:12" ht="15" customHeight="1" x14ac:dyDescent="0.25">
      <c r="A54" s="192"/>
      <c r="B54" s="192"/>
      <c r="C54" s="192"/>
      <c r="D54" s="192"/>
      <c r="E54" s="190"/>
      <c r="F54" s="188"/>
      <c r="G54" s="188"/>
      <c r="H54" s="193"/>
      <c r="I54" s="193"/>
      <c r="J54" s="193"/>
      <c r="K54" s="193"/>
      <c r="L54" s="193"/>
    </row>
    <row r="55" spans="1:12" ht="15" customHeight="1" x14ac:dyDescent="0.25">
      <c r="A55" s="192"/>
      <c r="B55" s="192"/>
      <c r="C55" s="192"/>
      <c r="D55" s="192"/>
      <c r="E55" s="190"/>
      <c r="F55" s="188"/>
      <c r="G55" s="188"/>
      <c r="H55" s="193"/>
      <c r="I55" s="193"/>
      <c r="J55" s="193"/>
      <c r="K55" s="193"/>
      <c r="L55" s="193"/>
    </row>
    <row r="56" spans="1:12" ht="15" customHeight="1" x14ac:dyDescent="0.25">
      <c r="A56" s="197"/>
      <c r="B56" s="197"/>
      <c r="C56" s="197"/>
      <c r="D56" s="197"/>
      <c r="E56" s="190"/>
      <c r="F56" s="188"/>
      <c r="G56" s="188"/>
      <c r="H56" s="193"/>
      <c r="I56" s="193"/>
      <c r="J56" s="193"/>
      <c r="K56" s="193"/>
      <c r="L56" s="193"/>
    </row>
    <row r="57" spans="1:12" ht="15" customHeight="1" x14ac:dyDescent="0.25">
      <c r="A57" s="192"/>
      <c r="B57" s="192"/>
      <c r="C57" s="192"/>
      <c r="D57" s="192"/>
      <c r="E57" s="190"/>
      <c r="F57" s="188"/>
      <c r="G57" s="188"/>
      <c r="H57" s="193"/>
      <c r="I57" s="193"/>
      <c r="J57" s="193"/>
      <c r="K57" s="193"/>
      <c r="L57" s="193"/>
    </row>
    <row r="58" spans="1:12" ht="15" customHeight="1" x14ac:dyDescent="0.25">
      <c r="A58" s="192"/>
      <c r="B58" s="192"/>
      <c r="C58" s="192"/>
      <c r="D58" s="192"/>
      <c r="E58" s="191"/>
      <c r="F58" s="188"/>
      <c r="G58" s="188"/>
      <c r="H58" s="193"/>
      <c r="I58" s="193"/>
      <c r="J58" s="193"/>
      <c r="K58" s="193"/>
      <c r="L58" s="193"/>
    </row>
    <row r="59" spans="1:12" x14ac:dyDescent="0.25">
      <c r="A59" s="188"/>
      <c r="B59" s="188"/>
      <c r="C59" s="188"/>
      <c r="D59" s="188"/>
      <c r="E59" s="188"/>
      <c r="F59" s="188"/>
      <c r="G59" s="188"/>
      <c r="H59" s="188"/>
      <c r="I59" s="188"/>
      <c r="J59" s="188"/>
      <c r="K59" s="188"/>
      <c r="L59" s="188"/>
    </row>
    <row r="60" spans="1:12" x14ac:dyDescent="0.25">
      <c r="A60" s="188"/>
      <c r="B60" s="188"/>
      <c r="C60" s="188"/>
      <c r="D60" s="188"/>
      <c r="E60" s="188"/>
      <c r="F60" s="188"/>
      <c r="G60" s="188"/>
      <c r="H60" s="188"/>
      <c r="I60" s="188"/>
      <c r="J60" s="188"/>
      <c r="K60" s="188"/>
      <c r="L60" s="188"/>
    </row>
    <row r="61" spans="1:12" x14ac:dyDescent="0.25">
      <c r="A61" s="188"/>
      <c r="B61" s="188"/>
      <c r="C61" s="188"/>
      <c r="D61" s="188"/>
      <c r="E61" s="188"/>
      <c r="F61" s="188"/>
      <c r="G61" s="188"/>
      <c r="H61" s="188"/>
      <c r="I61" s="188"/>
      <c r="J61" s="188"/>
      <c r="K61" s="188"/>
      <c r="L61" s="188"/>
    </row>
    <row r="62" spans="1:12" x14ac:dyDescent="0.25">
      <c r="A62" s="188"/>
      <c r="B62" s="188"/>
      <c r="C62" s="188"/>
      <c r="D62" s="188"/>
      <c r="E62" s="188"/>
      <c r="F62" s="188"/>
      <c r="G62" s="188"/>
      <c r="H62" s="188"/>
      <c r="I62" s="188"/>
      <c r="J62" s="188"/>
      <c r="K62" s="188"/>
      <c r="L62" s="188"/>
    </row>
    <row r="63" spans="1:12" x14ac:dyDescent="0.25">
      <c r="A63" s="188"/>
      <c r="B63" s="188"/>
      <c r="C63" s="188"/>
      <c r="D63" s="188"/>
      <c r="E63" s="188"/>
      <c r="F63" s="188"/>
      <c r="G63" s="188"/>
      <c r="H63" s="188"/>
      <c r="I63" s="188"/>
      <c r="J63" s="188"/>
      <c r="K63" s="188"/>
      <c r="L63" s="188"/>
    </row>
    <row r="64" spans="1:12" x14ac:dyDescent="0.25">
      <c r="A64" s="188"/>
      <c r="B64" s="188"/>
      <c r="C64" s="188"/>
      <c r="D64" s="188"/>
      <c r="E64" s="188"/>
      <c r="F64" s="188"/>
      <c r="G64" s="188"/>
      <c r="H64" s="188"/>
      <c r="I64" s="188"/>
      <c r="J64" s="188"/>
      <c r="K64" s="188"/>
      <c r="L64" s="188"/>
    </row>
    <row r="65" spans="1:12" x14ac:dyDescent="0.25">
      <c r="A65" s="188"/>
      <c r="B65" s="188"/>
      <c r="C65" s="188"/>
      <c r="D65" s="188"/>
      <c r="E65" s="188"/>
      <c r="F65" s="188"/>
      <c r="G65" s="188"/>
      <c r="H65" s="188"/>
      <c r="I65" s="188"/>
      <c r="J65" s="188"/>
      <c r="K65" s="188"/>
      <c r="L65" s="188"/>
    </row>
    <row r="66" spans="1:12" x14ac:dyDescent="0.25">
      <c r="A66" s="188"/>
      <c r="B66" s="188"/>
      <c r="C66" s="188"/>
      <c r="D66" s="188"/>
      <c r="E66" s="188"/>
      <c r="F66" s="188"/>
      <c r="G66" s="188"/>
      <c r="H66" s="188"/>
      <c r="I66" s="188"/>
      <c r="J66" s="188"/>
      <c r="K66" s="188"/>
      <c r="L66" s="188"/>
    </row>
    <row r="67" spans="1:12" x14ac:dyDescent="0.25">
      <c r="A67" s="188"/>
      <c r="B67" s="188"/>
      <c r="C67" s="188"/>
      <c r="D67" s="188"/>
      <c r="E67" s="188"/>
      <c r="F67" s="188"/>
      <c r="G67" s="188"/>
      <c r="H67" s="188"/>
      <c r="I67" s="188"/>
      <c r="J67" s="188"/>
      <c r="K67" s="188"/>
      <c r="L67" s="188"/>
    </row>
    <row r="68" spans="1:12" x14ac:dyDescent="0.25">
      <c r="A68" s="188"/>
      <c r="B68" s="188"/>
      <c r="C68" s="188"/>
      <c r="D68" s="188"/>
      <c r="E68" s="188"/>
      <c r="F68" s="188"/>
      <c r="G68" s="188"/>
      <c r="H68" s="188"/>
      <c r="I68" s="188"/>
      <c r="J68" s="188"/>
      <c r="K68" s="188"/>
      <c r="L68" s="188"/>
    </row>
  </sheetData>
  <mergeCells count="77">
    <mergeCell ref="A39:D39"/>
    <mergeCell ref="H39:L39"/>
    <mergeCell ref="A3:L3"/>
    <mergeCell ref="A5:L5"/>
    <mergeCell ref="A7:L7"/>
    <mergeCell ref="A9:L10"/>
    <mergeCell ref="A11:L12"/>
    <mergeCell ref="A28:D28"/>
    <mergeCell ref="H28:L28"/>
    <mergeCell ref="H25:L25"/>
    <mergeCell ref="H26:L26"/>
    <mergeCell ref="H27:L27"/>
    <mergeCell ref="A24:D24"/>
    <mergeCell ref="A25:D25"/>
    <mergeCell ref="A26:D26"/>
    <mergeCell ref="H24:L24"/>
    <mergeCell ref="A27:D27"/>
    <mergeCell ref="B14:L14"/>
    <mergeCell ref="B15:L15"/>
    <mergeCell ref="B16:L16"/>
    <mergeCell ref="B17:L17"/>
    <mergeCell ref="B18:L18"/>
    <mergeCell ref="B19:L19"/>
    <mergeCell ref="A22:L22"/>
    <mergeCell ref="A38:D38"/>
    <mergeCell ref="H38:L38"/>
    <mergeCell ref="H29:L29"/>
    <mergeCell ref="H31:L31"/>
    <mergeCell ref="H32:L32"/>
    <mergeCell ref="H33:L33"/>
    <mergeCell ref="H34:L34"/>
    <mergeCell ref="H35:L35"/>
    <mergeCell ref="A29:D29"/>
    <mergeCell ref="H36:L36"/>
    <mergeCell ref="A36:D36"/>
    <mergeCell ref="A37:D37"/>
    <mergeCell ref="A30:D30"/>
    <mergeCell ref="H30:L30"/>
    <mergeCell ref="A31:D31"/>
    <mergeCell ref="A32:D32"/>
    <mergeCell ref="A33:D33"/>
    <mergeCell ref="A34:D34"/>
    <mergeCell ref="A35:D35"/>
    <mergeCell ref="A41:L41"/>
    <mergeCell ref="A43:D43"/>
    <mergeCell ref="H43:L43"/>
    <mergeCell ref="A44:D44"/>
    <mergeCell ref="H44:L44"/>
    <mergeCell ref="A45:D45"/>
    <mergeCell ref="H45:L45"/>
    <mergeCell ref="A46:D46"/>
    <mergeCell ref="H46:L46"/>
    <mergeCell ref="A47:D47"/>
    <mergeCell ref="H47:L47"/>
    <mergeCell ref="H53:L53"/>
    <mergeCell ref="A48:D48"/>
    <mergeCell ref="H48:L48"/>
    <mergeCell ref="A49:D49"/>
    <mergeCell ref="H49:L49"/>
    <mergeCell ref="A50:D50"/>
    <mergeCell ref="H50:L50"/>
    <mergeCell ref="A57:D57"/>
    <mergeCell ref="A58:D58"/>
    <mergeCell ref="H58:L58"/>
    <mergeCell ref="H57:L57"/>
    <mergeCell ref="H37:L37"/>
    <mergeCell ref="A54:D54"/>
    <mergeCell ref="H54:L54"/>
    <mergeCell ref="A55:D55"/>
    <mergeCell ref="H55:L55"/>
    <mergeCell ref="A56:D56"/>
    <mergeCell ref="H56:L56"/>
    <mergeCell ref="A51:D51"/>
    <mergeCell ref="H51:L51"/>
    <mergeCell ref="A52:D52"/>
    <mergeCell ref="H52:L52"/>
    <mergeCell ref="A53:D53"/>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2:Z148"/>
  <sheetViews>
    <sheetView tabSelected="1" topLeftCell="A40" zoomScale="70" zoomScaleNormal="70" workbookViewId="0">
      <selection activeCell="O41" sqref="O41"/>
    </sheetView>
  </sheetViews>
  <sheetFormatPr baseColWidth="10" defaultRowHeight="15" x14ac:dyDescent="0.25"/>
  <cols>
    <col min="1" max="1" width="3.140625" style="2" bestFit="1" customWidth="1"/>
    <col min="2" max="2" width="58.5703125" style="2" customWidth="1"/>
    <col min="3" max="3" width="24.42578125" style="2" customWidth="1"/>
    <col min="4" max="4" width="22.28515625" style="2" customWidth="1"/>
    <col min="5" max="5" width="16" style="2" customWidth="1"/>
    <col min="6" max="6" width="23.140625" style="2" customWidth="1"/>
    <col min="7" max="7" width="29.7109375" style="2" customWidth="1"/>
    <col min="8" max="8" width="24.5703125" style="2" customWidth="1"/>
    <col min="9" max="9" width="24" style="2" customWidth="1"/>
    <col min="10" max="10" width="20.28515625" style="2" customWidth="1"/>
    <col min="11" max="11" width="16.7109375" style="2" bestFit="1" customWidth="1"/>
    <col min="12" max="13" width="18.7109375" style="2" customWidth="1"/>
    <col min="14" max="14" width="22.140625" style="2" customWidth="1"/>
    <col min="15" max="15" width="26.140625" style="2" customWidth="1"/>
    <col min="16" max="16" width="28.85546875" style="2" customWidth="1"/>
    <col min="17" max="17" width="27.85546875" style="2" customWidth="1"/>
    <col min="18" max="22" width="6.42578125" style="2" customWidth="1"/>
    <col min="23" max="251" width="11.42578125" style="2"/>
    <col min="252" max="252" width="1" style="2" customWidth="1"/>
    <col min="253" max="253" width="4.28515625" style="2" customWidth="1"/>
    <col min="254" max="254" width="34.7109375" style="2" customWidth="1"/>
    <col min="255" max="255" width="0" style="2" hidden="1" customWidth="1"/>
    <col min="256" max="256" width="20" style="2" customWidth="1"/>
    <col min="257" max="257" width="20.85546875" style="2" customWidth="1"/>
    <col min="258" max="258" width="25" style="2" customWidth="1"/>
    <col min="259" max="259" width="18.7109375" style="2" customWidth="1"/>
    <col min="260" max="260" width="29.7109375" style="2" customWidth="1"/>
    <col min="261" max="261" width="13.42578125" style="2" customWidth="1"/>
    <col min="262" max="262" width="13.85546875" style="2" customWidth="1"/>
    <col min="263" max="267" width="16.5703125" style="2" customWidth="1"/>
    <col min="268" max="268" width="20.5703125" style="2" customWidth="1"/>
    <col min="269" max="269" width="21.140625" style="2" customWidth="1"/>
    <col min="270" max="270" width="9.5703125" style="2" customWidth="1"/>
    <col min="271" max="271" width="0.42578125" style="2" customWidth="1"/>
    <col min="272" max="278" width="6.42578125" style="2" customWidth="1"/>
    <col min="279" max="507" width="11.42578125" style="2"/>
    <col min="508" max="508" width="1" style="2" customWidth="1"/>
    <col min="509" max="509" width="4.28515625" style="2" customWidth="1"/>
    <col min="510" max="510" width="34.7109375" style="2" customWidth="1"/>
    <col min="511" max="511" width="0" style="2" hidden="1" customWidth="1"/>
    <col min="512" max="512" width="20" style="2" customWidth="1"/>
    <col min="513" max="513" width="20.85546875" style="2" customWidth="1"/>
    <col min="514" max="514" width="25" style="2" customWidth="1"/>
    <col min="515" max="515" width="18.7109375" style="2" customWidth="1"/>
    <col min="516" max="516" width="29.7109375" style="2" customWidth="1"/>
    <col min="517" max="517" width="13.42578125" style="2" customWidth="1"/>
    <col min="518" max="518" width="13.85546875" style="2" customWidth="1"/>
    <col min="519" max="523" width="16.5703125" style="2" customWidth="1"/>
    <col min="524" max="524" width="20.5703125" style="2" customWidth="1"/>
    <col min="525" max="525" width="21.140625" style="2" customWidth="1"/>
    <col min="526" max="526" width="9.5703125" style="2" customWidth="1"/>
    <col min="527" max="527" width="0.42578125" style="2" customWidth="1"/>
    <col min="528" max="534" width="6.42578125" style="2" customWidth="1"/>
    <col min="535" max="763" width="11.42578125" style="2"/>
    <col min="764" max="764" width="1" style="2" customWidth="1"/>
    <col min="765" max="765" width="4.28515625" style="2" customWidth="1"/>
    <col min="766" max="766" width="34.7109375" style="2" customWidth="1"/>
    <col min="767" max="767" width="0" style="2" hidden="1" customWidth="1"/>
    <col min="768" max="768" width="20" style="2" customWidth="1"/>
    <col min="769" max="769" width="20.85546875" style="2" customWidth="1"/>
    <col min="770" max="770" width="25" style="2" customWidth="1"/>
    <col min="771" max="771" width="18.7109375" style="2" customWidth="1"/>
    <col min="772" max="772" width="29.7109375" style="2" customWidth="1"/>
    <col min="773" max="773" width="13.42578125" style="2" customWidth="1"/>
    <col min="774" max="774" width="13.85546875" style="2" customWidth="1"/>
    <col min="775" max="779" width="16.5703125" style="2" customWidth="1"/>
    <col min="780" max="780" width="20.5703125" style="2" customWidth="1"/>
    <col min="781" max="781" width="21.140625" style="2" customWidth="1"/>
    <col min="782" max="782" width="9.5703125" style="2" customWidth="1"/>
    <col min="783" max="783" width="0.42578125" style="2" customWidth="1"/>
    <col min="784" max="790" width="6.42578125" style="2" customWidth="1"/>
    <col min="791" max="1019" width="11.42578125" style="2"/>
    <col min="1020" max="1020" width="1" style="2" customWidth="1"/>
    <col min="1021" max="1021" width="4.28515625" style="2" customWidth="1"/>
    <col min="1022" max="1022" width="34.7109375" style="2" customWidth="1"/>
    <col min="1023" max="1023" width="0" style="2" hidden="1" customWidth="1"/>
    <col min="1024" max="1024" width="20" style="2" customWidth="1"/>
    <col min="1025" max="1025" width="20.85546875" style="2" customWidth="1"/>
    <col min="1026" max="1026" width="25" style="2" customWidth="1"/>
    <col min="1027" max="1027" width="18.7109375" style="2" customWidth="1"/>
    <col min="1028" max="1028" width="29.7109375" style="2" customWidth="1"/>
    <col min="1029" max="1029" width="13.42578125" style="2" customWidth="1"/>
    <col min="1030" max="1030" width="13.85546875" style="2" customWidth="1"/>
    <col min="1031" max="1035" width="16.5703125" style="2" customWidth="1"/>
    <col min="1036" max="1036" width="20.5703125" style="2" customWidth="1"/>
    <col min="1037" max="1037" width="21.140625" style="2" customWidth="1"/>
    <col min="1038" max="1038" width="9.5703125" style="2" customWidth="1"/>
    <col min="1039" max="1039" width="0.42578125" style="2" customWidth="1"/>
    <col min="1040" max="1046" width="6.42578125" style="2" customWidth="1"/>
    <col min="1047" max="1275" width="11.42578125" style="2"/>
    <col min="1276" max="1276" width="1" style="2" customWidth="1"/>
    <col min="1277" max="1277" width="4.28515625" style="2" customWidth="1"/>
    <col min="1278" max="1278" width="34.7109375" style="2" customWidth="1"/>
    <col min="1279" max="1279" width="0" style="2" hidden="1" customWidth="1"/>
    <col min="1280" max="1280" width="20" style="2" customWidth="1"/>
    <col min="1281" max="1281" width="20.85546875" style="2" customWidth="1"/>
    <col min="1282" max="1282" width="25" style="2" customWidth="1"/>
    <col min="1283" max="1283" width="18.7109375" style="2" customWidth="1"/>
    <col min="1284" max="1284" width="29.7109375" style="2" customWidth="1"/>
    <col min="1285" max="1285" width="13.42578125" style="2" customWidth="1"/>
    <col min="1286" max="1286" width="13.85546875" style="2" customWidth="1"/>
    <col min="1287" max="1291" width="16.5703125" style="2" customWidth="1"/>
    <col min="1292" max="1292" width="20.5703125" style="2" customWidth="1"/>
    <col min="1293" max="1293" width="21.140625" style="2" customWidth="1"/>
    <col min="1294" max="1294" width="9.5703125" style="2" customWidth="1"/>
    <col min="1295" max="1295" width="0.42578125" style="2" customWidth="1"/>
    <col min="1296" max="1302" width="6.42578125" style="2" customWidth="1"/>
    <col min="1303" max="1531" width="11.42578125" style="2"/>
    <col min="1532" max="1532" width="1" style="2" customWidth="1"/>
    <col min="1533" max="1533" width="4.28515625" style="2" customWidth="1"/>
    <col min="1534" max="1534" width="34.7109375" style="2" customWidth="1"/>
    <col min="1535" max="1535" width="0" style="2" hidden="1" customWidth="1"/>
    <col min="1536" max="1536" width="20" style="2" customWidth="1"/>
    <col min="1537" max="1537" width="20.85546875" style="2" customWidth="1"/>
    <col min="1538" max="1538" width="25" style="2" customWidth="1"/>
    <col min="1539" max="1539" width="18.7109375" style="2" customWidth="1"/>
    <col min="1540" max="1540" width="29.7109375" style="2" customWidth="1"/>
    <col min="1541" max="1541" width="13.42578125" style="2" customWidth="1"/>
    <col min="1542" max="1542" width="13.85546875" style="2" customWidth="1"/>
    <col min="1543" max="1547" width="16.5703125" style="2" customWidth="1"/>
    <col min="1548" max="1548" width="20.5703125" style="2" customWidth="1"/>
    <col min="1549" max="1549" width="21.140625" style="2" customWidth="1"/>
    <col min="1550" max="1550" width="9.5703125" style="2" customWidth="1"/>
    <col min="1551" max="1551" width="0.42578125" style="2" customWidth="1"/>
    <col min="1552" max="1558" width="6.42578125" style="2" customWidth="1"/>
    <col min="1559" max="1787" width="11.42578125" style="2"/>
    <col min="1788" max="1788" width="1" style="2" customWidth="1"/>
    <col min="1789" max="1789" width="4.28515625" style="2" customWidth="1"/>
    <col min="1790" max="1790" width="34.7109375" style="2" customWidth="1"/>
    <col min="1791" max="1791" width="0" style="2" hidden="1" customWidth="1"/>
    <col min="1792" max="1792" width="20" style="2" customWidth="1"/>
    <col min="1793" max="1793" width="20.85546875" style="2" customWidth="1"/>
    <col min="1794" max="1794" width="25" style="2" customWidth="1"/>
    <col min="1795" max="1795" width="18.7109375" style="2" customWidth="1"/>
    <col min="1796" max="1796" width="29.7109375" style="2" customWidth="1"/>
    <col min="1797" max="1797" width="13.42578125" style="2" customWidth="1"/>
    <col min="1798" max="1798" width="13.85546875" style="2" customWidth="1"/>
    <col min="1799" max="1803" width="16.5703125" style="2" customWidth="1"/>
    <col min="1804" max="1804" width="20.5703125" style="2" customWidth="1"/>
    <col min="1805" max="1805" width="21.140625" style="2" customWidth="1"/>
    <col min="1806" max="1806" width="9.5703125" style="2" customWidth="1"/>
    <col min="1807" max="1807" width="0.42578125" style="2" customWidth="1"/>
    <col min="1808" max="1814" width="6.42578125" style="2" customWidth="1"/>
    <col min="1815" max="2043" width="11.42578125" style="2"/>
    <col min="2044" max="2044" width="1" style="2" customWidth="1"/>
    <col min="2045" max="2045" width="4.28515625" style="2" customWidth="1"/>
    <col min="2046" max="2046" width="34.7109375" style="2" customWidth="1"/>
    <col min="2047" max="2047" width="0" style="2" hidden="1" customWidth="1"/>
    <col min="2048" max="2048" width="20" style="2" customWidth="1"/>
    <col min="2049" max="2049" width="20.85546875" style="2" customWidth="1"/>
    <col min="2050" max="2050" width="25" style="2" customWidth="1"/>
    <col min="2051" max="2051" width="18.7109375" style="2" customWidth="1"/>
    <col min="2052" max="2052" width="29.7109375" style="2" customWidth="1"/>
    <col min="2053" max="2053" width="13.42578125" style="2" customWidth="1"/>
    <col min="2054" max="2054" width="13.85546875" style="2" customWidth="1"/>
    <col min="2055" max="2059" width="16.5703125" style="2" customWidth="1"/>
    <col min="2060" max="2060" width="20.5703125" style="2" customWidth="1"/>
    <col min="2061" max="2061" width="21.140625" style="2" customWidth="1"/>
    <col min="2062" max="2062" width="9.5703125" style="2" customWidth="1"/>
    <col min="2063" max="2063" width="0.42578125" style="2" customWidth="1"/>
    <col min="2064" max="2070" width="6.42578125" style="2" customWidth="1"/>
    <col min="2071" max="2299" width="11.42578125" style="2"/>
    <col min="2300" max="2300" width="1" style="2" customWidth="1"/>
    <col min="2301" max="2301" width="4.28515625" style="2" customWidth="1"/>
    <col min="2302" max="2302" width="34.7109375" style="2" customWidth="1"/>
    <col min="2303" max="2303" width="0" style="2" hidden="1" customWidth="1"/>
    <col min="2304" max="2304" width="20" style="2" customWidth="1"/>
    <col min="2305" max="2305" width="20.85546875" style="2" customWidth="1"/>
    <col min="2306" max="2306" width="25" style="2" customWidth="1"/>
    <col min="2307" max="2307" width="18.7109375" style="2" customWidth="1"/>
    <col min="2308" max="2308" width="29.7109375" style="2" customWidth="1"/>
    <col min="2309" max="2309" width="13.42578125" style="2" customWidth="1"/>
    <col min="2310" max="2310" width="13.85546875" style="2" customWidth="1"/>
    <col min="2311" max="2315" width="16.5703125" style="2" customWidth="1"/>
    <col min="2316" max="2316" width="20.5703125" style="2" customWidth="1"/>
    <col min="2317" max="2317" width="21.140625" style="2" customWidth="1"/>
    <col min="2318" max="2318" width="9.5703125" style="2" customWidth="1"/>
    <col min="2319" max="2319" width="0.42578125" style="2" customWidth="1"/>
    <col min="2320" max="2326" width="6.42578125" style="2" customWidth="1"/>
    <col min="2327" max="2555" width="11.42578125" style="2"/>
    <col min="2556" max="2556" width="1" style="2" customWidth="1"/>
    <col min="2557" max="2557" width="4.28515625" style="2" customWidth="1"/>
    <col min="2558" max="2558" width="34.7109375" style="2" customWidth="1"/>
    <col min="2559" max="2559" width="0" style="2" hidden="1" customWidth="1"/>
    <col min="2560" max="2560" width="20" style="2" customWidth="1"/>
    <col min="2561" max="2561" width="20.85546875" style="2" customWidth="1"/>
    <col min="2562" max="2562" width="25" style="2" customWidth="1"/>
    <col min="2563" max="2563" width="18.7109375" style="2" customWidth="1"/>
    <col min="2564" max="2564" width="29.7109375" style="2" customWidth="1"/>
    <col min="2565" max="2565" width="13.42578125" style="2" customWidth="1"/>
    <col min="2566" max="2566" width="13.85546875" style="2" customWidth="1"/>
    <col min="2567" max="2571" width="16.5703125" style="2" customWidth="1"/>
    <col min="2572" max="2572" width="20.5703125" style="2" customWidth="1"/>
    <col min="2573" max="2573" width="21.140625" style="2" customWidth="1"/>
    <col min="2574" max="2574" width="9.5703125" style="2" customWidth="1"/>
    <col min="2575" max="2575" width="0.42578125" style="2" customWidth="1"/>
    <col min="2576" max="2582" width="6.42578125" style="2" customWidth="1"/>
    <col min="2583" max="2811" width="11.42578125" style="2"/>
    <col min="2812" max="2812" width="1" style="2" customWidth="1"/>
    <col min="2813" max="2813" width="4.28515625" style="2" customWidth="1"/>
    <col min="2814" max="2814" width="34.7109375" style="2" customWidth="1"/>
    <col min="2815" max="2815" width="0" style="2" hidden="1" customWidth="1"/>
    <col min="2816" max="2816" width="20" style="2" customWidth="1"/>
    <col min="2817" max="2817" width="20.85546875" style="2" customWidth="1"/>
    <col min="2818" max="2818" width="25" style="2" customWidth="1"/>
    <col min="2819" max="2819" width="18.7109375" style="2" customWidth="1"/>
    <col min="2820" max="2820" width="29.7109375" style="2" customWidth="1"/>
    <col min="2821" max="2821" width="13.42578125" style="2" customWidth="1"/>
    <col min="2822" max="2822" width="13.85546875" style="2" customWidth="1"/>
    <col min="2823" max="2827" width="16.5703125" style="2" customWidth="1"/>
    <col min="2828" max="2828" width="20.5703125" style="2" customWidth="1"/>
    <col min="2829" max="2829" width="21.140625" style="2" customWidth="1"/>
    <col min="2830" max="2830" width="9.5703125" style="2" customWidth="1"/>
    <col min="2831" max="2831" width="0.42578125" style="2" customWidth="1"/>
    <col min="2832" max="2838" width="6.42578125" style="2" customWidth="1"/>
    <col min="2839" max="3067" width="11.42578125" style="2"/>
    <col min="3068" max="3068" width="1" style="2" customWidth="1"/>
    <col min="3069" max="3069" width="4.28515625" style="2" customWidth="1"/>
    <col min="3070" max="3070" width="34.7109375" style="2" customWidth="1"/>
    <col min="3071" max="3071" width="0" style="2" hidden="1" customWidth="1"/>
    <col min="3072" max="3072" width="20" style="2" customWidth="1"/>
    <col min="3073" max="3073" width="20.85546875" style="2" customWidth="1"/>
    <col min="3074" max="3074" width="25" style="2" customWidth="1"/>
    <col min="3075" max="3075" width="18.7109375" style="2" customWidth="1"/>
    <col min="3076" max="3076" width="29.7109375" style="2" customWidth="1"/>
    <col min="3077" max="3077" width="13.42578125" style="2" customWidth="1"/>
    <col min="3078" max="3078" width="13.85546875" style="2" customWidth="1"/>
    <col min="3079" max="3083" width="16.5703125" style="2" customWidth="1"/>
    <col min="3084" max="3084" width="20.5703125" style="2" customWidth="1"/>
    <col min="3085" max="3085" width="21.140625" style="2" customWidth="1"/>
    <col min="3086" max="3086" width="9.5703125" style="2" customWidth="1"/>
    <col min="3087" max="3087" width="0.42578125" style="2" customWidth="1"/>
    <col min="3088" max="3094" width="6.42578125" style="2" customWidth="1"/>
    <col min="3095" max="3323" width="11.42578125" style="2"/>
    <col min="3324" max="3324" width="1" style="2" customWidth="1"/>
    <col min="3325" max="3325" width="4.28515625" style="2" customWidth="1"/>
    <col min="3326" max="3326" width="34.7109375" style="2" customWidth="1"/>
    <col min="3327" max="3327" width="0" style="2" hidden="1" customWidth="1"/>
    <col min="3328" max="3328" width="20" style="2" customWidth="1"/>
    <col min="3329" max="3329" width="20.85546875" style="2" customWidth="1"/>
    <col min="3330" max="3330" width="25" style="2" customWidth="1"/>
    <col min="3331" max="3331" width="18.7109375" style="2" customWidth="1"/>
    <col min="3332" max="3332" width="29.7109375" style="2" customWidth="1"/>
    <col min="3333" max="3333" width="13.42578125" style="2" customWidth="1"/>
    <col min="3334" max="3334" width="13.85546875" style="2" customWidth="1"/>
    <col min="3335" max="3339" width="16.5703125" style="2" customWidth="1"/>
    <col min="3340" max="3340" width="20.5703125" style="2" customWidth="1"/>
    <col min="3341" max="3341" width="21.140625" style="2" customWidth="1"/>
    <col min="3342" max="3342" width="9.5703125" style="2" customWidth="1"/>
    <col min="3343" max="3343" width="0.42578125" style="2" customWidth="1"/>
    <col min="3344" max="3350" width="6.42578125" style="2" customWidth="1"/>
    <col min="3351" max="3579" width="11.42578125" style="2"/>
    <col min="3580" max="3580" width="1" style="2" customWidth="1"/>
    <col min="3581" max="3581" width="4.28515625" style="2" customWidth="1"/>
    <col min="3582" max="3582" width="34.7109375" style="2" customWidth="1"/>
    <col min="3583" max="3583" width="0" style="2" hidden="1" customWidth="1"/>
    <col min="3584" max="3584" width="20" style="2" customWidth="1"/>
    <col min="3585" max="3585" width="20.85546875" style="2" customWidth="1"/>
    <col min="3586" max="3586" width="25" style="2" customWidth="1"/>
    <col min="3587" max="3587" width="18.7109375" style="2" customWidth="1"/>
    <col min="3588" max="3588" width="29.7109375" style="2" customWidth="1"/>
    <col min="3589" max="3589" width="13.42578125" style="2" customWidth="1"/>
    <col min="3590" max="3590" width="13.85546875" style="2" customWidth="1"/>
    <col min="3591" max="3595" width="16.5703125" style="2" customWidth="1"/>
    <col min="3596" max="3596" width="20.5703125" style="2" customWidth="1"/>
    <col min="3597" max="3597" width="21.140625" style="2" customWidth="1"/>
    <col min="3598" max="3598" width="9.5703125" style="2" customWidth="1"/>
    <col min="3599" max="3599" width="0.42578125" style="2" customWidth="1"/>
    <col min="3600" max="3606" width="6.42578125" style="2" customWidth="1"/>
    <col min="3607" max="3835" width="11.42578125" style="2"/>
    <col min="3836" max="3836" width="1" style="2" customWidth="1"/>
    <col min="3837" max="3837" width="4.28515625" style="2" customWidth="1"/>
    <col min="3838" max="3838" width="34.7109375" style="2" customWidth="1"/>
    <col min="3839" max="3839" width="0" style="2" hidden="1" customWidth="1"/>
    <col min="3840" max="3840" width="20" style="2" customWidth="1"/>
    <col min="3841" max="3841" width="20.85546875" style="2" customWidth="1"/>
    <col min="3842" max="3842" width="25" style="2" customWidth="1"/>
    <col min="3843" max="3843" width="18.7109375" style="2" customWidth="1"/>
    <col min="3844" max="3844" width="29.7109375" style="2" customWidth="1"/>
    <col min="3845" max="3845" width="13.42578125" style="2" customWidth="1"/>
    <col min="3846" max="3846" width="13.85546875" style="2" customWidth="1"/>
    <col min="3847" max="3851" width="16.5703125" style="2" customWidth="1"/>
    <col min="3852" max="3852" width="20.5703125" style="2" customWidth="1"/>
    <col min="3853" max="3853" width="21.140625" style="2" customWidth="1"/>
    <col min="3854" max="3854" width="9.5703125" style="2" customWidth="1"/>
    <col min="3855" max="3855" width="0.42578125" style="2" customWidth="1"/>
    <col min="3856" max="3862" width="6.42578125" style="2" customWidth="1"/>
    <col min="3863" max="4091" width="11.42578125" style="2"/>
    <col min="4092" max="4092" width="1" style="2" customWidth="1"/>
    <col min="4093" max="4093" width="4.28515625" style="2" customWidth="1"/>
    <col min="4094" max="4094" width="34.7109375" style="2" customWidth="1"/>
    <col min="4095" max="4095" width="0" style="2" hidden="1" customWidth="1"/>
    <col min="4096" max="4096" width="20" style="2" customWidth="1"/>
    <col min="4097" max="4097" width="20.85546875" style="2" customWidth="1"/>
    <col min="4098" max="4098" width="25" style="2" customWidth="1"/>
    <col min="4099" max="4099" width="18.7109375" style="2" customWidth="1"/>
    <col min="4100" max="4100" width="29.7109375" style="2" customWidth="1"/>
    <col min="4101" max="4101" width="13.42578125" style="2" customWidth="1"/>
    <col min="4102" max="4102" width="13.85546875" style="2" customWidth="1"/>
    <col min="4103" max="4107" width="16.5703125" style="2" customWidth="1"/>
    <col min="4108" max="4108" width="20.5703125" style="2" customWidth="1"/>
    <col min="4109" max="4109" width="21.140625" style="2" customWidth="1"/>
    <col min="4110" max="4110" width="9.5703125" style="2" customWidth="1"/>
    <col min="4111" max="4111" width="0.42578125" style="2" customWidth="1"/>
    <col min="4112" max="4118" width="6.42578125" style="2" customWidth="1"/>
    <col min="4119" max="4347" width="11.42578125" style="2"/>
    <col min="4348" max="4348" width="1" style="2" customWidth="1"/>
    <col min="4349" max="4349" width="4.28515625" style="2" customWidth="1"/>
    <col min="4350" max="4350" width="34.7109375" style="2" customWidth="1"/>
    <col min="4351" max="4351" width="0" style="2" hidden="1" customWidth="1"/>
    <col min="4352" max="4352" width="20" style="2" customWidth="1"/>
    <col min="4353" max="4353" width="20.85546875" style="2" customWidth="1"/>
    <col min="4354" max="4354" width="25" style="2" customWidth="1"/>
    <col min="4355" max="4355" width="18.7109375" style="2" customWidth="1"/>
    <col min="4356" max="4356" width="29.7109375" style="2" customWidth="1"/>
    <col min="4357" max="4357" width="13.42578125" style="2" customWidth="1"/>
    <col min="4358" max="4358" width="13.85546875" style="2" customWidth="1"/>
    <col min="4359" max="4363" width="16.5703125" style="2" customWidth="1"/>
    <col min="4364" max="4364" width="20.5703125" style="2" customWidth="1"/>
    <col min="4365" max="4365" width="21.140625" style="2" customWidth="1"/>
    <col min="4366" max="4366" width="9.5703125" style="2" customWidth="1"/>
    <col min="4367" max="4367" width="0.42578125" style="2" customWidth="1"/>
    <col min="4368" max="4374" width="6.42578125" style="2" customWidth="1"/>
    <col min="4375" max="4603" width="11.42578125" style="2"/>
    <col min="4604" max="4604" width="1" style="2" customWidth="1"/>
    <col min="4605" max="4605" width="4.28515625" style="2" customWidth="1"/>
    <col min="4606" max="4606" width="34.7109375" style="2" customWidth="1"/>
    <col min="4607" max="4607" width="0" style="2" hidden="1" customWidth="1"/>
    <col min="4608" max="4608" width="20" style="2" customWidth="1"/>
    <col min="4609" max="4609" width="20.85546875" style="2" customWidth="1"/>
    <col min="4610" max="4610" width="25" style="2" customWidth="1"/>
    <col min="4611" max="4611" width="18.7109375" style="2" customWidth="1"/>
    <col min="4612" max="4612" width="29.7109375" style="2" customWidth="1"/>
    <col min="4613" max="4613" width="13.42578125" style="2" customWidth="1"/>
    <col min="4614" max="4614" width="13.85546875" style="2" customWidth="1"/>
    <col min="4615" max="4619" width="16.5703125" style="2" customWidth="1"/>
    <col min="4620" max="4620" width="20.5703125" style="2" customWidth="1"/>
    <col min="4621" max="4621" width="21.140625" style="2" customWidth="1"/>
    <col min="4622" max="4622" width="9.5703125" style="2" customWidth="1"/>
    <col min="4623" max="4623" width="0.42578125" style="2" customWidth="1"/>
    <col min="4624" max="4630" width="6.42578125" style="2" customWidth="1"/>
    <col min="4631" max="4859" width="11.42578125" style="2"/>
    <col min="4860" max="4860" width="1" style="2" customWidth="1"/>
    <col min="4861" max="4861" width="4.28515625" style="2" customWidth="1"/>
    <col min="4862" max="4862" width="34.7109375" style="2" customWidth="1"/>
    <col min="4863" max="4863" width="0" style="2" hidden="1" customWidth="1"/>
    <col min="4864" max="4864" width="20" style="2" customWidth="1"/>
    <col min="4865" max="4865" width="20.85546875" style="2" customWidth="1"/>
    <col min="4866" max="4866" width="25" style="2" customWidth="1"/>
    <col min="4867" max="4867" width="18.7109375" style="2" customWidth="1"/>
    <col min="4868" max="4868" width="29.7109375" style="2" customWidth="1"/>
    <col min="4869" max="4869" width="13.42578125" style="2" customWidth="1"/>
    <col min="4870" max="4870" width="13.85546875" style="2" customWidth="1"/>
    <col min="4871" max="4875" width="16.5703125" style="2" customWidth="1"/>
    <col min="4876" max="4876" width="20.5703125" style="2" customWidth="1"/>
    <col min="4877" max="4877" width="21.140625" style="2" customWidth="1"/>
    <col min="4878" max="4878" width="9.5703125" style="2" customWidth="1"/>
    <col min="4879" max="4879" width="0.42578125" style="2" customWidth="1"/>
    <col min="4880" max="4886" width="6.42578125" style="2" customWidth="1"/>
    <col min="4887" max="5115" width="11.42578125" style="2"/>
    <col min="5116" max="5116" width="1" style="2" customWidth="1"/>
    <col min="5117" max="5117" width="4.28515625" style="2" customWidth="1"/>
    <col min="5118" max="5118" width="34.7109375" style="2" customWidth="1"/>
    <col min="5119" max="5119" width="0" style="2" hidden="1" customWidth="1"/>
    <col min="5120" max="5120" width="20" style="2" customWidth="1"/>
    <col min="5121" max="5121" width="20.85546875" style="2" customWidth="1"/>
    <col min="5122" max="5122" width="25" style="2" customWidth="1"/>
    <col min="5123" max="5123" width="18.7109375" style="2" customWidth="1"/>
    <col min="5124" max="5124" width="29.7109375" style="2" customWidth="1"/>
    <col min="5125" max="5125" width="13.42578125" style="2" customWidth="1"/>
    <col min="5126" max="5126" width="13.85546875" style="2" customWidth="1"/>
    <col min="5127" max="5131" width="16.5703125" style="2" customWidth="1"/>
    <col min="5132" max="5132" width="20.5703125" style="2" customWidth="1"/>
    <col min="5133" max="5133" width="21.140625" style="2" customWidth="1"/>
    <col min="5134" max="5134" width="9.5703125" style="2" customWidth="1"/>
    <col min="5135" max="5135" width="0.42578125" style="2" customWidth="1"/>
    <col min="5136" max="5142" width="6.42578125" style="2" customWidth="1"/>
    <col min="5143" max="5371" width="11.42578125" style="2"/>
    <col min="5372" max="5372" width="1" style="2" customWidth="1"/>
    <col min="5373" max="5373" width="4.28515625" style="2" customWidth="1"/>
    <col min="5374" max="5374" width="34.7109375" style="2" customWidth="1"/>
    <col min="5375" max="5375" width="0" style="2" hidden="1" customWidth="1"/>
    <col min="5376" max="5376" width="20" style="2" customWidth="1"/>
    <col min="5377" max="5377" width="20.85546875" style="2" customWidth="1"/>
    <col min="5378" max="5378" width="25" style="2" customWidth="1"/>
    <col min="5379" max="5379" width="18.7109375" style="2" customWidth="1"/>
    <col min="5380" max="5380" width="29.7109375" style="2" customWidth="1"/>
    <col min="5381" max="5381" width="13.42578125" style="2" customWidth="1"/>
    <col min="5382" max="5382" width="13.85546875" style="2" customWidth="1"/>
    <col min="5383" max="5387" width="16.5703125" style="2" customWidth="1"/>
    <col min="5388" max="5388" width="20.5703125" style="2" customWidth="1"/>
    <col min="5389" max="5389" width="21.140625" style="2" customWidth="1"/>
    <col min="5390" max="5390" width="9.5703125" style="2" customWidth="1"/>
    <col min="5391" max="5391" width="0.42578125" style="2" customWidth="1"/>
    <col min="5392" max="5398" width="6.42578125" style="2" customWidth="1"/>
    <col min="5399" max="5627" width="11.42578125" style="2"/>
    <col min="5628" max="5628" width="1" style="2" customWidth="1"/>
    <col min="5629" max="5629" width="4.28515625" style="2" customWidth="1"/>
    <col min="5630" max="5630" width="34.7109375" style="2" customWidth="1"/>
    <col min="5631" max="5631" width="0" style="2" hidden="1" customWidth="1"/>
    <col min="5632" max="5632" width="20" style="2" customWidth="1"/>
    <col min="5633" max="5633" width="20.85546875" style="2" customWidth="1"/>
    <col min="5634" max="5634" width="25" style="2" customWidth="1"/>
    <col min="5635" max="5635" width="18.7109375" style="2" customWidth="1"/>
    <col min="5636" max="5636" width="29.7109375" style="2" customWidth="1"/>
    <col min="5637" max="5637" width="13.42578125" style="2" customWidth="1"/>
    <col min="5638" max="5638" width="13.85546875" style="2" customWidth="1"/>
    <col min="5639" max="5643" width="16.5703125" style="2" customWidth="1"/>
    <col min="5644" max="5644" width="20.5703125" style="2" customWidth="1"/>
    <col min="5645" max="5645" width="21.140625" style="2" customWidth="1"/>
    <col min="5646" max="5646" width="9.5703125" style="2" customWidth="1"/>
    <col min="5647" max="5647" width="0.42578125" style="2" customWidth="1"/>
    <col min="5648" max="5654" width="6.42578125" style="2" customWidth="1"/>
    <col min="5655" max="5883" width="11.42578125" style="2"/>
    <col min="5884" max="5884" width="1" style="2" customWidth="1"/>
    <col min="5885" max="5885" width="4.28515625" style="2" customWidth="1"/>
    <col min="5886" max="5886" width="34.7109375" style="2" customWidth="1"/>
    <col min="5887" max="5887" width="0" style="2" hidden="1" customWidth="1"/>
    <col min="5888" max="5888" width="20" style="2" customWidth="1"/>
    <col min="5889" max="5889" width="20.85546875" style="2" customWidth="1"/>
    <col min="5890" max="5890" width="25" style="2" customWidth="1"/>
    <col min="5891" max="5891" width="18.7109375" style="2" customWidth="1"/>
    <col min="5892" max="5892" width="29.7109375" style="2" customWidth="1"/>
    <col min="5893" max="5893" width="13.42578125" style="2" customWidth="1"/>
    <col min="5894" max="5894" width="13.85546875" style="2" customWidth="1"/>
    <col min="5895" max="5899" width="16.5703125" style="2" customWidth="1"/>
    <col min="5900" max="5900" width="20.5703125" style="2" customWidth="1"/>
    <col min="5901" max="5901" width="21.140625" style="2" customWidth="1"/>
    <col min="5902" max="5902" width="9.5703125" style="2" customWidth="1"/>
    <col min="5903" max="5903" width="0.42578125" style="2" customWidth="1"/>
    <col min="5904" max="5910" width="6.42578125" style="2" customWidth="1"/>
    <col min="5911" max="6139" width="11.42578125" style="2"/>
    <col min="6140" max="6140" width="1" style="2" customWidth="1"/>
    <col min="6141" max="6141" width="4.28515625" style="2" customWidth="1"/>
    <col min="6142" max="6142" width="34.7109375" style="2" customWidth="1"/>
    <col min="6143" max="6143" width="0" style="2" hidden="1" customWidth="1"/>
    <col min="6144" max="6144" width="20" style="2" customWidth="1"/>
    <col min="6145" max="6145" width="20.85546875" style="2" customWidth="1"/>
    <col min="6146" max="6146" width="25" style="2" customWidth="1"/>
    <col min="6147" max="6147" width="18.7109375" style="2" customWidth="1"/>
    <col min="6148" max="6148" width="29.7109375" style="2" customWidth="1"/>
    <col min="6149" max="6149" width="13.42578125" style="2" customWidth="1"/>
    <col min="6150" max="6150" width="13.85546875" style="2" customWidth="1"/>
    <col min="6151" max="6155" width="16.5703125" style="2" customWidth="1"/>
    <col min="6156" max="6156" width="20.5703125" style="2" customWidth="1"/>
    <col min="6157" max="6157" width="21.140625" style="2" customWidth="1"/>
    <col min="6158" max="6158" width="9.5703125" style="2" customWidth="1"/>
    <col min="6159" max="6159" width="0.42578125" style="2" customWidth="1"/>
    <col min="6160" max="6166" width="6.42578125" style="2" customWidth="1"/>
    <col min="6167" max="6395" width="11.42578125" style="2"/>
    <col min="6396" max="6396" width="1" style="2" customWidth="1"/>
    <col min="6397" max="6397" width="4.28515625" style="2" customWidth="1"/>
    <col min="6398" max="6398" width="34.7109375" style="2" customWidth="1"/>
    <col min="6399" max="6399" width="0" style="2" hidden="1" customWidth="1"/>
    <col min="6400" max="6400" width="20" style="2" customWidth="1"/>
    <col min="6401" max="6401" width="20.85546875" style="2" customWidth="1"/>
    <col min="6402" max="6402" width="25" style="2" customWidth="1"/>
    <col min="6403" max="6403" width="18.7109375" style="2" customWidth="1"/>
    <col min="6404" max="6404" width="29.7109375" style="2" customWidth="1"/>
    <col min="6405" max="6405" width="13.42578125" style="2" customWidth="1"/>
    <col min="6406" max="6406" width="13.85546875" style="2" customWidth="1"/>
    <col min="6407" max="6411" width="16.5703125" style="2" customWidth="1"/>
    <col min="6412" max="6412" width="20.5703125" style="2" customWidth="1"/>
    <col min="6413" max="6413" width="21.140625" style="2" customWidth="1"/>
    <col min="6414" max="6414" width="9.5703125" style="2" customWidth="1"/>
    <col min="6415" max="6415" width="0.42578125" style="2" customWidth="1"/>
    <col min="6416" max="6422" width="6.42578125" style="2" customWidth="1"/>
    <col min="6423" max="6651" width="11.42578125" style="2"/>
    <col min="6652" max="6652" width="1" style="2" customWidth="1"/>
    <col min="6653" max="6653" width="4.28515625" style="2" customWidth="1"/>
    <col min="6654" max="6654" width="34.7109375" style="2" customWidth="1"/>
    <col min="6655" max="6655" width="0" style="2" hidden="1" customWidth="1"/>
    <col min="6656" max="6656" width="20" style="2" customWidth="1"/>
    <col min="6657" max="6657" width="20.85546875" style="2" customWidth="1"/>
    <col min="6658" max="6658" width="25" style="2" customWidth="1"/>
    <col min="6659" max="6659" width="18.7109375" style="2" customWidth="1"/>
    <col min="6660" max="6660" width="29.7109375" style="2" customWidth="1"/>
    <col min="6661" max="6661" width="13.42578125" style="2" customWidth="1"/>
    <col min="6662" max="6662" width="13.85546875" style="2" customWidth="1"/>
    <col min="6663" max="6667" width="16.5703125" style="2" customWidth="1"/>
    <col min="6668" max="6668" width="20.5703125" style="2" customWidth="1"/>
    <col min="6669" max="6669" width="21.140625" style="2" customWidth="1"/>
    <col min="6670" max="6670" width="9.5703125" style="2" customWidth="1"/>
    <col min="6671" max="6671" width="0.42578125" style="2" customWidth="1"/>
    <col min="6672" max="6678" width="6.42578125" style="2" customWidth="1"/>
    <col min="6679" max="6907" width="11.42578125" style="2"/>
    <col min="6908" max="6908" width="1" style="2" customWidth="1"/>
    <col min="6909" max="6909" width="4.28515625" style="2" customWidth="1"/>
    <col min="6910" max="6910" width="34.7109375" style="2" customWidth="1"/>
    <col min="6911" max="6911" width="0" style="2" hidden="1" customWidth="1"/>
    <col min="6912" max="6912" width="20" style="2" customWidth="1"/>
    <col min="6913" max="6913" width="20.85546875" style="2" customWidth="1"/>
    <col min="6914" max="6914" width="25" style="2" customWidth="1"/>
    <col min="6915" max="6915" width="18.7109375" style="2" customWidth="1"/>
    <col min="6916" max="6916" width="29.7109375" style="2" customWidth="1"/>
    <col min="6917" max="6917" width="13.42578125" style="2" customWidth="1"/>
    <col min="6918" max="6918" width="13.85546875" style="2" customWidth="1"/>
    <col min="6919" max="6923" width="16.5703125" style="2" customWidth="1"/>
    <col min="6924" max="6924" width="20.5703125" style="2" customWidth="1"/>
    <col min="6925" max="6925" width="21.140625" style="2" customWidth="1"/>
    <col min="6926" max="6926" width="9.5703125" style="2" customWidth="1"/>
    <col min="6927" max="6927" width="0.42578125" style="2" customWidth="1"/>
    <col min="6928" max="6934" width="6.42578125" style="2" customWidth="1"/>
    <col min="6935" max="7163" width="11.42578125" style="2"/>
    <col min="7164" max="7164" width="1" style="2" customWidth="1"/>
    <col min="7165" max="7165" width="4.28515625" style="2" customWidth="1"/>
    <col min="7166" max="7166" width="34.7109375" style="2" customWidth="1"/>
    <col min="7167" max="7167" width="0" style="2" hidden="1" customWidth="1"/>
    <col min="7168" max="7168" width="20" style="2" customWidth="1"/>
    <col min="7169" max="7169" width="20.85546875" style="2" customWidth="1"/>
    <col min="7170" max="7170" width="25" style="2" customWidth="1"/>
    <col min="7171" max="7171" width="18.7109375" style="2" customWidth="1"/>
    <col min="7172" max="7172" width="29.7109375" style="2" customWidth="1"/>
    <col min="7173" max="7173" width="13.42578125" style="2" customWidth="1"/>
    <col min="7174" max="7174" width="13.85546875" style="2" customWidth="1"/>
    <col min="7175" max="7179" width="16.5703125" style="2" customWidth="1"/>
    <col min="7180" max="7180" width="20.5703125" style="2" customWidth="1"/>
    <col min="7181" max="7181" width="21.140625" style="2" customWidth="1"/>
    <col min="7182" max="7182" width="9.5703125" style="2" customWidth="1"/>
    <col min="7183" max="7183" width="0.42578125" style="2" customWidth="1"/>
    <col min="7184" max="7190" width="6.42578125" style="2" customWidth="1"/>
    <col min="7191" max="7419" width="11.42578125" style="2"/>
    <col min="7420" max="7420" width="1" style="2" customWidth="1"/>
    <col min="7421" max="7421" width="4.28515625" style="2" customWidth="1"/>
    <col min="7422" max="7422" width="34.7109375" style="2" customWidth="1"/>
    <col min="7423" max="7423" width="0" style="2" hidden="1" customWidth="1"/>
    <col min="7424" max="7424" width="20" style="2" customWidth="1"/>
    <col min="7425" max="7425" width="20.85546875" style="2" customWidth="1"/>
    <col min="7426" max="7426" width="25" style="2" customWidth="1"/>
    <col min="7427" max="7427" width="18.7109375" style="2" customWidth="1"/>
    <col min="7428" max="7428" width="29.7109375" style="2" customWidth="1"/>
    <col min="7429" max="7429" width="13.42578125" style="2" customWidth="1"/>
    <col min="7430" max="7430" width="13.85546875" style="2" customWidth="1"/>
    <col min="7431" max="7435" width="16.5703125" style="2" customWidth="1"/>
    <col min="7436" max="7436" width="20.5703125" style="2" customWidth="1"/>
    <col min="7437" max="7437" width="21.140625" style="2" customWidth="1"/>
    <col min="7438" max="7438" width="9.5703125" style="2" customWidth="1"/>
    <col min="7439" max="7439" width="0.42578125" style="2" customWidth="1"/>
    <col min="7440" max="7446" width="6.42578125" style="2" customWidth="1"/>
    <col min="7447" max="7675" width="11.42578125" style="2"/>
    <col min="7676" max="7676" width="1" style="2" customWidth="1"/>
    <col min="7677" max="7677" width="4.28515625" style="2" customWidth="1"/>
    <col min="7678" max="7678" width="34.7109375" style="2" customWidth="1"/>
    <col min="7679" max="7679" width="0" style="2" hidden="1" customWidth="1"/>
    <col min="7680" max="7680" width="20" style="2" customWidth="1"/>
    <col min="7681" max="7681" width="20.85546875" style="2" customWidth="1"/>
    <col min="7682" max="7682" width="25" style="2" customWidth="1"/>
    <col min="7683" max="7683" width="18.7109375" style="2" customWidth="1"/>
    <col min="7684" max="7684" width="29.7109375" style="2" customWidth="1"/>
    <col min="7685" max="7685" width="13.42578125" style="2" customWidth="1"/>
    <col min="7686" max="7686" width="13.85546875" style="2" customWidth="1"/>
    <col min="7687" max="7691" width="16.5703125" style="2" customWidth="1"/>
    <col min="7692" max="7692" width="20.5703125" style="2" customWidth="1"/>
    <col min="7693" max="7693" width="21.140625" style="2" customWidth="1"/>
    <col min="7694" max="7694" width="9.5703125" style="2" customWidth="1"/>
    <col min="7695" max="7695" width="0.42578125" style="2" customWidth="1"/>
    <col min="7696" max="7702" width="6.42578125" style="2" customWidth="1"/>
    <col min="7703" max="7931" width="11.42578125" style="2"/>
    <col min="7932" max="7932" width="1" style="2" customWidth="1"/>
    <col min="7933" max="7933" width="4.28515625" style="2" customWidth="1"/>
    <col min="7934" max="7934" width="34.7109375" style="2" customWidth="1"/>
    <col min="7935" max="7935" width="0" style="2" hidden="1" customWidth="1"/>
    <col min="7936" max="7936" width="20" style="2" customWidth="1"/>
    <col min="7937" max="7937" width="20.85546875" style="2" customWidth="1"/>
    <col min="7938" max="7938" width="25" style="2" customWidth="1"/>
    <col min="7939" max="7939" width="18.7109375" style="2" customWidth="1"/>
    <col min="7940" max="7940" width="29.7109375" style="2" customWidth="1"/>
    <col min="7941" max="7941" width="13.42578125" style="2" customWidth="1"/>
    <col min="7942" max="7942" width="13.85546875" style="2" customWidth="1"/>
    <col min="7943" max="7947" width="16.5703125" style="2" customWidth="1"/>
    <col min="7948" max="7948" width="20.5703125" style="2" customWidth="1"/>
    <col min="7949" max="7949" width="21.140625" style="2" customWidth="1"/>
    <col min="7950" max="7950" width="9.5703125" style="2" customWidth="1"/>
    <col min="7951" max="7951" width="0.42578125" style="2" customWidth="1"/>
    <col min="7952" max="7958" width="6.42578125" style="2" customWidth="1"/>
    <col min="7959" max="8187" width="11.42578125" style="2"/>
    <col min="8188" max="8188" width="1" style="2" customWidth="1"/>
    <col min="8189" max="8189" width="4.28515625" style="2" customWidth="1"/>
    <col min="8190" max="8190" width="34.7109375" style="2" customWidth="1"/>
    <col min="8191" max="8191" width="0" style="2" hidden="1" customWidth="1"/>
    <col min="8192" max="8192" width="20" style="2" customWidth="1"/>
    <col min="8193" max="8193" width="20.85546875" style="2" customWidth="1"/>
    <col min="8194" max="8194" width="25" style="2" customWidth="1"/>
    <col min="8195" max="8195" width="18.7109375" style="2" customWidth="1"/>
    <col min="8196" max="8196" width="29.7109375" style="2" customWidth="1"/>
    <col min="8197" max="8197" width="13.42578125" style="2" customWidth="1"/>
    <col min="8198" max="8198" width="13.85546875" style="2" customWidth="1"/>
    <col min="8199" max="8203" width="16.5703125" style="2" customWidth="1"/>
    <col min="8204" max="8204" width="20.5703125" style="2" customWidth="1"/>
    <col min="8205" max="8205" width="21.140625" style="2" customWidth="1"/>
    <col min="8206" max="8206" width="9.5703125" style="2" customWidth="1"/>
    <col min="8207" max="8207" width="0.42578125" style="2" customWidth="1"/>
    <col min="8208" max="8214" width="6.42578125" style="2" customWidth="1"/>
    <col min="8215" max="8443" width="11.42578125" style="2"/>
    <col min="8444" max="8444" width="1" style="2" customWidth="1"/>
    <col min="8445" max="8445" width="4.28515625" style="2" customWidth="1"/>
    <col min="8446" max="8446" width="34.7109375" style="2" customWidth="1"/>
    <col min="8447" max="8447" width="0" style="2" hidden="1" customWidth="1"/>
    <col min="8448" max="8448" width="20" style="2" customWidth="1"/>
    <col min="8449" max="8449" width="20.85546875" style="2" customWidth="1"/>
    <col min="8450" max="8450" width="25" style="2" customWidth="1"/>
    <col min="8451" max="8451" width="18.7109375" style="2" customWidth="1"/>
    <col min="8452" max="8452" width="29.7109375" style="2" customWidth="1"/>
    <col min="8453" max="8453" width="13.42578125" style="2" customWidth="1"/>
    <col min="8454" max="8454" width="13.85546875" style="2" customWidth="1"/>
    <col min="8455" max="8459" width="16.5703125" style="2" customWidth="1"/>
    <col min="8460" max="8460" width="20.5703125" style="2" customWidth="1"/>
    <col min="8461" max="8461" width="21.140625" style="2" customWidth="1"/>
    <col min="8462" max="8462" width="9.5703125" style="2" customWidth="1"/>
    <col min="8463" max="8463" width="0.42578125" style="2" customWidth="1"/>
    <col min="8464" max="8470" width="6.42578125" style="2" customWidth="1"/>
    <col min="8471" max="8699" width="11.42578125" style="2"/>
    <col min="8700" max="8700" width="1" style="2" customWidth="1"/>
    <col min="8701" max="8701" width="4.28515625" style="2" customWidth="1"/>
    <col min="8702" max="8702" width="34.7109375" style="2" customWidth="1"/>
    <col min="8703" max="8703" width="0" style="2" hidden="1" customWidth="1"/>
    <col min="8704" max="8704" width="20" style="2" customWidth="1"/>
    <col min="8705" max="8705" width="20.85546875" style="2" customWidth="1"/>
    <col min="8706" max="8706" width="25" style="2" customWidth="1"/>
    <col min="8707" max="8707" width="18.7109375" style="2" customWidth="1"/>
    <col min="8708" max="8708" width="29.7109375" style="2" customWidth="1"/>
    <col min="8709" max="8709" width="13.42578125" style="2" customWidth="1"/>
    <col min="8710" max="8710" width="13.85546875" style="2" customWidth="1"/>
    <col min="8711" max="8715" width="16.5703125" style="2" customWidth="1"/>
    <col min="8716" max="8716" width="20.5703125" style="2" customWidth="1"/>
    <col min="8717" max="8717" width="21.140625" style="2" customWidth="1"/>
    <col min="8718" max="8718" width="9.5703125" style="2" customWidth="1"/>
    <col min="8719" max="8719" width="0.42578125" style="2" customWidth="1"/>
    <col min="8720" max="8726" width="6.42578125" style="2" customWidth="1"/>
    <col min="8727" max="8955" width="11.42578125" style="2"/>
    <col min="8956" max="8956" width="1" style="2" customWidth="1"/>
    <col min="8957" max="8957" width="4.28515625" style="2" customWidth="1"/>
    <col min="8958" max="8958" width="34.7109375" style="2" customWidth="1"/>
    <col min="8959" max="8959" width="0" style="2" hidden="1" customWidth="1"/>
    <col min="8960" max="8960" width="20" style="2" customWidth="1"/>
    <col min="8961" max="8961" width="20.85546875" style="2" customWidth="1"/>
    <col min="8962" max="8962" width="25" style="2" customWidth="1"/>
    <col min="8963" max="8963" width="18.7109375" style="2" customWidth="1"/>
    <col min="8964" max="8964" width="29.7109375" style="2" customWidth="1"/>
    <col min="8965" max="8965" width="13.42578125" style="2" customWidth="1"/>
    <col min="8966" max="8966" width="13.85546875" style="2" customWidth="1"/>
    <col min="8967" max="8971" width="16.5703125" style="2" customWidth="1"/>
    <col min="8972" max="8972" width="20.5703125" style="2" customWidth="1"/>
    <col min="8973" max="8973" width="21.140625" style="2" customWidth="1"/>
    <col min="8974" max="8974" width="9.5703125" style="2" customWidth="1"/>
    <col min="8975" max="8975" width="0.42578125" style="2" customWidth="1"/>
    <col min="8976" max="8982" width="6.42578125" style="2" customWidth="1"/>
    <col min="8983" max="9211" width="11.42578125" style="2"/>
    <col min="9212" max="9212" width="1" style="2" customWidth="1"/>
    <col min="9213" max="9213" width="4.28515625" style="2" customWidth="1"/>
    <col min="9214" max="9214" width="34.7109375" style="2" customWidth="1"/>
    <col min="9215" max="9215" width="0" style="2" hidden="1" customWidth="1"/>
    <col min="9216" max="9216" width="20" style="2" customWidth="1"/>
    <col min="9217" max="9217" width="20.85546875" style="2" customWidth="1"/>
    <col min="9218" max="9218" width="25" style="2" customWidth="1"/>
    <col min="9219" max="9219" width="18.7109375" style="2" customWidth="1"/>
    <col min="9220" max="9220" width="29.7109375" style="2" customWidth="1"/>
    <col min="9221" max="9221" width="13.42578125" style="2" customWidth="1"/>
    <col min="9222" max="9222" width="13.85546875" style="2" customWidth="1"/>
    <col min="9223" max="9227" width="16.5703125" style="2" customWidth="1"/>
    <col min="9228" max="9228" width="20.5703125" style="2" customWidth="1"/>
    <col min="9229" max="9229" width="21.140625" style="2" customWidth="1"/>
    <col min="9230" max="9230" width="9.5703125" style="2" customWidth="1"/>
    <col min="9231" max="9231" width="0.42578125" style="2" customWidth="1"/>
    <col min="9232" max="9238" width="6.42578125" style="2" customWidth="1"/>
    <col min="9239" max="9467" width="11.42578125" style="2"/>
    <col min="9468" max="9468" width="1" style="2" customWidth="1"/>
    <col min="9469" max="9469" width="4.28515625" style="2" customWidth="1"/>
    <col min="9470" max="9470" width="34.7109375" style="2" customWidth="1"/>
    <col min="9471" max="9471" width="0" style="2" hidden="1" customWidth="1"/>
    <col min="9472" max="9472" width="20" style="2" customWidth="1"/>
    <col min="9473" max="9473" width="20.85546875" style="2" customWidth="1"/>
    <col min="9474" max="9474" width="25" style="2" customWidth="1"/>
    <col min="9475" max="9475" width="18.7109375" style="2" customWidth="1"/>
    <col min="9476" max="9476" width="29.7109375" style="2" customWidth="1"/>
    <col min="9477" max="9477" width="13.42578125" style="2" customWidth="1"/>
    <col min="9478" max="9478" width="13.85546875" style="2" customWidth="1"/>
    <col min="9479" max="9483" width="16.5703125" style="2" customWidth="1"/>
    <col min="9484" max="9484" width="20.5703125" style="2" customWidth="1"/>
    <col min="9485" max="9485" width="21.140625" style="2" customWidth="1"/>
    <col min="9486" max="9486" width="9.5703125" style="2" customWidth="1"/>
    <col min="9487" max="9487" width="0.42578125" style="2" customWidth="1"/>
    <col min="9488" max="9494" width="6.42578125" style="2" customWidth="1"/>
    <col min="9495" max="9723" width="11.42578125" style="2"/>
    <col min="9724" max="9724" width="1" style="2" customWidth="1"/>
    <col min="9725" max="9725" width="4.28515625" style="2" customWidth="1"/>
    <col min="9726" max="9726" width="34.7109375" style="2" customWidth="1"/>
    <col min="9727" max="9727" width="0" style="2" hidden="1" customWidth="1"/>
    <col min="9728" max="9728" width="20" style="2" customWidth="1"/>
    <col min="9729" max="9729" width="20.85546875" style="2" customWidth="1"/>
    <col min="9730" max="9730" width="25" style="2" customWidth="1"/>
    <col min="9731" max="9731" width="18.7109375" style="2" customWidth="1"/>
    <col min="9732" max="9732" width="29.7109375" style="2" customWidth="1"/>
    <col min="9733" max="9733" width="13.42578125" style="2" customWidth="1"/>
    <col min="9734" max="9734" width="13.85546875" style="2" customWidth="1"/>
    <col min="9735" max="9739" width="16.5703125" style="2" customWidth="1"/>
    <col min="9740" max="9740" width="20.5703125" style="2" customWidth="1"/>
    <col min="9741" max="9741" width="21.140625" style="2" customWidth="1"/>
    <col min="9742" max="9742" width="9.5703125" style="2" customWidth="1"/>
    <col min="9743" max="9743" width="0.42578125" style="2" customWidth="1"/>
    <col min="9744" max="9750" width="6.42578125" style="2" customWidth="1"/>
    <col min="9751" max="9979" width="11.42578125" style="2"/>
    <col min="9980" max="9980" width="1" style="2" customWidth="1"/>
    <col min="9981" max="9981" width="4.28515625" style="2" customWidth="1"/>
    <col min="9982" max="9982" width="34.7109375" style="2" customWidth="1"/>
    <col min="9983" max="9983" width="0" style="2" hidden="1" customWidth="1"/>
    <col min="9984" max="9984" width="20" style="2" customWidth="1"/>
    <col min="9985" max="9985" width="20.85546875" style="2" customWidth="1"/>
    <col min="9986" max="9986" width="25" style="2" customWidth="1"/>
    <col min="9987" max="9987" width="18.7109375" style="2" customWidth="1"/>
    <col min="9988" max="9988" width="29.7109375" style="2" customWidth="1"/>
    <col min="9989" max="9989" width="13.42578125" style="2" customWidth="1"/>
    <col min="9990" max="9990" width="13.85546875" style="2" customWidth="1"/>
    <col min="9991" max="9995" width="16.5703125" style="2" customWidth="1"/>
    <col min="9996" max="9996" width="20.5703125" style="2" customWidth="1"/>
    <col min="9997" max="9997" width="21.140625" style="2" customWidth="1"/>
    <col min="9998" max="9998" width="9.5703125" style="2" customWidth="1"/>
    <col min="9999" max="9999" width="0.42578125" style="2" customWidth="1"/>
    <col min="10000" max="10006" width="6.42578125" style="2" customWidth="1"/>
    <col min="10007" max="10235" width="11.42578125" style="2"/>
    <col min="10236" max="10236" width="1" style="2" customWidth="1"/>
    <col min="10237" max="10237" width="4.28515625" style="2" customWidth="1"/>
    <col min="10238" max="10238" width="34.7109375" style="2" customWidth="1"/>
    <col min="10239" max="10239" width="0" style="2" hidden="1" customWidth="1"/>
    <col min="10240" max="10240" width="20" style="2" customWidth="1"/>
    <col min="10241" max="10241" width="20.85546875" style="2" customWidth="1"/>
    <col min="10242" max="10242" width="25" style="2" customWidth="1"/>
    <col min="10243" max="10243" width="18.7109375" style="2" customWidth="1"/>
    <col min="10244" max="10244" width="29.7109375" style="2" customWidth="1"/>
    <col min="10245" max="10245" width="13.42578125" style="2" customWidth="1"/>
    <col min="10246" max="10246" width="13.85546875" style="2" customWidth="1"/>
    <col min="10247" max="10251" width="16.5703125" style="2" customWidth="1"/>
    <col min="10252" max="10252" width="20.5703125" style="2" customWidth="1"/>
    <col min="10253" max="10253" width="21.140625" style="2" customWidth="1"/>
    <col min="10254" max="10254" width="9.5703125" style="2" customWidth="1"/>
    <col min="10255" max="10255" width="0.42578125" style="2" customWidth="1"/>
    <col min="10256" max="10262" width="6.42578125" style="2" customWidth="1"/>
    <col min="10263" max="10491" width="11.42578125" style="2"/>
    <col min="10492" max="10492" width="1" style="2" customWidth="1"/>
    <col min="10493" max="10493" width="4.28515625" style="2" customWidth="1"/>
    <col min="10494" max="10494" width="34.7109375" style="2" customWidth="1"/>
    <col min="10495" max="10495" width="0" style="2" hidden="1" customWidth="1"/>
    <col min="10496" max="10496" width="20" style="2" customWidth="1"/>
    <col min="10497" max="10497" width="20.85546875" style="2" customWidth="1"/>
    <col min="10498" max="10498" width="25" style="2" customWidth="1"/>
    <col min="10499" max="10499" width="18.7109375" style="2" customWidth="1"/>
    <col min="10500" max="10500" width="29.7109375" style="2" customWidth="1"/>
    <col min="10501" max="10501" width="13.42578125" style="2" customWidth="1"/>
    <col min="10502" max="10502" width="13.85546875" style="2" customWidth="1"/>
    <col min="10503" max="10507" width="16.5703125" style="2" customWidth="1"/>
    <col min="10508" max="10508" width="20.5703125" style="2" customWidth="1"/>
    <col min="10509" max="10509" width="21.140625" style="2" customWidth="1"/>
    <col min="10510" max="10510" width="9.5703125" style="2" customWidth="1"/>
    <col min="10511" max="10511" width="0.42578125" style="2" customWidth="1"/>
    <col min="10512" max="10518" width="6.42578125" style="2" customWidth="1"/>
    <col min="10519" max="10747" width="11.42578125" style="2"/>
    <col min="10748" max="10748" width="1" style="2" customWidth="1"/>
    <col min="10749" max="10749" width="4.28515625" style="2" customWidth="1"/>
    <col min="10750" max="10750" width="34.7109375" style="2" customWidth="1"/>
    <col min="10751" max="10751" width="0" style="2" hidden="1" customWidth="1"/>
    <col min="10752" max="10752" width="20" style="2" customWidth="1"/>
    <col min="10753" max="10753" width="20.85546875" style="2" customWidth="1"/>
    <col min="10754" max="10754" width="25" style="2" customWidth="1"/>
    <col min="10755" max="10755" width="18.7109375" style="2" customWidth="1"/>
    <col min="10756" max="10756" width="29.7109375" style="2" customWidth="1"/>
    <col min="10757" max="10757" width="13.42578125" style="2" customWidth="1"/>
    <col min="10758" max="10758" width="13.85546875" style="2" customWidth="1"/>
    <col min="10759" max="10763" width="16.5703125" style="2" customWidth="1"/>
    <col min="10764" max="10764" width="20.5703125" style="2" customWidth="1"/>
    <col min="10765" max="10765" width="21.140625" style="2" customWidth="1"/>
    <col min="10766" max="10766" width="9.5703125" style="2" customWidth="1"/>
    <col min="10767" max="10767" width="0.42578125" style="2" customWidth="1"/>
    <col min="10768" max="10774" width="6.42578125" style="2" customWidth="1"/>
    <col min="10775" max="11003" width="11.42578125" style="2"/>
    <col min="11004" max="11004" width="1" style="2" customWidth="1"/>
    <col min="11005" max="11005" width="4.28515625" style="2" customWidth="1"/>
    <col min="11006" max="11006" width="34.7109375" style="2" customWidth="1"/>
    <col min="11007" max="11007" width="0" style="2" hidden="1" customWidth="1"/>
    <col min="11008" max="11008" width="20" style="2" customWidth="1"/>
    <col min="11009" max="11009" width="20.85546875" style="2" customWidth="1"/>
    <col min="11010" max="11010" width="25" style="2" customWidth="1"/>
    <col min="11011" max="11011" width="18.7109375" style="2" customWidth="1"/>
    <col min="11012" max="11012" width="29.7109375" style="2" customWidth="1"/>
    <col min="11013" max="11013" width="13.42578125" style="2" customWidth="1"/>
    <col min="11014" max="11014" width="13.85546875" style="2" customWidth="1"/>
    <col min="11015" max="11019" width="16.5703125" style="2" customWidth="1"/>
    <col min="11020" max="11020" width="20.5703125" style="2" customWidth="1"/>
    <col min="11021" max="11021" width="21.140625" style="2" customWidth="1"/>
    <col min="11022" max="11022" width="9.5703125" style="2" customWidth="1"/>
    <col min="11023" max="11023" width="0.42578125" style="2" customWidth="1"/>
    <col min="11024" max="11030" width="6.42578125" style="2" customWidth="1"/>
    <col min="11031" max="11259" width="11.42578125" style="2"/>
    <col min="11260" max="11260" width="1" style="2" customWidth="1"/>
    <col min="11261" max="11261" width="4.28515625" style="2" customWidth="1"/>
    <col min="11262" max="11262" width="34.7109375" style="2" customWidth="1"/>
    <col min="11263" max="11263" width="0" style="2" hidden="1" customWidth="1"/>
    <col min="11264" max="11264" width="20" style="2" customWidth="1"/>
    <col min="11265" max="11265" width="20.85546875" style="2" customWidth="1"/>
    <col min="11266" max="11266" width="25" style="2" customWidth="1"/>
    <col min="11267" max="11267" width="18.7109375" style="2" customWidth="1"/>
    <col min="11268" max="11268" width="29.7109375" style="2" customWidth="1"/>
    <col min="11269" max="11269" width="13.42578125" style="2" customWidth="1"/>
    <col min="11270" max="11270" width="13.85546875" style="2" customWidth="1"/>
    <col min="11271" max="11275" width="16.5703125" style="2" customWidth="1"/>
    <col min="11276" max="11276" width="20.5703125" style="2" customWidth="1"/>
    <col min="11277" max="11277" width="21.140625" style="2" customWidth="1"/>
    <col min="11278" max="11278" width="9.5703125" style="2" customWidth="1"/>
    <col min="11279" max="11279" width="0.42578125" style="2" customWidth="1"/>
    <col min="11280" max="11286" width="6.42578125" style="2" customWidth="1"/>
    <col min="11287" max="11515" width="11.42578125" style="2"/>
    <col min="11516" max="11516" width="1" style="2" customWidth="1"/>
    <col min="11517" max="11517" width="4.28515625" style="2" customWidth="1"/>
    <col min="11518" max="11518" width="34.7109375" style="2" customWidth="1"/>
    <col min="11519" max="11519" width="0" style="2" hidden="1" customWidth="1"/>
    <col min="11520" max="11520" width="20" style="2" customWidth="1"/>
    <col min="11521" max="11521" width="20.85546875" style="2" customWidth="1"/>
    <col min="11522" max="11522" width="25" style="2" customWidth="1"/>
    <col min="11523" max="11523" width="18.7109375" style="2" customWidth="1"/>
    <col min="11524" max="11524" width="29.7109375" style="2" customWidth="1"/>
    <col min="11525" max="11525" width="13.42578125" style="2" customWidth="1"/>
    <col min="11526" max="11526" width="13.85546875" style="2" customWidth="1"/>
    <col min="11527" max="11531" width="16.5703125" style="2" customWidth="1"/>
    <col min="11532" max="11532" width="20.5703125" style="2" customWidth="1"/>
    <col min="11533" max="11533" width="21.140625" style="2" customWidth="1"/>
    <col min="11534" max="11534" width="9.5703125" style="2" customWidth="1"/>
    <col min="11535" max="11535" width="0.42578125" style="2" customWidth="1"/>
    <col min="11536" max="11542" width="6.42578125" style="2" customWidth="1"/>
    <col min="11543" max="11771" width="11.42578125" style="2"/>
    <col min="11772" max="11772" width="1" style="2" customWidth="1"/>
    <col min="11773" max="11773" width="4.28515625" style="2" customWidth="1"/>
    <col min="11774" max="11774" width="34.7109375" style="2" customWidth="1"/>
    <col min="11775" max="11775" width="0" style="2" hidden="1" customWidth="1"/>
    <col min="11776" max="11776" width="20" style="2" customWidth="1"/>
    <col min="11777" max="11777" width="20.85546875" style="2" customWidth="1"/>
    <col min="11778" max="11778" width="25" style="2" customWidth="1"/>
    <col min="11779" max="11779" width="18.7109375" style="2" customWidth="1"/>
    <col min="11780" max="11780" width="29.7109375" style="2" customWidth="1"/>
    <col min="11781" max="11781" width="13.42578125" style="2" customWidth="1"/>
    <col min="11782" max="11782" width="13.85546875" style="2" customWidth="1"/>
    <col min="11783" max="11787" width="16.5703125" style="2" customWidth="1"/>
    <col min="11788" max="11788" width="20.5703125" style="2" customWidth="1"/>
    <col min="11789" max="11789" width="21.140625" style="2" customWidth="1"/>
    <col min="11790" max="11790" width="9.5703125" style="2" customWidth="1"/>
    <col min="11791" max="11791" width="0.42578125" style="2" customWidth="1"/>
    <col min="11792" max="11798" width="6.42578125" style="2" customWidth="1"/>
    <col min="11799" max="12027" width="11.42578125" style="2"/>
    <col min="12028" max="12028" width="1" style="2" customWidth="1"/>
    <col min="12029" max="12029" width="4.28515625" style="2" customWidth="1"/>
    <col min="12030" max="12030" width="34.7109375" style="2" customWidth="1"/>
    <col min="12031" max="12031" width="0" style="2" hidden="1" customWidth="1"/>
    <col min="12032" max="12032" width="20" style="2" customWidth="1"/>
    <col min="12033" max="12033" width="20.85546875" style="2" customWidth="1"/>
    <col min="12034" max="12034" width="25" style="2" customWidth="1"/>
    <col min="12035" max="12035" width="18.7109375" style="2" customWidth="1"/>
    <col min="12036" max="12036" width="29.7109375" style="2" customWidth="1"/>
    <col min="12037" max="12037" width="13.42578125" style="2" customWidth="1"/>
    <col min="12038" max="12038" width="13.85546875" style="2" customWidth="1"/>
    <col min="12039" max="12043" width="16.5703125" style="2" customWidth="1"/>
    <col min="12044" max="12044" width="20.5703125" style="2" customWidth="1"/>
    <col min="12045" max="12045" width="21.140625" style="2" customWidth="1"/>
    <col min="12046" max="12046" width="9.5703125" style="2" customWidth="1"/>
    <col min="12047" max="12047" width="0.42578125" style="2" customWidth="1"/>
    <col min="12048" max="12054" width="6.42578125" style="2" customWidth="1"/>
    <col min="12055" max="12283" width="11.42578125" style="2"/>
    <col min="12284" max="12284" width="1" style="2" customWidth="1"/>
    <col min="12285" max="12285" width="4.28515625" style="2" customWidth="1"/>
    <col min="12286" max="12286" width="34.7109375" style="2" customWidth="1"/>
    <col min="12287" max="12287" width="0" style="2" hidden="1" customWidth="1"/>
    <col min="12288" max="12288" width="20" style="2" customWidth="1"/>
    <col min="12289" max="12289" width="20.85546875" style="2" customWidth="1"/>
    <col min="12290" max="12290" width="25" style="2" customWidth="1"/>
    <col min="12291" max="12291" width="18.7109375" style="2" customWidth="1"/>
    <col min="12292" max="12292" width="29.7109375" style="2" customWidth="1"/>
    <col min="12293" max="12293" width="13.42578125" style="2" customWidth="1"/>
    <col min="12294" max="12294" width="13.85546875" style="2" customWidth="1"/>
    <col min="12295" max="12299" width="16.5703125" style="2" customWidth="1"/>
    <col min="12300" max="12300" width="20.5703125" style="2" customWidth="1"/>
    <col min="12301" max="12301" width="21.140625" style="2" customWidth="1"/>
    <col min="12302" max="12302" width="9.5703125" style="2" customWidth="1"/>
    <col min="12303" max="12303" width="0.42578125" style="2" customWidth="1"/>
    <col min="12304" max="12310" width="6.42578125" style="2" customWidth="1"/>
    <col min="12311" max="12539" width="11.42578125" style="2"/>
    <col min="12540" max="12540" width="1" style="2" customWidth="1"/>
    <col min="12541" max="12541" width="4.28515625" style="2" customWidth="1"/>
    <col min="12542" max="12542" width="34.7109375" style="2" customWidth="1"/>
    <col min="12543" max="12543" width="0" style="2" hidden="1" customWidth="1"/>
    <col min="12544" max="12544" width="20" style="2" customWidth="1"/>
    <col min="12545" max="12545" width="20.85546875" style="2" customWidth="1"/>
    <col min="12546" max="12546" width="25" style="2" customWidth="1"/>
    <col min="12547" max="12547" width="18.7109375" style="2" customWidth="1"/>
    <col min="12548" max="12548" width="29.7109375" style="2" customWidth="1"/>
    <col min="12549" max="12549" width="13.42578125" style="2" customWidth="1"/>
    <col min="12550" max="12550" width="13.85546875" style="2" customWidth="1"/>
    <col min="12551" max="12555" width="16.5703125" style="2" customWidth="1"/>
    <col min="12556" max="12556" width="20.5703125" style="2" customWidth="1"/>
    <col min="12557" max="12557" width="21.140625" style="2" customWidth="1"/>
    <col min="12558" max="12558" width="9.5703125" style="2" customWidth="1"/>
    <col min="12559" max="12559" width="0.42578125" style="2" customWidth="1"/>
    <col min="12560" max="12566" width="6.42578125" style="2" customWidth="1"/>
    <col min="12567" max="12795" width="11.42578125" style="2"/>
    <col min="12796" max="12796" width="1" style="2" customWidth="1"/>
    <col min="12797" max="12797" width="4.28515625" style="2" customWidth="1"/>
    <col min="12798" max="12798" width="34.7109375" style="2" customWidth="1"/>
    <col min="12799" max="12799" width="0" style="2" hidden="1" customWidth="1"/>
    <col min="12800" max="12800" width="20" style="2" customWidth="1"/>
    <col min="12801" max="12801" width="20.85546875" style="2" customWidth="1"/>
    <col min="12802" max="12802" width="25" style="2" customWidth="1"/>
    <col min="12803" max="12803" width="18.7109375" style="2" customWidth="1"/>
    <col min="12804" max="12804" width="29.7109375" style="2" customWidth="1"/>
    <col min="12805" max="12805" width="13.42578125" style="2" customWidth="1"/>
    <col min="12806" max="12806" width="13.85546875" style="2" customWidth="1"/>
    <col min="12807" max="12811" width="16.5703125" style="2" customWidth="1"/>
    <col min="12812" max="12812" width="20.5703125" style="2" customWidth="1"/>
    <col min="12813" max="12813" width="21.140625" style="2" customWidth="1"/>
    <col min="12814" max="12814" width="9.5703125" style="2" customWidth="1"/>
    <col min="12815" max="12815" width="0.42578125" style="2" customWidth="1"/>
    <col min="12816" max="12822" width="6.42578125" style="2" customWidth="1"/>
    <col min="12823" max="13051" width="11.42578125" style="2"/>
    <col min="13052" max="13052" width="1" style="2" customWidth="1"/>
    <col min="13053" max="13053" width="4.28515625" style="2" customWidth="1"/>
    <col min="13054" max="13054" width="34.7109375" style="2" customWidth="1"/>
    <col min="13055" max="13055" width="0" style="2" hidden="1" customWidth="1"/>
    <col min="13056" max="13056" width="20" style="2" customWidth="1"/>
    <col min="13057" max="13057" width="20.85546875" style="2" customWidth="1"/>
    <col min="13058" max="13058" width="25" style="2" customWidth="1"/>
    <col min="13059" max="13059" width="18.7109375" style="2" customWidth="1"/>
    <col min="13060" max="13060" width="29.7109375" style="2" customWidth="1"/>
    <col min="13061" max="13061" width="13.42578125" style="2" customWidth="1"/>
    <col min="13062" max="13062" width="13.85546875" style="2" customWidth="1"/>
    <col min="13063" max="13067" width="16.5703125" style="2" customWidth="1"/>
    <col min="13068" max="13068" width="20.5703125" style="2" customWidth="1"/>
    <col min="13069" max="13069" width="21.140625" style="2" customWidth="1"/>
    <col min="13070" max="13070" width="9.5703125" style="2" customWidth="1"/>
    <col min="13071" max="13071" width="0.42578125" style="2" customWidth="1"/>
    <col min="13072" max="13078" width="6.42578125" style="2" customWidth="1"/>
    <col min="13079" max="13307" width="11.42578125" style="2"/>
    <col min="13308" max="13308" width="1" style="2" customWidth="1"/>
    <col min="13309" max="13309" width="4.28515625" style="2" customWidth="1"/>
    <col min="13310" max="13310" width="34.7109375" style="2" customWidth="1"/>
    <col min="13311" max="13311" width="0" style="2" hidden="1" customWidth="1"/>
    <col min="13312" max="13312" width="20" style="2" customWidth="1"/>
    <col min="13313" max="13313" width="20.85546875" style="2" customWidth="1"/>
    <col min="13314" max="13314" width="25" style="2" customWidth="1"/>
    <col min="13315" max="13315" width="18.7109375" style="2" customWidth="1"/>
    <col min="13316" max="13316" width="29.7109375" style="2" customWidth="1"/>
    <col min="13317" max="13317" width="13.42578125" style="2" customWidth="1"/>
    <col min="13318" max="13318" width="13.85546875" style="2" customWidth="1"/>
    <col min="13319" max="13323" width="16.5703125" style="2" customWidth="1"/>
    <col min="13324" max="13324" width="20.5703125" style="2" customWidth="1"/>
    <col min="13325" max="13325" width="21.140625" style="2" customWidth="1"/>
    <col min="13326" max="13326" width="9.5703125" style="2" customWidth="1"/>
    <col min="13327" max="13327" width="0.42578125" style="2" customWidth="1"/>
    <col min="13328" max="13334" width="6.42578125" style="2" customWidth="1"/>
    <col min="13335" max="13563" width="11.42578125" style="2"/>
    <col min="13564" max="13564" width="1" style="2" customWidth="1"/>
    <col min="13565" max="13565" width="4.28515625" style="2" customWidth="1"/>
    <col min="13566" max="13566" width="34.7109375" style="2" customWidth="1"/>
    <col min="13567" max="13567" width="0" style="2" hidden="1" customWidth="1"/>
    <col min="13568" max="13568" width="20" style="2" customWidth="1"/>
    <col min="13569" max="13569" width="20.85546875" style="2" customWidth="1"/>
    <col min="13570" max="13570" width="25" style="2" customWidth="1"/>
    <col min="13571" max="13571" width="18.7109375" style="2" customWidth="1"/>
    <col min="13572" max="13572" width="29.7109375" style="2" customWidth="1"/>
    <col min="13573" max="13573" width="13.42578125" style="2" customWidth="1"/>
    <col min="13574" max="13574" width="13.85546875" style="2" customWidth="1"/>
    <col min="13575" max="13579" width="16.5703125" style="2" customWidth="1"/>
    <col min="13580" max="13580" width="20.5703125" style="2" customWidth="1"/>
    <col min="13581" max="13581" width="21.140625" style="2" customWidth="1"/>
    <col min="13582" max="13582" width="9.5703125" style="2" customWidth="1"/>
    <col min="13583" max="13583" width="0.42578125" style="2" customWidth="1"/>
    <col min="13584" max="13590" width="6.42578125" style="2" customWidth="1"/>
    <col min="13591" max="13819" width="11.42578125" style="2"/>
    <col min="13820" max="13820" width="1" style="2" customWidth="1"/>
    <col min="13821" max="13821" width="4.28515625" style="2" customWidth="1"/>
    <col min="13822" max="13822" width="34.7109375" style="2" customWidth="1"/>
    <col min="13823" max="13823" width="0" style="2" hidden="1" customWidth="1"/>
    <col min="13824" max="13824" width="20" style="2" customWidth="1"/>
    <col min="13825" max="13825" width="20.85546875" style="2" customWidth="1"/>
    <col min="13826" max="13826" width="25" style="2" customWidth="1"/>
    <col min="13827" max="13827" width="18.7109375" style="2" customWidth="1"/>
    <col min="13828" max="13828" width="29.7109375" style="2" customWidth="1"/>
    <col min="13829" max="13829" width="13.42578125" style="2" customWidth="1"/>
    <col min="13830" max="13830" width="13.85546875" style="2" customWidth="1"/>
    <col min="13831" max="13835" width="16.5703125" style="2" customWidth="1"/>
    <col min="13836" max="13836" width="20.5703125" style="2" customWidth="1"/>
    <col min="13837" max="13837" width="21.140625" style="2" customWidth="1"/>
    <col min="13838" max="13838" width="9.5703125" style="2" customWidth="1"/>
    <col min="13839" max="13839" width="0.42578125" style="2" customWidth="1"/>
    <col min="13840" max="13846" width="6.42578125" style="2" customWidth="1"/>
    <col min="13847" max="14075" width="11.42578125" style="2"/>
    <col min="14076" max="14076" width="1" style="2" customWidth="1"/>
    <col min="14077" max="14077" width="4.28515625" style="2" customWidth="1"/>
    <col min="14078" max="14078" width="34.7109375" style="2" customWidth="1"/>
    <col min="14079" max="14079" width="0" style="2" hidden="1" customWidth="1"/>
    <col min="14080" max="14080" width="20" style="2" customWidth="1"/>
    <col min="14081" max="14081" width="20.85546875" style="2" customWidth="1"/>
    <col min="14082" max="14082" width="25" style="2" customWidth="1"/>
    <col min="14083" max="14083" width="18.7109375" style="2" customWidth="1"/>
    <col min="14084" max="14084" width="29.7109375" style="2" customWidth="1"/>
    <col min="14085" max="14085" width="13.42578125" style="2" customWidth="1"/>
    <col min="14086" max="14086" width="13.85546875" style="2" customWidth="1"/>
    <col min="14087" max="14091" width="16.5703125" style="2" customWidth="1"/>
    <col min="14092" max="14092" width="20.5703125" style="2" customWidth="1"/>
    <col min="14093" max="14093" width="21.140625" style="2" customWidth="1"/>
    <col min="14094" max="14094" width="9.5703125" style="2" customWidth="1"/>
    <col min="14095" max="14095" width="0.42578125" style="2" customWidth="1"/>
    <col min="14096" max="14102" width="6.42578125" style="2" customWidth="1"/>
    <col min="14103" max="14331" width="11.42578125" style="2"/>
    <col min="14332" max="14332" width="1" style="2" customWidth="1"/>
    <col min="14333" max="14333" width="4.28515625" style="2" customWidth="1"/>
    <col min="14334" max="14334" width="34.7109375" style="2" customWidth="1"/>
    <col min="14335" max="14335" width="0" style="2" hidden="1" customWidth="1"/>
    <col min="14336" max="14336" width="20" style="2" customWidth="1"/>
    <col min="14337" max="14337" width="20.85546875" style="2" customWidth="1"/>
    <col min="14338" max="14338" width="25" style="2" customWidth="1"/>
    <col min="14339" max="14339" width="18.7109375" style="2" customWidth="1"/>
    <col min="14340" max="14340" width="29.7109375" style="2" customWidth="1"/>
    <col min="14341" max="14341" width="13.42578125" style="2" customWidth="1"/>
    <col min="14342" max="14342" width="13.85546875" style="2" customWidth="1"/>
    <col min="14343" max="14347" width="16.5703125" style="2" customWidth="1"/>
    <col min="14348" max="14348" width="20.5703125" style="2" customWidth="1"/>
    <col min="14349" max="14349" width="21.140625" style="2" customWidth="1"/>
    <col min="14350" max="14350" width="9.5703125" style="2" customWidth="1"/>
    <col min="14351" max="14351" width="0.42578125" style="2" customWidth="1"/>
    <col min="14352" max="14358" width="6.42578125" style="2" customWidth="1"/>
    <col min="14359" max="14587" width="11.42578125" style="2"/>
    <col min="14588" max="14588" width="1" style="2" customWidth="1"/>
    <col min="14589" max="14589" width="4.28515625" style="2" customWidth="1"/>
    <col min="14590" max="14590" width="34.7109375" style="2" customWidth="1"/>
    <col min="14591" max="14591" width="0" style="2" hidden="1" customWidth="1"/>
    <col min="14592" max="14592" width="20" style="2" customWidth="1"/>
    <col min="14593" max="14593" width="20.85546875" style="2" customWidth="1"/>
    <col min="14594" max="14594" width="25" style="2" customWidth="1"/>
    <col min="14595" max="14595" width="18.7109375" style="2" customWidth="1"/>
    <col min="14596" max="14596" width="29.7109375" style="2" customWidth="1"/>
    <col min="14597" max="14597" width="13.42578125" style="2" customWidth="1"/>
    <col min="14598" max="14598" width="13.85546875" style="2" customWidth="1"/>
    <col min="14599" max="14603" width="16.5703125" style="2" customWidth="1"/>
    <col min="14604" max="14604" width="20.5703125" style="2" customWidth="1"/>
    <col min="14605" max="14605" width="21.140625" style="2" customWidth="1"/>
    <col min="14606" max="14606" width="9.5703125" style="2" customWidth="1"/>
    <col min="14607" max="14607" width="0.42578125" style="2" customWidth="1"/>
    <col min="14608" max="14614" width="6.42578125" style="2" customWidth="1"/>
    <col min="14615" max="14843" width="11.42578125" style="2"/>
    <col min="14844" max="14844" width="1" style="2" customWidth="1"/>
    <col min="14845" max="14845" width="4.28515625" style="2" customWidth="1"/>
    <col min="14846" max="14846" width="34.7109375" style="2" customWidth="1"/>
    <col min="14847" max="14847" width="0" style="2" hidden="1" customWidth="1"/>
    <col min="14848" max="14848" width="20" style="2" customWidth="1"/>
    <col min="14849" max="14849" width="20.85546875" style="2" customWidth="1"/>
    <col min="14850" max="14850" width="25" style="2" customWidth="1"/>
    <col min="14851" max="14851" width="18.7109375" style="2" customWidth="1"/>
    <col min="14852" max="14852" width="29.7109375" style="2" customWidth="1"/>
    <col min="14853" max="14853" width="13.42578125" style="2" customWidth="1"/>
    <col min="14854" max="14854" width="13.85546875" style="2" customWidth="1"/>
    <col min="14855" max="14859" width="16.5703125" style="2" customWidth="1"/>
    <col min="14860" max="14860" width="20.5703125" style="2" customWidth="1"/>
    <col min="14861" max="14861" width="21.140625" style="2" customWidth="1"/>
    <col min="14862" max="14862" width="9.5703125" style="2" customWidth="1"/>
    <col min="14863" max="14863" width="0.42578125" style="2" customWidth="1"/>
    <col min="14864" max="14870" width="6.42578125" style="2" customWidth="1"/>
    <col min="14871" max="15099" width="11.42578125" style="2"/>
    <col min="15100" max="15100" width="1" style="2" customWidth="1"/>
    <col min="15101" max="15101" width="4.28515625" style="2" customWidth="1"/>
    <col min="15102" max="15102" width="34.7109375" style="2" customWidth="1"/>
    <col min="15103" max="15103" width="0" style="2" hidden="1" customWidth="1"/>
    <col min="15104" max="15104" width="20" style="2" customWidth="1"/>
    <col min="15105" max="15105" width="20.85546875" style="2" customWidth="1"/>
    <col min="15106" max="15106" width="25" style="2" customWidth="1"/>
    <col min="15107" max="15107" width="18.7109375" style="2" customWidth="1"/>
    <col min="15108" max="15108" width="29.7109375" style="2" customWidth="1"/>
    <col min="15109" max="15109" width="13.42578125" style="2" customWidth="1"/>
    <col min="15110" max="15110" width="13.85546875" style="2" customWidth="1"/>
    <col min="15111" max="15115" width="16.5703125" style="2" customWidth="1"/>
    <col min="15116" max="15116" width="20.5703125" style="2" customWidth="1"/>
    <col min="15117" max="15117" width="21.140625" style="2" customWidth="1"/>
    <col min="15118" max="15118" width="9.5703125" style="2" customWidth="1"/>
    <col min="15119" max="15119" width="0.42578125" style="2" customWidth="1"/>
    <col min="15120" max="15126" width="6.42578125" style="2" customWidth="1"/>
    <col min="15127" max="15355" width="11.42578125" style="2"/>
    <col min="15356" max="15356" width="1" style="2" customWidth="1"/>
    <col min="15357" max="15357" width="4.28515625" style="2" customWidth="1"/>
    <col min="15358" max="15358" width="34.7109375" style="2" customWidth="1"/>
    <col min="15359" max="15359" width="0" style="2" hidden="1" customWidth="1"/>
    <col min="15360" max="15360" width="20" style="2" customWidth="1"/>
    <col min="15361" max="15361" width="20.85546875" style="2" customWidth="1"/>
    <col min="15362" max="15362" width="25" style="2" customWidth="1"/>
    <col min="15363" max="15363" width="18.7109375" style="2" customWidth="1"/>
    <col min="15364" max="15364" width="29.7109375" style="2" customWidth="1"/>
    <col min="15365" max="15365" width="13.42578125" style="2" customWidth="1"/>
    <col min="15366" max="15366" width="13.85546875" style="2" customWidth="1"/>
    <col min="15367" max="15371" width="16.5703125" style="2" customWidth="1"/>
    <col min="15372" max="15372" width="20.5703125" style="2" customWidth="1"/>
    <col min="15373" max="15373" width="21.140625" style="2" customWidth="1"/>
    <col min="15374" max="15374" width="9.5703125" style="2" customWidth="1"/>
    <col min="15375" max="15375" width="0.42578125" style="2" customWidth="1"/>
    <col min="15376" max="15382" width="6.42578125" style="2" customWidth="1"/>
    <col min="15383" max="15611" width="11.42578125" style="2"/>
    <col min="15612" max="15612" width="1" style="2" customWidth="1"/>
    <col min="15613" max="15613" width="4.28515625" style="2" customWidth="1"/>
    <col min="15614" max="15614" width="34.7109375" style="2" customWidth="1"/>
    <col min="15615" max="15615" width="0" style="2" hidden="1" customWidth="1"/>
    <col min="15616" max="15616" width="20" style="2" customWidth="1"/>
    <col min="15617" max="15617" width="20.85546875" style="2" customWidth="1"/>
    <col min="15618" max="15618" width="25" style="2" customWidth="1"/>
    <col min="15619" max="15619" width="18.7109375" style="2" customWidth="1"/>
    <col min="15620" max="15620" width="29.7109375" style="2" customWidth="1"/>
    <col min="15621" max="15621" width="13.42578125" style="2" customWidth="1"/>
    <col min="15622" max="15622" width="13.85546875" style="2" customWidth="1"/>
    <col min="15623" max="15627" width="16.5703125" style="2" customWidth="1"/>
    <col min="15628" max="15628" width="20.5703125" style="2" customWidth="1"/>
    <col min="15629" max="15629" width="21.140625" style="2" customWidth="1"/>
    <col min="15630" max="15630" width="9.5703125" style="2" customWidth="1"/>
    <col min="15631" max="15631" width="0.42578125" style="2" customWidth="1"/>
    <col min="15632" max="15638" width="6.42578125" style="2" customWidth="1"/>
    <col min="15639" max="15867" width="11.42578125" style="2"/>
    <col min="15868" max="15868" width="1" style="2" customWidth="1"/>
    <col min="15869" max="15869" width="4.28515625" style="2" customWidth="1"/>
    <col min="15870" max="15870" width="34.7109375" style="2" customWidth="1"/>
    <col min="15871" max="15871" width="0" style="2" hidden="1" customWidth="1"/>
    <col min="15872" max="15872" width="20" style="2" customWidth="1"/>
    <col min="15873" max="15873" width="20.85546875" style="2" customWidth="1"/>
    <col min="15874" max="15874" width="25" style="2" customWidth="1"/>
    <col min="15875" max="15875" width="18.7109375" style="2" customWidth="1"/>
    <col min="15876" max="15876" width="29.7109375" style="2" customWidth="1"/>
    <col min="15877" max="15877" width="13.42578125" style="2" customWidth="1"/>
    <col min="15878" max="15878" width="13.85546875" style="2" customWidth="1"/>
    <col min="15879" max="15883" width="16.5703125" style="2" customWidth="1"/>
    <col min="15884" max="15884" width="20.5703125" style="2" customWidth="1"/>
    <col min="15885" max="15885" width="21.140625" style="2" customWidth="1"/>
    <col min="15886" max="15886" width="9.5703125" style="2" customWidth="1"/>
    <col min="15887" max="15887" width="0.42578125" style="2" customWidth="1"/>
    <col min="15888" max="15894" width="6.42578125" style="2" customWidth="1"/>
    <col min="15895" max="16123" width="11.42578125" style="2"/>
    <col min="16124" max="16124" width="1" style="2" customWidth="1"/>
    <col min="16125" max="16125" width="4.28515625" style="2" customWidth="1"/>
    <col min="16126" max="16126" width="34.7109375" style="2" customWidth="1"/>
    <col min="16127" max="16127" width="0" style="2" hidden="1" customWidth="1"/>
    <col min="16128" max="16128" width="20" style="2" customWidth="1"/>
    <col min="16129" max="16129" width="20.85546875" style="2" customWidth="1"/>
    <col min="16130" max="16130" width="25" style="2" customWidth="1"/>
    <col min="16131" max="16131" width="18.7109375" style="2" customWidth="1"/>
    <col min="16132" max="16132" width="29.7109375" style="2" customWidth="1"/>
    <col min="16133" max="16133" width="13.42578125" style="2" customWidth="1"/>
    <col min="16134" max="16134" width="13.85546875" style="2" customWidth="1"/>
    <col min="16135" max="16139" width="16.5703125" style="2" customWidth="1"/>
    <col min="16140" max="16140" width="20.5703125" style="2" customWidth="1"/>
    <col min="16141" max="16141" width="21.140625" style="2" customWidth="1"/>
    <col min="16142" max="16142" width="9.5703125" style="2" customWidth="1"/>
    <col min="16143" max="16143" width="0.42578125" style="2" customWidth="1"/>
    <col min="16144" max="16150" width="6.42578125" style="2" customWidth="1"/>
    <col min="16151" max="16371" width="11.42578125" style="2"/>
    <col min="16372" max="16384" width="11.42578125" style="2" customWidth="1"/>
  </cols>
  <sheetData>
    <row r="2" spans="2:16" ht="26.25" x14ac:dyDescent="0.25">
      <c r="B2" s="233" t="s">
        <v>61</v>
      </c>
      <c r="C2" s="234"/>
      <c r="D2" s="234"/>
      <c r="E2" s="234"/>
      <c r="F2" s="234"/>
      <c r="G2" s="234"/>
      <c r="H2" s="234"/>
      <c r="I2" s="234"/>
      <c r="J2" s="234"/>
      <c r="K2" s="234"/>
      <c r="L2" s="234"/>
      <c r="M2" s="234"/>
      <c r="N2" s="234"/>
      <c r="O2" s="234"/>
      <c r="P2" s="234"/>
    </row>
    <row r="4" spans="2:16" ht="26.25" x14ac:dyDescent="0.25">
      <c r="B4" s="233" t="s">
        <v>47</v>
      </c>
      <c r="C4" s="234"/>
      <c r="D4" s="234"/>
      <c r="E4" s="234"/>
      <c r="F4" s="234"/>
      <c r="G4" s="234"/>
      <c r="H4" s="234"/>
      <c r="I4" s="234"/>
      <c r="J4" s="234"/>
      <c r="K4" s="234"/>
      <c r="L4" s="234"/>
      <c r="M4" s="234"/>
      <c r="N4" s="234"/>
      <c r="O4" s="234"/>
      <c r="P4" s="234"/>
    </row>
    <row r="5" spans="2:16" ht="15.75" thickBot="1" x14ac:dyDescent="0.3"/>
    <row r="6" spans="2:16" ht="21.75" thickBot="1" x14ac:dyDescent="0.3">
      <c r="B6" s="4" t="s">
        <v>4</v>
      </c>
      <c r="C6" s="235" t="s">
        <v>159</v>
      </c>
      <c r="D6" s="235"/>
      <c r="E6" s="235"/>
      <c r="F6" s="235"/>
      <c r="G6" s="235"/>
      <c r="H6" s="235"/>
      <c r="I6" s="235"/>
      <c r="J6" s="235"/>
      <c r="K6" s="235"/>
      <c r="L6" s="235"/>
      <c r="M6" s="235"/>
      <c r="N6" s="236"/>
    </row>
    <row r="7" spans="2:16" ht="16.5" thickBot="1" x14ac:dyDescent="0.3">
      <c r="B7" s="5" t="s">
        <v>5</v>
      </c>
      <c r="C7" s="235" t="s">
        <v>160</v>
      </c>
      <c r="D7" s="235"/>
      <c r="E7" s="235"/>
      <c r="F7" s="235"/>
      <c r="G7" s="235"/>
      <c r="H7" s="235"/>
      <c r="I7" s="235"/>
      <c r="J7" s="235"/>
      <c r="K7" s="235"/>
      <c r="L7" s="235"/>
      <c r="M7" s="235"/>
      <c r="N7" s="236"/>
    </row>
    <row r="8" spans="2:16" ht="16.5" thickBot="1" x14ac:dyDescent="0.3">
      <c r="B8" s="5" t="s">
        <v>6</v>
      </c>
      <c r="C8" s="235" t="s">
        <v>161</v>
      </c>
      <c r="D8" s="235"/>
      <c r="E8" s="235"/>
      <c r="F8" s="235"/>
      <c r="G8" s="235"/>
      <c r="H8" s="235"/>
      <c r="I8" s="235"/>
      <c r="J8" s="235"/>
      <c r="K8" s="235"/>
      <c r="L8" s="235"/>
      <c r="M8" s="235"/>
      <c r="N8" s="236"/>
    </row>
    <row r="9" spans="2:16" ht="16.5" thickBot="1" x14ac:dyDescent="0.3">
      <c r="B9" s="5" t="s">
        <v>7</v>
      </c>
      <c r="C9" s="235"/>
      <c r="D9" s="235"/>
      <c r="E9" s="235"/>
      <c r="F9" s="235"/>
      <c r="G9" s="235"/>
      <c r="H9" s="235"/>
      <c r="I9" s="235"/>
      <c r="J9" s="235"/>
      <c r="K9" s="235"/>
      <c r="L9" s="235"/>
      <c r="M9" s="235"/>
      <c r="N9" s="236"/>
    </row>
    <row r="10" spans="2:16" ht="16.5" thickBot="1" x14ac:dyDescent="0.3">
      <c r="B10" s="5" t="s">
        <v>8</v>
      </c>
      <c r="C10" s="237" t="s">
        <v>359</v>
      </c>
      <c r="D10" s="237"/>
      <c r="E10" s="238"/>
      <c r="F10" s="21"/>
      <c r="G10" s="21"/>
      <c r="H10" s="21"/>
      <c r="I10" s="21"/>
      <c r="J10" s="21"/>
      <c r="K10" s="21"/>
      <c r="L10" s="21"/>
      <c r="M10" s="21"/>
      <c r="N10" s="22"/>
    </row>
    <row r="11" spans="2:16" ht="16.5" thickBot="1" x14ac:dyDescent="0.3">
      <c r="B11" s="7" t="s">
        <v>9</v>
      </c>
      <c r="C11" s="8">
        <v>41968</v>
      </c>
      <c r="D11" s="9"/>
      <c r="E11" s="9"/>
      <c r="F11" s="9"/>
      <c r="G11" s="9"/>
      <c r="H11" s="9"/>
      <c r="I11" s="9"/>
      <c r="J11" s="9"/>
      <c r="K11" s="9"/>
      <c r="L11" s="9"/>
      <c r="M11" s="9"/>
      <c r="N11" s="10"/>
    </row>
    <row r="12" spans="2:16" ht="15.75" x14ac:dyDescent="0.25">
      <c r="B12" s="6"/>
      <c r="C12" s="11"/>
      <c r="D12" s="12"/>
      <c r="E12" s="12"/>
      <c r="F12" s="12"/>
      <c r="G12" s="12"/>
      <c r="H12" s="12"/>
      <c r="I12" s="70"/>
      <c r="J12" s="70"/>
      <c r="K12" s="70"/>
      <c r="L12" s="70"/>
      <c r="M12" s="70"/>
      <c r="N12" s="12"/>
    </row>
    <row r="13" spans="2:16" x14ac:dyDescent="0.25">
      <c r="I13" s="70"/>
      <c r="J13" s="70"/>
      <c r="K13" s="70"/>
      <c r="L13" s="70"/>
      <c r="M13" s="70"/>
      <c r="N13" s="71"/>
    </row>
    <row r="14" spans="2:16" ht="45.75" customHeight="1" x14ac:dyDescent="0.25">
      <c r="B14" s="239" t="s">
        <v>95</v>
      </c>
      <c r="C14" s="239"/>
      <c r="D14" s="110" t="s">
        <v>12</v>
      </c>
      <c r="E14" s="110" t="s">
        <v>13</v>
      </c>
      <c r="F14" s="110" t="s">
        <v>29</v>
      </c>
      <c r="G14" s="142"/>
      <c r="I14" s="25"/>
      <c r="J14" s="25"/>
      <c r="K14" s="25"/>
      <c r="L14" s="25"/>
      <c r="M14" s="25"/>
      <c r="N14" s="71"/>
    </row>
    <row r="15" spans="2:16" x14ac:dyDescent="0.25">
      <c r="B15" s="239"/>
      <c r="C15" s="239"/>
      <c r="D15" s="110">
        <v>8</v>
      </c>
      <c r="E15" s="23">
        <v>3233311221</v>
      </c>
      <c r="F15" s="93">
        <f>1041+65+299</f>
        <v>1405</v>
      </c>
      <c r="G15" s="143"/>
      <c r="I15" s="26">
        <f>299+65</f>
        <v>364</v>
      </c>
      <c r="J15" s="26">
        <f>+I15/200</f>
        <v>1.82</v>
      </c>
      <c r="K15" s="26"/>
      <c r="L15" s="26">
        <v>1041</v>
      </c>
      <c r="M15" s="26">
        <f>+L15/300</f>
        <v>3.47</v>
      </c>
      <c r="N15" s="112">
        <f>+J15+M15</f>
        <v>5.29</v>
      </c>
      <c r="O15" s="2" t="s">
        <v>288</v>
      </c>
      <c r="P15" s="2">
        <v>5</v>
      </c>
    </row>
    <row r="16" spans="2:16" x14ac:dyDescent="0.25">
      <c r="B16" s="239"/>
      <c r="C16" s="239"/>
      <c r="D16" s="110"/>
      <c r="E16" s="23"/>
      <c r="F16" s="93"/>
      <c r="G16" s="143"/>
      <c r="I16" s="26">
        <v>182</v>
      </c>
      <c r="J16" s="26">
        <f>+J15</f>
        <v>1.82</v>
      </c>
      <c r="K16" s="26"/>
      <c r="L16" s="26"/>
      <c r="M16" s="26">
        <f>+M15*2</f>
        <v>6.94</v>
      </c>
      <c r="N16" s="112">
        <f>+J16+M16</f>
        <v>8.76</v>
      </c>
      <c r="O16" s="2" t="s">
        <v>289</v>
      </c>
      <c r="P16" s="2">
        <v>9</v>
      </c>
    </row>
    <row r="17" spans="1:14" x14ac:dyDescent="0.25">
      <c r="B17" s="239"/>
      <c r="C17" s="239"/>
      <c r="D17" s="110"/>
      <c r="E17" s="23"/>
      <c r="F17" s="93"/>
      <c r="G17" s="143"/>
      <c r="I17" s="26">
        <f>+I15+I16</f>
        <v>546</v>
      </c>
      <c r="J17" s="26">
        <f>+F22-I17</f>
        <v>859</v>
      </c>
      <c r="K17" s="26"/>
      <c r="L17" s="26"/>
      <c r="M17" s="26"/>
      <c r="N17" s="71"/>
    </row>
    <row r="18" spans="1:14" x14ac:dyDescent="0.25">
      <c r="B18" s="239"/>
      <c r="C18" s="239"/>
      <c r="D18" s="110"/>
      <c r="E18" s="24"/>
      <c r="F18" s="93"/>
      <c r="G18" s="143"/>
      <c r="H18" s="14"/>
      <c r="I18" s="26">
        <f>+I17/200</f>
        <v>2.73</v>
      </c>
      <c r="J18" s="26">
        <f>+J17/300</f>
        <v>2.8633333333333333</v>
      </c>
      <c r="K18" s="26">
        <v>8</v>
      </c>
      <c r="L18" s="26" t="s">
        <v>197</v>
      </c>
      <c r="M18" s="26"/>
      <c r="N18" s="13"/>
    </row>
    <row r="19" spans="1:14" x14ac:dyDescent="0.25">
      <c r="B19" s="239"/>
      <c r="C19" s="239"/>
      <c r="D19" s="110"/>
      <c r="E19" s="24"/>
      <c r="F19" s="93"/>
      <c r="G19" s="143"/>
      <c r="H19" s="14"/>
      <c r="I19" s="28">
        <v>6</v>
      </c>
      <c r="J19" s="28">
        <v>10</v>
      </c>
      <c r="K19" s="28">
        <v>16</v>
      </c>
      <c r="L19" s="28" t="s">
        <v>354</v>
      </c>
      <c r="M19" s="28"/>
      <c r="N19" s="13"/>
    </row>
    <row r="20" spans="1:14" x14ac:dyDescent="0.25">
      <c r="B20" s="239"/>
      <c r="C20" s="239"/>
      <c r="D20" s="110"/>
      <c r="E20" s="24"/>
      <c r="F20" s="93"/>
      <c r="G20" s="143"/>
      <c r="H20" s="14"/>
      <c r="I20" s="70"/>
      <c r="J20" s="70"/>
      <c r="K20" s="70"/>
      <c r="L20" s="70"/>
      <c r="M20" s="70"/>
      <c r="N20" s="13"/>
    </row>
    <row r="21" spans="1:14" x14ac:dyDescent="0.25">
      <c r="B21" s="239"/>
      <c r="C21" s="239"/>
      <c r="D21" s="110"/>
      <c r="E21" s="24"/>
      <c r="F21" s="93"/>
      <c r="G21" s="143"/>
      <c r="H21" s="14"/>
      <c r="I21" s="70"/>
      <c r="J21" s="70"/>
      <c r="K21" s="70"/>
      <c r="L21" s="70"/>
      <c r="M21" s="70"/>
      <c r="N21" s="13"/>
    </row>
    <row r="22" spans="1:14" ht="15.75" thickBot="1" x14ac:dyDescent="0.3">
      <c r="B22" s="240" t="s">
        <v>14</v>
      </c>
      <c r="C22" s="241"/>
      <c r="D22" s="110"/>
      <c r="E22" s="42">
        <f>SUM(E15:E21)</f>
        <v>3233311221</v>
      </c>
      <c r="F22" s="93">
        <f>SUM(F15:F21)</f>
        <v>1405</v>
      </c>
      <c r="G22" s="143"/>
      <c r="H22" s="14"/>
      <c r="I22" s="70"/>
      <c r="J22" s="70"/>
      <c r="K22" s="70"/>
      <c r="L22" s="70"/>
      <c r="M22" s="70"/>
      <c r="N22" s="13"/>
    </row>
    <row r="23" spans="1:14" ht="45.75" thickBot="1" x14ac:dyDescent="0.3">
      <c r="A23" s="30"/>
      <c r="B23" s="36" t="s">
        <v>15</v>
      </c>
      <c r="C23" s="36" t="s">
        <v>96</v>
      </c>
      <c r="E23" s="25"/>
      <c r="F23" s="25"/>
      <c r="G23" s="25"/>
      <c r="H23" s="25"/>
      <c r="I23" s="3"/>
      <c r="J23" s="3"/>
      <c r="K23" s="3"/>
      <c r="L23" s="3"/>
      <c r="M23" s="3"/>
    </row>
    <row r="24" spans="1:14" ht="15.75" thickBot="1" x14ac:dyDescent="0.3">
      <c r="A24" s="31">
        <v>1</v>
      </c>
      <c r="C24" s="33">
        <f>+F22*0.8</f>
        <v>1124</v>
      </c>
      <c r="D24" s="29"/>
      <c r="E24" s="32">
        <f>+E15</f>
        <v>3233311221</v>
      </c>
      <c r="F24" s="27"/>
      <c r="G24" s="27"/>
      <c r="H24" s="27"/>
      <c r="I24" s="15"/>
      <c r="J24" s="15"/>
      <c r="K24" s="15"/>
      <c r="L24" s="15"/>
      <c r="M24" s="15"/>
    </row>
    <row r="25" spans="1:14" x14ac:dyDescent="0.25">
      <c r="A25" s="62"/>
      <c r="C25" s="63"/>
      <c r="D25" s="26"/>
      <c r="E25" s="64"/>
      <c r="F25" s="27"/>
      <c r="G25" s="27"/>
      <c r="H25" s="27"/>
      <c r="I25" s="15"/>
      <c r="J25" s="15"/>
      <c r="K25" s="15"/>
      <c r="L25" s="15"/>
      <c r="M25" s="15"/>
    </row>
    <row r="26" spans="1:14" x14ac:dyDescent="0.25">
      <c r="A26" s="62"/>
      <c r="C26" s="63"/>
      <c r="D26" s="26"/>
      <c r="E26" s="64"/>
      <c r="F26" s="27"/>
      <c r="G26" s="27"/>
      <c r="H26" s="27"/>
      <c r="I26" s="15"/>
      <c r="J26" s="15"/>
      <c r="K26" s="15"/>
      <c r="L26" s="15"/>
      <c r="M26" s="15"/>
    </row>
    <row r="27" spans="1:14" x14ac:dyDescent="0.25">
      <c r="A27" s="62"/>
      <c r="B27" s="85" t="s">
        <v>163</v>
      </c>
      <c r="C27" s="67"/>
      <c r="D27" s="67"/>
      <c r="E27" s="67"/>
      <c r="F27" s="67"/>
      <c r="G27" s="67"/>
      <c r="H27" s="67"/>
      <c r="I27" s="70"/>
      <c r="J27" s="70"/>
      <c r="K27" s="70"/>
      <c r="L27" s="70"/>
      <c r="M27" s="70"/>
      <c r="N27" s="71"/>
    </row>
    <row r="28" spans="1:14" x14ac:dyDescent="0.25">
      <c r="A28" s="62"/>
      <c r="B28" s="67"/>
      <c r="C28" s="67"/>
      <c r="D28" s="67"/>
      <c r="E28" s="67"/>
      <c r="F28" s="67"/>
      <c r="G28" s="67"/>
      <c r="H28" s="67"/>
      <c r="I28" s="70"/>
      <c r="J28" s="70"/>
      <c r="K28" s="70"/>
      <c r="L28" s="70"/>
      <c r="M28" s="70"/>
      <c r="N28" s="71"/>
    </row>
    <row r="29" spans="1:14" x14ac:dyDescent="0.25">
      <c r="A29" s="62"/>
      <c r="B29" s="87" t="s">
        <v>33</v>
      </c>
      <c r="C29" s="87" t="s">
        <v>126</v>
      </c>
      <c r="D29" s="87" t="s">
        <v>127</v>
      </c>
      <c r="E29" s="67"/>
      <c r="F29" s="67"/>
      <c r="G29" s="67"/>
      <c r="H29" s="67"/>
      <c r="I29" s="70"/>
      <c r="J29" s="70"/>
      <c r="K29" s="70"/>
      <c r="L29" s="70"/>
      <c r="M29" s="70"/>
      <c r="N29" s="71"/>
    </row>
    <row r="30" spans="1:14" x14ac:dyDescent="0.25">
      <c r="A30" s="62"/>
      <c r="B30" s="84" t="s">
        <v>128</v>
      </c>
      <c r="C30" s="144"/>
      <c r="D30" s="144" t="s">
        <v>162</v>
      </c>
      <c r="E30" s="67"/>
      <c r="F30" s="67"/>
      <c r="G30" s="67"/>
      <c r="H30" s="67"/>
      <c r="I30" s="70"/>
      <c r="J30" s="70"/>
      <c r="K30" s="70"/>
      <c r="L30" s="70"/>
      <c r="M30" s="70"/>
      <c r="N30" s="71"/>
    </row>
    <row r="31" spans="1:14" x14ac:dyDescent="0.25">
      <c r="A31" s="62"/>
      <c r="B31" s="84" t="s">
        <v>129</v>
      </c>
      <c r="C31" s="144"/>
      <c r="D31" s="144" t="s">
        <v>162</v>
      </c>
      <c r="E31" s="67"/>
      <c r="F31" s="67"/>
      <c r="G31" s="67"/>
      <c r="H31" s="67"/>
      <c r="I31" s="70"/>
      <c r="J31" s="70"/>
      <c r="K31" s="70"/>
      <c r="L31" s="70"/>
      <c r="M31" s="70"/>
      <c r="N31" s="71"/>
    </row>
    <row r="32" spans="1:14" x14ac:dyDescent="0.25">
      <c r="A32" s="62"/>
      <c r="B32" s="84" t="s">
        <v>130</v>
      </c>
      <c r="C32" s="144" t="s">
        <v>162</v>
      </c>
      <c r="D32" s="144"/>
      <c r="E32" s="67"/>
      <c r="F32" s="67"/>
      <c r="G32" s="67"/>
      <c r="H32" s="67"/>
      <c r="I32" s="70"/>
      <c r="J32" s="70"/>
      <c r="K32" s="70"/>
      <c r="L32" s="70"/>
      <c r="M32" s="70"/>
      <c r="N32" s="71"/>
    </row>
    <row r="33" spans="1:26" x14ac:dyDescent="0.25">
      <c r="A33" s="62"/>
      <c r="B33" s="84" t="s">
        <v>131</v>
      </c>
      <c r="C33" s="144"/>
      <c r="D33" s="144" t="s">
        <v>162</v>
      </c>
      <c r="E33" s="67"/>
      <c r="F33" s="67"/>
      <c r="G33" s="67"/>
      <c r="H33" s="67"/>
      <c r="I33" s="70"/>
      <c r="J33" s="70"/>
      <c r="K33" s="70"/>
      <c r="L33" s="70"/>
      <c r="M33" s="70"/>
      <c r="N33" s="71"/>
    </row>
    <row r="34" spans="1:26" x14ac:dyDescent="0.25">
      <c r="A34" s="62"/>
      <c r="B34" s="67"/>
      <c r="C34" s="67"/>
      <c r="D34" s="67"/>
      <c r="E34" s="67"/>
      <c r="F34" s="67"/>
      <c r="G34" s="67"/>
      <c r="H34" s="67"/>
      <c r="I34" s="70"/>
      <c r="J34" s="70"/>
      <c r="K34" s="70"/>
      <c r="L34" s="70"/>
      <c r="M34" s="70"/>
      <c r="N34" s="71"/>
    </row>
    <row r="35" spans="1:26" x14ac:dyDescent="0.25">
      <c r="A35" s="62"/>
      <c r="B35" s="67"/>
      <c r="C35" s="67"/>
      <c r="D35" s="67"/>
      <c r="E35" s="67"/>
      <c r="F35" s="67"/>
      <c r="G35" s="67"/>
      <c r="H35" s="67"/>
      <c r="I35" s="70"/>
      <c r="J35" s="70"/>
      <c r="K35" s="70"/>
      <c r="L35" s="70"/>
      <c r="M35" s="70"/>
      <c r="N35" s="71"/>
    </row>
    <row r="36" spans="1:26" x14ac:dyDescent="0.25">
      <c r="A36" s="62"/>
      <c r="B36" s="85" t="s">
        <v>132</v>
      </c>
      <c r="C36" s="67"/>
      <c r="D36" s="67"/>
      <c r="E36" s="67"/>
      <c r="F36" s="67"/>
      <c r="G36" s="67"/>
      <c r="H36" s="67"/>
      <c r="I36" s="70"/>
      <c r="J36" s="70"/>
      <c r="K36" s="70"/>
      <c r="L36" s="70"/>
      <c r="M36" s="70"/>
      <c r="N36" s="71"/>
    </row>
    <row r="37" spans="1:26" x14ac:dyDescent="0.25">
      <c r="A37" s="62"/>
      <c r="B37" s="67"/>
      <c r="C37" s="67"/>
      <c r="D37" s="67"/>
      <c r="E37" s="67"/>
      <c r="F37" s="67"/>
      <c r="G37" s="67"/>
      <c r="H37" s="67"/>
      <c r="I37" s="70"/>
      <c r="J37" s="70"/>
      <c r="K37" s="70"/>
      <c r="L37" s="70"/>
      <c r="M37" s="70"/>
      <c r="N37" s="71"/>
    </row>
    <row r="38" spans="1:26" x14ac:dyDescent="0.25">
      <c r="B38" s="67"/>
      <c r="C38" s="67"/>
      <c r="D38" s="67"/>
      <c r="E38" s="67"/>
      <c r="F38" s="67"/>
      <c r="G38" s="67"/>
      <c r="H38" s="67"/>
      <c r="I38" s="70"/>
      <c r="J38" s="70"/>
      <c r="K38" s="70"/>
      <c r="L38" s="70"/>
      <c r="M38" s="70"/>
      <c r="N38" s="71"/>
    </row>
    <row r="39" spans="1:26" x14ac:dyDescent="0.25">
      <c r="B39" s="87" t="s">
        <v>33</v>
      </c>
      <c r="C39" s="87" t="s">
        <v>56</v>
      </c>
      <c r="D39" s="86" t="s">
        <v>50</v>
      </c>
      <c r="E39" s="86" t="s">
        <v>16</v>
      </c>
      <c r="F39" s="67"/>
      <c r="G39" s="67"/>
      <c r="H39" s="67"/>
      <c r="I39" s="70"/>
      <c r="J39" s="70"/>
      <c r="K39" s="70"/>
      <c r="L39" s="70"/>
      <c r="M39" s="70"/>
      <c r="N39" s="71"/>
    </row>
    <row r="40" spans="1:26" ht="28.5" x14ac:dyDescent="0.25">
      <c r="B40" s="68" t="s">
        <v>133</v>
      </c>
      <c r="C40" s="69">
        <v>40</v>
      </c>
      <c r="D40" s="109">
        <v>0</v>
      </c>
      <c r="E40" s="242">
        <f>+D40+D41</f>
        <v>60</v>
      </c>
      <c r="F40" s="67"/>
      <c r="G40" s="67"/>
      <c r="H40" s="67"/>
      <c r="I40" s="70"/>
      <c r="J40" s="70"/>
      <c r="K40" s="70"/>
      <c r="L40" s="70"/>
      <c r="M40" s="70"/>
      <c r="N40" s="71"/>
    </row>
    <row r="41" spans="1:26" s="70" customFormat="1" ht="109.5" customHeight="1" x14ac:dyDescent="0.25">
      <c r="B41" s="68" t="s">
        <v>134</v>
      </c>
      <c r="C41" s="69">
        <v>60</v>
      </c>
      <c r="D41" s="109">
        <v>60</v>
      </c>
      <c r="E41" s="243"/>
      <c r="F41" s="67"/>
      <c r="G41" s="67"/>
      <c r="H41" s="67"/>
      <c r="N41" s="71"/>
      <c r="O41" s="2"/>
      <c r="P41" s="2"/>
      <c r="Q41" s="2"/>
    </row>
    <row r="42" spans="1:26" s="76" customFormat="1" x14ac:dyDescent="0.25">
      <c r="A42" s="34">
        <v>1</v>
      </c>
      <c r="B42" s="2"/>
      <c r="C42" s="63"/>
      <c r="D42" s="26"/>
      <c r="E42" s="64"/>
      <c r="F42" s="27"/>
      <c r="G42" s="27"/>
      <c r="H42" s="27"/>
      <c r="I42" s="15"/>
      <c r="J42" s="15"/>
      <c r="K42" s="15"/>
      <c r="L42" s="15"/>
      <c r="M42" s="15"/>
      <c r="N42" s="2"/>
      <c r="O42" s="2"/>
      <c r="P42" s="2"/>
      <c r="Q42" s="2"/>
      <c r="R42" s="75"/>
      <c r="S42" s="75"/>
      <c r="T42" s="75"/>
      <c r="U42" s="75"/>
      <c r="V42" s="75"/>
      <c r="W42" s="75"/>
      <c r="X42" s="75"/>
      <c r="Y42" s="75"/>
      <c r="Z42" s="75"/>
    </row>
    <row r="43" spans="1:26" s="76" customFormat="1" x14ac:dyDescent="0.25">
      <c r="A43" s="34">
        <f>+A42+1</f>
        <v>2</v>
      </c>
      <c r="B43" s="2"/>
      <c r="C43" s="63"/>
      <c r="D43" s="26"/>
      <c r="E43" s="64"/>
      <c r="F43" s="27"/>
      <c r="G43" s="27"/>
      <c r="H43" s="27"/>
      <c r="I43" s="15"/>
      <c r="J43" s="15"/>
      <c r="K43" s="15"/>
      <c r="L43" s="15"/>
      <c r="M43" s="15"/>
      <c r="N43" s="2"/>
      <c r="O43" s="2"/>
      <c r="P43" s="2"/>
      <c r="Q43" s="2"/>
      <c r="R43" s="75"/>
      <c r="S43" s="75"/>
      <c r="T43" s="75"/>
      <c r="U43" s="75"/>
      <c r="V43" s="75"/>
      <c r="W43" s="75"/>
      <c r="X43" s="75"/>
      <c r="Y43" s="75"/>
      <c r="Z43" s="75"/>
    </row>
    <row r="44" spans="1:26" s="76" customFormat="1" x14ac:dyDescent="0.25">
      <c r="A44" s="34">
        <f t="shared" ref="A44:A49" si="0">+A43+1</f>
        <v>3</v>
      </c>
      <c r="B44" s="2"/>
      <c r="C44" s="63"/>
      <c r="D44" s="26"/>
      <c r="E44" s="64"/>
      <c r="F44" s="27"/>
      <c r="G44" s="27"/>
      <c r="H44" s="27"/>
      <c r="I44" s="15"/>
      <c r="J44" s="15"/>
      <c r="K44" s="15"/>
      <c r="L44" s="15"/>
      <c r="M44" s="15"/>
      <c r="N44" s="2"/>
      <c r="O44" s="2"/>
      <c r="P44" s="2"/>
      <c r="Q44" s="2"/>
      <c r="R44" s="75"/>
      <c r="S44" s="75"/>
      <c r="T44" s="75"/>
      <c r="U44" s="75"/>
      <c r="V44" s="75"/>
      <c r="W44" s="75"/>
      <c r="X44" s="75"/>
      <c r="Y44" s="75"/>
      <c r="Z44" s="75"/>
    </row>
    <row r="45" spans="1:26" s="76" customFormat="1" ht="15.75" thickBot="1" x14ac:dyDescent="0.3">
      <c r="A45" s="34">
        <f t="shared" si="0"/>
        <v>4</v>
      </c>
      <c r="B45" s="2"/>
      <c r="C45" s="2"/>
      <c r="D45" s="2"/>
      <c r="E45" s="2"/>
      <c r="F45" s="2"/>
      <c r="G45" s="2"/>
      <c r="H45" s="2"/>
      <c r="I45" s="2"/>
      <c r="J45" s="2"/>
      <c r="K45" s="2"/>
      <c r="L45" s="2"/>
      <c r="M45" s="244" t="s">
        <v>35</v>
      </c>
      <c r="N45" s="244"/>
      <c r="O45" s="2"/>
      <c r="P45" s="2"/>
      <c r="Q45" s="2"/>
      <c r="R45" s="75"/>
      <c r="S45" s="75"/>
      <c r="T45" s="75"/>
      <c r="U45" s="75"/>
      <c r="V45" s="75"/>
      <c r="W45" s="75"/>
      <c r="X45" s="75"/>
      <c r="Y45" s="75"/>
      <c r="Z45" s="75"/>
    </row>
    <row r="46" spans="1:26" s="76" customFormat="1" x14ac:dyDescent="0.25">
      <c r="A46" s="34">
        <f t="shared" si="0"/>
        <v>5</v>
      </c>
      <c r="B46" s="85" t="s">
        <v>30</v>
      </c>
      <c r="C46" s="2"/>
      <c r="D46" s="2"/>
      <c r="E46" s="2"/>
      <c r="F46" s="2"/>
      <c r="G46" s="2"/>
      <c r="H46" s="2"/>
      <c r="I46" s="2"/>
      <c r="J46" s="2"/>
      <c r="K46" s="2"/>
      <c r="L46" s="2"/>
      <c r="M46" s="43"/>
      <c r="N46" s="43"/>
      <c r="O46" s="2"/>
      <c r="P46" s="2"/>
      <c r="Q46" s="2"/>
      <c r="R46" s="75"/>
      <c r="S46" s="75"/>
      <c r="T46" s="75"/>
      <c r="U46" s="75"/>
      <c r="V46" s="75"/>
      <c r="W46" s="75"/>
      <c r="X46" s="75"/>
      <c r="Y46" s="75"/>
      <c r="Z46" s="75"/>
    </row>
    <row r="47" spans="1:26" s="76" customFormat="1" ht="15.75" thickBot="1" x14ac:dyDescent="0.3">
      <c r="A47" s="34">
        <f t="shared" si="0"/>
        <v>6</v>
      </c>
      <c r="B47" s="2"/>
      <c r="C47" s="2"/>
      <c r="D47" s="2"/>
      <c r="E47" s="2"/>
      <c r="F47" s="2"/>
      <c r="G47" s="2"/>
      <c r="H47" s="2"/>
      <c r="I47" s="2"/>
      <c r="J47" s="2"/>
      <c r="K47" s="2"/>
      <c r="L47" s="2"/>
      <c r="M47" s="43"/>
      <c r="N47" s="43"/>
      <c r="O47" s="2"/>
      <c r="P47" s="2"/>
      <c r="Q47" s="2"/>
      <c r="R47" s="75"/>
      <c r="S47" s="75"/>
      <c r="T47" s="75"/>
      <c r="U47" s="75"/>
      <c r="V47" s="75"/>
      <c r="W47" s="75"/>
      <c r="X47" s="75"/>
      <c r="Y47" s="75"/>
      <c r="Z47" s="75"/>
    </row>
    <row r="48" spans="1:26" s="76" customFormat="1" ht="69.75" customHeight="1" x14ac:dyDescent="0.25">
      <c r="A48" s="34">
        <f t="shared" si="0"/>
        <v>7</v>
      </c>
      <c r="B48" s="81" t="s">
        <v>135</v>
      </c>
      <c r="C48" s="81" t="s">
        <v>136</v>
      </c>
      <c r="D48" s="81" t="s">
        <v>137</v>
      </c>
      <c r="E48" s="81" t="s">
        <v>44</v>
      </c>
      <c r="F48" s="81" t="s">
        <v>22</v>
      </c>
      <c r="G48" s="81" t="s">
        <v>97</v>
      </c>
      <c r="H48" s="81" t="s">
        <v>17</v>
      </c>
      <c r="I48" s="81" t="s">
        <v>10</v>
      </c>
      <c r="J48" s="81" t="s">
        <v>31</v>
      </c>
      <c r="K48" s="81" t="s">
        <v>59</v>
      </c>
      <c r="L48" s="81" t="s">
        <v>20</v>
      </c>
      <c r="M48" s="66" t="s">
        <v>26</v>
      </c>
      <c r="N48" s="81" t="s">
        <v>138</v>
      </c>
      <c r="O48" s="81" t="s">
        <v>36</v>
      </c>
      <c r="P48" s="82" t="s">
        <v>11</v>
      </c>
      <c r="Q48" s="82" t="s">
        <v>19</v>
      </c>
      <c r="R48" s="75"/>
      <c r="S48" s="75"/>
      <c r="T48" s="75"/>
      <c r="U48" s="75"/>
      <c r="V48" s="75"/>
      <c r="W48" s="75"/>
      <c r="X48" s="75"/>
      <c r="Y48" s="75"/>
      <c r="Z48" s="75"/>
    </row>
    <row r="49" spans="1:26" s="126" customFormat="1" ht="60" customHeight="1" x14ac:dyDescent="0.25">
      <c r="A49" s="115">
        <f t="shared" si="0"/>
        <v>8</v>
      </c>
      <c r="B49" s="116" t="s">
        <v>166</v>
      </c>
      <c r="C49" s="116" t="s">
        <v>166</v>
      </c>
      <c r="D49" s="117" t="s">
        <v>167</v>
      </c>
      <c r="E49" s="118" t="s">
        <v>168</v>
      </c>
      <c r="F49" s="119" t="s">
        <v>126</v>
      </c>
      <c r="G49" s="120"/>
      <c r="H49" s="121">
        <v>40644</v>
      </c>
      <c r="I49" s="121">
        <v>40694</v>
      </c>
      <c r="J49" s="121" t="s">
        <v>24</v>
      </c>
      <c r="K49" s="122">
        <v>0</v>
      </c>
      <c r="L49" s="122">
        <v>1.6</v>
      </c>
      <c r="M49" s="122">
        <v>0</v>
      </c>
      <c r="N49" s="122">
        <v>0</v>
      </c>
      <c r="O49" s="123">
        <v>197077044</v>
      </c>
      <c r="P49" s="123" t="s">
        <v>169</v>
      </c>
      <c r="Q49" s="124" t="s">
        <v>368</v>
      </c>
      <c r="R49" s="125"/>
      <c r="S49" s="125"/>
      <c r="T49" s="125"/>
      <c r="U49" s="125"/>
      <c r="V49" s="125"/>
      <c r="W49" s="125"/>
      <c r="X49" s="125"/>
      <c r="Y49" s="125"/>
      <c r="Z49" s="125"/>
    </row>
    <row r="50" spans="1:26" s="126" customFormat="1" ht="44.25" customHeight="1" x14ac:dyDescent="0.25">
      <c r="A50" s="115"/>
      <c r="B50" s="116" t="s">
        <v>165</v>
      </c>
      <c r="C50" s="117" t="s">
        <v>165</v>
      </c>
      <c r="D50" s="116" t="s">
        <v>170</v>
      </c>
      <c r="E50" s="118" t="s">
        <v>171</v>
      </c>
      <c r="F50" s="119" t="s">
        <v>126</v>
      </c>
      <c r="G50" s="119"/>
      <c r="H50" s="127">
        <v>41254</v>
      </c>
      <c r="I50" s="121">
        <v>41943</v>
      </c>
      <c r="J50" s="121" t="s">
        <v>24</v>
      </c>
      <c r="K50" s="147">
        <v>22.6</v>
      </c>
      <c r="L50" s="122">
        <v>0</v>
      </c>
      <c r="M50" s="122">
        <v>878</v>
      </c>
      <c r="N50" s="122">
        <v>100</v>
      </c>
      <c r="O50" s="123">
        <v>3265559444</v>
      </c>
      <c r="P50" s="123" t="s">
        <v>173</v>
      </c>
      <c r="Q50" s="124" t="s">
        <v>174</v>
      </c>
    </row>
    <row r="51" spans="1:26" s="17" customFormat="1" x14ac:dyDescent="0.25">
      <c r="B51" s="77"/>
      <c r="C51" s="78"/>
      <c r="D51" s="77"/>
      <c r="E51" s="72"/>
      <c r="F51" s="73"/>
      <c r="G51" s="73"/>
      <c r="H51" s="73"/>
      <c r="I51" s="74"/>
      <c r="J51" s="74"/>
      <c r="K51" s="65"/>
      <c r="L51" s="65"/>
      <c r="M51" s="65"/>
      <c r="N51" s="65"/>
      <c r="O51" s="16"/>
      <c r="P51" s="16"/>
      <c r="Q51" s="90"/>
    </row>
    <row r="52" spans="1:26" ht="28.15" customHeight="1" x14ac:dyDescent="0.25">
      <c r="B52" s="35" t="s">
        <v>16</v>
      </c>
      <c r="C52" s="78"/>
      <c r="D52" s="77"/>
      <c r="E52" s="72"/>
      <c r="F52" s="73"/>
      <c r="G52" s="73"/>
      <c r="H52" s="73"/>
      <c r="I52" s="74"/>
      <c r="J52" s="74"/>
      <c r="K52" s="145">
        <f>SUM(K49:K51)</f>
        <v>22.6</v>
      </c>
      <c r="L52" s="79">
        <f>SUM(L49:L51)</f>
        <v>1.6</v>
      </c>
      <c r="M52" s="89">
        <f>SUM(M49:M51)</f>
        <v>878</v>
      </c>
      <c r="N52" s="79">
        <f>SUM(N49:N51)</f>
        <v>100</v>
      </c>
      <c r="O52" s="16"/>
      <c r="P52" s="16"/>
      <c r="Q52" s="91"/>
    </row>
    <row r="53" spans="1:26" x14ac:dyDescent="0.25">
      <c r="B53" s="17"/>
      <c r="C53" s="17"/>
      <c r="D53" s="17"/>
      <c r="E53" s="18"/>
      <c r="F53" s="17"/>
      <c r="G53" s="17"/>
      <c r="H53" s="17"/>
      <c r="I53" s="17"/>
      <c r="J53" s="17"/>
      <c r="K53" s="146"/>
      <c r="L53" s="17"/>
      <c r="M53" s="17"/>
      <c r="N53" s="17"/>
      <c r="O53" s="17"/>
      <c r="P53" s="17"/>
      <c r="Q53" s="17"/>
    </row>
    <row r="54" spans="1:26" x14ac:dyDescent="0.25">
      <c r="B54" s="230" t="s">
        <v>28</v>
      </c>
      <c r="C54" s="230" t="s">
        <v>27</v>
      </c>
      <c r="D54" s="232" t="s">
        <v>34</v>
      </c>
      <c r="E54" s="232"/>
      <c r="F54" s="17"/>
      <c r="G54" s="17"/>
      <c r="H54" s="17"/>
      <c r="I54" s="17"/>
      <c r="J54" s="17"/>
      <c r="K54" s="17"/>
      <c r="L54" s="17"/>
      <c r="M54" s="17"/>
      <c r="N54" s="17"/>
      <c r="O54" s="17"/>
      <c r="P54" s="17"/>
      <c r="Q54" s="17"/>
    </row>
    <row r="55" spans="1:26" x14ac:dyDescent="0.25">
      <c r="B55" s="231"/>
      <c r="C55" s="231"/>
      <c r="D55" s="111" t="s">
        <v>23</v>
      </c>
      <c r="E55" s="41" t="s">
        <v>24</v>
      </c>
      <c r="F55" s="17"/>
      <c r="G55" s="17"/>
      <c r="H55" s="17"/>
      <c r="I55" s="17"/>
      <c r="J55" s="17"/>
      <c r="K55" s="17"/>
      <c r="L55" s="17"/>
      <c r="M55" s="17"/>
      <c r="N55" s="17"/>
      <c r="O55" s="17"/>
      <c r="P55" s="17"/>
      <c r="Q55" s="17"/>
    </row>
    <row r="56" spans="1:26" ht="109.5" customHeight="1" x14ac:dyDescent="0.25">
      <c r="B56" s="39" t="s">
        <v>21</v>
      </c>
      <c r="C56" s="40">
        <f>+K52</f>
        <v>22.6</v>
      </c>
      <c r="D56" s="38"/>
      <c r="E56" s="113" t="s">
        <v>162</v>
      </c>
      <c r="F56" s="19"/>
      <c r="G56" s="19"/>
      <c r="H56" s="19"/>
      <c r="I56" s="19"/>
      <c r="J56" s="19"/>
      <c r="K56" s="19"/>
      <c r="L56" s="19"/>
      <c r="M56" s="19"/>
      <c r="N56" s="17"/>
      <c r="O56" s="17"/>
      <c r="P56" s="17"/>
      <c r="Q56" s="17"/>
    </row>
    <row r="57" spans="1:26" x14ac:dyDescent="0.25">
      <c r="B57" s="39" t="s">
        <v>25</v>
      </c>
      <c r="C57" s="40">
        <f>+M52</f>
        <v>878</v>
      </c>
      <c r="D57" s="38"/>
      <c r="E57" s="113" t="s">
        <v>162</v>
      </c>
      <c r="F57" s="17"/>
      <c r="G57" s="17"/>
      <c r="H57" s="17"/>
      <c r="I57" s="17"/>
      <c r="J57" s="17"/>
      <c r="K57" s="17"/>
      <c r="L57" s="17"/>
      <c r="M57" s="17"/>
      <c r="N57" s="17"/>
      <c r="O57" s="17"/>
      <c r="P57" s="17"/>
      <c r="Q57" s="17"/>
    </row>
    <row r="58" spans="1:26" x14ac:dyDescent="0.25">
      <c r="B58" s="20"/>
      <c r="C58" s="248"/>
      <c r="D58" s="248"/>
      <c r="E58" s="248"/>
      <c r="F58" s="248"/>
      <c r="G58" s="248"/>
      <c r="H58" s="248"/>
      <c r="I58" s="248"/>
      <c r="J58" s="248"/>
      <c r="K58" s="248"/>
      <c r="L58" s="248"/>
      <c r="M58" s="248"/>
      <c r="N58" s="248"/>
      <c r="O58" s="17"/>
      <c r="P58" s="17"/>
      <c r="Q58" s="17"/>
    </row>
    <row r="59" spans="1:26" ht="15.75" thickBot="1" x14ac:dyDescent="0.3"/>
    <row r="60" spans="1:26" ht="27" thickBot="1" x14ac:dyDescent="0.3">
      <c r="B60" s="249" t="s">
        <v>98</v>
      </c>
      <c r="C60" s="250"/>
      <c r="D60" s="250"/>
      <c r="E60" s="250"/>
      <c r="F60" s="250"/>
      <c r="G60" s="250"/>
      <c r="H60" s="250"/>
      <c r="I60" s="250"/>
      <c r="J60" s="250"/>
      <c r="K60" s="250"/>
      <c r="L60" s="250"/>
      <c r="M60" s="250"/>
      <c r="N60" s="251"/>
    </row>
    <row r="63" spans="1:26" ht="105" x14ac:dyDescent="0.25">
      <c r="B63" s="83" t="s">
        <v>139</v>
      </c>
      <c r="C63" s="45" t="s">
        <v>2</v>
      </c>
      <c r="D63" s="45" t="s">
        <v>100</v>
      </c>
      <c r="E63" s="45" t="s">
        <v>99</v>
      </c>
      <c r="F63" s="45" t="s">
        <v>101</v>
      </c>
      <c r="G63" s="45" t="s">
        <v>102</v>
      </c>
      <c r="H63" s="45" t="s">
        <v>103</v>
      </c>
      <c r="I63" s="45" t="s">
        <v>104</v>
      </c>
      <c r="J63" s="45" t="s">
        <v>105</v>
      </c>
      <c r="K63" s="45" t="s">
        <v>106</v>
      </c>
      <c r="L63" s="45" t="s">
        <v>107</v>
      </c>
      <c r="M63" s="60" t="s">
        <v>108</v>
      </c>
      <c r="N63" s="60" t="s">
        <v>109</v>
      </c>
      <c r="O63" s="245" t="s">
        <v>3</v>
      </c>
      <c r="P63" s="247"/>
      <c r="Q63" s="45" t="s">
        <v>18</v>
      </c>
    </row>
    <row r="64" spans="1:26" s="95" customFormat="1" ht="30" customHeight="1" x14ac:dyDescent="0.25">
      <c r="B64" s="108" t="s">
        <v>185</v>
      </c>
      <c r="C64" s="108" t="s">
        <v>186</v>
      </c>
      <c r="D64" s="61" t="s">
        <v>187</v>
      </c>
      <c r="E64" s="61">
        <v>120</v>
      </c>
      <c r="F64" s="94" t="s">
        <v>361</v>
      </c>
      <c r="G64" s="94" t="s">
        <v>188</v>
      </c>
      <c r="H64" s="94"/>
      <c r="I64" s="61" t="s">
        <v>361</v>
      </c>
      <c r="J64" s="61" t="s">
        <v>126</v>
      </c>
      <c r="K64" s="46" t="s">
        <v>126</v>
      </c>
      <c r="L64" s="46" t="s">
        <v>126</v>
      </c>
      <c r="M64" s="46" t="s">
        <v>126</v>
      </c>
      <c r="N64" s="46" t="s">
        <v>126</v>
      </c>
      <c r="O64" s="210" t="s">
        <v>189</v>
      </c>
      <c r="P64" s="212"/>
      <c r="Q64" s="46" t="s">
        <v>126</v>
      </c>
    </row>
    <row r="65" spans="2:17" s="95" customFormat="1" ht="30" customHeight="1" x14ac:dyDescent="0.25">
      <c r="B65" s="108" t="s">
        <v>185</v>
      </c>
      <c r="C65" s="108" t="s">
        <v>186</v>
      </c>
      <c r="D65" s="61" t="s">
        <v>187</v>
      </c>
      <c r="E65" s="61">
        <v>89</v>
      </c>
      <c r="F65" s="94" t="s">
        <v>361</v>
      </c>
      <c r="G65" s="94" t="s">
        <v>188</v>
      </c>
      <c r="H65" s="94"/>
      <c r="I65" s="61" t="s">
        <v>361</v>
      </c>
      <c r="J65" s="61" t="s">
        <v>126</v>
      </c>
      <c r="K65" s="46" t="s">
        <v>126</v>
      </c>
      <c r="L65" s="46" t="s">
        <v>126</v>
      </c>
      <c r="M65" s="46" t="s">
        <v>126</v>
      </c>
      <c r="N65" s="46" t="s">
        <v>126</v>
      </c>
      <c r="O65" s="210" t="s">
        <v>189</v>
      </c>
      <c r="P65" s="212"/>
      <c r="Q65" s="46" t="s">
        <v>126</v>
      </c>
    </row>
    <row r="66" spans="2:17" s="95" customFormat="1" ht="24.75" customHeight="1" x14ac:dyDescent="0.25">
      <c r="B66" s="108" t="s">
        <v>185</v>
      </c>
      <c r="C66" s="108" t="s">
        <v>186</v>
      </c>
      <c r="D66" s="61" t="s">
        <v>187</v>
      </c>
      <c r="E66" s="61">
        <v>90</v>
      </c>
      <c r="F66" s="94" t="s">
        <v>361</v>
      </c>
      <c r="G66" s="94" t="s">
        <v>188</v>
      </c>
      <c r="H66" s="94"/>
      <c r="I66" s="61" t="s">
        <v>361</v>
      </c>
      <c r="J66" s="61" t="s">
        <v>126</v>
      </c>
      <c r="K66" s="46" t="s">
        <v>126</v>
      </c>
      <c r="L66" s="46" t="s">
        <v>126</v>
      </c>
      <c r="M66" s="46" t="s">
        <v>126</v>
      </c>
      <c r="N66" s="46" t="s">
        <v>126</v>
      </c>
      <c r="O66" s="210" t="s">
        <v>189</v>
      </c>
      <c r="P66" s="212"/>
      <c r="Q66" s="46" t="s">
        <v>126</v>
      </c>
    </row>
    <row r="67" spans="2:17" s="95" customFormat="1" ht="30" customHeight="1" x14ac:dyDescent="0.25">
      <c r="B67" s="108" t="s">
        <v>192</v>
      </c>
      <c r="C67" s="108" t="s">
        <v>186</v>
      </c>
      <c r="D67" s="61" t="s">
        <v>190</v>
      </c>
      <c r="E67" s="61">
        <v>65</v>
      </c>
      <c r="F67" s="94" t="s">
        <v>361</v>
      </c>
      <c r="G67" s="94"/>
      <c r="H67" s="94" t="s">
        <v>191</v>
      </c>
      <c r="I67" s="61" t="s">
        <v>362</v>
      </c>
      <c r="J67" s="61" t="s">
        <v>126</v>
      </c>
      <c r="K67" s="46" t="s">
        <v>126</v>
      </c>
      <c r="L67" s="46" t="s">
        <v>126</v>
      </c>
      <c r="M67" s="46" t="s">
        <v>126</v>
      </c>
      <c r="N67" s="46" t="s">
        <v>126</v>
      </c>
      <c r="O67" s="210" t="s">
        <v>193</v>
      </c>
      <c r="P67" s="212"/>
      <c r="Q67" s="46" t="s">
        <v>126</v>
      </c>
    </row>
    <row r="68" spans="2:17" s="95" customFormat="1" x14ac:dyDescent="0.25">
      <c r="B68" s="46"/>
      <c r="C68" s="46"/>
      <c r="D68" s="46"/>
      <c r="E68" s="46"/>
      <c r="F68" s="46"/>
      <c r="G68" s="46"/>
      <c r="H68" s="46"/>
      <c r="I68" s="46"/>
      <c r="J68" s="46"/>
      <c r="K68" s="46"/>
      <c r="L68" s="46"/>
      <c r="M68" s="46"/>
      <c r="N68" s="46"/>
      <c r="O68" s="210"/>
      <c r="P68" s="212"/>
      <c r="Q68" s="46"/>
    </row>
    <row r="69" spans="2:17" x14ac:dyDescent="0.25">
      <c r="B69" s="2" t="s">
        <v>1</v>
      </c>
    </row>
    <row r="70" spans="2:17" x14ac:dyDescent="0.25">
      <c r="B70" s="2" t="s">
        <v>37</v>
      </c>
    </row>
    <row r="71" spans="2:17" x14ac:dyDescent="0.25">
      <c r="B71" s="2" t="s">
        <v>60</v>
      </c>
    </row>
    <row r="72" spans="2:17" ht="38.25" customHeight="1" x14ac:dyDescent="0.25"/>
    <row r="73" spans="2:17" ht="60.75" customHeight="1" thickBot="1" x14ac:dyDescent="0.3"/>
    <row r="74" spans="2:17" ht="33.6" customHeight="1" thickBot="1" x14ac:dyDescent="0.3">
      <c r="B74" s="249" t="s">
        <v>38</v>
      </c>
      <c r="C74" s="250"/>
      <c r="D74" s="250"/>
      <c r="E74" s="250"/>
      <c r="F74" s="250"/>
      <c r="G74" s="250"/>
      <c r="H74" s="250"/>
      <c r="I74" s="250"/>
      <c r="J74" s="250"/>
      <c r="K74" s="250"/>
      <c r="L74" s="250"/>
      <c r="M74" s="250"/>
      <c r="N74" s="251"/>
    </row>
    <row r="79" spans="2:17" ht="75" x14ac:dyDescent="0.25">
      <c r="B79" s="83" t="s">
        <v>0</v>
      </c>
      <c r="C79" s="83" t="s">
        <v>39</v>
      </c>
      <c r="D79" s="83" t="s">
        <v>40</v>
      </c>
      <c r="E79" s="83" t="s">
        <v>110</v>
      </c>
      <c r="F79" s="83" t="s">
        <v>112</v>
      </c>
      <c r="G79" s="83" t="s">
        <v>113</v>
      </c>
      <c r="H79" s="83" t="s">
        <v>114</v>
      </c>
      <c r="I79" s="83" t="s">
        <v>111</v>
      </c>
      <c r="J79" s="245" t="s">
        <v>115</v>
      </c>
      <c r="K79" s="246"/>
      <c r="L79" s="247"/>
      <c r="M79" s="83" t="s">
        <v>116</v>
      </c>
      <c r="N79" s="83" t="s">
        <v>41</v>
      </c>
      <c r="O79" s="83" t="s">
        <v>42</v>
      </c>
      <c r="P79" s="245" t="s">
        <v>3</v>
      </c>
      <c r="Q79" s="247"/>
    </row>
    <row r="80" spans="2:17" s="99" customFormat="1" ht="24.75" customHeight="1" x14ac:dyDescent="0.25">
      <c r="B80" s="61" t="s">
        <v>197</v>
      </c>
      <c r="C80" s="100" t="s">
        <v>357</v>
      </c>
      <c r="D80" s="101" t="s">
        <v>198</v>
      </c>
      <c r="E80" s="61">
        <v>69021041</v>
      </c>
      <c r="F80" s="61" t="s">
        <v>196</v>
      </c>
      <c r="G80" s="61" t="s">
        <v>199</v>
      </c>
      <c r="H80" s="102">
        <v>39063</v>
      </c>
      <c r="I80" s="61" t="s">
        <v>126</v>
      </c>
      <c r="J80" s="61" t="s">
        <v>284</v>
      </c>
      <c r="K80" s="61" t="s">
        <v>285</v>
      </c>
      <c r="L80" s="61" t="s">
        <v>286</v>
      </c>
      <c r="M80" s="103" t="s">
        <v>126</v>
      </c>
      <c r="N80" s="103" t="s">
        <v>126</v>
      </c>
      <c r="O80" s="103" t="s">
        <v>126</v>
      </c>
      <c r="P80" s="255" t="s">
        <v>287</v>
      </c>
      <c r="Q80" s="256"/>
    </row>
    <row r="81" spans="2:17" s="99" customFormat="1" ht="24.75" customHeight="1" x14ac:dyDescent="0.25">
      <c r="B81" s="61" t="s">
        <v>43</v>
      </c>
      <c r="C81" s="100" t="s">
        <v>357</v>
      </c>
      <c r="D81" s="101" t="s">
        <v>200</v>
      </c>
      <c r="E81" s="61">
        <v>39841262</v>
      </c>
      <c r="F81" s="61" t="s">
        <v>201</v>
      </c>
      <c r="G81" s="61" t="s">
        <v>202</v>
      </c>
      <c r="H81" s="102">
        <v>40627</v>
      </c>
      <c r="I81" s="61" t="s">
        <v>126</v>
      </c>
      <c r="J81" s="61" t="s">
        <v>161</v>
      </c>
      <c r="K81" s="61" t="s">
        <v>203</v>
      </c>
      <c r="L81" s="61" t="s">
        <v>204</v>
      </c>
      <c r="M81" s="103" t="s">
        <v>126</v>
      </c>
      <c r="N81" s="103" t="s">
        <v>126</v>
      </c>
      <c r="O81" s="103" t="s">
        <v>126</v>
      </c>
      <c r="P81" s="255" t="s">
        <v>174</v>
      </c>
      <c r="Q81" s="256"/>
    </row>
    <row r="82" spans="2:17" s="99" customFormat="1" ht="24.75" customHeight="1" x14ac:dyDescent="0.25">
      <c r="B82" s="61" t="s">
        <v>43</v>
      </c>
      <c r="C82" s="100" t="s">
        <v>357</v>
      </c>
      <c r="D82" s="61" t="s">
        <v>205</v>
      </c>
      <c r="E82" s="61">
        <v>1122725778</v>
      </c>
      <c r="F82" s="61" t="s">
        <v>206</v>
      </c>
      <c r="G82" s="61" t="s">
        <v>207</v>
      </c>
      <c r="H82" s="102">
        <v>41026</v>
      </c>
      <c r="I82" s="61" t="s">
        <v>126</v>
      </c>
      <c r="J82" s="61" t="s">
        <v>290</v>
      </c>
      <c r="K82" s="102" t="s">
        <v>291</v>
      </c>
      <c r="L82" s="61" t="s">
        <v>292</v>
      </c>
      <c r="M82" s="103" t="s">
        <v>126</v>
      </c>
      <c r="N82" s="103" t="s">
        <v>126</v>
      </c>
      <c r="O82" s="103" t="s">
        <v>126</v>
      </c>
      <c r="P82" s="257" t="s">
        <v>174</v>
      </c>
      <c r="Q82" s="258"/>
    </row>
    <row r="83" spans="2:17" s="99" customFormat="1" ht="24.75" customHeight="1" x14ac:dyDescent="0.25">
      <c r="B83" s="61" t="s">
        <v>43</v>
      </c>
      <c r="C83" s="100" t="s">
        <v>357</v>
      </c>
      <c r="D83" s="61" t="s">
        <v>208</v>
      </c>
      <c r="E83" s="61">
        <v>52969233</v>
      </c>
      <c r="F83" s="61" t="s">
        <v>209</v>
      </c>
      <c r="G83" s="61" t="s">
        <v>210</v>
      </c>
      <c r="H83" s="61" t="s">
        <v>211</v>
      </c>
      <c r="I83" s="61"/>
      <c r="J83" s="61" t="s">
        <v>212</v>
      </c>
      <c r="K83" s="61"/>
      <c r="L83" s="61"/>
      <c r="M83" s="103" t="s">
        <v>126</v>
      </c>
      <c r="N83" s="103" t="s">
        <v>127</v>
      </c>
      <c r="O83" s="103"/>
      <c r="P83" s="257" t="s">
        <v>366</v>
      </c>
      <c r="Q83" s="258"/>
    </row>
    <row r="84" spans="2:17" s="99" customFormat="1" ht="24.75" customHeight="1" x14ac:dyDescent="0.25">
      <c r="B84" s="103" t="s">
        <v>43</v>
      </c>
      <c r="C84" s="100" t="s">
        <v>357</v>
      </c>
      <c r="D84" s="103" t="s">
        <v>233</v>
      </c>
      <c r="E84" s="103">
        <v>18126761</v>
      </c>
      <c r="F84" s="103" t="s">
        <v>234</v>
      </c>
      <c r="G84" s="103" t="s">
        <v>235</v>
      </c>
      <c r="H84" s="104">
        <v>37799</v>
      </c>
      <c r="I84" s="103" t="s">
        <v>126</v>
      </c>
      <c r="J84" s="103" t="s">
        <v>317</v>
      </c>
      <c r="K84" s="103" t="s">
        <v>318</v>
      </c>
      <c r="L84" s="103" t="s">
        <v>319</v>
      </c>
      <c r="M84" s="103" t="s">
        <v>126</v>
      </c>
      <c r="N84" s="103" t="s">
        <v>126</v>
      </c>
      <c r="O84" s="103" t="s">
        <v>126</v>
      </c>
      <c r="P84" s="257"/>
      <c r="Q84" s="258"/>
    </row>
    <row r="85" spans="2:17" s="99" customFormat="1" ht="47.25" customHeight="1" x14ac:dyDescent="0.25">
      <c r="B85" s="103" t="s">
        <v>43</v>
      </c>
      <c r="C85" s="100" t="s">
        <v>357</v>
      </c>
      <c r="D85" s="103" t="s">
        <v>236</v>
      </c>
      <c r="E85" s="103">
        <v>1122337102</v>
      </c>
      <c r="F85" s="103" t="s">
        <v>196</v>
      </c>
      <c r="G85" s="103" t="s">
        <v>214</v>
      </c>
      <c r="H85" s="104">
        <v>41811</v>
      </c>
      <c r="I85" s="103"/>
      <c r="J85" s="103"/>
      <c r="K85" s="103"/>
      <c r="L85" s="103"/>
      <c r="M85" s="103" t="s">
        <v>126</v>
      </c>
      <c r="N85" s="103" t="s">
        <v>127</v>
      </c>
      <c r="O85" s="103"/>
      <c r="P85" s="257" t="s">
        <v>367</v>
      </c>
      <c r="Q85" s="258"/>
    </row>
    <row r="86" spans="2:17" s="99" customFormat="1" ht="24.75" customHeight="1" x14ac:dyDescent="0.25">
      <c r="B86" s="103" t="s">
        <v>43</v>
      </c>
      <c r="C86" s="100" t="s">
        <v>357</v>
      </c>
      <c r="D86" s="103" t="s">
        <v>237</v>
      </c>
      <c r="E86" s="103">
        <v>108526084</v>
      </c>
      <c r="F86" s="103" t="s">
        <v>196</v>
      </c>
      <c r="G86" s="103" t="s">
        <v>226</v>
      </c>
      <c r="H86" s="104">
        <v>41082</v>
      </c>
      <c r="I86" s="103" t="s">
        <v>126</v>
      </c>
      <c r="J86" s="103" t="s">
        <v>230</v>
      </c>
      <c r="K86" s="103" t="s">
        <v>238</v>
      </c>
      <c r="L86" s="103" t="s">
        <v>216</v>
      </c>
      <c r="M86" s="103" t="s">
        <v>126</v>
      </c>
      <c r="N86" s="103" t="s">
        <v>126</v>
      </c>
      <c r="O86" s="103" t="s">
        <v>126</v>
      </c>
      <c r="P86" s="257" t="s">
        <v>174</v>
      </c>
      <c r="Q86" s="258"/>
    </row>
    <row r="87" spans="2:17" s="99" customFormat="1" ht="24.75" customHeight="1" x14ac:dyDescent="0.25">
      <c r="B87" s="61" t="s">
        <v>216</v>
      </c>
      <c r="C87" s="61" t="s">
        <v>358</v>
      </c>
      <c r="D87" s="61" t="s">
        <v>213</v>
      </c>
      <c r="E87" s="61">
        <v>69008084</v>
      </c>
      <c r="F87" s="61" t="s">
        <v>196</v>
      </c>
      <c r="G87" s="61" t="s">
        <v>214</v>
      </c>
      <c r="H87" s="61" t="s">
        <v>215</v>
      </c>
      <c r="I87" s="61" t="s">
        <v>126</v>
      </c>
      <c r="J87" s="61" t="s">
        <v>314</v>
      </c>
      <c r="K87" s="61" t="s">
        <v>315</v>
      </c>
      <c r="L87" s="61" t="s">
        <v>316</v>
      </c>
      <c r="M87" s="103" t="s">
        <v>126</v>
      </c>
      <c r="N87" s="103" t="s">
        <v>126</v>
      </c>
      <c r="O87" s="103" t="s">
        <v>127</v>
      </c>
      <c r="P87" s="262" t="s">
        <v>232</v>
      </c>
      <c r="Q87" s="263"/>
    </row>
    <row r="88" spans="2:17" s="99" customFormat="1" ht="24.75" customHeight="1" x14ac:dyDescent="0.25">
      <c r="B88" s="61" t="s">
        <v>216</v>
      </c>
      <c r="C88" s="61" t="s">
        <v>358</v>
      </c>
      <c r="D88" s="61" t="s">
        <v>217</v>
      </c>
      <c r="E88" s="61">
        <v>25273242</v>
      </c>
      <c r="F88" s="61" t="s">
        <v>196</v>
      </c>
      <c r="G88" s="61" t="s">
        <v>218</v>
      </c>
      <c r="H88" s="102">
        <v>37802</v>
      </c>
      <c r="I88" s="61" t="s">
        <v>126</v>
      </c>
      <c r="J88" s="61" t="s">
        <v>296</v>
      </c>
      <c r="K88" s="61" t="s">
        <v>297</v>
      </c>
      <c r="L88" s="61" t="s">
        <v>298</v>
      </c>
      <c r="M88" s="103" t="s">
        <v>126</v>
      </c>
      <c r="N88" s="103" t="s">
        <v>126</v>
      </c>
      <c r="O88" s="103" t="s">
        <v>127</v>
      </c>
      <c r="P88" s="264"/>
      <c r="Q88" s="265"/>
    </row>
    <row r="89" spans="2:17" s="99" customFormat="1" ht="24.75" customHeight="1" x14ac:dyDescent="0.25">
      <c r="B89" s="61" t="s">
        <v>216</v>
      </c>
      <c r="C89" s="61" t="s">
        <v>358</v>
      </c>
      <c r="D89" s="61" t="s">
        <v>219</v>
      </c>
      <c r="E89" s="61">
        <v>1124312729</v>
      </c>
      <c r="F89" s="61" t="s">
        <v>196</v>
      </c>
      <c r="G89" s="61" t="s">
        <v>220</v>
      </c>
      <c r="H89" s="102">
        <v>41201</v>
      </c>
      <c r="I89" s="61" t="s">
        <v>127</v>
      </c>
      <c r="J89" s="61" t="s">
        <v>165</v>
      </c>
      <c r="K89" s="102" t="s">
        <v>224</v>
      </c>
      <c r="L89" s="102" t="s">
        <v>221</v>
      </c>
      <c r="M89" s="103" t="s">
        <v>126</v>
      </c>
      <c r="N89" s="103" t="s">
        <v>126</v>
      </c>
      <c r="O89" s="103" t="s">
        <v>127</v>
      </c>
      <c r="P89" s="264"/>
      <c r="Q89" s="265"/>
    </row>
    <row r="90" spans="2:17" s="99" customFormat="1" ht="24.75" customHeight="1" x14ac:dyDescent="0.25">
      <c r="B90" s="61" t="s">
        <v>216</v>
      </c>
      <c r="C90" s="61" t="s">
        <v>358</v>
      </c>
      <c r="D90" s="61" t="s">
        <v>222</v>
      </c>
      <c r="E90" s="99">
        <v>12983729</v>
      </c>
      <c r="F90" s="61" t="s">
        <v>223</v>
      </c>
      <c r="G90" s="61" t="s">
        <v>214</v>
      </c>
      <c r="H90" s="102">
        <v>39991</v>
      </c>
      <c r="I90" s="61" t="s">
        <v>126</v>
      </c>
      <c r="J90" s="61" t="s">
        <v>299</v>
      </c>
      <c r="K90" s="61" t="s">
        <v>300</v>
      </c>
      <c r="L90" s="61" t="s">
        <v>301</v>
      </c>
      <c r="M90" s="103" t="s">
        <v>126</v>
      </c>
      <c r="N90" s="103" t="s">
        <v>126</v>
      </c>
      <c r="O90" s="103" t="s">
        <v>127</v>
      </c>
      <c r="P90" s="264"/>
      <c r="Q90" s="265"/>
    </row>
    <row r="91" spans="2:17" s="99" customFormat="1" ht="24.75" customHeight="1" x14ac:dyDescent="0.25">
      <c r="B91" s="61" t="s">
        <v>216</v>
      </c>
      <c r="C91" s="61" t="s">
        <v>358</v>
      </c>
      <c r="D91" s="61" t="s">
        <v>225</v>
      </c>
      <c r="E91" s="61">
        <v>1085257554</v>
      </c>
      <c r="F91" s="61" t="s">
        <v>196</v>
      </c>
      <c r="G91" s="61" t="s">
        <v>226</v>
      </c>
      <c r="H91" s="102">
        <v>40718</v>
      </c>
      <c r="I91" s="61" t="s">
        <v>126</v>
      </c>
      <c r="J91" s="61" t="s">
        <v>302</v>
      </c>
      <c r="K91" s="61" t="s">
        <v>303</v>
      </c>
      <c r="L91" s="61" t="s">
        <v>304</v>
      </c>
      <c r="M91" s="103" t="s">
        <v>126</v>
      </c>
      <c r="N91" s="103" t="s">
        <v>126</v>
      </c>
      <c r="O91" s="103" t="s">
        <v>127</v>
      </c>
      <c r="P91" s="264"/>
      <c r="Q91" s="265"/>
    </row>
    <row r="92" spans="2:17" s="99" customFormat="1" ht="24.75" customHeight="1" x14ac:dyDescent="0.25">
      <c r="B92" s="61" t="s">
        <v>216</v>
      </c>
      <c r="C92" s="61" t="s">
        <v>358</v>
      </c>
      <c r="D92" s="61" t="s">
        <v>227</v>
      </c>
      <c r="E92" s="61">
        <v>1144129278</v>
      </c>
      <c r="F92" s="61" t="s">
        <v>196</v>
      </c>
      <c r="G92" s="61" t="s">
        <v>228</v>
      </c>
      <c r="H92" s="102">
        <v>40161</v>
      </c>
      <c r="I92" s="61" t="s">
        <v>126</v>
      </c>
      <c r="J92" s="61" t="s">
        <v>305</v>
      </c>
      <c r="K92" s="61" t="s">
        <v>306</v>
      </c>
      <c r="L92" s="61" t="s">
        <v>307</v>
      </c>
      <c r="M92" s="103" t="s">
        <v>126</v>
      </c>
      <c r="N92" s="103" t="s">
        <v>126</v>
      </c>
      <c r="O92" s="103" t="s">
        <v>127</v>
      </c>
      <c r="P92" s="264"/>
      <c r="Q92" s="265"/>
    </row>
    <row r="93" spans="2:17" s="17" customFormat="1" ht="24.75" customHeight="1" x14ac:dyDescent="0.25">
      <c r="B93" s="61" t="s">
        <v>216</v>
      </c>
      <c r="C93" s="61" t="s">
        <v>358</v>
      </c>
      <c r="D93" s="38" t="s">
        <v>229</v>
      </c>
      <c r="E93" s="38">
        <v>25291113</v>
      </c>
      <c r="F93" s="38" t="s">
        <v>196</v>
      </c>
      <c r="G93" s="107" t="s">
        <v>214</v>
      </c>
      <c r="H93" s="107">
        <v>39437</v>
      </c>
      <c r="I93" s="38" t="s">
        <v>126</v>
      </c>
      <c r="J93" s="103" t="s">
        <v>308</v>
      </c>
      <c r="K93" s="103" t="s">
        <v>309</v>
      </c>
      <c r="L93" s="103" t="s">
        <v>310</v>
      </c>
      <c r="M93" s="38" t="s">
        <v>126</v>
      </c>
      <c r="N93" s="38" t="s">
        <v>126</v>
      </c>
      <c r="O93" s="38" t="s">
        <v>127</v>
      </c>
      <c r="P93" s="264"/>
      <c r="Q93" s="265"/>
    </row>
    <row r="94" spans="2:17" s="17" customFormat="1" ht="24.75" customHeight="1" x14ac:dyDescent="0.25">
      <c r="B94" s="61" t="s">
        <v>216</v>
      </c>
      <c r="C94" s="61" t="s">
        <v>358</v>
      </c>
      <c r="D94" s="103" t="s">
        <v>231</v>
      </c>
      <c r="E94" s="38">
        <v>69009871</v>
      </c>
      <c r="F94" s="38" t="s">
        <v>196</v>
      </c>
      <c r="G94" s="107" t="s">
        <v>226</v>
      </c>
      <c r="H94" s="107">
        <v>41082</v>
      </c>
      <c r="I94" s="38" t="s">
        <v>126</v>
      </c>
      <c r="J94" s="103" t="s">
        <v>311</v>
      </c>
      <c r="K94" s="104" t="s">
        <v>312</v>
      </c>
      <c r="L94" s="103" t="s">
        <v>313</v>
      </c>
      <c r="M94" s="38" t="s">
        <v>126</v>
      </c>
      <c r="N94" s="38" t="s">
        <v>126</v>
      </c>
      <c r="O94" s="38" t="s">
        <v>127</v>
      </c>
      <c r="P94" s="264"/>
      <c r="Q94" s="265"/>
    </row>
    <row r="95" spans="2:17" s="17" customFormat="1" ht="24.75" customHeight="1" x14ac:dyDescent="0.25">
      <c r="B95" s="38" t="s">
        <v>216</v>
      </c>
      <c r="C95" s="61" t="s">
        <v>358</v>
      </c>
      <c r="D95" s="38" t="s">
        <v>250</v>
      </c>
      <c r="E95" s="38">
        <v>1018408245</v>
      </c>
      <c r="F95" s="38" t="s">
        <v>196</v>
      </c>
      <c r="G95" s="38" t="s">
        <v>251</v>
      </c>
      <c r="H95" s="107">
        <v>40991</v>
      </c>
      <c r="I95" s="38" t="s">
        <v>126</v>
      </c>
      <c r="J95" s="103" t="s">
        <v>323</v>
      </c>
      <c r="K95" s="103" t="s">
        <v>324</v>
      </c>
      <c r="L95" s="103" t="s">
        <v>325</v>
      </c>
      <c r="M95" s="38" t="s">
        <v>126</v>
      </c>
      <c r="N95" s="38" t="s">
        <v>126</v>
      </c>
      <c r="O95" s="38" t="s">
        <v>127</v>
      </c>
      <c r="P95" s="266"/>
      <c r="Q95" s="267"/>
    </row>
    <row r="96" spans="2:17" s="17" customFormat="1" x14ac:dyDescent="0.25">
      <c r="B96" s="38"/>
      <c r="C96" s="38"/>
      <c r="D96" s="38"/>
      <c r="E96" s="38"/>
      <c r="F96" s="38"/>
      <c r="G96" s="38"/>
      <c r="H96" s="38"/>
      <c r="I96" s="38"/>
      <c r="J96" s="103"/>
      <c r="K96" s="103"/>
      <c r="L96" s="103"/>
      <c r="M96" s="38"/>
      <c r="N96" s="38"/>
      <c r="O96" s="38"/>
      <c r="P96" s="259"/>
      <c r="Q96" s="260"/>
    </row>
    <row r="97" spans="1:26" ht="15.75" thickBot="1" x14ac:dyDescent="0.3">
      <c r="B97" s="96"/>
      <c r="C97" s="96"/>
      <c r="D97" s="96"/>
      <c r="E97" s="96"/>
      <c r="F97" s="96"/>
      <c r="G97" s="96"/>
      <c r="H97" s="96"/>
      <c r="I97" s="97"/>
      <c r="J97" s="97"/>
      <c r="K97" s="97"/>
      <c r="L97" s="97"/>
      <c r="M97" s="98"/>
      <c r="N97" s="98"/>
      <c r="O97" s="98"/>
      <c r="P97" s="62"/>
      <c r="Q97" s="62"/>
    </row>
    <row r="98" spans="1:26" ht="27" thickBot="1" x14ac:dyDescent="0.3">
      <c r="B98" s="249" t="s">
        <v>45</v>
      </c>
      <c r="C98" s="250"/>
      <c r="D98" s="250"/>
      <c r="E98" s="250"/>
      <c r="F98" s="250"/>
      <c r="G98" s="250"/>
      <c r="H98" s="250"/>
      <c r="I98" s="250"/>
      <c r="J98" s="250"/>
      <c r="K98" s="250"/>
      <c r="L98" s="250"/>
      <c r="M98" s="250"/>
      <c r="N98" s="251"/>
    </row>
    <row r="101" spans="1:26" ht="30" x14ac:dyDescent="0.25">
      <c r="B101" s="45" t="s">
        <v>33</v>
      </c>
      <c r="C101" s="45" t="s">
        <v>46</v>
      </c>
      <c r="D101" s="245" t="s">
        <v>3</v>
      </c>
      <c r="E101" s="247"/>
    </row>
    <row r="102" spans="1:26" x14ac:dyDescent="0.25">
      <c r="B102" s="46" t="s">
        <v>117</v>
      </c>
      <c r="C102" s="84" t="s">
        <v>126</v>
      </c>
      <c r="D102" s="261"/>
      <c r="E102" s="261"/>
    </row>
    <row r="104" spans="1:26" s="70" customFormat="1" ht="109.5" customHeight="1" x14ac:dyDescent="0.25">
      <c r="B104" s="2"/>
      <c r="C104" s="2"/>
      <c r="D104" s="2"/>
      <c r="E104" s="2"/>
      <c r="F104" s="2"/>
      <c r="G104" s="2"/>
      <c r="H104" s="2"/>
      <c r="I104" s="2"/>
      <c r="J104" s="2"/>
      <c r="K104" s="2"/>
      <c r="L104" s="2"/>
      <c r="M104" s="2"/>
      <c r="N104" s="2"/>
      <c r="O104" s="2"/>
      <c r="P104" s="2"/>
      <c r="Q104" s="2"/>
    </row>
    <row r="105" spans="1:26" s="76" customFormat="1" ht="26.25" x14ac:dyDescent="0.25">
      <c r="A105" s="34">
        <v>1</v>
      </c>
      <c r="B105" s="233" t="s">
        <v>62</v>
      </c>
      <c r="C105" s="234"/>
      <c r="D105" s="234"/>
      <c r="E105" s="234"/>
      <c r="F105" s="234"/>
      <c r="G105" s="234"/>
      <c r="H105" s="234"/>
      <c r="I105" s="234"/>
      <c r="J105" s="234"/>
      <c r="K105" s="234"/>
      <c r="L105" s="234"/>
      <c r="M105" s="234"/>
      <c r="N105" s="234"/>
      <c r="O105" s="234"/>
      <c r="P105" s="234"/>
      <c r="Q105" s="2"/>
      <c r="R105" s="75"/>
      <c r="S105" s="75"/>
      <c r="T105" s="75"/>
      <c r="U105" s="75"/>
      <c r="V105" s="75"/>
      <c r="W105" s="75"/>
      <c r="X105" s="75"/>
      <c r="Y105" s="75"/>
      <c r="Z105" s="75"/>
    </row>
    <row r="106" spans="1:26" s="76" customFormat="1" x14ac:dyDescent="0.25">
      <c r="A106" s="34">
        <f>+A105+1</f>
        <v>2</v>
      </c>
      <c r="B106" s="2"/>
      <c r="C106" s="2"/>
      <c r="D106" s="2"/>
      <c r="E106" s="2"/>
      <c r="F106" s="2"/>
      <c r="G106" s="2"/>
      <c r="H106" s="2"/>
      <c r="I106" s="2"/>
      <c r="J106" s="2"/>
      <c r="K106" s="2"/>
      <c r="L106" s="2"/>
      <c r="M106" s="2"/>
      <c r="N106" s="2"/>
      <c r="O106" s="2"/>
      <c r="P106" s="2"/>
      <c r="Q106" s="2"/>
      <c r="R106" s="75"/>
      <c r="S106" s="75"/>
      <c r="T106" s="75"/>
      <c r="U106" s="75"/>
      <c r="V106" s="75"/>
      <c r="W106" s="75"/>
      <c r="X106" s="75"/>
      <c r="Y106" s="75"/>
      <c r="Z106" s="75"/>
    </row>
    <row r="107" spans="1:26" s="76" customFormat="1" ht="15.75" thickBot="1" x14ac:dyDescent="0.3">
      <c r="A107" s="34">
        <f t="shared" ref="A107:A112" si="1">+A106+1</f>
        <v>3</v>
      </c>
      <c r="B107" s="2"/>
      <c r="C107" s="2"/>
      <c r="D107" s="2"/>
      <c r="E107" s="2"/>
      <c r="F107" s="2"/>
      <c r="G107" s="2"/>
      <c r="H107" s="2"/>
      <c r="I107" s="2"/>
      <c r="J107" s="2"/>
      <c r="K107" s="2"/>
      <c r="L107" s="2"/>
      <c r="M107" s="2"/>
      <c r="N107" s="2"/>
      <c r="O107" s="2"/>
      <c r="P107" s="2"/>
      <c r="Q107" s="2"/>
      <c r="R107" s="75"/>
      <c r="S107" s="75"/>
      <c r="T107" s="75"/>
      <c r="U107" s="75"/>
      <c r="V107" s="75"/>
      <c r="W107" s="75"/>
      <c r="X107" s="75"/>
      <c r="Y107" s="75"/>
      <c r="Z107" s="75"/>
    </row>
    <row r="108" spans="1:26" s="76" customFormat="1" ht="27" thickBot="1" x14ac:dyDescent="0.3">
      <c r="A108" s="34">
        <f t="shared" si="1"/>
        <v>4</v>
      </c>
      <c r="B108" s="249" t="s">
        <v>53</v>
      </c>
      <c r="C108" s="250"/>
      <c r="D108" s="250"/>
      <c r="E108" s="250"/>
      <c r="F108" s="250"/>
      <c r="G108" s="250"/>
      <c r="H108" s="250"/>
      <c r="I108" s="250"/>
      <c r="J108" s="250"/>
      <c r="K108" s="250"/>
      <c r="L108" s="250"/>
      <c r="M108" s="250"/>
      <c r="N108" s="251"/>
      <c r="O108" s="2"/>
      <c r="P108" s="2"/>
      <c r="Q108" s="2"/>
      <c r="R108" s="75"/>
      <c r="S108" s="75"/>
      <c r="T108" s="75"/>
      <c r="U108" s="75"/>
      <c r="V108" s="75"/>
      <c r="W108" s="75"/>
      <c r="X108" s="75"/>
      <c r="Y108" s="75"/>
      <c r="Z108" s="75"/>
    </row>
    <row r="109" spans="1:26" s="76" customFormat="1" x14ac:dyDescent="0.25">
      <c r="A109" s="34">
        <f t="shared" si="1"/>
        <v>5</v>
      </c>
      <c r="B109" s="2"/>
      <c r="C109" s="2"/>
      <c r="D109" s="2"/>
      <c r="E109" s="2"/>
      <c r="F109" s="2"/>
      <c r="G109" s="2"/>
      <c r="H109" s="2"/>
      <c r="I109" s="2"/>
      <c r="J109" s="2"/>
      <c r="K109" s="2"/>
      <c r="L109" s="2"/>
      <c r="M109" s="2"/>
      <c r="N109" s="2"/>
      <c r="O109" s="2"/>
      <c r="P109" s="2"/>
      <c r="Q109" s="2"/>
      <c r="R109" s="75"/>
      <c r="S109" s="75"/>
      <c r="T109" s="75"/>
      <c r="U109" s="75"/>
      <c r="V109" s="75"/>
      <c r="W109" s="75"/>
      <c r="X109" s="75"/>
      <c r="Y109" s="75"/>
      <c r="Z109" s="75"/>
    </row>
    <row r="110" spans="1:26" s="76" customFormat="1" ht="15.75" thickBot="1" x14ac:dyDescent="0.3">
      <c r="A110" s="34">
        <f t="shared" si="1"/>
        <v>6</v>
      </c>
      <c r="B110" s="2"/>
      <c r="C110" s="2"/>
      <c r="D110" s="2"/>
      <c r="E110" s="2"/>
      <c r="F110" s="2"/>
      <c r="G110" s="2"/>
      <c r="H110" s="2"/>
      <c r="I110" s="2"/>
      <c r="J110" s="2"/>
      <c r="K110" s="2"/>
      <c r="L110" s="2"/>
      <c r="M110" s="43"/>
      <c r="N110" s="43"/>
      <c r="O110" s="2"/>
      <c r="P110" s="2"/>
      <c r="Q110" s="2"/>
      <c r="R110" s="75"/>
      <c r="S110" s="75"/>
      <c r="T110" s="75"/>
      <c r="U110" s="75"/>
      <c r="V110" s="75"/>
      <c r="W110" s="75"/>
      <c r="X110" s="75"/>
      <c r="Y110" s="75"/>
      <c r="Z110" s="75"/>
    </row>
    <row r="111" spans="1:26" s="76" customFormat="1" ht="60" x14ac:dyDescent="0.25">
      <c r="A111" s="34">
        <f t="shared" si="1"/>
        <v>7</v>
      </c>
      <c r="B111" s="81" t="s">
        <v>135</v>
      </c>
      <c r="C111" s="81" t="s">
        <v>136</v>
      </c>
      <c r="D111" s="81" t="s">
        <v>137</v>
      </c>
      <c r="E111" s="81" t="s">
        <v>44</v>
      </c>
      <c r="F111" s="81" t="s">
        <v>22</v>
      </c>
      <c r="G111" s="81" t="s">
        <v>97</v>
      </c>
      <c r="H111" s="81" t="s">
        <v>17</v>
      </c>
      <c r="I111" s="81" t="s">
        <v>10</v>
      </c>
      <c r="J111" s="81" t="s">
        <v>31</v>
      </c>
      <c r="K111" s="81" t="s">
        <v>59</v>
      </c>
      <c r="L111" s="81" t="s">
        <v>20</v>
      </c>
      <c r="M111" s="66" t="s">
        <v>26</v>
      </c>
      <c r="N111" s="81" t="s">
        <v>138</v>
      </c>
      <c r="O111" s="81" t="s">
        <v>36</v>
      </c>
      <c r="P111" s="82" t="s">
        <v>11</v>
      </c>
      <c r="Q111" s="82" t="s">
        <v>19</v>
      </c>
      <c r="R111" s="75"/>
      <c r="S111" s="75"/>
      <c r="T111" s="75"/>
      <c r="U111" s="75"/>
      <c r="V111" s="75"/>
      <c r="W111" s="75"/>
      <c r="X111" s="75"/>
      <c r="Y111" s="75"/>
      <c r="Z111" s="75"/>
    </row>
    <row r="112" spans="1:26" s="76" customFormat="1" ht="41.25" customHeight="1" x14ac:dyDescent="0.25">
      <c r="A112" s="34">
        <f t="shared" si="1"/>
        <v>8</v>
      </c>
      <c r="B112" s="77" t="s">
        <v>165</v>
      </c>
      <c r="C112" s="77" t="s">
        <v>166</v>
      </c>
      <c r="D112" s="78" t="s">
        <v>167</v>
      </c>
      <c r="E112" s="72" t="s">
        <v>172</v>
      </c>
      <c r="F112" s="73" t="s">
        <v>126</v>
      </c>
      <c r="G112" s="73"/>
      <c r="H112" s="80">
        <v>40148</v>
      </c>
      <c r="I112" s="74">
        <v>40527</v>
      </c>
      <c r="J112" s="74" t="s">
        <v>24</v>
      </c>
      <c r="K112" s="65">
        <v>0</v>
      </c>
      <c r="L112" s="65">
        <v>12.5</v>
      </c>
      <c r="M112" s="65">
        <v>0</v>
      </c>
      <c r="N112" s="65">
        <v>0</v>
      </c>
      <c r="O112" s="16">
        <v>7194939937</v>
      </c>
      <c r="P112" s="16" t="s">
        <v>175</v>
      </c>
      <c r="Q112" s="90" t="s">
        <v>363</v>
      </c>
      <c r="R112" s="75"/>
      <c r="S112" s="75"/>
      <c r="T112" s="75"/>
      <c r="U112" s="75"/>
      <c r="V112" s="75"/>
      <c r="W112" s="75"/>
      <c r="X112" s="75"/>
      <c r="Y112" s="75"/>
      <c r="Z112" s="75"/>
    </row>
    <row r="113" spans="1:17" s="76" customFormat="1" ht="44.25" customHeight="1" x14ac:dyDescent="0.25">
      <c r="A113" s="34"/>
      <c r="B113" s="77" t="s">
        <v>165</v>
      </c>
      <c r="C113" s="77" t="s">
        <v>166</v>
      </c>
      <c r="D113" s="77" t="s">
        <v>176</v>
      </c>
      <c r="E113" s="72" t="s">
        <v>179</v>
      </c>
      <c r="F113" s="73" t="s">
        <v>126</v>
      </c>
      <c r="G113" s="73"/>
      <c r="H113" s="74">
        <v>41003</v>
      </c>
      <c r="I113" s="74">
        <v>41265</v>
      </c>
      <c r="J113" s="74" t="s">
        <v>24</v>
      </c>
      <c r="K113" s="65">
        <v>0</v>
      </c>
      <c r="L113" s="65">
        <v>8.6</v>
      </c>
      <c r="M113" s="65">
        <v>0</v>
      </c>
      <c r="N113" s="65">
        <v>0</v>
      </c>
      <c r="O113" s="16">
        <v>579717421</v>
      </c>
      <c r="P113" s="16" t="s">
        <v>177</v>
      </c>
      <c r="Q113" s="90" t="s">
        <v>363</v>
      </c>
    </row>
    <row r="114" spans="1:17" x14ac:dyDescent="0.25">
      <c r="B114" s="77"/>
      <c r="C114" s="78"/>
      <c r="D114" s="77"/>
      <c r="E114" s="72"/>
      <c r="F114" s="73"/>
      <c r="G114" s="73"/>
      <c r="H114" s="73"/>
      <c r="I114" s="74"/>
      <c r="J114" s="74"/>
      <c r="K114" s="74"/>
      <c r="L114" s="74"/>
      <c r="M114" s="65"/>
      <c r="N114" s="65"/>
      <c r="O114" s="16"/>
      <c r="P114" s="16"/>
      <c r="Q114" s="90"/>
    </row>
    <row r="115" spans="1:17" ht="41.45" customHeight="1" x14ac:dyDescent="0.25">
      <c r="B115" s="77"/>
      <c r="C115" s="78"/>
      <c r="D115" s="77"/>
      <c r="E115" s="72"/>
      <c r="F115" s="73"/>
      <c r="G115" s="73"/>
      <c r="H115" s="73"/>
      <c r="I115" s="74"/>
      <c r="J115" s="74"/>
      <c r="K115" s="74"/>
      <c r="L115" s="74"/>
      <c r="M115" s="65"/>
      <c r="N115" s="65"/>
      <c r="O115" s="16"/>
      <c r="P115" s="16"/>
      <c r="Q115" s="90"/>
    </row>
    <row r="116" spans="1:17" x14ac:dyDescent="0.25">
      <c r="B116" s="35" t="s">
        <v>16</v>
      </c>
      <c r="C116" s="78"/>
      <c r="D116" s="77"/>
      <c r="E116" s="72"/>
      <c r="F116" s="73"/>
      <c r="G116" s="73"/>
      <c r="H116" s="73"/>
      <c r="I116" s="74"/>
      <c r="J116" s="74"/>
      <c r="K116" s="79">
        <f>SUM(K112:K115)</f>
        <v>0</v>
      </c>
      <c r="L116" s="79">
        <f>SUM(L112:L115)</f>
        <v>21.1</v>
      </c>
      <c r="M116" s="89">
        <f>SUM(M112:M115)</f>
        <v>0</v>
      </c>
      <c r="N116" s="79">
        <f>SUM(N112:N115)</f>
        <v>0</v>
      </c>
      <c r="O116" s="16"/>
      <c r="P116" s="16"/>
      <c r="Q116" s="91"/>
    </row>
    <row r="117" spans="1:17" x14ac:dyDescent="0.25">
      <c r="B117" s="17"/>
      <c r="C117" s="17"/>
      <c r="D117" s="17"/>
      <c r="E117" s="18"/>
      <c r="F117" s="17"/>
      <c r="G117" s="17"/>
      <c r="H117" s="17"/>
      <c r="I117" s="17"/>
      <c r="J117" s="17"/>
      <c r="K117" s="17"/>
      <c r="L117" s="17"/>
      <c r="M117" s="17"/>
      <c r="N117" s="17"/>
      <c r="O117" s="17"/>
      <c r="P117" s="17"/>
    </row>
    <row r="118" spans="1:17" ht="18.75" x14ac:dyDescent="0.25">
      <c r="B118" s="39" t="s">
        <v>32</v>
      </c>
      <c r="C118" s="49">
        <f>+K116</f>
        <v>0</v>
      </c>
      <c r="H118" s="19"/>
      <c r="I118" s="19"/>
      <c r="J118" s="19"/>
      <c r="K118" s="19"/>
      <c r="L118" s="19"/>
      <c r="M118" s="19"/>
      <c r="N118" s="17"/>
      <c r="O118" s="17"/>
      <c r="P118" s="17"/>
    </row>
    <row r="120" spans="1:17" ht="15.75" thickBot="1" x14ac:dyDescent="0.3"/>
    <row r="121" spans="1:17" ht="30.75" thickBot="1" x14ac:dyDescent="0.3">
      <c r="B121" s="51" t="s">
        <v>48</v>
      </c>
      <c r="C121" s="52" t="s">
        <v>49</v>
      </c>
      <c r="D121" s="51" t="s">
        <v>50</v>
      </c>
      <c r="E121" s="52" t="s">
        <v>54</v>
      </c>
    </row>
    <row r="122" spans="1:17" ht="34.5" customHeight="1" x14ac:dyDescent="0.25">
      <c r="B122" s="44" t="s">
        <v>118</v>
      </c>
      <c r="C122" s="47">
        <v>20</v>
      </c>
      <c r="D122" s="47">
        <v>0</v>
      </c>
      <c r="E122" s="252">
        <f>+D122+D123+D124</f>
        <v>0</v>
      </c>
    </row>
    <row r="123" spans="1:17" ht="31.5" customHeight="1" x14ac:dyDescent="0.25">
      <c r="B123" s="44" t="s">
        <v>119</v>
      </c>
      <c r="C123" s="37">
        <v>30</v>
      </c>
      <c r="D123" s="109">
        <v>0</v>
      </c>
      <c r="E123" s="253"/>
    </row>
    <row r="124" spans="1:17" ht="25.5" customHeight="1" thickBot="1" x14ac:dyDescent="0.3">
      <c r="B124" s="44" t="s">
        <v>120</v>
      </c>
      <c r="C124" s="48">
        <v>40</v>
      </c>
      <c r="D124" s="48">
        <v>0</v>
      </c>
      <c r="E124" s="254"/>
    </row>
    <row r="125" spans="1:17" ht="33.6" customHeight="1" x14ac:dyDescent="0.25"/>
    <row r="126" spans="1:17" ht="15.75" thickBot="1" x14ac:dyDescent="0.3"/>
    <row r="127" spans="1:17" ht="27" thickBot="1" x14ac:dyDescent="0.3">
      <c r="B127" s="249" t="s">
        <v>51</v>
      </c>
      <c r="C127" s="250"/>
      <c r="D127" s="250"/>
      <c r="E127" s="250"/>
      <c r="F127" s="250"/>
      <c r="G127" s="250"/>
      <c r="H127" s="250"/>
      <c r="I127" s="250"/>
      <c r="J127" s="250"/>
      <c r="K127" s="250"/>
      <c r="L127" s="250"/>
      <c r="M127" s="250"/>
      <c r="N127" s="251"/>
    </row>
    <row r="129" spans="2:17" ht="54" customHeight="1" x14ac:dyDescent="0.25">
      <c r="B129" s="83" t="s">
        <v>0</v>
      </c>
      <c r="C129" s="83" t="s">
        <v>39</v>
      </c>
      <c r="D129" s="83" t="s">
        <v>40</v>
      </c>
      <c r="E129" s="83" t="s">
        <v>110</v>
      </c>
      <c r="F129" s="83" t="s">
        <v>112</v>
      </c>
      <c r="G129" s="83" t="s">
        <v>113</v>
      </c>
      <c r="H129" s="83" t="s">
        <v>114</v>
      </c>
      <c r="I129" s="83" t="s">
        <v>111</v>
      </c>
      <c r="J129" s="245" t="s">
        <v>115</v>
      </c>
      <c r="K129" s="246"/>
      <c r="L129" s="247"/>
      <c r="M129" s="83" t="s">
        <v>116</v>
      </c>
      <c r="N129" s="83" t="s">
        <v>41</v>
      </c>
      <c r="O129" s="83" t="s">
        <v>42</v>
      </c>
      <c r="P129" s="245" t="s">
        <v>3</v>
      </c>
      <c r="Q129" s="247"/>
    </row>
    <row r="130" spans="2:17" s="17" customFormat="1" ht="17.25" customHeight="1" x14ac:dyDescent="0.25">
      <c r="B130" s="61" t="s">
        <v>371</v>
      </c>
      <c r="C130" s="101" t="s">
        <v>365</v>
      </c>
      <c r="D130" s="101" t="s">
        <v>265</v>
      </c>
      <c r="E130" s="101">
        <v>30740556</v>
      </c>
      <c r="F130" s="101" t="s">
        <v>196</v>
      </c>
      <c r="G130" s="101" t="s">
        <v>266</v>
      </c>
      <c r="H130" s="106">
        <v>36707</v>
      </c>
      <c r="I130" s="101" t="s">
        <v>126</v>
      </c>
      <c r="J130" s="101" t="s">
        <v>341</v>
      </c>
      <c r="K130" s="101" t="s">
        <v>342</v>
      </c>
      <c r="L130" s="106" t="s">
        <v>343</v>
      </c>
      <c r="M130" s="38" t="s">
        <v>126</v>
      </c>
      <c r="N130" s="38" t="s">
        <v>126</v>
      </c>
      <c r="O130" s="38" t="s">
        <v>23</v>
      </c>
      <c r="P130" s="259"/>
      <c r="Q130" s="260"/>
    </row>
    <row r="131" spans="2:17" s="17" customFormat="1" ht="50.25" customHeight="1" x14ac:dyDescent="0.25">
      <c r="B131" s="61" t="s">
        <v>371</v>
      </c>
      <c r="C131" s="101" t="s">
        <v>365</v>
      </c>
      <c r="D131" s="101" t="s">
        <v>267</v>
      </c>
      <c r="E131" s="101">
        <v>27090150</v>
      </c>
      <c r="F131" s="101" t="s">
        <v>196</v>
      </c>
      <c r="G131" s="101" t="s">
        <v>268</v>
      </c>
      <c r="H131" s="106">
        <v>38688</v>
      </c>
      <c r="I131" s="101" t="s">
        <v>126</v>
      </c>
      <c r="J131" s="101" t="s">
        <v>344</v>
      </c>
      <c r="K131" s="101" t="s">
        <v>345</v>
      </c>
      <c r="L131" s="106" t="s">
        <v>346</v>
      </c>
      <c r="M131" s="38" t="s">
        <v>126</v>
      </c>
      <c r="N131" s="38" t="s">
        <v>126</v>
      </c>
      <c r="O131" s="38" t="s">
        <v>23</v>
      </c>
      <c r="P131" s="259" t="s">
        <v>347</v>
      </c>
      <c r="Q131" s="260"/>
    </row>
    <row r="132" spans="2:17" s="17" customFormat="1" ht="17.25" customHeight="1" x14ac:dyDescent="0.25">
      <c r="B132" s="61" t="s">
        <v>374</v>
      </c>
      <c r="C132" s="101" t="s">
        <v>365</v>
      </c>
      <c r="D132" s="101" t="s">
        <v>269</v>
      </c>
      <c r="E132" s="101">
        <v>52080175</v>
      </c>
      <c r="F132" s="101" t="s">
        <v>271</v>
      </c>
      <c r="G132" s="101" t="s">
        <v>270</v>
      </c>
      <c r="H132" s="106">
        <v>39422</v>
      </c>
      <c r="I132" s="101" t="s">
        <v>127</v>
      </c>
      <c r="J132" s="38" t="s">
        <v>272</v>
      </c>
      <c r="K132" s="38" t="s">
        <v>273</v>
      </c>
      <c r="L132" s="38" t="s">
        <v>274</v>
      </c>
      <c r="M132" s="38" t="s">
        <v>126</v>
      </c>
      <c r="N132" s="38" t="s">
        <v>126</v>
      </c>
      <c r="O132" s="38" t="s">
        <v>23</v>
      </c>
      <c r="P132" s="259"/>
      <c r="Q132" s="260"/>
    </row>
    <row r="133" spans="2:17" s="17" customFormat="1" ht="17.25" customHeight="1" x14ac:dyDescent="0.25">
      <c r="B133" s="61" t="s">
        <v>380</v>
      </c>
      <c r="C133" s="101" t="s">
        <v>365</v>
      </c>
      <c r="D133" s="101" t="s">
        <v>275</v>
      </c>
      <c r="E133" s="101">
        <v>27355281</v>
      </c>
      <c r="F133" s="101" t="s">
        <v>276</v>
      </c>
      <c r="G133" s="101" t="s">
        <v>268</v>
      </c>
      <c r="H133" s="106">
        <v>31939</v>
      </c>
      <c r="I133" s="101" t="s">
        <v>127</v>
      </c>
      <c r="J133" s="103" t="s">
        <v>351</v>
      </c>
      <c r="K133" s="103" t="s">
        <v>352</v>
      </c>
      <c r="L133" s="103" t="s">
        <v>353</v>
      </c>
      <c r="M133" s="38" t="s">
        <v>126</v>
      </c>
      <c r="N133" s="38" t="s">
        <v>126</v>
      </c>
      <c r="O133" s="38" t="s">
        <v>23</v>
      </c>
      <c r="P133" s="259"/>
      <c r="Q133" s="260"/>
    </row>
    <row r="134" spans="2:17" s="17" customFormat="1" ht="34.5" customHeight="1" x14ac:dyDescent="0.25">
      <c r="B134" s="61" t="s">
        <v>244</v>
      </c>
      <c r="C134" s="148" t="s">
        <v>370</v>
      </c>
      <c r="D134" s="101" t="s">
        <v>245</v>
      </c>
      <c r="E134" s="101">
        <v>40076755</v>
      </c>
      <c r="F134" s="101" t="s">
        <v>246</v>
      </c>
      <c r="G134" s="101" t="s">
        <v>247</v>
      </c>
      <c r="H134" s="106">
        <v>40158</v>
      </c>
      <c r="I134" s="101" t="s">
        <v>126</v>
      </c>
      <c r="J134" s="38" t="s">
        <v>230</v>
      </c>
      <c r="K134" s="103" t="s">
        <v>248</v>
      </c>
      <c r="L134" s="38" t="s">
        <v>249</v>
      </c>
      <c r="M134" s="38" t="s">
        <v>126</v>
      </c>
      <c r="N134" s="38" t="s">
        <v>126</v>
      </c>
      <c r="O134" s="38" t="s">
        <v>126</v>
      </c>
      <c r="P134" s="259"/>
      <c r="Q134" s="260"/>
    </row>
    <row r="135" spans="2:17" s="17" customFormat="1" x14ac:dyDescent="0.25">
      <c r="B135" s="61"/>
      <c r="C135" s="61"/>
      <c r="D135" s="61"/>
      <c r="E135" s="61"/>
      <c r="F135" s="61"/>
      <c r="G135" s="61"/>
      <c r="H135" s="102"/>
      <c r="I135" s="61"/>
      <c r="J135" s="38"/>
      <c r="K135" s="38"/>
      <c r="L135" s="38"/>
      <c r="M135" s="38"/>
      <c r="N135" s="38"/>
      <c r="O135" s="38"/>
      <c r="P135" s="259"/>
      <c r="Q135" s="260"/>
    </row>
    <row r="136" spans="2:17" x14ac:dyDescent="0.25">
      <c r="B136" s="3"/>
      <c r="C136" s="3"/>
      <c r="D136" s="97"/>
      <c r="E136" s="3"/>
    </row>
    <row r="137" spans="2:17" ht="15.75" thickBot="1" x14ac:dyDescent="0.3">
      <c r="B137" s="3"/>
      <c r="C137" s="3"/>
      <c r="D137" s="97"/>
      <c r="E137" s="3"/>
    </row>
    <row r="138" spans="2:17" ht="30" x14ac:dyDescent="0.25">
      <c r="B138" s="86" t="s">
        <v>33</v>
      </c>
      <c r="C138" s="86" t="s">
        <v>48</v>
      </c>
      <c r="D138" s="83" t="s">
        <v>49</v>
      </c>
      <c r="E138" s="86" t="s">
        <v>50</v>
      </c>
      <c r="F138" s="52" t="s">
        <v>364</v>
      </c>
    </row>
    <row r="139" spans="2:17" ht="108" x14ac:dyDescent="0.2">
      <c r="B139" s="268" t="s">
        <v>52</v>
      </c>
      <c r="C139" s="1" t="s">
        <v>121</v>
      </c>
      <c r="D139" s="114">
        <v>25</v>
      </c>
      <c r="E139" s="114">
        <v>25</v>
      </c>
      <c r="F139" s="269">
        <f>+E139+E140+E141</f>
        <v>60</v>
      </c>
    </row>
    <row r="140" spans="2:17" ht="96" x14ac:dyDescent="0.2">
      <c r="B140" s="268"/>
      <c r="C140" s="1" t="s">
        <v>122</v>
      </c>
      <c r="D140" s="50">
        <v>25</v>
      </c>
      <c r="E140" s="114">
        <v>25</v>
      </c>
      <c r="F140" s="270"/>
    </row>
    <row r="141" spans="2:17" ht="60" x14ac:dyDescent="0.2">
      <c r="B141" s="268"/>
      <c r="C141" s="1" t="s">
        <v>123</v>
      </c>
      <c r="D141" s="114">
        <v>10</v>
      </c>
      <c r="E141" s="114">
        <v>10</v>
      </c>
      <c r="F141" s="271"/>
    </row>
    <row r="142" spans="2:17" x14ac:dyDescent="0.25">
      <c r="B142" s="3"/>
      <c r="C142" s="3"/>
      <c r="D142" s="97"/>
      <c r="E142" s="3"/>
    </row>
    <row r="143" spans="2:17" x14ac:dyDescent="0.25">
      <c r="B143" s="85" t="s">
        <v>55</v>
      </c>
    </row>
    <row r="146" spans="2:4" x14ac:dyDescent="0.25">
      <c r="B146" s="87" t="s">
        <v>33</v>
      </c>
      <c r="C146" s="87" t="s">
        <v>56</v>
      </c>
      <c r="D146" s="86" t="s">
        <v>50</v>
      </c>
    </row>
    <row r="147" spans="2:4" ht="28.5" x14ac:dyDescent="0.25">
      <c r="B147" s="68" t="s">
        <v>57</v>
      </c>
      <c r="C147" s="69">
        <v>40</v>
      </c>
      <c r="D147" s="109">
        <f>+E122</f>
        <v>0</v>
      </c>
    </row>
    <row r="148" spans="2:4" ht="42.75" x14ac:dyDescent="0.25">
      <c r="B148" s="68" t="s">
        <v>58</v>
      </c>
      <c r="C148" s="69">
        <v>60</v>
      </c>
      <c r="D148" s="109">
        <f>F139</f>
        <v>60</v>
      </c>
    </row>
  </sheetData>
  <mergeCells count="51">
    <mergeCell ref="B127:N127"/>
    <mergeCell ref="J129:L129"/>
    <mergeCell ref="P129:Q129"/>
    <mergeCell ref="B139:B141"/>
    <mergeCell ref="F139:F141"/>
    <mergeCell ref="P130:Q130"/>
    <mergeCell ref="P131:Q131"/>
    <mergeCell ref="P132:Q132"/>
    <mergeCell ref="P133:Q133"/>
    <mergeCell ref="P134:Q134"/>
    <mergeCell ref="P135:Q135"/>
    <mergeCell ref="E122:E124"/>
    <mergeCell ref="P80:Q80"/>
    <mergeCell ref="P81:Q81"/>
    <mergeCell ref="P85:Q85"/>
    <mergeCell ref="P96:Q96"/>
    <mergeCell ref="B98:N98"/>
    <mergeCell ref="D101:E101"/>
    <mergeCell ref="D102:E102"/>
    <mergeCell ref="B105:P105"/>
    <mergeCell ref="B108:N108"/>
    <mergeCell ref="P82:Q82"/>
    <mergeCell ref="P83:Q83"/>
    <mergeCell ref="P84:Q84"/>
    <mergeCell ref="P86:Q86"/>
    <mergeCell ref="P87:Q95"/>
    <mergeCell ref="J79:L79"/>
    <mergeCell ref="P79:Q79"/>
    <mergeCell ref="C58:N58"/>
    <mergeCell ref="B60:N60"/>
    <mergeCell ref="O63:P63"/>
    <mergeCell ref="O64:P64"/>
    <mergeCell ref="O65:P65"/>
    <mergeCell ref="O66:P66"/>
    <mergeCell ref="O67:P67"/>
    <mergeCell ref="O68:P68"/>
    <mergeCell ref="B74:N74"/>
    <mergeCell ref="B54:B55"/>
    <mergeCell ref="C54:C55"/>
    <mergeCell ref="D54:E54"/>
    <mergeCell ref="B2:P2"/>
    <mergeCell ref="B4:P4"/>
    <mergeCell ref="C6:N6"/>
    <mergeCell ref="C7:N7"/>
    <mergeCell ref="C8:N8"/>
    <mergeCell ref="C9:N9"/>
    <mergeCell ref="C10:E10"/>
    <mergeCell ref="B14:C21"/>
    <mergeCell ref="B22:C22"/>
    <mergeCell ref="E40:E41"/>
    <mergeCell ref="M45:N45"/>
  </mergeCells>
  <dataValidations count="2">
    <dataValidation type="list" allowBlank="1" showInputMessage="1" showErrorMessage="1" sqref="WVE983046 A65542 IS65542 SO65542 ACK65542 AMG65542 AWC65542 BFY65542 BPU65542 BZQ65542 CJM65542 CTI65542 DDE65542 DNA65542 DWW65542 EGS65542 EQO65542 FAK65542 FKG65542 FUC65542 GDY65542 GNU65542 GXQ65542 HHM65542 HRI65542 IBE65542 ILA65542 IUW65542 JES65542 JOO65542 JYK65542 KIG65542 KSC65542 LBY65542 LLU65542 LVQ65542 MFM65542 MPI65542 MZE65542 NJA65542 NSW65542 OCS65542 OMO65542 OWK65542 PGG65542 PQC65542 PZY65542 QJU65542 QTQ65542 RDM65542 RNI65542 RXE65542 SHA65542 SQW65542 TAS65542 TKO65542 TUK65542 UEG65542 UOC65542 UXY65542 VHU65542 VRQ65542 WBM65542 WLI65542 WVE65542 A131078 IS131078 SO131078 ACK131078 AMG131078 AWC131078 BFY131078 BPU131078 BZQ131078 CJM131078 CTI131078 DDE131078 DNA131078 DWW131078 EGS131078 EQO131078 FAK131078 FKG131078 FUC131078 GDY131078 GNU131078 GXQ131078 HHM131078 HRI131078 IBE131078 ILA131078 IUW131078 JES131078 JOO131078 JYK131078 KIG131078 KSC131078 LBY131078 LLU131078 LVQ131078 MFM131078 MPI131078 MZE131078 NJA131078 NSW131078 OCS131078 OMO131078 OWK131078 PGG131078 PQC131078 PZY131078 QJU131078 QTQ131078 RDM131078 RNI131078 RXE131078 SHA131078 SQW131078 TAS131078 TKO131078 TUK131078 UEG131078 UOC131078 UXY131078 VHU131078 VRQ131078 WBM131078 WLI131078 WVE131078 A196614 IS196614 SO196614 ACK196614 AMG196614 AWC196614 BFY196614 BPU196614 BZQ196614 CJM196614 CTI196614 DDE196614 DNA196614 DWW196614 EGS196614 EQO196614 FAK196614 FKG196614 FUC196614 GDY196614 GNU196614 GXQ196614 HHM196614 HRI196614 IBE196614 ILA196614 IUW196614 JES196614 JOO196614 JYK196614 KIG196614 KSC196614 LBY196614 LLU196614 LVQ196614 MFM196614 MPI196614 MZE196614 NJA196614 NSW196614 OCS196614 OMO196614 OWK196614 PGG196614 PQC196614 PZY196614 QJU196614 QTQ196614 RDM196614 RNI196614 RXE196614 SHA196614 SQW196614 TAS196614 TKO196614 TUK196614 UEG196614 UOC196614 UXY196614 VHU196614 VRQ196614 WBM196614 WLI196614 WVE196614 A262150 IS262150 SO262150 ACK262150 AMG262150 AWC262150 BFY262150 BPU262150 BZQ262150 CJM262150 CTI262150 DDE262150 DNA262150 DWW262150 EGS262150 EQO262150 FAK262150 FKG262150 FUC262150 GDY262150 GNU262150 GXQ262150 HHM262150 HRI262150 IBE262150 ILA262150 IUW262150 JES262150 JOO262150 JYK262150 KIG262150 KSC262150 LBY262150 LLU262150 LVQ262150 MFM262150 MPI262150 MZE262150 NJA262150 NSW262150 OCS262150 OMO262150 OWK262150 PGG262150 PQC262150 PZY262150 QJU262150 QTQ262150 RDM262150 RNI262150 RXE262150 SHA262150 SQW262150 TAS262150 TKO262150 TUK262150 UEG262150 UOC262150 UXY262150 VHU262150 VRQ262150 WBM262150 WLI262150 WVE262150 A327686 IS327686 SO327686 ACK327686 AMG327686 AWC327686 BFY327686 BPU327686 BZQ327686 CJM327686 CTI327686 DDE327686 DNA327686 DWW327686 EGS327686 EQO327686 FAK327686 FKG327686 FUC327686 GDY327686 GNU327686 GXQ327686 HHM327686 HRI327686 IBE327686 ILA327686 IUW327686 JES327686 JOO327686 JYK327686 KIG327686 KSC327686 LBY327686 LLU327686 LVQ327686 MFM327686 MPI327686 MZE327686 NJA327686 NSW327686 OCS327686 OMO327686 OWK327686 PGG327686 PQC327686 PZY327686 QJU327686 QTQ327686 RDM327686 RNI327686 RXE327686 SHA327686 SQW327686 TAS327686 TKO327686 TUK327686 UEG327686 UOC327686 UXY327686 VHU327686 VRQ327686 WBM327686 WLI327686 WVE327686 A393222 IS393222 SO393222 ACK393222 AMG393222 AWC393222 BFY393222 BPU393222 BZQ393222 CJM393222 CTI393222 DDE393222 DNA393222 DWW393222 EGS393222 EQO393222 FAK393222 FKG393222 FUC393222 GDY393222 GNU393222 GXQ393222 HHM393222 HRI393222 IBE393222 ILA393222 IUW393222 JES393222 JOO393222 JYK393222 KIG393222 KSC393222 LBY393222 LLU393222 LVQ393222 MFM393222 MPI393222 MZE393222 NJA393222 NSW393222 OCS393222 OMO393222 OWK393222 PGG393222 PQC393222 PZY393222 QJU393222 QTQ393222 RDM393222 RNI393222 RXE393222 SHA393222 SQW393222 TAS393222 TKO393222 TUK393222 UEG393222 UOC393222 UXY393222 VHU393222 VRQ393222 WBM393222 WLI393222 WVE393222 A458758 IS458758 SO458758 ACK458758 AMG458758 AWC458758 BFY458758 BPU458758 BZQ458758 CJM458758 CTI458758 DDE458758 DNA458758 DWW458758 EGS458758 EQO458758 FAK458758 FKG458758 FUC458758 GDY458758 GNU458758 GXQ458758 HHM458758 HRI458758 IBE458758 ILA458758 IUW458758 JES458758 JOO458758 JYK458758 KIG458758 KSC458758 LBY458758 LLU458758 LVQ458758 MFM458758 MPI458758 MZE458758 NJA458758 NSW458758 OCS458758 OMO458758 OWK458758 PGG458758 PQC458758 PZY458758 QJU458758 QTQ458758 RDM458758 RNI458758 RXE458758 SHA458758 SQW458758 TAS458758 TKO458758 TUK458758 UEG458758 UOC458758 UXY458758 VHU458758 VRQ458758 WBM458758 WLI458758 WVE458758 A524294 IS524294 SO524294 ACK524294 AMG524294 AWC524294 BFY524294 BPU524294 BZQ524294 CJM524294 CTI524294 DDE524294 DNA524294 DWW524294 EGS524294 EQO524294 FAK524294 FKG524294 FUC524294 GDY524294 GNU524294 GXQ524294 HHM524294 HRI524294 IBE524294 ILA524294 IUW524294 JES524294 JOO524294 JYK524294 KIG524294 KSC524294 LBY524294 LLU524294 LVQ524294 MFM524294 MPI524294 MZE524294 NJA524294 NSW524294 OCS524294 OMO524294 OWK524294 PGG524294 PQC524294 PZY524294 QJU524294 QTQ524294 RDM524294 RNI524294 RXE524294 SHA524294 SQW524294 TAS524294 TKO524294 TUK524294 UEG524294 UOC524294 UXY524294 VHU524294 VRQ524294 WBM524294 WLI524294 WVE524294 A589830 IS589830 SO589830 ACK589830 AMG589830 AWC589830 BFY589830 BPU589830 BZQ589830 CJM589830 CTI589830 DDE589830 DNA589830 DWW589830 EGS589830 EQO589830 FAK589830 FKG589830 FUC589830 GDY589830 GNU589830 GXQ589830 HHM589830 HRI589830 IBE589830 ILA589830 IUW589830 JES589830 JOO589830 JYK589830 KIG589830 KSC589830 LBY589830 LLU589830 LVQ589830 MFM589830 MPI589830 MZE589830 NJA589830 NSW589830 OCS589830 OMO589830 OWK589830 PGG589830 PQC589830 PZY589830 QJU589830 QTQ589830 RDM589830 RNI589830 RXE589830 SHA589830 SQW589830 TAS589830 TKO589830 TUK589830 UEG589830 UOC589830 UXY589830 VHU589830 VRQ589830 WBM589830 WLI589830 WVE589830 A655366 IS655366 SO655366 ACK655366 AMG655366 AWC655366 BFY655366 BPU655366 BZQ655366 CJM655366 CTI655366 DDE655366 DNA655366 DWW655366 EGS655366 EQO655366 FAK655366 FKG655366 FUC655366 GDY655366 GNU655366 GXQ655366 HHM655366 HRI655366 IBE655366 ILA655366 IUW655366 JES655366 JOO655366 JYK655366 KIG655366 KSC655366 LBY655366 LLU655366 LVQ655366 MFM655366 MPI655366 MZE655366 NJA655366 NSW655366 OCS655366 OMO655366 OWK655366 PGG655366 PQC655366 PZY655366 QJU655366 QTQ655366 RDM655366 RNI655366 RXE655366 SHA655366 SQW655366 TAS655366 TKO655366 TUK655366 UEG655366 UOC655366 UXY655366 VHU655366 VRQ655366 WBM655366 WLI655366 WVE655366 A720902 IS720902 SO720902 ACK720902 AMG720902 AWC720902 BFY720902 BPU720902 BZQ720902 CJM720902 CTI720902 DDE720902 DNA720902 DWW720902 EGS720902 EQO720902 FAK720902 FKG720902 FUC720902 GDY720902 GNU720902 GXQ720902 HHM720902 HRI720902 IBE720902 ILA720902 IUW720902 JES720902 JOO720902 JYK720902 KIG720902 KSC720902 LBY720902 LLU720902 LVQ720902 MFM720902 MPI720902 MZE720902 NJA720902 NSW720902 OCS720902 OMO720902 OWK720902 PGG720902 PQC720902 PZY720902 QJU720902 QTQ720902 RDM720902 RNI720902 RXE720902 SHA720902 SQW720902 TAS720902 TKO720902 TUK720902 UEG720902 UOC720902 UXY720902 VHU720902 VRQ720902 WBM720902 WLI720902 WVE720902 A786438 IS786438 SO786438 ACK786438 AMG786438 AWC786438 BFY786438 BPU786438 BZQ786438 CJM786438 CTI786438 DDE786438 DNA786438 DWW786438 EGS786438 EQO786438 FAK786438 FKG786438 FUC786438 GDY786438 GNU786438 GXQ786438 HHM786438 HRI786438 IBE786438 ILA786438 IUW786438 JES786438 JOO786438 JYK786438 KIG786438 KSC786438 LBY786438 LLU786438 LVQ786438 MFM786438 MPI786438 MZE786438 NJA786438 NSW786438 OCS786438 OMO786438 OWK786438 PGG786438 PQC786438 PZY786438 QJU786438 QTQ786438 RDM786438 RNI786438 RXE786438 SHA786438 SQW786438 TAS786438 TKO786438 TUK786438 UEG786438 UOC786438 UXY786438 VHU786438 VRQ786438 WBM786438 WLI786438 WVE786438 A851974 IS851974 SO851974 ACK851974 AMG851974 AWC851974 BFY851974 BPU851974 BZQ851974 CJM851974 CTI851974 DDE851974 DNA851974 DWW851974 EGS851974 EQO851974 FAK851974 FKG851974 FUC851974 GDY851974 GNU851974 GXQ851974 HHM851974 HRI851974 IBE851974 ILA851974 IUW851974 JES851974 JOO851974 JYK851974 KIG851974 KSC851974 LBY851974 LLU851974 LVQ851974 MFM851974 MPI851974 MZE851974 NJA851974 NSW851974 OCS851974 OMO851974 OWK851974 PGG851974 PQC851974 PZY851974 QJU851974 QTQ851974 RDM851974 RNI851974 RXE851974 SHA851974 SQW851974 TAS851974 TKO851974 TUK851974 UEG851974 UOC851974 UXY851974 VHU851974 VRQ851974 WBM851974 WLI851974 WVE851974 A917510 IS917510 SO917510 ACK917510 AMG917510 AWC917510 BFY917510 BPU917510 BZQ917510 CJM917510 CTI917510 DDE917510 DNA917510 DWW917510 EGS917510 EQO917510 FAK917510 FKG917510 FUC917510 GDY917510 GNU917510 GXQ917510 HHM917510 HRI917510 IBE917510 ILA917510 IUW917510 JES917510 JOO917510 JYK917510 KIG917510 KSC917510 LBY917510 LLU917510 LVQ917510 MFM917510 MPI917510 MZE917510 NJA917510 NSW917510 OCS917510 OMO917510 OWK917510 PGG917510 PQC917510 PZY917510 QJU917510 QTQ917510 RDM917510 RNI917510 RXE917510 SHA917510 SQW917510 TAS917510 TKO917510 TUK917510 UEG917510 UOC917510 UXY917510 VHU917510 VRQ917510 WBM917510 WLI917510 WVE917510 A983046 IS983046 SO983046 ACK983046 AMG983046 AWC983046 BFY983046 BPU983046 BZQ983046 CJM983046 CTI983046 DDE983046 DNA983046 DWW983046 EGS983046 EQO983046 FAK983046 FKG983046 FUC983046 GDY983046 GNU983046 GXQ983046 HHM983046 HRI983046 IBE983046 ILA983046 IUW983046 JES983046 JOO983046 JYK983046 KIG983046 KSC983046 LBY983046 LLU983046 LVQ983046 MFM983046 MPI983046 MZE983046 NJA983046 NSW983046 OCS983046 OMO983046 OWK983046 PGG983046 PQC983046 PZY983046 QJU983046 QTQ983046 RDM983046 RNI983046 RXE983046 SHA983046 SQW983046 TAS983046 TKO983046 TUK983046 UEG983046 UOC983046 UXY983046 VHU983046 VRQ983046 WBM983046 WLI983046 WVE24:WVE37 WLI24:WLI37 WBM24:WBM37 VRQ24:VRQ37 VHU24:VHU37 UXY24:UXY37 UOC24:UOC37 UEG24:UEG37 TUK24:TUK37 TKO24:TKO37 TAS24:TAS37 SQW24:SQW37 SHA24:SHA37 RXE24:RXE37 RNI24:RNI37 RDM24:RDM37 QTQ24:QTQ37 QJU24:QJU37 PZY24:PZY37 PQC24:PQC37 PGG24:PGG37 OWK24:OWK37 OMO24:OMO37 OCS24:OCS37 NSW24:NSW37 NJA24:NJA37 MZE24:MZE37 MPI24:MPI37 MFM24:MFM37 LVQ24:LVQ37 LLU24:LLU37 LBY24:LBY37 KSC24:KSC37 KIG24:KIG37 JYK24:JYK37 JOO24:JOO37 JES24:JES37 IUW24:IUW37 ILA24:ILA37 IBE24:IBE37 HRI24:HRI37 HHM24:HHM37 GXQ24:GXQ37 GNU24:GNU37 GDY24:GDY37 FUC24:FUC37 FKG24:FKG37 FAK24:FAK37 EQO24:EQO37 EGS24:EGS37 DWW24:DWW37 DNA24:DNA37 DDE24:DDE37 CTI24:CTI37 CJM24:CJM37 BZQ24:BZQ37 BPU24:BPU37 BFY24:BFY37 AWC24:AWC37 AMG24:AMG37 ACK24:ACK37 SO24:SO37 IS24:IS37 A24:A37">
      <formula1>"1,2,3,4,5"</formula1>
    </dataValidation>
    <dataValidation type="decimal" allowBlank="1" showInputMessage="1" showErrorMessage="1" sqref="WVH983046 WLL983046 C65560 IV65542 SR65542 ACN65542 AMJ65542 AWF65542 BGB65542 BPX65542 BZT65542 CJP65542 CTL65542 DDH65542 DND65542 DWZ65542 EGV65542 EQR65542 FAN65542 FKJ65542 FUF65542 GEB65542 GNX65542 GXT65542 HHP65542 HRL65542 IBH65542 ILD65542 IUZ65542 JEV65542 JOR65542 JYN65542 KIJ65542 KSF65542 LCB65542 LLX65542 LVT65542 MFP65542 MPL65542 MZH65542 NJD65542 NSZ65542 OCV65542 OMR65542 OWN65542 PGJ65542 PQF65542 QAB65542 QJX65542 QTT65542 RDP65542 RNL65542 RXH65542 SHD65542 SQZ65542 TAV65542 TKR65542 TUN65542 UEJ65542 UOF65542 UYB65542 VHX65542 VRT65542 WBP65542 WLL65542 WVH65542 C131096 IV131078 SR131078 ACN131078 AMJ131078 AWF131078 BGB131078 BPX131078 BZT131078 CJP131078 CTL131078 DDH131078 DND131078 DWZ131078 EGV131078 EQR131078 FAN131078 FKJ131078 FUF131078 GEB131078 GNX131078 GXT131078 HHP131078 HRL131078 IBH131078 ILD131078 IUZ131078 JEV131078 JOR131078 JYN131078 KIJ131078 KSF131078 LCB131078 LLX131078 LVT131078 MFP131078 MPL131078 MZH131078 NJD131078 NSZ131078 OCV131078 OMR131078 OWN131078 PGJ131078 PQF131078 QAB131078 QJX131078 QTT131078 RDP131078 RNL131078 RXH131078 SHD131078 SQZ131078 TAV131078 TKR131078 TUN131078 UEJ131078 UOF131078 UYB131078 VHX131078 VRT131078 WBP131078 WLL131078 WVH131078 C196632 IV196614 SR196614 ACN196614 AMJ196614 AWF196614 BGB196614 BPX196614 BZT196614 CJP196614 CTL196614 DDH196614 DND196614 DWZ196614 EGV196614 EQR196614 FAN196614 FKJ196614 FUF196614 GEB196614 GNX196614 GXT196614 HHP196614 HRL196614 IBH196614 ILD196614 IUZ196614 JEV196614 JOR196614 JYN196614 KIJ196614 KSF196614 LCB196614 LLX196614 LVT196614 MFP196614 MPL196614 MZH196614 NJD196614 NSZ196614 OCV196614 OMR196614 OWN196614 PGJ196614 PQF196614 QAB196614 QJX196614 QTT196614 RDP196614 RNL196614 RXH196614 SHD196614 SQZ196614 TAV196614 TKR196614 TUN196614 UEJ196614 UOF196614 UYB196614 VHX196614 VRT196614 WBP196614 WLL196614 WVH196614 C262168 IV262150 SR262150 ACN262150 AMJ262150 AWF262150 BGB262150 BPX262150 BZT262150 CJP262150 CTL262150 DDH262150 DND262150 DWZ262150 EGV262150 EQR262150 FAN262150 FKJ262150 FUF262150 GEB262150 GNX262150 GXT262150 HHP262150 HRL262150 IBH262150 ILD262150 IUZ262150 JEV262150 JOR262150 JYN262150 KIJ262150 KSF262150 LCB262150 LLX262150 LVT262150 MFP262150 MPL262150 MZH262150 NJD262150 NSZ262150 OCV262150 OMR262150 OWN262150 PGJ262150 PQF262150 QAB262150 QJX262150 QTT262150 RDP262150 RNL262150 RXH262150 SHD262150 SQZ262150 TAV262150 TKR262150 TUN262150 UEJ262150 UOF262150 UYB262150 VHX262150 VRT262150 WBP262150 WLL262150 WVH262150 C327704 IV327686 SR327686 ACN327686 AMJ327686 AWF327686 BGB327686 BPX327686 BZT327686 CJP327686 CTL327686 DDH327686 DND327686 DWZ327686 EGV327686 EQR327686 FAN327686 FKJ327686 FUF327686 GEB327686 GNX327686 GXT327686 HHP327686 HRL327686 IBH327686 ILD327686 IUZ327686 JEV327686 JOR327686 JYN327686 KIJ327686 KSF327686 LCB327686 LLX327686 LVT327686 MFP327686 MPL327686 MZH327686 NJD327686 NSZ327686 OCV327686 OMR327686 OWN327686 PGJ327686 PQF327686 QAB327686 QJX327686 QTT327686 RDP327686 RNL327686 RXH327686 SHD327686 SQZ327686 TAV327686 TKR327686 TUN327686 UEJ327686 UOF327686 UYB327686 VHX327686 VRT327686 WBP327686 WLL327686 WVH327686 C393240 IV393222 SR393222 ACN393222 AMJ393222 AWF393222 BGB393222 BPX393222 BZT393222 CJP393222 CTL393222 DDH393222 DND393222 DWZ393222 EGV393222 EQR393222 FAN393222 FKJ393222 FUF393222 GEB393222 GNX393222 GXT393222 HHP393222 HRL393222 IBH393222 ILD393222 IUZ393222 JEV393222 JOR393222 JYN393222 KIJ393222 KSF393222 LCB393222 LLX393222 LVT393222 MFP393222 MPL393222 MZH393222 NJD393222 NSZ393222 OCV393222 OMR393222 OWN393222 PGJ393222 PQF393222 QAB393222 QJX393222 QTT393222 RDP393222 RNL393222 RXH393222 SHD393222 SQZ393222 TAV393222 TKR393222 TUN393222 UEJ393222 UOF393222 UYB393222 VHX393222 VRT393222 WBP393222 WLL393222 WVH393222 C458776 IV458758 SR458758 ACN458758 AMJ458758 AWF458758 BGB458758 BPX458758 BZT458758 CJP458758 CTL458758 DDH458758 DND458758 DWZ458758 EGV458758 EQR458758 FAN458758 FKJ458758 FUF458758 GEB458758 GNX458758 GXT458758 HHP458758 HRL458758 IBH458758 ILD458758 IUZ458758 JEV458758 JOR458758 JYN458758 KIJ458758 KSF458758 LCB458758 LLX458758 LVT458758 MFP458758 MPL458758 MZH458758 NJD458758 NSZ458758 OCV458758 OMR458758 OWN458758 PGJ458758 PQF458758 QAB458758 QJX458758 QTT458758 RDP458758 RNL458758 RXH458758 SHD458758 SQZ458758 TAV458758 TKR458758 TUN458758 UEJ458758 UOF458758 UYB458758 VHX458758 VRT458758 WBP458758 WLL458758 WVH458758 C524312 IV524294 SR524294 ACN524294 AMJ524294 AWF524294 BGB524294 BPX524294 BZT524294 CJP524294 CTL524294 DDH524294 DND524294 DWZ524294 EGV524294 EQR524294 FAN524294 FKJ524294 FUF524294 GEB524294 GNX524294 GXT524294 HHP524294 HRL524294 IBH524294 ILD524294 IUZ524294 JEV524294 JOR524294 JYN524294 KIJ524294 KSF524294 LCB524294 LLX524294 LVT524294 MFP524294 MPL524294 MZH524294 NJD524294 NSZ524294 OCV524294 OMR524294 OWN524294 PGJ524294 PQF524294 QAB524294 QJX524294 QTT524294 RDP524294 RNL524294 RXH524294 SHD524294 SQZ524294 TAV524294 TKR524294 TUN524294 UEJ524294 UOF524294 UYB524294 VHX524294 VRT524294 WBP524294 WLL524294 WVH524294 C589848 IV589830 SR589830 ACN589830 AMJ589830 AWF589830 BGB589830 BPX589830 BZT589830 CJP589830 CTL589830 DDH589830 DND589830 DWZ589830 EGV589830 EQR589830 FAN589830 FKJ589830 FUF589830 GEB589830 GNX589830 GXT589830 HHP589830 HRL589830 IBH589830 ILD589830 IUZ589830 JEV589830 JOR589830 JYN589830 KIJ589830 KSF589830 LCB589830 LLX589830 LVT589830 MFP589830 MPL589830 MZH589830 NJD589830 NSZ589830 OCV589830 OMR589830 OWN589830 PGJ589830 PQF589830 QAB589830 QJX589830 QTT589830 RDP589830 RNL589830 RXH589830 SHD589830 SQZ589830 TAV589830 TKR589830 TUN589830 UEJ589830 UOF589830 UYB589830 VHX589830 VRT589830 WBP589830 WLL589830 WVH589830 C655384 IV655366 SR655366 ACN655366 AMJ655366 AWF655366 BGB655366 BPX655366 BZT655366 CJP655366 CTL655366 DDH655366 DND655366 DWZ655366 EGV655366 EQR655366 FAN655366 FKJ655366 FUF655366 GEB655366 GNX655366 GXT655366 HHP655366 HRL655366 IBH655366 ILD655366 IUZ655366 JEV655366 JOR655366 JYN655366 KIJ655366 KSF655366 LCB655366 LLX655366 LVT655366 MFP655366 MPL655366 MZH655366 NJD655366 NSZ655366 OCV655366 OMR655366 OWN655366 PGJ655366 PQF655366 QAB655366 QJX655366 QTT655366 RDP655366 RNL655366 RXH655366 SHD655366 SQZ655366 TAV655366 TKR655366 TUN655366 UEJ655366 UOF655366 UYB655366 VHX655366 VRT655366 WBP655366 WLL655366 WVH655366 C720920 IV720902 SR720902 ACN720902 AMJ720902 AWF720902 BGB720902 BPX720902 BZT720902 CJP720902 CTL720902 DDH720902 DND720902 DWZ720902 EGV720902 EQR720902 FAN720902 FKJ720902 FUF720902 GEB720902 GNX720902 GXT720902 HHP720902 HRL720902 IBH720902 ILD720902 IUZ720902 JEV720902 JOR720902 JYN720902 KIJ720902 KSF720902 LCB720902 LLX720902 LVT720902 MFP720902 MPL720902 MZH720902 NJD720902 NSZ720902 OCV720902 OMR720902 OWN720902 PGJ720902 PQF720902 QAB720902 QJX720902 QTT720902 RDP720902 RNL720902 RXH720902 SHD720902 SQZ720902 TAV720902 TKR720902 TUN720902 UEJ720902 UOF720902 UYB720902 VHX720902 VRT720902 WBP720902 WLL720902 WVH720902 C786456 IV786438 SR786438 ACN786438 AMJ786438 AWF786438 BGB786438 BPX786438 BZT786438 CJP786438 CTL786438 DDH786438 DND786438 DWZ786438 EGV786438 EQR786438 FAN786438 FKJ786438 FUF786438 GEB786438 GNX786438 GXT786438 HHP786438 HRL786438 IBH786438 ILD786438 IUZ786438 JEV786438 JOR786438 JYN786438 KIJ786438 KSF786438 LCB786438 LLX786438 LVT786438 MFP786438 MPL786438 MZH786438 NJD786438 NSZ786438 OCV786438 OMR786438 OWN786438 PGJ786438 PQF786438 QAB786438 QJX786438 QTT786438 RDP786438 RNL786438 RXH786438 SHD786438 SQZ786438 TAV786438 TKR786438 TUN786438 UEJ786438 UOF786438 UYB786438 VHX786438 VRT786438 WBP786438 WLL786438 WVH786438 C851992 IV851974 SR851974 ACN851974 AMJ851974 AWF851974 BGB851974 BPX851974 BZT851974 CJP851974 CTL851974 DDH851974 DND851974 DWZ851974 EGV851974 EQR851974 FAN851974 FKJ851974 FUF851974 GEB851974 GNX851974 GXT851974 HHP851974 HRL851974 IBH851974 ILD851974 IUZ851974 JEV851974 JOR851974 JYN851974 KIJ851974 KSF851974 LCB851974 LLX851974 LVT851974 MFP851974 MPL851974 MZH851974 NJD851974 NSZ851974 OCV851974 OMR851974 OWN851974 PGJ851974 PQF851974 QAB851974 QJX851974 QTT851974 RDP851974 RNL851974 RXH851974 SHD851974 SQZ851974 TAV851974 TKR851974 TUN851974 UEJ851974 UOF851974 UYB851974 VHX851974 VRT851974 WBP851974 WLL851974 WVH851974 C917528 IV917510 SR917510 ACN917510 AMJ917510 AWF917510 BGB917510 BPX917510 BZT917510 CJP917510 CTL917510 DDH917510 DND917510 DWZ917510 EGV917510 EQR917510 FAN917510 FKJ917510 FUF917510 GEB917510 GNX917510 GXT917510 HHP917510 HRL917510 IBH917510 ILD917510 IUZ917510 JEV917510 JOR917510 JYN917510 KIJ917510 KSF917510 LCB917510 LLX917510 LVT917510 MFP917510 MPL917510 MZH917510 NJD917510 NSZ917510 OCV917510 OMR917510 OWN917510 PGJ917510 PQF917510 QAB917510 QJX917510 QTT917510 RDP917510 RNL917510 RXH917510 SHD917510 SQZ917510 TAV917510 TKR917510 TUN917510 UEJ917510 UOF917510 UYB917510 VHX917510 VRT917510 WBP917510 WLL917510 WVH917510 C983064 IV983046 SR983046 ACN983046 AMJ983046 AWF983046 BGB983046 BPX983046 BZT983046 CJP983046 CTL983046 DDH983046 DND983046 DWZ983046 EGV983046 EQR983046 FAN983046 FKJ983046 FUF983046 GEB983046 GNX983046 GXT983046 HHP983046 HRL983046 IBH983046 ILD983046 IUZ983046 JEV983046 JOR983046 JYN983046 KIJ983046 KSF983046 LCB983046 LLX983046 LVT983046 MFP983046 MPL983046 MZH983046 NJD983046 NSZ983046 OCV983046 OMR983046 OWN983046 PGJ983046 PQF983046 QAB983046 QJX983046 QTT983046 RDP983046 RNL983046 RXH983046 SHD983046 SQZ983046 TAV983046 TKR983046 TUN983046 UEJ983046 UOF983046 UYB983046 VHX983046 VRT983046 WBP983046 WVH24:WVH37 WLL24:WLL37 WBP24:WBP37 VRT24:VRT37 VHX24:VHX37 UYB24:UYB37 UOF24:UOF37 UEJ24:UEJ37 TUN24:TUN37 TKR24:TKR37 TAV24:TAV37 SQZ24:SQZ37 SHD24:SHD37 RXH24:RXH37 RNL24:RNL37 RDP24:RDP37 QTT24:QTT37 QJX24:QJX37 QAB24:QAB37 PQF24:PQF37 PGJ24:PGJ37 OWN24:OWN37 OMR24:OMR37 OCV24:OCV37 NSZ24:NSZ37 NJD24:NJD37 MZH24:MZH37 MPL24:MPL37 MFP24:MFP37 LVT24:LVT37 LLX24:LLX37 LCB24:LCB37 KSF24:KSF37 KIJ24:KIJ37 JYN24:JYN37 JOR24:JOR37 JEV24:JEV37 IUZ24:IUZ37 ILD24:ILD37 IBH24:IBH37 HRL24:HRL37 HHP24:HHP37 GXT24:GXT37 GNX24:GNX37 GEB24:GEB37 FUF24:FUF37 FKJ24:FKJ37 FAN24:FAN37 EQR24:EQR37 EGV24:EGV37 DWZ24:DWZ37 DND24:DND37 DDH24:DDH37 CTL24:CTL37 CJP24:CJP37 BZT24:BZT37 BPX24:BPX37 BGB24:BGB37 AWF24:AWF37 AMJ24:AMJ37 ACN24:ACN37 SR24:SR37 IV24:IV37">
      <formula1>0</formula1>
      <formula2>1</formula2>
    </dataValidation>
  </dataValidations>
  <pageMargins left="0.70866141732283472" right="0.70866141732283472" top="0.74803149606299213" bottom="0.74803149606299213" header="0.31496062992125984" footer="0.31496062992125984"/>
  <pageSetup scale="60" orientation="landscape" horizontalDpi="4294967295" verticalDpi="4294967295"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Z131"/>
  <sheetViews>
    <sheetView topLeftCell="A25" zoomScale="80" zoomScaleNormal="80" workbookViewId="0">
      <selection activeCell="D25" sqref="D25"/>
    </sheetView>
  </sheetViews>
  <sheetFormatPr baseColWidth="10" defaultRowHeight="15" x14ac:dyDescent="0.25"/>
  <cols>
    <col min="1" max="1" width="3.140625" style="2" bestFit="1" customWidth="1"/>
    <col min="2" max="2" width="102.7109375" style="2" bestFit="1" customWidth="1"/>
    <col min="3" max="3" width="31.140625" style="2" customWidth="1"/>
    <col min="4" max="4" width="26.7109375" style="2" customWidth="1"/>
    <col min="5" max="5" width="25" style="2" customWidth="1"/>
    <col min="6" max="7" width="29.7109375" style="2" customWidth="1"/>
    <col min="8" max="8" width="24.5703125" style="2" customWidth="1"/>
    <col min="9" max="9" width="24" style="2" customWidth="1"/>
    <col min="10" max="10" width="20.28515625" style="2" customWidth="1"/>
    <col min="11" max="11" width="16.7109375" style="2" bestFit="1" customWidth="1"/>
    <col min="12" max="13" width="18.7109375" style="2" customWidth="1"/>
    <col min="14" max="14" width="22.140625" style="2" customWidth="1"/>
    <col min="15" max="15" width="26.140625" style="2" customWidth="1"/>
    <col min="16" max="16" width="28.85546875" style="2" customWidth="1"/>
    <col min="17" max="17" width="28" style="2" customWidth="1"/>
    <col min="18" max="22" width="6.42578125" style="2" customWidth="1"/>
    <col min="23" max="251" width="11.42578125" style="2"/>
    <col min="252" max="252" width="1" style="2" customWidth="1"/>
    <col min="253" max="253" width="4.28515625" style="2" customWidth="1"/>
    <col min="254" max="254" width="34.7109375" style="2" customWidth="1"/>
    <col min="255" max="255" width="0" style="2" hidden="1" customWidth="1"/>
    <col min="256" max="256" width="20" style="2" customWidth="1"/>
    <col min="257" max="257" width="20.85546875" style="2" customWidth="1"/>
    <col min="258" max="258" width="25" style="2" customWidth="1"/>
    <col min="259" max="259" width="18.7109375" style="2" customWidth="1"/>
    <col min="260" max="260" width="29.7109375" style="2" customWidth="1"/>
    <col min="261" max="261" width="13.42578125" style="2" customWidth="1"/>
    <col min="262" max="262" width="13.85546875" style="2" customWidth="1"/>
    <col min="263" max="267" width="16.5703125" style="2" customWidth="1"/>
    <col min="268" max="268" width="20.5703125" style="2" customWidth="1"/>
    <col min="269" max="269" width="21.140625" style="2" customWidth="1"/>
    <col min="270" max="270" width="9.5703125" style="2" customWidth="1"/>
    <col min="271" max="271" width="0.42578125" style="2" customWidth="1"/>
    <col min="272" max="278" width="6.42578125" style="2" customWidth="1"/>
    <col min="279" max="507" width="11.42578125" style="2"/>
    <col min="508" max="508" width="1" style="2" customWidth="1"/>
    <col min="509" max="509" width="4.28515625" style="2" customWidth="1"/>
    <col min="510" max="510" width="34.7109375" style="2" customWidth="1"/>
    <col min="511" max="511" width="0" style="2" hidden="1" customWidth="1"/>
    <col min="512" max="512" width="20" style="2" customWidth="1"/>
    <col min="513" max="513" width="20.85546875" style="2" customWidth="1"/>
    <col min="514" max="514" width="25" style="2" customWidth="1"/>
    <col min="515" max="515" width="18.7109375" style="2" customWidth="1"/>
    <col min="516" max="516" width="29.7109375" style="2" customWidth="1"/>
    <col min="517" max="517" width="13.42578125" style="2" customWidth="1"/>
    <col min="518" max="518" width="13.85546875" style="2" customWidth="1"/>
    <col min="519" max="523" width="16.5703125" style="2" customWidth="1"/>
    <col min="524" max="524" width="20.5703125" style="2" customWidth="1"/>
    <col min="525" max="525" width="21.140625" style="2" customWidth="1"/>
    <col min="526" max="526" width="9.5703125" style="2" customWidth="1"/>
    <col min="527" max="527" width="0.42578125" style="2" customWidth="1"/>
    <col min="528" max="534" width="6.42578125" style="2" customWidth="1"/>
    <col min="535" max="763" width="11.42578125" style="2"/>
    <col min="764" max="764" width="1" style="2" customWidth="1"/>
    <col min="765" max="765" width="4.28515625" style="2" customWidth="1"/>
    <col min="766" max="766" width="34.7109375" style="2" customWidth="1"/>
    <col min="767" max="767" width="0" style="2" hidden="1" customWidth="1"/>
    <col min="768" max="768" width="20" style="2" customWidth="1"/>
    <col min="769" max="769" width="20.85546875" style="2" customWidth="1"/>
    <col min="770" max="770" width="25" style="2" customWidth="1"/>
    <col min="771" max="771" width="18.7109375" style="2" customWidth="1"/>
    <col min="772" max="772" width="29.7109375" style="2" customWidth="1"/>
    <col min="773" max="773" width="13.42578125" style="2" customWidth="1"/>
    <col min="774" max="774" width="13.85546875" style="2" customWidth="1"/>
    <col min="775" max="779" width="16.5703125" style="2" customWidth="1"/>
    <col min="780" max="780" width="20.5703125" style="2" customWidth="1"/>
    <col min="781" max="781" width="21.140625" style="2" customWidth="1"/>
    <col min="782" max="782" width="9.5703125" style="2" customWidth="1"/>
    <col min="783" max="783" width="0.42578125" style="2" customWidth="1"/>
    <col min="784" max="790" width="6.42578125" style="2" customWidth="1"/>
    <col min="791" max="1019" width="11.42578125" style="2"/>
    <col min="1020" max="1020" width="1" style="2" customWidth="1"/>
    <col min="1021" max="1021" width="4.28515625" style="2" customWidth="1"/>
    <col min="1022" max="1022" width="34.7109375" style="2" customWidth="1"/>
    <col min="1023" max="1023" width="0" style="2" hidden="1" customWidth="1"/>
    <col min="1024" max="1024" width="20" style="2" customWidth="1"/>
    <col min="1025" max="1025" width="20.85546875" style="2" customWidth="1"/>
    <col min="1026" max="1026" width="25" style="2" customWidth="1"/>
    <col min="1027" max="1027" width="18.7109375" style="2" customWidth="1"/>
    <col min="1028" max="1028" width="29.7109375" style="2" customWidth="1"/>
    <col min="1029" max="1029" width="13.42578125" style="2" customWidth="1"/>
    <col min="1030" max="1030" width="13.85546875" style="2" customWidth="1"/>
    <col min="1031" max="1035" width="16.5703125" style="2" customWidth="1"/>
    <col min="1036" max="1036" width="20.5703125" style="2" customWidth="1"/>
    <col min="1037" max="1037" width="21.140625" style="2" customWidth="1"/>
    <col min="1038" max="1038" width="9.5703125" style="2" customWidth="1"/>
    <col min="1039" max="1039" width="0.42578125" style="2" customWidth="1"/>
    <col min="1040" max="1046" width="6.42578125" style="2" customWidth="1"/>
    <col min="1047" max="1275" width="11.42578125" style="2"/>
    <col min="1276" max="1276" width="1" style="2" customWidth="1"/>
    <col min="1277" max="1277" width="4.28515625" style="2" customWidth="1"/>
    <col min="1278" max="1278" width="34.7109375" style="2" customWidth="1"/>
    <col min="1279" max="1279" width="0" style="2" hidden="1" customWidth="1"/>
    <col min="1280" max="1280" width="20" style="2" customWidth="1"/>
    <col min="1281" max="1281" width="20.85546875" style="2" customWidth="1"/>
    <col min="1282" max="1282" width="25" style="2" customWidth="1"/>
    <col min="1283" max="1283" width="18.7109375" style="2" customWidth="1"/>
    <col min="1284" max="1284" width="29.7109375" style="2" customWidth="1"/>
    <col min="1285" max="1285" width="13.42578125" style="2" customWidth="1"/>
    <col min="1286" max="1286" width="13.85546875" style="2" customWidth="1"/>
    <col min="1287" max="1291" width="16.5703125" style="2" customWidth="1"/>
    <col min="1292" max="1292" width="20.5703125" style="2" customWidth="1"/>
    <col min="1293" max="1293" width="21.140625" style="2" customWidth="1"/>
    <col min="1294" max="1294" width="9.5703125" style="2" customWidth="1"/>
    <col min="1295" max="1295" width="0.42578125" style="2" customWidth="1"/>
    <col min="1296" max="1302" width="6.42578125" style="2" customWidth="1"/>
    <col min="1303" max="1531" width="11.42578125" style="2"/>
    <col min="1532" max="1532" width="1" style="2" customWidth="1"/>
    <col min="1533" max="1533" width="4.28515625" style="2" customWidth="1"/>
    <col min="1534" max="1534" width="34.7109375" style="2" customWidth="1"/>
    <col min="1535" max="1535" width="0" style="2" hidden="1" customWidth="1"/>
    <col min="1536" max="1536" width="20" style="2" customWidth="1"/>
    <col min="1537" max="1537" width="20.85546875" style="2" customWidth="1"/>
    <col min="1538" max="1538" width="25" style="2" customWidth="1"/>
    <col min="1539" max="1539" width="18.7109375" style="2" customWidth="1"/>
    <col min="1540" max="1540" width="29.7109375" style="2" customWidth="1"/>
    <col min="1541" max="1541" width="13.42578125" style="2" customWidth="1"/>
    <col min="1542" max="1542" width="13.85546875" style="2" customWidth="1"/>
    <col min="1543" max="1547" width="16.5703125" style="2" customWidth="1"/>
    <col min="1548" max="1548" width="20.5703125" style="2" customWidth="1"/>
    <col min="1549" max="1549" width="21.140625" style="2" customWidth="1"/>
    <col min="1550" max="1550" width="9.5703125" style="2" customWidth="1"/>
    <col min="1551" max="1551" width="0.42578125" style="2" customWidth="1"/>
    <col min="1552" max="1558" width="6.42578125" style="2" customWidth="1"/>
    <col min="1559" max="1787" width="11.42578125" style="2"/>
    <col min="1788" max="1788" width="1" style="2" customWidth="1"/>
    <col min="1789" max="1789" width="4.28515625" style="2" customWidth="1"/>
    <col min="1790" max="1790" width="34.7109375" style="2" customWidth="1"/>
    <col min="1791" max="1791" width="0" style="2" hidden="1" customWidth="1"/>
    <col min="1792" max="1792" width="20" style="2" customWidth="1"/>
    <col min="1793" max="1793" width="20.85546875" style="2" customWidth="1"/>
    <col min="1794" max="1794" width="25" style="2" customWidth="1"/>
    <col min="1795" max="1795" width="18.7109375" style="2" customWidth="1"/>
    <col min="1796" max="1796" width="29.7109375" style="2" customWidth="1"/>
    <col min="1797" max="1797" width="13.42578125" style="2" customWidth="1"/>
    <col min="1798" max="1798" width="13.85546875" style="2" customWidth="1"/>
    <col min="1799" max="1803" width="16.5703125" style="2" customWidth="1"/>
    <col min="1804" max="1804" width="20.5703125" style="2" customWidth="1"/>
    <col min="1805" max="1805" width="21.140625" style="2" customWidth="1"/>
    <col min="1806" max="1806" width="9.5703125" style="2" customWidth="1"/>
    <col min="1807" max="1807" width="0.42578125" style="2" customWidth="1"/>
    <col min="1808" max="1814" width="6.42578125" style="2" customWidth="1"/>
    <col min="1815" max="2043" width="11.42578125" style="2"/>
    <col min="2044" max="2044" width="1" style="2" customWidth="1"/>
    <col min="2045" max="2045" width="4.28515625" style="2" customWidth="1"/>
    <col min="2046" max="2046" width="34.7109375" style="2" customWidth="1"/>
    <col min="2047" max="2047" width="0" style="2" hidden="1" customWidth="1"/>
    <col min="2048" max="2048" width="20" style="2" customWidth="1"/>
    <col min="2049" max="2049" width="20.85546875" style="2" customWidth="1"/>
    <col min="2050" max="2050" width="25" style="2" customWidth="1"/>
    <col min="2051" max="2051" width="18.7109375" style="2" customWidth="1"/>
    <col min="2052" max="2052" width="29.7109375" style="2" customWidth="1"/>
    <col min="2053" max="2053" width="13.42578125" style="2" customWidth="1"/>
    <col min="2054" max="2054" width="13.85546875" style="2" customWidth="1"/>
    <col min="2055" max="2059" width="16.5703125" style="2" customWidth="1"/>
    <col min="2060" max="2060" width="20.5703125" style="2" customWidth="1"/>
    <col min="2061" max="2061" width="21.140625" style="2" customWidth="1"/>
    <col min="2062" max="2062" width="9.5703125" style="2" customWidth="1"/>
    <col min="2063" max="2063" width="0.42578125" style="2" customWidth="1"/>
    <col min="2064" max="2070" width="6.42578125" style="2" customWidth="1"/>
    <col min="2071" max="2299" width="11.42578125" style="2"/>
    <col min="2300" max="2300" width="1" style="2" customWidth="1"/>
    <col min="2301" max="2301" width="4.28515625" style="2" customWidth="1"/>
    <col min="2302" max="2302" width="34.7109375" style="2" customWidth="1"/>
    <col min="2303" max="2303" width="0" style="2" hidden="1" customWidth="1"/>
    <col min="2304" max="2304" width="20" style="2" customWidth="1"/>
    <col min="2305" max="2305" width="20.85546875" style="2" customWidth="1"/>
    <col min="2306" max="2306" width="25" style="2" customWidth="1"/>
    <col min="2307" max="2307" width="18.7109375" style="2" customWidth="1"/>
    <col min="2308" max="2308" width="29.7109375" style="2" customWidth="1"/>
    <col min="2309" max="2309" width="13.42578125" style="2" customWidth="1"/>
    <col min="2310" max="2310" width="13.85546875" style="2" customWidth="1"/>
    <col min="2311" max="2315" width="16.5703125" style="2" customWidth="1"/>
    <col min="2316" max="2316" width="20.5703125" style="2" customWidth="1"/>
    <col min="2317" max="2317" width="21.140625" style="2" customWidth="1"/>
    <col min="2318" max="2318" width="9.5703125" style="2" customWidth="1"/>
    <col min="2319" max="2319" width="0.42578125" style="2" customWidth="1"/>
    <col min="2320" max="2326" width="6.42578125" style="2" customWidth="1"/>
    <col min="2327" max="2555" width="11.42578125" style="2"/>
    <col min="2556" max="2556" width="1" style="2" customWidth="1"/>
    <col min="2557" max="2557" width="4.28515625" style="2" customWidth="1"/>
    <col min="2558" max="2558" width="34.7109375" style="2" customWidth="1"/>
    <col min="2559" max="2559" width="0" style="2" hidden="1" customWidth="1"/>
    <col min="2560" max="2560" width="20" style="2" customWidth="1"/>
    <col min="2561" max="2561" width="20.85546875" style="2" customWidth="1"/>
    <col min="2562" max="2562" width="25" style="2" customWidth="1"/>
    <col min="2563" max="2563" width="18.7109375" style="2" customWidth="1"/>
    <col min="2564" max="2564" width="29.7109375" style="2" customWidth="1"/>
    <col min="2565" max="2565" width="13.42578125" style="2" customWidth="1"/>
    <col min="2566" max="2566" width="13.85546875" style="2" customWidth="1"/>
    <col min="2567" max="2571" width="16.5703125" style="2" customWidth="1"/>
    <col min="2572" max="2572" width="20.5703125" style="2" customWidth="1"/>
    <col min="2573" max="2573" width="21.140625" style="2" customWidth="1"/>
    <col min="2574" max="2574" width="9.5703125" style="2" customWidth="1"/>
    <col min="2575" max="2575" width="0.42578125" style="2" customWidth="1"/>
    <col min="2576" max="2582" width="6.42578125" style="2" customWidth="1"/>
    <col min="2583" max="2811" width="11.42578125" style="2"/>
    <col min="2812" max="2812" width="1" style="2" customWidth="1"/>
    <col min="2813" max="2813" width="4.28515625" style="2" customWidth="1"/>
    <col min="2814" max="2814" width="34.7109375" style="2" customWidth="1"/>
    <col min="2815" max="2815" width="0" style="2" hidden="1" customWidth="1"/>
    <col min="2816" max="2816" width="20" style="2" customWidth="1"/>
    <col min="2817" max="2817" width="20.85546875" style="2" customWidth="1"/>
    <col min="2818" max="2818" width="25" style="2" customWidth="1"/>
    <col min="2819" max="2819" width="18.7109375" style="2" customWidth="1"/>
    <col min="2820" max="2820" width="29.7109375" style="2" customWidth="1"/>
    <col min="2821" max="2821" width="13.42578125" style="2" customWidth="1"/>
    <col min="2822" max="2822" width="13.85546875" style="2" customWidth="1"/>
    <col min="2823" max="2827" width="16.5703125" style="2" customWidth="1"/>
    <col min="2828" max="2828" width="20.5703125" style="2" customWidth="1"/>
    <col min="2829" max="2829" width="21.140625" style="2" customWidth="1"/>
    <col min="2830" max="2830" width="9.5703125" style="2" customWidth="1"/>
    <col min="2831" max="2831" width="0.42578125" style="2" customWidth="1"/>
    <col min="2832" max="2838" width="6.42578125" style="2" customWidth="1"/>
    <col min="2839" max="3067" width="11.42578125" style="2"/>
    <col min="3068" max="3068" width="1" style="2" customWidth="1"/>
    <col min="3069" max="3069" width="4.28515625" style="2" customWidth="1"/>
    <col min="3070" max="3070" width="34.7109375" style="2" customWidth="1"/>
    <col min="3071" max="3071" width="0" style="2" hidden="1" customWidth="1"/>
    <col min="3072" max="3072" width="20" style="2" customWidth="1"/>
    <col min="3073" max="3073" width="20.85546875" style="2" customWidth="1"/>
    <col min="3074" max="3074" width="25" style="2" customWidth="1"/>
    <col min="3075" max="3075" width="18.7109375" style="2" customWidth="1"/>
    <col min="3076" max="3076" width="29.7109375" style="2" customWidth="1"/>
    <col min="3077" max="3077" width="13.42578125" style="2" customWidth="1"/>
    <col min="3078" max="3078" width="13.85546875" style="2" customWidth="1"/>
    <col min="3079" max="3083" width="16.5703125" style="2" customWidth="1"/>
    <col min="3084" max="3084" width="20.5703125" style="2" customWidth="1"/>
    <col min="3085" max="3085" width="21.140625" style="2" customWidth="1"/>
    <col min="3086" max="3086" width="9.5703125" style="2" customWidth="1"/>
    <col min="3087" max="3087" width="0.42578125" style="2" customWidth="1"/>
    <col min="3088" max="3094" width="6.42578125" style="2" customWidth="1"/>
    <col min="3095" max="3323" width="11.42578125" style="2"/>
    <col min="3324" max="3324" width="1" style="2" customWidth="1"/>
    <col min="3325" max="3325" width="4.28515625" style="2" customWidth="1"/>
    <col min="3326" max="3326" width="34.7109375" style="2" customWidth="1"/>
    <col min="3327" max="3327" width="0" style="2" hidden="1" customWidth="1"/>
    <col min="3328" max="3328" width="20" style="2" customWidth="1"/>
    <col min="3329" max="3329" width="20.85546875" style="2" customWidth="1"/>
    <col min="3330" max="3330" width="25" style="2" customWidth="1"/>
    <col min="3331" max="3331" width="18.7109375" style="2" customWidth="1"/>
    <col min="3332" max="3332" width="29.7109375" style="2" customWidth="1"/>
    <col min="3333" max="3333" width="13.42578125" style="2" customWidth="1"/>
    <col min="3334" max="3334" width="13.85546875" style="2" customWidth="1"/>
    <col min="3335" max="3339" width="16.5703125" style="2" customWidth="1"/>
    <col min="3340" max="3340" width="20.5703125" style="2" customWidth="1"/>
    <col min="3341" max="3341" width="21.140625" style="2" customWidth="1"/>
    <col min="3342" max="3342" width="9.5703125" style="2" customWidth="1"/>
    <col min="3343" max="3343" width="0.42578125" style="2" customWidth="1"/>
    <col min="3344" max="3350" width="6.42578125" style="2" customWidth="1"/>
    <col min="3351" max="3579" width="11.42578125" style="2"/>
    <col min="3580" max="3580" width="1" style="2" customWidth="1"/>
    <col min="3581" max="3581" width="4.28515625" style="2" customWidth="1"/>
    <col min="3582" max="3582" width="34.7109375" style="2" customWidth="1"/>
    <col min="3583" max="3583" width="0" style="2" hidden="1" customWidth="1"/>
    <col min="3584" max="3584" width="20" style="2" customWidth="1"/>
    <col min="3585" max="3585" width="20.85546875" style="2" customWidth="1"/>
    <col min="3586" max="3586" width="25" style="2" customWidth="1"/>
    <col min="3587" max="3587" width="18.7109375" style="2" customWidth="1"/>
    <col min="3588" max="3588" width="29.7109375" style="2" customWidth="1"/>
    <col min="3589" max="3589" width="13.42578125" style="2" customWidth="1"/>
    <col min="3590" max="3590" width="13.85546875" style="2" customWidth="1"/>
    <col min="3591" max="3595" width="16.5703125" style="2" customWidth="1"/>
    <col min="3596" max="3596" width="20.5703125" style="2" customWidth="1"/>
    <col min="3597" max="3597" width="21.140625" style="2" customWidth="1"/>
    <col min="3598" max="3598" width="9.5703125" style="2" customWidth="1"/>
    <col min="3599" max="3599" width="0.42578125" style="2" customWidth="1"/>
    <col min="3600" max="3606" width="6.42578125" style="2" customWidth="1"/>
    <col min="3607" max="3835" width="11.42578125" style="2"/>
    <col min="3836" max="3836" width="1" style="2" customWidth="1"/>
    <col min="3837" max="3837" width="4.28515625" style="2" customWidth="1"/>
    <col min="3838" max="3838" width="34.7109375" style="2" customWidth="1"/>
    <col min="3839" max="3839" width="0" style="2" hidden="1" customWidth="1"/>
    <col min="3840" max="3840" width="20" style="2" customWidth="1"/>
    <col min="3841" max="3841" width="20.85546875" style="2" customWidth="1"/>
    <col min="3842" max="3842" width="25" style="2" customWidth="1"/>
    <col min="3843" max="3843" width="18.7109375" style="2" customWidth="1"/>
    <col min="3844" max="3844" width="29.7109375" style="2" customWidth="1"/>
    <col min="3845" max="3845" width="13.42578125" style="2" customWidth="1"/>
    <col min="3846" max="3846" width="13.85546875" style="2" customWidth="1"/>
    <col min="3847" max="3851" width="16.5703125" style="2" customWidth="1"/>
    <col min="3852" max="3852" width="20.5703125" style="2" customWidth="1"/>
    <col min="3853" max="3853" width="21.140625" style="2" customWidth="1"/>
    <col min="3854" max="3854" width="9.5703125" style="2" customWidth="1"/>
    <col min="3855" max="3855" width="0.42578125" style="2" customWidth="1"/>
    <col min="3856" max="3862" width="6.42578125" style="2" customWidth="1"/>
    <col min="3863" max="4091" width="11.42578125" style="2"/>
    <col min="4092" max="4092" width="1" style="2" customWidth="1"/>
    <col min="4093" max="4093" width="4.28515625" style="2" customWidth="1"/>
    <col min="4094" max="4094" width="34.7109375" style="2" customWidth="1"/>
    <col min="4095" max="4095" width="0" style="2" hidden="1" customWidth="1"/>
    <col min="4096" max="4096" width="20" style="2" customWidth="1"/>
    <col min="4097" max="4097" width="20.85546875" style="2" customWidth="1"/>
    <col min="4098" max="4098" width="25" style="2" customWidth="1"/>
    <col min="4099" max="4099" width="18.7109375" style="2" customWidth="1"/>
    <col min="4100" max="4100" width="29.7109375" style="2" customWidth="1"/>
    <col min="4101" max="4101" width="13.42578125" style="2" customWidth="1"/>
    <col min="4102" max="4102" width="13.85546875" style="2" customWidth="1"/>
    <col min="4103" max="4107" width="16.5703125" style="2" customWidth="1"/>
    <col min="4108" max="4108" width="20.5703125" style="2" customWidth="1"/>
    <col min="4109" max="4109" width="21.140625" style="2" customWidth="1"/>
    <col min="4110" max="4110" width="9.5703125" style="2" customWidth="1"/>
    <col min="4111" max="4111" width="0.42578125" style="2" customWidth="1"/>
    <col min="4112" max="4118" width="6.42578125" style="2" customWidth="1"/>
    <col min="4119" max="4347" width="11.42578125" style="2"/>
    <col min="4348" max="4348" width="1" style="2" customWidth="1"/>
    <col min="4349" max="4349" width="4.28515625" style="2" customWidth="1"/>
    <col min="4350" max="4350" width="34.7109375" style="2" customWidth="1"/>
    <col min="4351" max="4351" width="0" style="2" hidden="1" customWidth="1"/>
    <col min="4352" max="4352" width="20" style="2" customWidth="1"/>
    <col min="4353" max="4353" width="20.85546875" style="2" customWidth="1"/>
    <col min="4354" max="4354" width="25" style="2" customWidth="1"/>
    <col min="4355" max="4355" width="18.7109375" style="2" customWidth="1"/>
    <col min="4356" max="4356" width="29.7109375" style="2" customWidth="1"/>
    <col min="4357" max="4357" width="13.42578125" style="2" customWidth="1"/>
    <col min="4358" max="4358" width="13.85546875" style="2" customWidth="1"/>
    <col min="4359" max="4363" width="16.5703125" style="2" customWidth="1"/>
    <col min="4364" max="4364" width="20.5703125" style="2" customWidth="1"/>
    <col min="4365" max="4365" width="21.140625" style="2" customWidth="1"/>
    <col min="4366" max="4366" width="9.5703125" style="2" customWidth="1"/>
    <col min="4367" max="4367" width="0.42578125" style="2" customWidth="1"/>
    <col min="4368" max="4374" width="6.42578125" style="2" customWidth="1"/>
    <col min="4375" max="4603" width="11.42578125" style="2"/>
    <col min="4604" max="4604" width="1" style="2" customWidth="1"/>
    <col min="4605" max="4605" width="4.28515625" style="2" customWidth="1"/>
    <col min="4606" max="4606" width="34.7109375" style="2" customWidth="1"/>
    <col min="4607" max="4607" width="0" style="2" hidden="1" customWidth="1"/>
    <col min="4608" max="4608" width="20" style="2" customWidth="1"/>
    <col min="4609" max="4609" width="20.85546875" style="2" customWidth="1"/>
    <col min="4610" max="4610" width="25" style="2" customWidth="1"/>
    <col min="4611" max="4611" width="18.7109375" style="2" customWidth="1"/>
    <col min="4612" max="4612" width="29.7109375" style="2" customWidth="1"/>
    <col min="4613" max="4613" width="13.42578125" style="2" customWidth="1"/>
    <col min="4614" max="4614" width="13.85546875" style="2" customWidth="1"/>
    <col min="4615" max="4619" width="16.5703125" style="2" customWidth="1"/>
    <col min="4620" max="4620" width="20.5703125" style="2" customWidth="1"/>
    <col min="4621" max="4621" width="21.140625" style="2" customWidth="1"/>
    <col min="4622" max="4622" width="9.5703125" style="2" customWidth="1"/>
    <col min="4623" max="4623" width="0.42578125" style="2" customWidth="1"/>
    <col min="4624" max="4630" width="6.42578125" style="2" customWidth="1"/>
    <col min="4631" max="4859" width="11.42578125" style="2"/>
    <col min="4860" max="4860" width="1" style="2" customWidth="1"/>
    <col min="4861" max="4861" width="4.28515625" style="2" customWidth="1"/>
    <col min="4862" max="4862" width="34.7109375" style="2" customWidth="1"/>
    <col min="4863" max="4863" width="0" style="2" hidden="1" customWidth="1"/>
    <col min="4864" max="4864" width="20" style="2" customWidth="1"/>
    <col min="4865" max="4865" width="20.85546875" style="2" customWidth="1"/>
    <col min="4866" max="4866" width="25" style="2" customWidth="1"/>
    <col min="4867" max="4867" width="18.7109375" style="2" customWidth="1"/>
    <col min="4868" max="4868" width="29.7109375" style="2" customWidth="1"/>
    <col min="4869" max="4869" width="13.42578125" style="2" customWidth="1"/>
    <col min="4870" max="4870" width="13.85546875" style="2" customWidth="1"/>
    <col min="4871" max="4875" width="16.5703125" style="2" customWidth="1"/>
    <col min="4876" max="4876" width="20.5703125" style="2" customWidth="1"/>
    <col min="4877" max="4877" width="21.140625" style="2" customWidth="1"/>
    <col min="4878" max="4878" width="9.5703125" style="2" customWidth="1"/>
    <col min="4879" max="4879" width="0.42578125" style="2" customWidth="1"/>
    <col min="4880" max="4886" width="6.42578125" style="2" customWidth="1"/>
    <col min="4887" max="5115" width="11.42578125" style="2"/>
    <col min="5116" max="5116" width="1" style="2" customWidth="1"/>
    <col min="5117" max="5117" width="4.28515625" style="2" customWidth="1"/>
    <col min="5118" max="5118" width="34.7109375" style="2" customWidth="1"/>
    <col min="5119" max="5119" width="0" style="2" hidden="1" customWidth="1"/>
    <col min="5120" max="5120" width="20" style="2" customWidth="1"/>
    <col min="5121" max="5121" width="20.85546875" style="2" customWidth="1"/>
    <col min="5122" max="5122" width="25" style="2" customWidth="1"/>
    <col min="5123" max="5123" width="18.7109375" style="2" customWidth="1"/>
    <col min="5124" max="5124" width="29.7109375" style="2" customWidth="1"/>
    <col min="5125" max="5125" width="13.42578125" style="2" customWidth="1"/>
    <col min="5126" max="5126" width="13.85546875" style="2" customWidth="1"/>
    <col min="5127" max="5131" width="16.5703125" style="2" customWidth="1"/>
    <col min="5132" max="5132" width="20.5703125" style="2" customWidth="1"/>
    <col min="5133" max="5133" width="21.140625" style="2" customWidth="1"/>
    <col min="5134" max="5134" width="9.5703125" style="2" customWidth="1"/>
    <col min="5135" max="5135" width="0.42578125" style="2" customWidth="1"/>
    <col min="5136" max="5142" width="6.42578125" style="2" customWidth="1"/>
    <col min="5143" max="5371" width="11.42578125" style="2"/>
    <col min="5372" max="5372" width="1" style="2" customWidth="1"/>
    <col min="5373" max="5373" width="4.28515625" style="2" customWidth="1"/>
    <col min="5374" max="5374" width="34.7109375" style="2" customWidth="1"/>
    <col min="5375" max="5375" width="0" style="2" hidden="1" customWidth="1"/>
    <col min="5376" max="5376" width="20" style="2" customWidth="1"/>
    <col min="5377" max="5377" width="20.85546875" style="2" customWidth="1"/>
    <col min="5378" max="5378" width="25" style="2" customWidth="1"/>
    <col min="5379" max="5379" width="18.7109375" style="2" customWidth="1"/>
    <col min="5380" max="5380" width="29.7109375" style="2" customWidth="1"/>
    <col min="5381" max="5381" width="13.42578125" style="2" customWidth="1"/>
    <col min="5382" max="5382" width="13.85546875" style="2" customWidth="1"/>
    <col min="5383" max="5387" width="16.5703125" style="2" customWidth="1"/>
    <col min="5388" max="5388" width="20.5703125" style="2" customWidth="1"/>
    <col min="5389" max="5389" width="21.140625" style="2" customWidth="1"/>
    <col min="5390" max="5390" width="9.5703125" style="2" customWidth="1"/>
    <col min="5391" max="5391" width="0.42578125" style="2" customWidth="1"/>
    <col min="5392" max="5398" width="6.42578125" style="2" customWidth="1"/>
    <col min="5399" max="5627" width="11.42578125" style="2"/>
    <col min="5628" max="5628" width="1" style="2" customWidth="1"/>
    <col min="5629" max="5629" width="4.28515625" style="2" customWidth="1"/>
    <col min="5630" max="5630" width="34.7109375" style="2" customWidth="1"/>
    <col min="5631" max="5631" width="0" style="2" hidden="1" customWidth="1"/>
    <col min="5632" max="5632" width="20" style="2" customWidth="1"/>
    <col min="5633" max="5633" width="20.85546875" style="2" customWidth="1"/>
    <col min="5634" max="5634" width="25" style="2" customWidth="1"/>
    <col min="5635" max="5635" width="18.7109375" style="2" customWidth="1"/>
    <col min="5636" max="5636" width="29.7109375" style="2" customWidth="1"/>
    <col min="5637" max="5637" width="13.42578125" style="2" customWidth="1"/>
    <col min="5638" max="5638" width="13.85546875" style="2" customWidth="1"/>
    <col min="5639" max="5643" width="16.5703125" style="2" customWidth="1"/>
    <col min="5644" max="5644" width="20.5703125" style="2" customWidth="1"/>
    <col min="5645" max="5645" width="21.140625" style="2" customWidth="1"/>
    <col min="5646" max="5646" width="9.5703125" style="2" customWidth="1"/>
    <col min="5647" max="5647" width="0.42578125" style="2" customWidth="1"/>
    <col min="5648" max="5654" width="6.42578125" style="2" customWidth="1"/>
    <col min="5655" max="5883" width="11.42578125" style="2"/>
    <col min="5884" max="5884" width="1" style="2" customWidth="1"/>
    <col min="5885" max="5885" width="4.28515625" style="2" customWidth="1"/>
    <col min="5886" max="5886" width="34.7109375" style="2" customWidth="1"/>
    <col min="5887" max="5887" width="0" style="2" hidden="1" customWidth="1"/>
    <col min="5888" max="5888" width="20" style="2" customWidth="1"/>
    <col min="5889" max="5889" width="20.85546875" style="2" customWidth="1"/>
    <col min="5890" max="5890" width="25" style="2" customWidth="1"/>
    <col min="5891" max="5891" width="18.7109375" style="2" customWidth="1"/>
    <col min="5892" max="5892" width="29.7109375" style="2" customWidth="1"/>
    <col min="5893" max="5893" width="13.42578125" style="2" customWidth="1"/>
    <col min="5894" max="5894" width="13.85546875" style="2" customWidth="1"/>
    <col min="5895" max="5899" width="16.5703125" style="2" customWidth="1"/>
    <col min="5900" max="5900" width="20.5703125" style="2" customWidth="1"/>
    <col min="5901" max="5901" width="21.140625" style="2" customWidth="1"/>
    <col min="5902" max="5902" width="9.5703125" style="2" customWidth="1"/>
    <col min="5903" max="5903" width="0.42578125" style="2" customWidth="1"/>
    <col min="5904" max="5910" width="6.42578125" style="2" customWidth="1"/>
    <col min="5911" max="6139" width="11.42578125" style="2"/>
    <col min="6140" max="6140" width="1" style="2" customWidth="1"/>
    <col min="6141" max="6141" width="4.28515625" style="2" customWidth="1"/>
    <col min="6142" max="6142" width="34.7109375" style="2" customWidth="1"/>
    <col min="6143" max="6143" width="0" style="2" hidden="1" customWidth="1"/>
    <col min="6144" max="6144" width="20" style="2" customWidth="1"/>
    <col min="6145" max="6145" width="20.85546875" style="2" customWidth="1"/>
    <col min="6146" max="6146" width="25" style="2" customWidth="1"/>
    <col min="6147" max="6147" width="18.7109375" style="2" customWidth="1"/>
    <col min="6148" max="6148" width="29.7109375" style="2" customWidth="1"/>
    <col min="6149" max="6149" width="13.42578125" style="2" customWidth="1"/>
    <col min="6150" max="6150" width="13.85546875" style="2" customWidth="1"/>
    <col min="6151" max="6155" width="16.5703125" style="2" customWidth="1"/>
    <col min="6156" max="6156" width="20.5703125" style="2" customWidth="1"/>
    <col min="6157" max="6157" width="21.140625" style="2" customWidth="1"/>
    <col min="6158" max="6158" width="9.5703125" style="2" customWidth="1"/>
    <col min="6159" max="6159" width="0.42578125" style="2" customWidth="1"/>
    <col min="6160" max="6166" width="6.42578125" style="2" customWidth="1"/>
    <col min="6167" max="6395" width="11.42578125" style="2"/>
    <col min="6396" max="6396" width="1" style="2" customWidth="1"/>
    <col min="6397" max="6397" width="4.28515625" style="2" customWidth="1"/>
    <col min="6398" max="6398" width="34.7109375" style="2" customWidth="1"/>
    <col min="6399" max="6399" width="0" style="2" hidden="1" customWidth="1"/>
    <col min="6400" max="6400" width="20" style="2" customWidth="1"/>
    <col min="6401" max="6401" width="20.85546875" style="2" customWidth="1"/>
    <col min="6402" max="6402" width="25" style="2" customWidth="1"/>
    <col min="6403" max="6403" width="18.7109375" style="2" customWidth="1"/>
    <col min="6404" max="6404" width="29.7109375" style="2" customWidth="1"/>
    <col min="6405" max="6405" width="13.42578125" style="2" customWidth="1"/>
    <col min="6406" max="6406" width="13.85546875" style="2" customWidth="1"/>
    <col min="6407" max="6411" width="16.5703125" style="2" customWidth="1"/>
    <col min="6412" max="6412" width="20.5703125" style="2" customWidth="1"/>
    <col min="6413" max="6413" width="21.140625" style="2" customWidth="1"/>
    <col min="6414" max="6414" width="9.5703125" style="2" customWidth="1"/>
    <col min="6415" max="6415" width="0.42578125" style="2" customWidth="1"/>
    <col min="6416" max="6422" width="6.42578125" style="2" customWidth="1"/>
    <col min="6423" max="6651" width="11.42578125" style="2"/>
    <col min="6652" max="6652" width="1" style="2" customWidth="1"/>
    <col min="6653" max="6653" width="4.28515625" style="2" customWidth="1"/>
    <col min="6654" max="6654" width="34.7109375" style="2" customWidth="1"/>
    <col min="6655" max="6655" width="0" style="2" hidden="1" customWidth="1"/>
    <col min="6656" max="6656" width="20" style="2" customWidth="1"/>
    <col min="6657" max="6657" width="20.85546875" style="2" customWidth="1"/>
    <col min="6658" max="6658" width="25" style="2" customWidth="1"/>
    <col min="6659" max="6659" width="18.7109375" style="2" customWidth="1"/>
    <col min="6660" max="6660" width="29.7109375" style="2" customWidth="1"/>
    <col min="6661" max="6661" width="13.42578125" style="2" customWidth="1"/>
    <col min="6662" max="6662" width="13.85546875" style="2" customWidth="1"/>
    <col min="6663" max="6667" width="16.5703125" style="2" customWidth="1"/>
    <col min="6668" max="6668" width="20.5703125" style="2" customWidth="1"/>
    <col min="6669" max="6669" width="21.140625" style="2" customWidth="1"/>
    <col min="6670" max="6670" width="9.5703125" style="2" customWidth="1"/>
    <col min="6671" max="6671" width="0.42578125" style="2" customWidth="1"/>
    <col min="6672" max="6678" width="6.42578125" style="2" customWidth="1"/>
    <col min="6679" max="6907" width="11.42578125" style="2"/>
    <col min="6908" max="6908" width="1" style="2" customWidth="1"/>
    <col min="6909" max="6909" width="4.28515625" style="2" customWidth="1"/>
    <col min="6910" max="6910" width="34.7109375" style="2" customWidth="1"/>
    <col min="6911" max="6911" width="0" style="2" hidden="1" customWidth="1"/>
    <col min="6912" max="6912" width="20" style="2" customWidth="1"/>
    <col min="6913" max="6913" width="20.85546875" style="2" customWidth="1"/>
    <col min="6914" max="6914" width="25" style="2" customWidth="1"/>
    <col min="6915" max="6915" width="18.7109375" style="2" customWidth="1"/>
    <col min="6916" max="6916" width="29.7109375" style="2" customWidth="1"/>
    <col min="6917" max="6917" width="13.42578125" style="2" customWidth="1"/>
    <col min="6918" max="6918" width="13.85546875" style="2" customWidth="1"/>
    <col min="6919" max="6923" width="16.5703125" style="2" customWidth="1"/>
    <col min="6924" max="6924" width="20.5703125" style="2" customWidth="1"/>
    <col min="6925" max="6925" width="21.140625" style="2" customWidth="1"/>
    <col min="6926" max="6926" width="9.5703125" style="2" customWidth="1"/>
    <col min="6927" max="6927" width="0.42578125" style="2" customWidth="1"/>
    <col min="6928" max="6934" width="6.42578125" style="2" customWidth="1"/>
    <col min="6935" max="7163" width="11.42578125" style="2"/>
    <col min="7164" max="7164" width="1" style="2" customWidth="1"/>
    <col min="7165" max="7165" width="4.28515625" style="2" customWidth="1"/>
    <col min="7166" max="7166" width="34.7109375" style="2" customWidth="1"/>
    <col min="7167" max="7167" width="0" style="2" hidden="1" customWidth="1"/>
    <col min="7168" max="7168" width="20" style="2" customWidth="1"/>
    <col min="7169" max="7169" width="20.85546875" style="2" customWidth="1"/>
    <col min="7170" max="7170" width="25" style="2" customWidth="1"/>
    <col min="7171" max="7171" width="18.7109375" style="2" customWidth="1"/>
    <col min="7172" max="7172" width="29.7109375" style="2" customWidth="1"/>
    <col min="7173" max="7173" width="13.42578125" style="2" customWidth="1"/>
    <col min="7174" max="7174" width="13.85546875" style="2" customWidth="1"/>
    <col min="7175" max="7179" width="16.5703125" style="2" customWidth="1"/>
    <col min="7180" max="7180" width="20.5703125" style="2" customWidth="1"/>
    <col min="7181" max="7181" width="21.140625" style="2" customWidth="1"/>
    <col min="7182" max="7182" width="9.5703125" style="2" customWidth="1"/>
    <col min="7183" max="7183" width="0.42578125" style="2" customWidth="1"/>
    <col min="7184" max="7190" width="6.42578125" style="2" customWidth="1"/>
    <col min="7191" max="7419" width="11.42578125" style="2"/>
    <col min="7420" max="7420" width="1" style="2" customWidth="1"/>
    <col min="7421" max="7421" width="4.28515625" style="2" customWidth="1"/>
    <col min="7422" max="7422" width="34.7109375" style="2" customWidth="1"/>
    <col min="7423" max="7423" width="0" style="2" hidden="1" customWidth="1"/>
    <col min="7424" max="7424" width="20" style="2" customWidth="1"/>
    <col min="7425" max="7425" width="20.85546875" style="2" customWidth="1"/>
    <col min="7426" max="7426" width="25" style="2" customWidth="1"/>
    <col min="7427" max="7427" width="18.7109375" style="2" customWidth="1"/>
    <col min="7428" max="7428" width="29.7109375" style="2" customWidth="1"/>
    <col min="7429" max="7429" width="13.42578125" style="2" customWidth="1"/>
    <col min="7430" max="7430" width="13.85546875" style="2" customWidth="1"/>
    <col min="7431" max="7435" width="16.5703125" style="2" customWidth="1"/>
    <col min="7436" max="7436" width="20.5703125" style="2" customWidth="1"/>
    <col min="7437" max="7437" width="21.140625" style="2" customWidth="1"/>
    <col min="7438" max="7438" width="9.5703125" style="2" customWidth="1"/>
    <col min="7439" max="7439" width="0.42578125" style="2" customWidth="1"/>
    <col min="7440" max="7446" width="6.42578125" style="2" customWidth="1"/>
    <col min="7447" max="7675" width="11.42578125" style="2"/>
    <col min="7676" max="7676" width="1" style="2" customWidth="1"/>
    <col min="7677" max="7677" width="4.28515625" style="2" customWidth="1"/>
    <col min="7678" max="7678" width="34.7109375" style="2" customWidth="1"/>
    <col min="7679" max="7679" width="0" style="2" hidden="1" customWidth="1"/>
    <col min="7680" max="7680" width="20" style="2" customWidth="1"/>
    <col min="7681" max="7681" width="20.85546875" style="2" customWidth="1"/>
    <col min="7682" max="7682" width="25" style="2" customWidth="1"/>
    <col min="7683" max="7683" width="18.7109375" style="2" customWidth="1"/>
    <col min="7684" max="7684" width="29.7109375" style="2" customWidth="1"/>
    <col min="7685" max="7685" width="13.42578125" style="2" customWidth="1"/>
    <col min="7686" max="7686" width="13.85546875" style="2" customWidth="1"/>
    <col min="7687" max="7691" width="16.5703125" style="2" customWidth="1"/>
    <col min="7692" max="7692" width="20.5703125" style="2" customWidth="1"/>
    <col min="7693" max="7693" width="21.140625" style="2" customWidth="1"/>
    <col min="7694" max="7694" width="9.5703125" style="2" customWidth="1"/>
    <col min="7695" max="7695" width="0.42578125" style="2" customWidth="1"/>
    <col min="7696" max="7702" width="6.42578125" style="2" customWidth="1"/>
    <col min="7703" max="7931" width="11.42578125" style="2"/>
    <col min="7932" max="7932" width="1" style="2" customWidth="1"/>
    <col min="7933" max="7933" width="4.28515625" style="2" customWidth="1"/>
    <col min="7934" max="7934" width="34.7109375" style="2" customWidth="1"/>
    <col min="7935" max="7935" width="0" style="2" hidden="1" customWidth="1"/>
    <col min="7936" max="7936" width="20" style="2" customWidth="1"/>
    <col min="7937" max="7937" width="20.85546875" style="2" customWidth="1"/>
    <col min="7938" max="7938" width="25" style="2" customWidth="1"/>
    <col min="7939" max="7939" width="18.7109375" style="2" customWidth="1"/>
    <col min="7940" max="7940" width="29.7109375" style="2" customWidth="1"/>
    <col min="7941" max="7941" width="13.42578125" style="2" customWidth="1"/>
    <col min="7942" max="7942" width="13.85546875" style="2" customWidth="1"/>
    <col min="7943" max="7947" width="16.5703125" style="2" customWidth="1"/>
    <col min="7948" max="7948" width="20.5703125" style="2" customWidth="1"/>
    <col min="7949" max="7949" width="21.140625" style="2" customWidth="1"/>
    <col min="7950" max="7950" width="9.5703125" style="2" customWidth="1"/>
    <col min="7951" max="7951" width="0.42578125" style="2" customWidth="1"/>
    <col min="7952" max="7958" width="6.42578125" style="2" customWidth="1"/>
    <col min="7959" max="8187" width="11.42578125" style="2"/>
    <col min="8188" max="8188" width="1" style="2" customWidth="1"/>
    <col min="8189" max="8189" width="4.28515625" style="2" customWidth="1"/>
    <col min="8190" max="8190" width="34.7109375" style="2" customWidth="1"/>
    <col min="8191" max="8191" width="0" style="2" hidden="1" customWidth="1"/>
    <col min="8192" max="8192" width="20" style="2" customWidth="1"/>
    <col min="8193" max="8193" width="20.85546875" style="2" customWidth="1"/>
    <col min="8194" max="8194" width="25" style="2" customWidth="1"/>
    <col min="8195" max="8195" width="18.7109375" style="2" customWidth="1"/>
    <col min="8196" max="8196" width="29.7109375" style="2" customWidth="1"/>
    <col min="8197" max="8197" width="13.42578125" style="2" customWidth="1"/>
    <col min="8198" max="8198" width="13.85546875" style="2" customWidth="1"/>
    <col min="8199" max="8203" width="16.5703125" style="2" customWidth="1"/>
    <col min="8204" max="8204" width="20.5703125" style="2" customWidth="1"/>
    <col min="8205" max="8205" width="21.140625" style="2" customWidth="1"/>
    <col min="8206" max="8206" width="9.5703125" style="2" customWidth="1"/>
    <col min="8207" max="8207" width="0.42578125" style="2" customWidth="1"/>
    <col min="8208" max="8214" width="6.42578125" style="2" customWidth="1"/>
    <col min="8215" max="8443" width="11.42578125" style="2"/>
    <col min="8444" max="8444" width="1" style="2" customWidth="1"/>
    <col min="8445" max="8445" width="4.28515625" style="2" customWidth="1"/>
    <col min="8446" max="8446" width="34.7109375" style="2" customWidth="1"/>
    <col min="8447" max="8447" width="0" style="2" hidden="1" customWidth="1"/>
    <col min="8448" max="8448" width="20" style="2" customWidth="1"/>
    <col min="8449" max="8449" width="20.85546875" style="2" customWidth="1"/>
    <col min="8450" max="8450" width="25" style="2" customWidth="1"/>
    <col min="8451" max="8451" width="18.7109375" style="2" customWidth="1"/>
    <col min="8452" max="8452" width="29.7109375" style="2" customWidth="1"/>
    <col min="8453" max="8453" width="13.42578125" style="2" customWidth="1"/>
    <col min="8454" max="8454" width="13.85546875" style="2" customWidth="1"/>
    <col min="8455" max="8459" width="16.5703125" style="2" customWidth="1"/>
    <col min="8460" max="8460" width="20.5703125" style="2" customWidth="1"/>
    <col min="8461" max="8461" width="21.140625" style="2" customWidth="1"/>
    <col min="8462" max="8462" width="9.5703125" style="2" customWidth="1"/>
    <col min="8463" max="8463" width="0.42578125" style="2" customWidth="1"/>
    <col min="8464" max="8470" width="6.42578125" style="2" customWidth="1"/>
    <col min="8471" max="8699" width="11.42578125" style="2"/>
    <col min="8700" max="8700" width="1" style="2" customWidth="1"/>
    <col min="8701" max="8701" width="4.28515625" style="2" customWidth="1"/>
    <col min="8702" max="8702" width="34.7109375" style="2" customWidth="1"/>
    <col min="8703" max="8703" width="0" style="2" hidden="1" customWidth="1"/>
    <col min="8704" max="8704" width="20" style="2" customWidth="1"/>
    <col min="8705" max="8705" width="20.85546875" style="2" customWidth="1"/>
    <col min="8706" max="8706" width="25" style="2" customWidth="1"/>
    <col min="8707" max="8707" width="18.7109375" style="2" customWidth="1"/>
    <col min="8708" max="8708" width="29.7109375" style="2" customWidth="1"/>
    <col min="8709" max="8709" width="13.42578125" style="2" customWidth="1"/>
    <col min="8710" max="8710" width="13.85546875" style="2" customWidth="1"/>
    <col min="8711" max="8715" width="16.5703125" style="2" customWidth="1"/>
    <col min="8716" max="8716" width="20.5703125" style="2" customWidth="1"/>
    <col min="8717" max="8717" width="21.140625" style="2" customWidth="1"/>
    <col min="8718" max="8718" width="9.5703125" style="2" customWidth="1"/>
    <col min="8719" max="8719" width="0.42578125" style="2" customWidth="1"/>
    <col min="8720" max="8726" width="6.42578125" style="2" customWidth="1"/>
    <col min="8727" max="8955" width="11.42578125" style="2"/>
    <col min="8956" max="8956" width="1" style="2" customWidth="1"/>
    <col min="8957" max="8957" width="4.28515625" style="2" customWidth="1"/>
    <col min="8958" max="8958" width="34.7109375" style="2" customWidth="1"/>
    <col min="8959" max="8959" width="0" style="2" hidden="1" customWidth="1"/>
    <col min="8960" max="8960" width="20" style="2" customWidth="1"/>
    <col min="8961" max="8961" width="20.85546875" style="2" customWidth="1"/>
    <col min="8962" max="8962" width="25" style="2" customWidth="1"/>
    <col min="8963" max="8963" width="18.7109375" style="2" customWidth="1"/>
    <col min="8964" max="8964" width="29.7109375" style="2" customWidth="1"/>
    <col min="8965" max="8965" width="13.42578125" style="2" customWidth="1"/>
    <col min="8966" max="8966" width="13.85546875" style="2" customWidth="1"/>
    <col min="8967" max="8971" width="16.5703125" style="2" customWidth="1"/>
    <col min="8972" max="8972" width="20.5703125" style="2" customWidth="1"/>
    <col min="8973" max="8973" width="21.140625" style="2" customWidth="1"/>
    <col min="8974" max="8974" width="9.5703125" style="2" customWidth="1"/>
    <col min="8975" max="8975" width="0.42578125" style="2" customWidth="1"/>
    <col min="8976" max="8982" width="6.42578125" style="2" customWidth="1"/>
    <col min="8983" max="9211" width="11.42578125" style="2"/>
    <col min="9212" max="9212" width="1" style="2" customWidth="1"/>
    <col min="9213" max="9213" width="4.28515625" style="2" customWidth="1"/>
    <col min="9214" max="9214" width="34.7109375" style="2" customWidth="1"/>
    <col min="9215" max="9215" width="0" style="2" hidden="1" customWidth="1"/>
    <col min="9216" max="9216" width="20" style="2" customWidth="1"/>
    <col min="9217" max="9217" width="20.85546875" style="2" customWidth="1"/>
    <col min="9218" max="9218" width="25" style="2" customWidth="1"/>
    <col min="9219" max="9219" width="18.7109375" style="2" customWidth="1"/>
    <col min="9220" max="9220" width="29.7109375" style="2" customWidth="1"/>
    <col min="9221" max="9221" width="13.42578125" style="2" customWidth="1"/>
    <col min="9222" max="9222" width="13.85546875" style="2" customWidth="1"/>
    <col min="9223" max="9227" width="16.5703125" style="2" customWidth="1"/>
    <col min="9228" max="9228" width="20.5703125" style="2" customWidth="1"/>
    <col min="9229" max="9229" width="21.140625" style="2" customWidth="1"/>
    <col min="9230" max="9230" width="9.5703125" style="2" customWidth="1"/>
    <col min="9231" max="9231" width="0.42578125" style="2" customWidth="1"/>
    <col min="9232" max="9238" width="6.42578125" style="2" customWidth="1"/>
    <col min="9239" max="9467" width="11.42578125" style="2"/>
    <col min="9468" max="9468" width="1" style="2" customWidth="1"/>
    <col min="9469" max="9469" width="4.28515625" style="2" customWidth="1"/>
    <col min="9470" max="9470" width="34.7109375" style="2" customWidth="1"/>
    <col min="9471" max="9471" width="0" style="2" hidden="1" customWidth="1"/>
    <col min="9472" max="9472" width="20" style="2" customWidth="1"/>
    <col min="9473" max="9473" width="20.85546875" style="2" customWidth="1"/>
    <col min="9474" max="9474" width="25" style="2" customWidth="1"/>
    <col min="9475" max="9475" width="18.7109375" style="2" customWidth="1"/>
    <col min="9476" max="9476" width="29.7109375" style="2" customWidth="1"/>
    <col min="9477" max="9477" width="13.42578125" style="2" customWidth="1"/>
    <col min="9478" max="9478" width="13.85546875" style="2" customWidth="1"/>
    <col min="9479" max="9483" width="16.5703125" style="2" customWidth="1"/>
    <col min="9484" max="9484" width="20.5703125" style="2" customWidth="1"/>
    <col min="9485" max="9485" width="21.140625" style="2" customWidth="1"/>
    <col min="9486" max="9486" width="9.5703125" style="2" customWidth="1"/>
    <col min="9487" max="9487" width="0.42578125" style="2" customWidth="1"/>
    <col min="9488" max="9494" width="6.42578125" style="2" customWidth="1"/>
    <col min="9495" max="9723" width="11.42578125" style="2"/>
    <col min="9724" max="9724" width="1" style="2" customWidth="1"/>
    <col min="9725" max="9725" width="4.28515625" style="2" customWidth="1"/>
    <col min="9726" max="9726" width="34.7109375" style="2" customWidth="1"/>
    <col min="9727" max="9727" width="0" style="2" hidden="1" customWidth="1"/>
    <col min="9728" max="9728" width="20" style="2" customWidth="1"/>
    <col min="9729" max="9729" width="20.85546875" style="2" customWidth="1"/>
    <col min="9730" max="9730" width="25" style="2" customWidth="1"/>
    <col min="9731" max="9731" width="18.7109375" style="2" customWidth="1"/>
    <col min="9732" max="9732" width="29.7109375" style="2" customWidth="1"/>
    <col min="9733" max="9733" width="13.42578125" style="2" customWidth="1"/>
    <col min="9734" max="9734" width="13.85546875" style="2" customWidth="1"/>
    <col min="9735" max="9739" width="16.5703125" style="2" customWidth="1"/>
    <col min="9740" max="9740" width="20.5703125" style="2" customWidth="1"/>
    <col min="9741" max="9741" width="21.140625" style="2" customWidth="1"/>
    <col min="9742" max="9742" width="9.5703125" style="2" customWidth="1"/>
    <col min="9743" max="9743" width="0.42578125" style="2" customWidth="1"/>
    <col min="9744" max="9750" width="6.42578125" style="2" customWidth="1"/>
    <col min="9751" max="9979" width="11.42578125" style="2"/>
    <col min="9980" max="9980" width="1" style="2" customWidth="1"/>
    <col min="9981" max="9981" width="4.28515625" style="2" customWidth="1"/>
    <col min="9982" max="9982" width="34.7109375" style="2" customWidth="1"/>
    <col min="9983" max="9983" width="0" style="2" hidden="1" customWidth="1"/>
    <col min="9984" max="9984" width="20" style="2" customWidth="1"/>
    <col min="9985" max="9985" width="20.85546875" style="2" customWidth="1"/>
    <col min="9986" max="9986" width="25" style="2" customWidth="1"/>
    <col min="9987" max="9987" width="18.7109375" style="2" customWidth="1"/>
    <col min="9988" max="9988" width="29.7109375" style="2" customWidth="1"/>
    <col min="9989" max="9989" width="13.42578125" style="2" customWidth="1"/>
    <col min="9990" max="9990" width="13.85546875" style="2" customWidth="1"/>
    <col min="9991" max="9995" width="16.5703125" style="2" customWidth="1"/>
    <col min="9996" max="9996" width="20.5703125" style="2" customWidth="1"/>
    <col min="9997" max="9997" width="21.140625" style="2" customWidth="1"/>
    <col min="9998" max="9998" width="9.5703125" style="2" customWidth="1"/>
    <col min="9999" max="9999" width="0.42578125" style="2" customWidth="1"/>
    <col min="10000" max="10006" width="6.42578125" style="2" customWidth="1"/>
    <col min="10007" max="10235" width="11.42578125" style="2"/>
    <col min="10236" max="10236" width="1" style="2" customWidth="1"/>
    <col min="10237" max="10237" width="4.28515625" style="2" customWidth="1"/>
    <col min="10238" max="10238" width="34.7109375" style="2" customWidth="1"/>
    <col min="10239" max="10239" width="0" style="2" hidden="1" customWidth="1"/>
    <col min="10240" max="10240" width="20" style="2" customWidth="1"/>
    <col min="10241" max="10241" width="20.85546875" style="2" customWidth="1"/>
    <col min="10242" max="10242" width="25" style="2" customWidth="1"/>
    <col min="10243" max="10243" width="18.7109375" style="2" customWidth="1"/>
    <col min="10244" max="10244" width="29.7109375" style="2" customWidth="1"/>
    <col min="10245" max="10245" width="13.42578125" style="2" customWidth="1"/>
    <col min="10246" max="10246" width="13.85546875" style="2" customWidth="1"/>
    <col min="10247" max="10251" width="16.5703125" style="2" customWidth="1"/>
    <col min="10252" max="10252" width="20.5703125" style="2" customWidth="1"/>
    <col min="10253" max="10253" width="21.140625" style="2" customWidth="1"/>
    <col min="10254" max="10254" width="9.5703125" style="2" customWidth="1"/>
    <col min="10255" max="10255" width="0.42578125" style="2" customWidth="1"/>
    <col min="10256" max="10262" width="6.42578125" style="2" customWidth="1"/>
    <col min="10263" max="10491" width="11.42578125" style="2"/>
    <col min="10492" max="10492" width="1" style="2" customWidth="1"/>
    <col min="10493" max="10493" width="4.28515625" style="2" customWidth="1"/>
    <col min="10494" max="10494" width="34.7109375" style="2" customWidth="1"/>
    <col min="10495" max="10495" width="0" style="2" hidden="1" customWidth="1"/>
    <col min="10496" max="10496" width="20" style="2" customWidth="1"/>
    <col min="10497" max="10497" width="20.85546875" style="2" customWidth="1"/>
    <col min="10498" max="10498" width="25" style="2" customWidth="1"/>
    <col min="10499" max="10499" width="18.7109375" style="2" customWidth="1"/>
    <col min="10500" max="10500" width="29.7109375" style="2" customWidth="1"/>
    <col min="10501" max="10501" width="13.42578125" style="2" customWidth="1"/>
    <col min="10502" max="10502" width="13.85546875" style="2" customWidth="1"/>
    <col min="10503" max="10507" width="16.5703125" style="2" customWidth="1"/>
    <col min="10508" max="10508" width="20.5703125" style="2" customWidth="1"/>
    <col min="10509" max="10509" width="21.140625" style="2" customWidth="1"/>
    <col min="10510" max="10510" width="9.5703125" style="2" customWidth="1"/>
    <col min="10511" max="10511" width="0.42578125" style="2" customWidth="1"/>
    <col min="10512" max="10518" width="6.42578125" style="2" customWidth="1"/>
    <col min="10519" max="10747" width="11.42578125" style="2"/>
    <col min="10748" max="10748" width="1" style="2" customWidth="1"/>
    <col min="10749" max="10749" width="4.28515625" style="2" customWidth="1"/>
    <col min="10750" max="10750" width="34.7109375" style="2" customWidth="1"/>
    <col min="10751" max="10751" width="0" style="2" hidden="1" customWidth="1"/>
    <col min="10752" max="10752" width="20" style="2" customWidth="1"/>
    <col min="10753" max="10753" width="20.85546875" style="2" customWidth="1"/>
    <col min="10754" max="10754" width="25" style="2" customWidth="1"/>
    <col min="10755" max="10755" width="18.7109375" style="2" customWidth="1"/>
    <col min="10756" max="10756" width="29.7109375" style="2" customWidth="1"/>
    <col min="10757" max="10757" width="13.42578125" style="2" customWidth="1"/>
    <col min="10758" max="10758" width="13.85546875" style="2" customWidth="1"/>
    <col min="10759" max="10763" width="16.5703125" style="2" customWidth="1"/>
    <col min="10764" max="10764" width="20.5703125" style="2" customWidth="1"/>
    <col min="10765" max="10765" width="21.140625" style="2" customWidth="1"/>
    <col min="10766" max="10766" width="9.5703125" style="2" customWidth="1"/>
    <col min="10767" max="10767" width="0.42578125" style="2" customWidth="1"/>
    <col min="10768" max="10774" width="6.42578125" style="2" customWidth="1"/>
    <col min="10775" max="11003" width="11.42578125" style="2"/>
    <col min="11004" max="11004" width="1" style="2" customWidth="1"/>
    <col min="11005" max="11005" width="4.28515625" style="2" customWidth="1"/>
    <col min="11006" max="11006" width="34.7109375" style="2" customWidth="1"/>
    <col min="11007" max="11007" width="0" style="2" hidden="1" customWidth="1"/>
    <col min="11008" max="11008" width="20" style="2" customWidth="1"/>
    <col min="11009" max="11009" width="20.85546875" style="2" customWidth="1"/>
    <col min="11010" max="11010" width="25" style="2" customWidth="1"/>
    <col min="11011" max="11011" width="18.7109375" style="2" customWidth="1"/>
    <col min="11012" max="11012" width="29.7109375" style="2" customWidth="1"/>
    <col min="11013" max="11013" width="13.42578125" style="2" customWidth="1"/>
    <col min="11014" max="11014" width="13.85546875" style="2" customWidth="1"/>
    <col min="11015" max="11019" width="16.5703125" style="2" customWidth="1"/>
    <col min="11020" max="11020" width="20.5703125" style="2" customWidth="1"/>
    <col min="11021" max="11021" width="21.140625" style="2" customWidth="1"/>
    <col min="11022" max="11022" width="9.5703125" style="2" customWidth="1"/>
    <col min="11023" max="11023" width="0.42578125" style="2" customWidth="1"/>
    <col min="11024" max="11030" width="6.42578125" style="2" customWidth="1"/>
    <col min="11031" max="11259" width="11.42578125" style="2"/>
    <col min="11260" max="11260" width="1" style="2" customWidth="1"/>
    <col min="11261" max="11261" width="4.28515625" style="2" customWidth="1"/>
    <col min="11262" max="11262" width="34.7109375" style="2" customWidth="1"/>
    <col min="11263" max="11263" width="0" style="2" hidden="1" customWidth="1"/>
    <col min="11264" max="11264" width="20" style="2" customWidth="1"/>
    <col min="11265" max="11265" width="20.85546875" style="2" customWidth="1"/>
    <col min="11266" max="11266" width="25" style="2" customWidth="1"/>
    <col min="11267" max="11267" width="18.7109375" style="2" customWidth="1"/>
    <col min="11268" max="11268" width="29.7109375" style="2" customWidth="1"/>
    <col min="11269" max="11269" width="13.42578125" style="2" customWidth="1"/>
    <col min="11270" max="11270" width="13.85546875" style="2" customWidth="1"/>
    <col min="11271" max="11275" width="16.5703125" style="2" customWidth="1"/>
    <col min="11276" max="11276" width="20.5703125" style="2" customWidth="1"/>
    <col min="11277" max="11277" width="21.140625" style="2" customWidth="1"/>
    <col min="11278" max="11278" width="9.5703125" style="2" customWidth="1"/>
    <col min="11279" max="11279" width="0.42578125" style="2" customWidth="1"/>
    <col min="11280" max="11286" width="6.42578125" style="2" customWidth="1"/>
    <col min="11287" max="11515" width="11.42578125" style="2"/>
    <col min="11516" max="11516" width="1" style="2" customWidth="1"/>
    <col min="11517" max="11517" width="4.28515625" style="2" customWidth="1"/>
    <col min="11518" max="11518" width="34.7109375" style="2" customWidth="1"/>
    <col min="11519" max="11519" width="0" style="2" hidden="1" customWidth="1"/>
    <col min="11520" max="11520" width="20" style="2" customWidth="1"/>
    <col min="11521" max="11521" width="20.85546875" style="2" customWidth="1"/>
    <col min="11522" max="11522" width="25" style="2" customWidth="1"/>
    <col min="11523" max="11523" width="18.7109375" style="2" customWidth="1"/>
    <col min="11524" max="11524" width="29.7109375" style="2" customWidth="1"/>
    <col min="11525" max="11525" width="13.42578125" style="2" customWidth="1"/>
    <col min="11526" max="11526" width="13.85546875" style="2" customWidth="1"/>
    <col min="11527" max="11531" width="16.5703125" style="2" customWidth="1"/>
    <col min="11532" max="11532" width="20.5703125" style="2" customWidth="1"/>
    <col min="11533" max="11533" width="21.140625" style="2" customWidth="1"/>
    <col min="11534" max="11534" width="9.5703125" style="2" customWidth="1"/>
    <col min="11535" max="11535" width="0.42578125" style="2" customWidth="1"/>
    <col min="11536" max="11542" width="6.42578125" style="2" customWidth="1"/>
    <col min="11543" max="11771" width="11.42578125" style="2"/>
    <col min="11772" max="11772" width="1" style="2" customWidth="1"/>
    <col min="11773" max="11773" width="4.28515625" style="2" customWidth="1"/>
    <col min="11774" max="11774" width="34.7109375" style="2" customWidth="1"/>
    <col min="11775" max="11775" width="0" style="2" hidden="1" customWidth="1"/>
    <col min="11776" max="11776" width="20" style="2" customWidth="1"/>
    <col min="11777" max="11777" width="20.85546875" style="2" customWidth="1"/>
    <col min="11778" max="11778" width="25" style="2" customWidth="1"/>
    <col min="11779" max="11779" width="18.7109375" style="2" customWidth="1"/>
    <col min="11780" max="11780" width="29.7109375" style="2" customWidth="1"/>
    <col min="11781" max="11781" width="13.42578125" style="2" customWidth="1"/>
    <col min="11782" max="11782" width="13.85546875" style="2" customWidth="1"/>
    <col min="11783" max="11787" width="16.5703125" style="2" customWidth="1"/>
    <col min="11788" max="11788" width="20.5703125" style="2" customWidth="1"/>
    <col min="11789" max="11789" width="21.140625" style="2" customWidth="1"/>
    <col min="11790" max="11790" width="9.5703125" style="2" customWidth="1"/>
    <col min="11791" max="11791" width="0.42578125" style="2" customWidth="1"/>
    <col min="11792" max="11798" width="6.42578125" style="2" customWidth="1"/>
    <col min="11799" max="12027" width="11.42578125" style="2"/>
    <col min="12028" max="12028" width="1" style="2" customWidth="1"/>
    <col min="12029" max="12029" width="4.28515625" style="2" customWidth="1"/>
    <col min="12030" max="12030" width="34.7109375" style="2" customWidth="1"/>
    <col min="12031" max="12031" width="0" style="2" hidden="1" customWidth="1"/>
    <col min="12032" max="12032" width="20" style="2" customWidth="1"/>
    <col min="12033" max="12033" width="20.85546875" style="2" customWidth="1"/>
    <col min="12034" max="12034" width="25" style="2" customWidth="1"/>
    <col min="12035" max="12035" width="18.7109375" style="2" customWidth="1"/>
    <col min="12036" max="12036" width="29.7109375" style="2" customWidth="1"/>
    <col min="12037" max="12037" width="13.42578125" style="2" customWidth="1"/>
    <col min="12038" max="12038" width="13.85546875" style="2" customWidth="1"/>
    <col min="12039" max="12043" width="16.5703125" style="2" customWidth="1"/>
    <col min="12044" max="12044" width="20.5703125" style="2" customWidth="1"/>
    <col min="12045" max="12045" width="21.140625" style="2" customWidth="1"/>
    <col min="12046" max="12046" width="9.5703125" style="2" customWidth="1"/>
    <col min="12047" max="12047" width="0.42578125" style="2" customWidth="1"/>
    <col min="12048" max="12054" width="6.42578125" style="2" customWidth="1"/>
    <col min="12055" max="12283" width="11.42578125" style="2"/>
    <col min="12284" max="12284" width="1" style="2" customWidth="1"/>
    <col min="12285" max="12285" width="4.28515625" style="2" customWidth="1"/>
    <col min="12286" max="12286" width="34.7109375" style="2" customWidth="1"/>
    <col min="12287" max="12287" width="0" style="2" hidden="1" customWidth="1"/>
    <col min="12288" max="12288" width="20" style="2" customWidth="1"/>
    <col min="12289" max="12289" width="20.85546875" style="2" customWidth="1"/>
    <col min="12290" max="12290" width="25" style="2" customWidth="1"/>
    <col min="12291" max="12291" width="18.7109375" style="2" customWidth="1"/>
    <col min="12292" max="12292" width="29.7109375" style="2" customWidth="1"/>
    <col min="12293" max="12293" width="13.42578125" style="2" customWidth="1"/>
    <col min="12294" max="12294" width="13.85546875" style="2" customWidth="1"/>
    <col min="12295" max="12299" width="16.5703125" style="2" customWidth="1"/>
    <col min="12300" max="12300" width="20.5703125" style="2" customWidth="1"/>
    <col min="12301" max="12301" width="21.140625" style="2" customWidth="1"/>
    <col min="12302" max="12302" width="9.5703125" style="2" customWidth="1"/>
    <col min="12303" max="12303" width="0.42578125" style="2" customWidth="1"/>
    <col min="12304" max="12310" width="6.42578125" style="2" customWidth="1"/>
    <col min="12311" max="12539" width="11.42578125" style="2"/>
    <col min="12540" max="12540" width="1" style="2" customWidth="1"/>
    <col min="12541" max="12541" width="4.28515625" style="2" customWidth="1"/>
    <col min="12542" max="12542" width="34.7109375" style="2" customWidth="1"/>
    <col min="12543" max="12543" width="0" style="2" hidden="1" customWidth="1"/>
    <col min="12544" max="12544" width="20" style="2" customWidth="1"/>
    <col min="12545" max="12545" width="20.85546875" style="2" customWidth="1"/>
    <col min="12546" max="12546" width="25" style="2" customWidth="1"/>
    <col min="12547" max="12547" width="18.7109375" style="2" customWidth="1"/>
    <col min="12548" max="12548" width="29.7109375" style="2" customWidth="1"/>
    <col min="12549" max="12549" width="13.42578125" style="2" customWidth="1"/>
    <col min="12550" max="12550" width="13.85546875" style="2" customWidth="1"/>
    <col min="12551" max="12555" width="16.5703125" style="2" customWidth="1"/>
    <col min="12556" max="12556" width="20.5703125" style="2" customWidth="1"/>
    <col min="12557" max="12557" width="21.140625" style="2" customWidth="1"/>
    <col min="12558" max="12558" width="9.5703125" style="2" customWidth="1"/>
    <col min="12559" max="12559" width="0.42578125" style="2" customWidth="1"/>
    <col min="12560" max="12566" width="6.42578125" style="2" customWidth="1"/>
    <col min="12567" max="12795" width="11.42578125" style="2"/>
    <col min="12796" max="12796" width="1" style="2" customWidth="1"/>
    <col min="12797" max="12797" width="4.28515625" style="2" customWidth="1"/>
    <col min="12798" max="12798" width="34.7109375" style="2" customWidth="1"/>
    <col min="12799" max="12799" width="0" style="2" hidden="1" customWidth="1"/>
    <col min="12800" max="12800" width="20" style="2" customWidth="1"/>
    <col min="12801" max="12801" width="20.85546875" style="2" customWidth="1"/>
    <col min="12802" max="12802" width="25" style="2" customWidth="1"/>
    <col min="12803" max="12803" width="18.7109375" style="2" customWidth="1"/>
    <col min="12804" max="12804" width="29.7109375" style="2" customWidth="1"/>
    <col min="12805" max="12805" width="13.42578125" style="2" customWidth="1"/>
    <col min="12806" max="12806" width="13.85546875" style="2" customWidth="1"/>
    <col min="12807" max="12811" width="16.5703125" style="2" customWidth="1"/>
    <col min="12812" max="12812" width="20.5703125" style="2" customWidth="1"/>
    <col min="12813" max="12813" width="21.140625" style="2" customWidth="1"/>
    <col min="12814" max="12814" width="9.5703125" style="2" customWidth="1"/>
    <col min="12815" max="12815" width="0.42578125" style="2" customWidth="1"/>
    <col min="12816" max="12822" width="6.42578125" style="2" customWidth="1"/>
    <col min="12823" max="13051" width="11.42578125" style="2"/>
    <col min="13052" max="13052" width="1" style="2" customWidth="1"/>
    <col min="13053" max="13053" width="4.28515625" style="2" customWidth="1"/>
    <col min="13054" max="13054" width="34.7109375" style="2" customWidth="1"/>
    <col min="13055" max="13055" width="0" style="2" hidden="1" customWidth="1"/>
    <col min="13056" max="13056" width="20" style="2" customWidth="1"/>
    <col min="13057" max="13057" width="20.85546875" style="2" customWidth="1"/>
    <col min="13058" max="13058" width="25" style="2" customWidth="1"/>
    <col min="13059" max="13059" width="18.7109375" style="2" customWidth="1"/>
    <col min="13060" max="13060" width="29.7109375" style="2" customWidth="1"/>
    <col min="13061" max="13061" width="13.42578125" style="2" customWidth="1"/>
    <col min="13062" max="13062" width="13.85546875" style="2" customWidth="1"/>
    <col min="13063" max="13067" width="16.5703125" style="2" customWidth="1"/>
    <col min="13068" max="13068" width="20.5703125" style="2" customWidth="1"/>
    <col min="13069" max="13069" width="21.140625" style="2" customWidth="1"/>
    <col min="13070" max="13070" width="9.5703125" style="2" customWidth="1"/>
    <col min="13071" max="13071" width="0.42578125" style="2" customWidth="1"/>
    <col min="13072" max="13078" width="6.42578125" style="2" customWidth="1"/>
    <col min="13079" max="13307" width="11.42578125" style="2"/>
    <col min="13308" max="13308" width="1" style="2" customWidth="1"/>
    <col min="13309" max="13309" width="4.28515625" style="2" customWidth="1"/>
    <col min="13310" max="13310" width="34.7109375" style="2" customWidth="1"/>
    <col min="13311" max="13311" width="0" style="2" hidden="1" customWidth="1"/>
    <col min="13312" max="13312" width="20" style="2" customWidth="1"/>
    <col min="13313" max="13313" width="20.85546875" style="2" customWidth="1"/>
    <col min="13314" max="13314" width="25" style="2" customWidth="1"/>
    <col min="13315" max="13315" width="18.7109375" style="2" customWidth="1"/>
    <col min="13316" max="13316" width="29.7109375" style="2" customWidth="1"/>
    <col min="13317" max="13317" width="13.42578125" style="2" customWidth="1"/>
    <col min="13318" max="13318" width="13.85546875" style="2" customWidth="1"/>
    <col min="13319" max="13323" width="16.5703125" style="2" customWidth="1"/>
    <col min="13324" max="13324" width="20.5703125" style="2" customWidth="1"/>
    <col min="13325" max="13325" width="21.140625" style="2" customWidth="1"/>
    <col min="13326" max="13326" width="9.5703125" style="2" customWidth="1"/>
    <col min="13327" max="13327" width="0.42578125" style="2" customWidth="1"/>
    <col min="13328" max="13334" width="6.42578125" style="2" customWidth="1"/>
    <col min="13335" max="13563" width="11.42578125" style="2"/>
    <col min="13564" max="13564" width="1" style="2" customWidth="1"/>
    <col min="13565" max="13565" width="4.28515625" style="2" customWidth="1"/>
    <col min="13566" max="13566" width="34.7109375" style="2" customWidth="1"/>
    <col min="13567" max="13567" width="0" style="2" hidden="1" customWidth="1"/>
    <col min="13568" max="13568" width="20" style="2" customWidth="1"/>
    <col min="13569" max="13569" width="20.85546875" style="2" customWidth="1"/>
    <col min="13570" max="13570" width="25" style="2" customWidth="1"/>
    <col min="13571" max="13571" width="18.7109375" style="2" customWidth="1"/>
    <col min="13572" max="13572" width="29.7109375" style="2" customWidth="1"/>
    <col min="13573" max="13573" width="13.42578125" style="2" customWidth="1"/>
    <col min="13574" max="13574" width="13.85546875" style="2" customWidth="1"/>
    <col min="13575" max="13579" width="16.5703125" style="2" customWidth="1"/>
    <col min="13580" max="13580" width="20.5703125" style="2" customWidth="1"/>
    <col min="13581" max="13581" width="21.140625" style="2" customWidth="1"/>
    <col min="13582" max="13582" width="9.5703125" style="2" customWidth="1"/>
    <col min="13583" max="13583" width="0.42578125" style="2" customWidth="1"/>
    <col min="13584" max="13590" width="6.42578125" style="2" customWidth="1"/>
    <col min="13591" max="13819" width="11.42578125" style="2"/>
    <col min="13820" max="13820" width="1" style="2" customWidth="1"/>
    <col min="13821" max="13821" width="4.28515625" style="2" customWidth="1"/>
    <col min="13822" max="13822" width="34.7109375" style="2" customWidth="1"/>
    <col min="13823" max="13823" width="0" style="2" hidden="1" customWidth="1"/>
    <col min="13824" max="13824" width="20" style="2" customWidth="1"/>
    <col min="13825" max="13825" width="20.85546875" style="2" customWidth="1"/>
    <col min="13826" max="13826" width="25" style="2" customWidth="1"/>
    <col min="13827" max="13827" width="18.7109375" style="2" customWidth="1"/>
    <col min="13828" max="13828" width="29.7109375" style="2" customWidth="1"/>
    <col min="13829" max="13829" width="13.42578125" style="2" customWidth="1"/>
    <col min="13830" max="13830" width="13.85546875" style="2" customWidth="1"/>
    <col min="13831" max="13835" width="16.5703125" style="2" customWidth="1"/>
    <col min="13836" max="13836" width="20.5703125" style="2" customWidth="1"/>
    <col min="13837" max="13837" width="21.140625" style="2" customWidth="1"/>
    <col min="13838" max="13838" width="9.5703125" style="2" customWidth="1"/>
    <col min="13839" max="13839" width="0.42578125" style="2" customWidth="1"/>
    <col min="13840" max="13846" width="6.42578125" style="2" customWidth="1"/>
    <col min="13847" max="14075" width="11.42578125" style="2"/>
    <col min="14076" max="14076" width="1" style="2" customWidth="1"/>
    <col min="14077" max="14077" width="4.28515625" style="2" customWidth="1"/>
    <col min="14078" max="14078" width="34.7109375" style="2" customWidth="1"/>
    <col min="14079" max="14079" width="0" style="2" hidden="1" customWidth="1"/>
    <col min="14080" max="14080" width="20" style="2" customWidth="1"/>
    <col min="14081" max="14081" width="20.85546875" style="2" customWidth="1"/>
    <col min="14082" max="14082" width="25" style="2" customWidth="1"/>
    <col min="14083" max="14083" width="18.7109375" style="2" customWidth="1"/>
    <col min="14084" max="14084" width="29.7109375" style="2" customWidth="1"/>
    <col min="14085" max="14085" width="13.42578125" style="2" customWidth="1"/>
    <col min="14086" max="14086" width="13.85546875" style="2" customWidth="1"/>
    <col min="14087" max="14091" width="16.5703125" style="2" customWidth="1"/>
    <col min="14092" max="14092" width="20.5703125" style="2" customWidth="1"/>
    <col min="14093" max="14093" width="21.140625" style="2" customWidth="1"/>
    <col min="14094" max="14094" width="9.5703125" style="2" customWidth="1"/>
    <col min="14095" max="14095" width="0.42578125" style="2" customWidth="1"/>
    <col min="14096" max="14102" width="6.42578125" style="2" customWidth="1"/>
    <col min="14103" max="14331" width="11.42578125" style="2"/>
    <col min="14332" max="14332" width="1" style="2" customWidth="1"/>
    <col min="14333" max="14333" width="4.28515625" style="2" customWidth="1"/>
    <col min="14334" max="14334" width="34.7109375" style="2" customWidth="1"/>
    <col min="14335" max="14335" width="0" style="2" hidden="1" customWidth="1"/>
    <col min="14336" max="14336" width="20" style="2" customWidth="1"/>
    <col min="14337" max="14337" width="20.85546875" style="2" customWidth="1"/>
    <col min="14338" max="14338" width="25" style="2" customWidth="1"/>
    <col min="14339" max="14339" width="18.7109375" style="2" customWidth="1"/>
    <col min="14340" max="14340" width="29.7109375" style="2" customWidth="1"/>
    <col min="14341" max="14341" width="13.42578125" style="2" customWidth="1"/>
    <col min="14342" max="14342" width="13.85546875" style="2" customWidth="1"/>
    <col min="14343" max="14347" width="16.5703125" style="2" customWidth="1"/>
    <col min="14348" max="14348" width="20.5703125" style="2" customWidth="1"/>
    <col min="14349" max="14349" width="21.140625" style="2" customWidth="1"/>
    <col min="14350" max="14350" width="9.5703125" style="2" customWidth="1"/>
    <col min="14351" max="14351" width="0.42578125" style="2" customWidth="1"/>
    <col min="14352" max="14358" width="6.42578125" style="2" customWidth="1"/>
    <col min="14359" max="14587" width="11.42578125" style="2"/>
    <col min="14588" max="14588" width="1" style="2" customWidth="1"/>
    <col min="14589" max="14589" width="4.28515625" style="2" customWidth="1"/>
    <col min="14590" max="14590" width="34.7109375" style="2" customWidth="1"/>
    <col min="14591" max="14591" width="0" style="2" hidden="1" customWidth="1"/>
    <col min="14592" max="14592" width="20" style="2" customWidth="1"/>
    <col min="14593" max="14593" width="20.85546875" style="2" customWidth="1"/>
    <col min="14594" max="14594" width="25" style="2" customWidth="1"/>
    <col min="14595" max="14595" width="18.7109375" style="2" customWidth="1"/>
    <col min="14596" max="14596" width="29.7109375" style="2" customWidth="1"/>
    <col min="14597" max="14597" width="13.42578125" style="2" customWidth="1"/>
    <col min="14598" max="14598" width="13.85546875" style="2" customWidth="1"/>
    <col min="14599" max="14603" width="16.5703125" style="2" customWidth="1"/>
    <col min="14604" max="14604" width="20.5703125" style="2" customWidth="1"/>
    <col min="14605" max="14605" width="21.140625" style="2" customWidth="1"/>
    <col min="14606" max="14606" width="9.5703125" style="2" customWidth="1"/>
    <col min="14607" max="14607" width="0.42578125" style="2" customWidth="1"/>
    <col min="14608" max="14614" width="6.42578125" style="2" customWidth="1"/>
    <col min="14615" max="14843" width="11.42578125" style="2"/>
    <col min="14844" max="14844" width="1" style="2" customWidth="1"/>
    <col min="14845" max="14845" width="4.28515625" style="2" customWidth="1"/>
    <col min="14846" max="14846" width="34.7109375" style="2" customWidth="1"/>
    <col min="14847" max="14847" width="0" style="2" hidden="1" customWidth="1"/>
    <col min="14848" max="14848" width="20" style="2" customWidth="1"/>
    <col min="14849" max="14849" width="20.85546875" style="2" customWidth="1"/>
    <col min="14850" max="14850" width="25" style="2" customWidth="1"/>
    <col min="14851" max="14851" width="18.7109375" style="2" customWidth="1"/>
    <col min="14852" max="14852" width="29.7109375" style="2" customWidth="1"/>
    <col min="14853" max="14853" width="13.42578125" style="2" customWidth="1"/>
    <col min="14854" max="14854" width="13.85546875" style="2" customWidth="1"/>
    <col min="14855" max="14859" width="16.5703125" style="2" customWidth="1"/>
    <col min="14860" max="14860" width="20.5703125" style="2" customWidth="1"/>
    <col min="14861" max="14861" width="21.140625" style="2" customWidth="1"/>
    <col min="14862" max="14862" width="9.5703125" style="2" customWidth="1"/>
    <col min="14863" max="14863" width="0.42578125" style="2" customWidth="1"/>
    <col min="14864" max="14870" width="6.42578125" style="2" customWidth="1"/>
    <col min="14871" max="15099" width="11.42578125" style="2"/>
    <col min="15100" max="15100" width="1" style="2" customWidth="1"/>
    <col min="15101" max="15101" width="4.28515625" style="2" customWidth="1"/>
    <col min="15102" max="15102" width="34.7109375" style="2" customWidth="1"/>
    <col min="15103" max="15103" width="0" style="2" hidden="1" customWidth="1"/>
    <col min="15104" max="15104" width="20" style="2" customWidth="1"/>
    <col min="15105" max="15105" width="20.85546875" style="2" customWidth="1"/>
    <col min="15106" max="15106" width="25" style="2" customWidth="1"/>
    <col min="15107" max="15107" width="18.7109375" style="2" customWidth="1"/>
    <col min="15108" max="15108" width="29.7109375" style="2" customWidth="1"/>
    <col min="15109" max="15109" width="13.42578125" style="2" customWidth="1"/>
    <col min="15110" max="15110" width="13.85546875" style="2" customWidth="1"/>
    <col min="15111" max="15115" width="16.5703125" style="2" customWidth="1"/>
    <col min="15116" max="15116" width="20.5703125" style="2" customWidth="1"/>
    <col min="15117" max="15117" width="21.140625" style="2" customWidth="1"/>
    <col min="15118" max="15118" width="9.5703125" style="2" customWidth="1"/>
    <col min="15119" max="15119" width="0.42578125" style="2" customWidth="1"/>
    <col min="15120" max="15126" width="6.42578125" style="2" customWidth="1"/>
    <col min="15127" max="15355" width="11.42578125" style="2"/>
    <col min="15356" max="15356" width="1" style="2" customWidth="1"/>
    <col min="15357" max="15357" width="4.28515625" style="2" customWidth="1"/>
    <col min="15358" max="15358" width="34.7109375" style="2" customWidth="1"/>
    <col min="15359" max="15359" width="0" style="2" hidden="1" customWidth="1"/>
    <col min="15360" max="15360" width="20" style="2" customWidth="1"/>
    <col min="15361" max="15361" width="20.85546875" style="2" customWidth="1"/>
    <col min="15362" max="15362" width="25" style="2" customWidth="1"/>
    <col min="15363" max="15363" width="18.7109375" style="2" customWidth="1"/>
    <col min="15364" max="15364" width="29.7109375" style="2" customWidth="1"/>
    <col min="15365" max="15365" width="13.42578125" style="2" customWidth="1"/>
    <col min="15366" max="15366" width="13.85546875" style="2" customWidth="1"/>
    <col min="15367" max="15371" width="16.5703125" style="2" customWidth="1"/>
    <col min="15372" max="15372" width="20.5703125" style="2" customWidth="1"/>
    <col min="15373" max="15373" width="21.140625" style="2" customWidth="1"/>
    <col min="15374" max="15374" width="9.5703125" style="2" customWidth="1"/>
    <col min="15375" max="15375" width="0.42578125" style="2" customWidth="1"/>
    <col min="15376" max="15382" width="6.42578125" style="2" customWidth="1"/>
    <col min="15383" max="15611" width="11.42578125" style="2"/>
    <col min="15612" max="15612" width="1" style="2" customWidth="1"/>
    <col min="15613" max="15613" width="4.28515625" style="2" customWidth="1"/>
    <col min="15614" max="15614" width="34.7109375" style="2" customWidth="1"/>
    <col min="15615" max="15615" width="0" style="2" hidden="1" customWidth="1"/>
    <col min="15616" max="15616" width="20" style="2" customWidth="1"/>
    <col min="15617" max="15617" width="20.85546875" style="2" customWidth="1"/>
    <col min="15618" max="15618" width="25" style="2" customWidth="1"/>
    <col min="15619" max="15619" width="18.7109375" style="2" customWidth="1"/>
    <col min="15620" max="15620" width="29.7109375" style="2" customWidth="1"/>
    <col min="15621" max="15621" width="13.42578125" style="2" customWidth="1"/>
    <col min="15622" max="15622" width="13.85546875" style="2" customWidth="1"/>
    <col min="15623" max="15627" width="16.5703125" style="2" customWidth="1"/>
    <col min="15628" max="15628" width="20.5703125" style="2" customWidth="1"/>
    <col min="15629" max="15629" width="21.140625" style="2" customWidth="1"/>
    <col min="15630" max="15630" width="9.5703125" style="2" customWidth="1"/>
    <col min="15631" max="15631" width="0.42578125" style="2" customWidth="1"/>
    <col min="15632" max="15638" width="6.42578125" style="2" customWidth="1"/>
    <col min="15639" max="15867" width="11.42578125" style="2"/>
    <col min="15868" max="15868" width="1" style="2" customWidth="1"/>
    <col min="15869" max="15869" width="4.28515625" style="2" customWidth="1"/>
    <col min="15870" max="15870" width="34.7109375" style="2" customWidth="1"/>
    <col min="15871" max="15871" width="0" style="2" hidden="1" customWidth="1"/>
    <col min="15872" max="15872" width="20" style="2" customWidth="1"/>
    <col min="15873" max="15873" width="20.85546875" style="2" customWidth="1"/>
    <col min="15874" max="15874" width="25" style="2" customWidth="1"/>
    <col min="15875" max="15875" width="18.7109375" style="2" customWidth="1"/>
    <col min="15876" max="15876" width="29.7109375" style="2" customWidth="1"/>
    <col min="15877" max="15877" width="13.42578125" style="2" customWidth="1"/>
    <col min="15878" max="15878" width="13.85546875" style="2" customWidth="1"/>
    <col min="15879" max="15883" width="16.5703125" style="2" customWidth="1"/>
    <col min="15884" max="15884" width="20.5703125" style="2" customWidth="1"/>
    <col min="15885" max="15885" width="21.140625" style="2" customWidth="1"/>
    <col min="15886" max="15886" width="9.5703125" style="2" customWidth="1"/>
    <col min="15887" max="15887" width="0.42578125" style="2" customWidth="1"/>
    <col min="15888" max="15894" width="6.42578125" style="2" customWidth="1"/>
    <col min="15895" max="16123" width="11.42578125" style="2"/>
    <col min="16124" max="16124" width="1" style="2" customWidth="1"/>
    <col min="16125" max="16125" width="4.28515625" style="2" customWidth="1"/>
    <col min="16126" max="16126" width="34.7109375" style="2" customWidth="1"/>
    <col min="16127" max="16127" width="0" style="2" hidden="1" customWidth="1"/>
    <col min="16128" max="16128" width="20" style="2" customWidth="1"/>
    <col min="16129" max="16129" width="20.85546875" style="2" customWidth="1"/>
    <col min="16130" max="16130" width="25" style="2" customWidth="1"/>
    <col min="16131" max="16131" width="18.7109375" style="2" customWidth="1"/>
    <col min="16132" max="16132" width="29.7109375" style="2" customWidth="1"/>
    <col min="16133" max="16133" width="13.42578125" style="2" customWidth="1"/>
    <col min="16134" max="16134" width="13.85546875" style="2" customWidth="1"/>
    <col min="16135" max="16139" width="16.5703125" style="2" customWidth="1"/>
    <col min="16140" max="16140" width="20.5703125" style="2" customWidth="1"/>
    <col min="16141" max="16141" width="21.140625" style="2" customWidth="1"/>
    <col min="16142" max="16142" width="9.5703125" style="2" customWidth="1"/>
    <col min="16143" max="16143" width="0.42578125" style="2" customWidth="1"/>
    <col min="16144" max="16150" width="6.42578125" style="2" customWidth="1"/>
    <col min="16151" max="16371" width="11.42578125" style="2"/>
    <col min="16372" max="16384" width="11.42578125" style="2" customWidth="1"/>
  </cols>
  <sheetData>
    <row r="2" spans="2:16" ht="26.25" x14ac:dyDescent="0.25">
      <c r="B2" s="233" t="s">
        <v>61</v>
      </c>
      <c r="C2" s="234"/>
      <c r="D2" s="234"/>
      <c r="E2" s="234"/>
      <c r="F2" s="234"/>
      <c r="G2" s="234"/>
      <c r="H2" s="234"/>
      <c r="I2" s="234"/>
      <c r="J2" s="234"/>
      <c r="K2" s="234"/>
      <c r="L2" s="234"/>
      <c r="M2" s="234"/>
      <c r="N2" s="234"/>
      <c r="O2" s="234"/>
      <c r="P2" s="234"/>
    </row>
    <row r="4" spans="2:16" ht="26.25" x14ac:dyDescent="0.25">
      <c r="B4" s="233" t="s">
        <v>47</v>
      </c>
      <c r="C4" s="234"/>
      <c r="D4" s="234"/>
      <c r="E4" s="234"/>
      <c r="F4" s="234"/>
      <c r="G4" s="234"/>
      <c r="H4" s="234"/>
      <c r="I4" s="234"/>
      <c r="J4" s="234"/>
      <c r="K4" s="234"/>
      <c r="L4" s="234"/>
      <c r="M4" s="234"/>
      <c r="N4" s="234"/>
      <c r="O4" s="234"/>
      <c r="P4" s="234"/>
    </row>
    <row r="5" spans="2:16" ht="15.75" thickBot="1" x14ac:dyDescent="0.3"/>
    <row r="6" spans="2:16" ht="21.75" thickBot="1" x14ac:dyDescent="0.3">
      <c r="B6" s="4" t="s">
        <v>4</v>
      </c>
      <c r="C6" s="235" t="s">
        <v>159</v>
      </c>
      <c r="D6" s="235"/>
      <c r="E6" s="235"/>
      <c r="F6" s="235"/>
      <c r="G6" s="235"/>
      <c r="H6" s="235"/>
      <c r="I6" s="235"/>
      <c r="J6" s="235"/>
      <c r="K6" s="235"/>
      <c r="L6" s="235"/>
      <c r="M6" s="235"/>
      <c r="N6" s="236"/>
    </row>
    <row r="7" spans="2:16" ht="16.5" thickBot="1" x14ac:dyDescent="0.3">
      <c r="B7" s="5" t="s">
        <v>5</v>
      </c>
      <c r="C7" s="235" t="s">
        <v>369</v>
      </c>
      <c r="D7" s="235"/>
      <c r="E7" s="235"/>
      <c r="F7" s="235"/>
      <c r="G7" s="235"/>
      <c r="H7" s="235"/>
      <c r="I7" s="235"/>
      <c r="J7" s="235"/>
      <c r="K7" s="235"/>
      <c r="L7" s="235"/>
      <c r="M7" s="235"/>
      <c r="N7" s="236"/>
    </row>
    <row r="8" spans="2:16" ht="16.5" thickBot="1" x14ac:dyDescent="0.3">
      <c r="B8" s="5" t="s">
        <v>6</v>
      </c>
      <c r="C8" s="235" t="s">
        <v>161</v>
      </c>
      <c r="D8" s="235"/>
      <c r="E8" s="235"/>
      <c r="F8" s="235"/>
      <c r="G8" s="235"/>
      <c r="H8" s="235"/>
      <c r="I8" s="235"/>
      <c r="J8" s="235"/>
      <c r="K8" s="235"/>
      <c r="L8" s="235"/>
      <c r="M8" s="235"/>
      <c r="N8" s="236"/>
    </row>
    <row r="9" spans="2:16" ht="16.5" thickBot="1" x14ac:dyDescent="0.3">
      <c r="B9" s="5" t="s">
        <v>7</v>
      </c>
      <c r="C9" s="235"/>
      <c r="D9" s="235"/>
      <c r="E9" s="235"/>
      <c r="F9" s="235"/>
      <c r="G9" s="235"/>
      <c r="H9" s="235"/>
      <c r="I9" s="235"/>
      <c r="J9" s="235"/>
      <c r="K9" s="235"/>
      <c r="L9" s="235"/>
      <c r="M9" s="235"/>
      <c r="N9" s="236"/>
    </row>
    <row r="10" spans="2:16" ht="16.5" thickBot="1" x14ac:dyDescent="0.3">
      <c r="B10" s="5" t="s">
        <v>8</v>
      </c>
      <c r="C10" s="282" t="s">
        <v>377</v>
      </c>
      <c r="D10" s="282"/>
      <c r="E10" s="283"/>
      <c r="F10" s="21"/>
      <c r="G10" s="21"/>
      <c r="H10" s="21"/>
      <c r="I10" s="21"/>
      <c r="J10" s="21"/>
      <c r="K10" s="21"/>
      <c r="L10" s="21"/>
      <c r="M10" s="21"/>
      <c r="N10" s="22"/>
    </row>
    <row r="11" spans="2:16" ht="16.5" thickBot="1" x14ac:dyDescent="0.3">
      <c r="B11" s="7" t="s">
        <v>9</v>
      </c>
      <c r="C11" s="8">
        <v>41968</v>
      </c>
      <c r="D11" s="9"/>
      <c r="E11" s="9"/>
      <c r="F11" s="9"/>
      <c r="G11" s="9"/>
      <c r="H11" s="9"/>
      <c r="I11" s="9"/>
      <c r="J11" s="9"/>
      <c r="K11" s="9"/>
      <c r="L11" s="9"/>
      <c r="M11" s="9"/>
      <c r="N11" s="10"/>
    </row>
    <row r="12" spans="2:16" ht="15.75" x14ac:dyDescent="0.25">
      <c r="B12" s="6"/>
      <c r="C12" s="11"/>
      <c r="D12" s="12"/>
      <c r="E12" s="12"/>
      <c r="F12" s="12"/>
      <c r="G12" s="12"/>
      <c r="H12" s="12"/>
      <c r="I12" s="70"/>
      <c r="J12" s="70"/>
      <c r="K12" s="70"/>
      <c r="L12" s="70"/>
      <c r="M12" s="70"/>
      <c r="N12" s="12"/>
    </row>
    <row r="13" spans="2:16" x14ac:dyDescent="0.25">
      <c r="I13" s="70"/>
      <c r="J13" s="70"/>
      <c r="K13" s="70"/>
      <c r="L13" s="70"/>
      <c r="M13" s="70"/>
      <c r="N13" s="71"/>
    </row>
    <row r="14" spans="2:16" ht="45.75" customHeight="1" x14ac:dyDescent="0.25">
      <c r="B14" s="239" t="s">
        <v>95</v>
      </c>
      <c r="C14" s="239"/>
      <c r="D14" s="110" t="s">
        <v>12</v>
      </c>
      <c r="E14" s="110" t="s">
        <v>13</v>
      </c>
      <c r="F14" s="110" t="s">
        <v>29</v>
      </c>
      <c r="G14" s="142"/>
      <c r="I14" s="25"/>
      <c r="J14" s="25"/>
      <c r="K14" s="25"/>
      <c r="L14" s="25"/>
      <c r="M14" s="25"/>
      <c r="N14" s="71"/>
    </row>
    <row r="15" spans="2:16" x14ac:dyDescent="0.25">
      <c r="B15" s="239"/>
      <c r="C15" s="239"/>
      <c r="D15" s="110"/>
      <c r="E15" s="23"/>
      <c r="F15" s="93"/>
      <c r="G15" s="143"/>
      <c r="I15" s="26">
        <v>182</v>
      </c>
      <c r="J15" s="26">
        <f>+I15/200</f>
        <v>0.91</v>
      </c>
      <c r="K15" s="26"/>
      <c r="L15" s="26">
        <v>458</v>
      </c>
      <c r="M15" s="26">
        <f>+L15/300</f>
        <v>1.5266666666666666</v>
      </c>
      <c r="N15" s="112">
        <f>+J15+M15</f>
        <v>2.4366666666666665</v>
      </c>
      <c r="O15" s="2" t="s">
        <v>288</v>
      </c>
    </row>
    <row r="16" spans="2:16" x14ac:dyDescent="0.25">
      <c r="B16" s="239"/>
      <c r="C16" s="239"/>
      <c r="D16" s="110">
        <v>9</v>
      </c>
      <c r="E16" s="23">
        <v>1451607014</v>
      </c>
      <c r="F16" s="93">
        <f>182+458</f>
        <v>640</v>
      </c>
      <c r="G16" s="143"/>
      <c r="I16" s="26"/>
      <c r="J16" s="26">
        <f>+J15</f>
        <v>0.91</v>
      </c>
      <c r="K16" s="26"/>
      <c r="L16" s="26"/>
      <c r="M16" s="26">
        <f>+M15*2</f>
        <v>3.0533333333333332</v>
      </c>
      <c r="N16" s="112">
        <f>+J16+M16</f>
        <v>3.9633333333333334</v>
      </c>
      <c r="O16" s="2" t="s">
        <v>289</v>
      </c>
    </row>
    <row r="17" spans="1:14" x14ac:dyDescent="0.25">
      <c r="B17" s="239"/>
      <c r="C17" s="239"/>
      <c r="D17" s="110"/>
      <c r="E17" s="23"/>
      <c r="F17" s="93"/>
      <c r="G17" s="143"/>
      <c r="I17" s="26"/>
      <c r="J17" s="26"/>
      <c r="K17" s="26"/>
      <c r="L17" s="26"/>
      <c r="M17" s="26"/>
      <c r="N17" s="71"/>
    </row>
    <row r="18" spans="1:14" x14ac:dyDescent="0.25">
      <c r="B18" s="239"/>
      <c r="C18" s="239"/>
      <c r="D18" s="110"/>
      <c r="E18" s="24"/>
      <c r="F18" s="93"/>
      <c r="G18" s="143"/>
      <c r="H18" s="14"/>
      <c r="I18" s="26"/>
      <c r="J18" s="26"/>
      <c r="K18" s="26"/>
      <c r="L18" s="26"/>
      <c r="M18" s="26"/>
      <c r="N18" s="13"/>
    </row>
    <row r="19" spans="1:14" x14ac:dyDescent="0.25">
      <c r="B19" s="239"/>
      <c r="C19" s="239"/>
      <c r="D19" s="110"/>
      <c r="E19" s="24"/>
      <c r="F19" s="93"/>
      <c r="G19" s="143"/>
      <c r="H19" s="14"/>
      <c r="I19" s="28"/>
      <c r="J19" s="28"/>
      <c r="K19" s="28"/>
      <c r="L19" s="28"/>
      <c r="M19" s="28"/>
      <c r="N19" s="13"/>
    </row>
    <row r="20" spans="1:14" x14ac:dyDescent="0.25">
      <c r="B20" s="239"/>
      <c r="C20" s="239"/>
      <c r="D20" s="110"/>
      <c r="E20" s="24"/>
      <c r="F20" s="93"/>
      <c r="G20" s="143"/>
      <c r="H20" s="14"/>
      <c r="I20" s="70"/>
      <c r="J20" s="70"/>
      <c r="K20" s="70"/>
      <c r="L20" s="70"/>
      <c r="M20" s="70"/>
      <c r="N20" s="13"/>
    </row>
    <row r="21" spans="1:14" x14ac:dyDescent="0.25">
      <c r="B21" s="239"/>
      <c r="C21" s="239"/>
      <c r="D21" s="110"/>
      <c r="E21" s="24"/>
      <c r="F21" s="93"/>
      <c r="G21" s="143"/>
      <c r="H21" s="14"/>
      <c r="I21" s="70"/>
      <c r="J21" s="70"/>
      <c r="K21" s="70"/>
      <c r="L21" s="70"/>
      <c r="M21" s="70"/>
      <c r="N21" s="13"/>
    </row>
    <row r="22" spans="1:14" ht="15.75" thickBot="1" x14ac:dyDescent="0.3">
      <c r="B22" s="240" t="s">
        <v>14</v>
      </c>
      <c r="C22" s="241"/>
      <c r="D22" s="110"/>
      <c r="E22" s="42">
        <f>SUM(E15:E21)</f>
        <v>1451607014</v>
      </c>
      <c r="F22" s="93">
        <f>SUM(F15:F21)</f>
        <v>640</v>
      </c>
      <c r="G22" s="143"/>
      <c r="H22" s="14"/>
      <c r="I22" s="70"/>
      <c r="J22" s="70"/>
      <c r="K22" s="70"/>
      <c r="L22" s="70"/>
      <c r="M22" s="70"/>
      <c r="N22" s="13"/>
    </row>
    <row r="23" spans="1:14" ht="45.75" thickBot="1" x14ac:dyDescent="0.3">
      <c r="A23" s="30"/>
      <c r="B23" s="36" t="s">
        <v>15</v>
      </c>
      <c r="C23" s="36" t="s">
        <v>96</v>
      </c>
      <c r="E23" s="25"/>
      <c r="F23" s="25"/>
      <c r="G23" s="25"/>
      <c r="H23" s="25"/>
      <c r="I23" s="3"/>
      <c r="J23" s="3"/>
      <c r="K23" s="3"/>
      <c r="L23" s="3"/>
      <c r="M23" s="3"/>
    </row>
    <row r="24" spans="1:14" ht="15.75" thickBot="1" x14ac:dyDescent="0.3">
      <c r="A24" s="31"/>
      <c r="C24" s="33">
        <f>+F22*0.8</f>
        <v>512</v>
      </c>
      <c r="D24" s="29"/>
      <c r="E24" s="32">
        <f>+E22</f>
        <v>1451607014</v>
      </c>
      <c r="F24" s="27"/>
      <c r="G24" s="27"/>
      <c r="H24" s="27"/>
      <c r="I24" s="15"/>
      <c r="J24" s="15"/>
      <c r="K24" s="15"/>
      <c r="L24" s="15"/>
      <c r="M24" s="15"/>
    </row>
    <row r="25" spans="1:14" x14ac:dyDescent="0.25">
      <c r="A25" s="62"/>
      <c r="C25" s="63"/>
      <c r="D25" s="26"/>
      <c r="E25" s="64"/>
      <c r="F25" s="27"/>
      <c r="G25" s="27"/>
      <c r="H25" s="27"/>
      <c r="I25" s="15"/>
      <c r="J25" s="15"/>
      <c r="K25" s="15"/>
      <c r="L25" s="15"/>
      <c r="M25" s="15"/>
    </row>
    <row r="26" spans="1:14" x14ac:dyDescent="0.25">
      <c r="A26" s="62"/>
      <c r="B26" s="67"/>
      <c r="C26" s="67"/>
      <c r="D26" s="67"/>
      <c r="E26" s="67"/>
      <c r="F26" s="67"/>
      <c r="G26" s="67"/>
      <c r="H26" s="67"/>
      <c r="I26" s="70"/>
      <c r="J26" s="70"/>
      <c r="K26" s="70"/>
      <c r="L26" s="70"/>
      <c r="M26" s="70"/>
      <c r="N26" s="71"/>
    </row>
    <row r="27" spans="1:14" x14ac:dyDescent="0.25">
      <c r="A27" s="62"/>
      <c r="B27" s="85" t="s">
        <v>164</v>
      </c>
      <c r="C27" s="67"/>
      <c r="D27" s="67"/>
      <c r="E27" s="67"/>
      <c r="F27" s="67"/>
      <c r="G27" s="67"/>
      <c r="H27" s="67"/>
      <c r="I27" s="70"/>
      <c r="J27" s="70"/>
      <c r="K27" s="70"/>
      <c r="L27" s="70"/>
      <c r="M27" s="70"/>
      <c r="N27" s="71"/>
    </row>
    <row r="28" spans="1:14" x14ac:dyDescent="0.25">
      <c r="A28" s="62"/>
      <c r="B28" s="67"/>
      <c r="C28" s="67"/>
      <c r="D28" s="67"/>
      <c r="E28" s="67"/>
      <c r="F28" s="67"/>
      <c r="G28" s="67"/>
      <c r="H28" s="67"/>
      <c r="I28" s="70"/>
      <c r="J28" s="70"/>
      <c r="K28" s="70"/>
      <c r="L28" s="70"/>
      <c r="M28" s="70"/>
      <c r="N28" s="71"/>
    </row>
    <row r="29" spans="1:14" x14ac:dyDescent="0.25">
      <c r="A29" s="62"/>
      <c r="B29" s="87" t="s">
        <v>33</v>
      </c>
      <c r="C29" s="87" t="s">
        <v>126</v>
      </c>
      <c r="D29" s="87" t="s">
        <v>127</v>
      </c>
      <c r="E29" s="67"/>
      <c r="F29" s="67"/>
      <c r="G29" s="67"/>
      <c r="H29" s="67"/>
      <c r="I29" s="70"/>
      <c r="J29" s="70"/>
      <c r="K29" s="70"/>
      <c r="L29" s="70"/>
      <c r="M29" s="70"/>
      <c r="N29" s="71"/>
    </row>
    <row r="30" spans="1:14" x14ac:dyDescent="0.25">
      <c r="A30" s="62"/>
      <c r="B30" s="84" t="s">
        <v>128</v>
      </c>
      <c r="C30" s="144"/>
      <c r="D30" s="144" t="s">
        <v>162</v>
      </c>
      <c r="E30" s="67"/>
      <c r="F30" s="67"/>
      <c r="G30" s="67"/>
      <c r="H30" s="67"/>
      <c r="I30" s="70"/>
      <c r="J30" s="70"/>
      <c r="K30" s="70"/>
      <c r="L30" s="70"/>
      <c r="M30" s="70"/>
      <c r="N30" s="71"/>
    </row>
    <row r="31" spans="1:14" x14ac:dyDescent="0.25">
      <c r="A31" s="62"/>
      <c r="B31" s="84" t="s">
        <v>129</v>
      </c>
      <c r="C31" s="144"/>
      <c r="D31" s="144" t="s">
        <v>162</v>
      </c>
      <c r="E31" s="67"/>
      <c r="F31" s="67"/>
      <c r="G31" s="67"/>
      <c r="H31" s="67"/>
      <c r="I31" s="70"/>
      <c r="J31" s="70"/>
      <c r="K31" s="70"/>
      <c r="L31" s="70"/>
      <c r="M31" s="70"/>
      <c r="N31" s="71"/>
    </row>
    <row r="32" spans="1:14" x14ac:dyDescent="0.25">
      <c r="A32" s="62"/>
      <c r="B32" s="84" t="s">
        <v>130</v>
      </c>
      <c r="C32" s="144" t="s">
        <v>162</v>
      </c>
      <c r="D32" s="144"/>
      <c r="E32" s="67"/>
      <c r="F32" s="67"/>
      <c r="G32" s="67"/>
      <c r="H32" s="67"/>
      <c r="I32" s="70"/>
      <c r="J32" s="70"/>
      <c r="K32" s="70"/>
      <c r="L32" s="70"/>
      <c r="M32" s="70"/>
      <c r="N32" s="71"/>
    </row>
    <row r="33" spans="1:26" x14ac:dyDescent="0.25">
      <c r="A33" s="62"/>
      <c r="B33" s="84" t="s">
        <v>131</v>
      </c>
      <c r="C33" s="144" t="s">
        <v>162</v>
      </c>
      <c r="D33" s="144"/>
      <c r="E33" s="67"/>
      <c r="F33" s="67"/>
      <c r="G33" s="67"/>
      <c r="H33" s="67"/>
      <c r="I33" s="70"/>
      <c r="J33" s="70"/>
      <c r="K33" s="70"/>
      <c r="L33" s="70"/>
      <c r="M33" s="70"/>
      <c r="N33" s="71"/>
    </row>
    <row r="34" spans="1:26" x14ac:dyDescent="0.25">
      <c r="A34" s="62"/>
      <c r="B34" s="67"/>
      <c r="C34" s="67"/>
      <c r="D34" s="67"/>
      <c r="E34" s="67"/>
      <c r="F34" s="67"/>
      <c r="G34" s="67"/>
      <c r="H34" s="67"/>
      <c r="I34" s="70"/>
      <c r="J34" s="70"/>
      <c r="K34" s="70"/>
      <c r="L34" s="70"/>
      <c r="M34" s="70"/>
      <c r="N34" s="71"/>
    </row>
    <row r="35" spans="1:26" x14ac:dyDescent="0.25">
      <c r="A35" s="62"/>
      <c r="B35" s="85" t="s">
        <v>132</v>
      </c>
      <c r="C35" s="67"/>
      <c r="D35" s="67"/>
      <c r="E35" s="67"/>
      <c r="F35" s="67"/>
      <c r="G35" s="67"/>
      <c r="H35" s="67"/>
      <c r="I35" s="70"/>
      <c r="J35" s="70"/>
      <c r="K35" s="70"/>
      <c r="L35" s="70"/>
      <c r="M35" s="70"/>
      <c r="N35" s="71"/>
    </row>
    <row r="36" spans="1:26" x14ac:dyDescent="0.25">
      <c r="A36" s="62"/>
      <c r="B36" s="67"/>
      <c r="C36" s="67"/>
      <c r="D36" s="67"/>
      <c r="E36" s="67"/>
      <c r="F36" s="67"/>
      <c r="G36" s="67"/>
      <c r="H36" s="67"/>
      <c r="I36" s="70"/>
      <c r="J36" s="70"/>
      <c r="K36" s="70"/>
      <c r="L36" s="70"/>
      <c r="M36" s="70"/>
      <c r="N36" s="71"/>
    </row>
    <row r="37" spans="1:26" x14ac:dyDescent="0.25">
      <c r="B37" s="67"/>
      <c r="C37" s="67"/>
      <c r="D37" s="67"/>
      <c r="E37" s="67"/>
      <c r="F37" s="67"/>
      <c r="G37" s="67"/>
      <c r="H37" s="67"/>
      <c r="I37" s="70"/>
      <c r="J37" s="70"/>
      <c r="K37" s="70"/>
      <c r="L37" s="70"/>
      <c r="M37" s="70"/>
      <c r="N37" s="71"/>
    </row>
    <row r="38" spans="1:26" x14ac:dyDescent="0.25">
      <c r="B38" s="87" t="s">
        <v>33</v>
      </c>
      <c r="C38" s="87" t="s">
        <v>56</v>
      </c>
      <c r="D38" s="86" t="s">
        <v>50</v>
      </c>
      <c r="E38" s="86" t="s">
        <v>16</v>
      </c>
      <c r="F38" s="67"/>
      <c r="G38" s="67"/>
      <c r="H38" s="67"/>
      <c r="I38" s="70"/>
      <c r="J38" s="70"/>
      <c r="K38" s="70"/>
      <c r="L38" s="70"/>
      <c r="M38" s="70"/>
      <c r="N38" s="71"/>
    </row>
    <row r="39" spans="1:26" ht="28.5" x14ac:dyDescent="0.25">
      <c r="B39" s="68" t="s">
        <v>133</v>
      </c>
      <c r="C39" s="69">
        <v>40</v>
      </c>
      <c r="D39" s="109">
        <v>0</v>
      </c>
      <c r="E39" s="242">
        <f>+D39+D40</f>
        <v>35</v>
      </c>
      <c r="F39" s="67"/>
      <c r="G39" s="67"/>
      <c r="H39" s="67"/>
      <c r="I39" s="70"/>
      <c r="J39" s="70"/>
      <c r="K39" s="70"/>
      <c r="L39" s="70"/>
      <c r="M39" s="70"/>
      <c r="N39" s="71"/>
    </row>
    <row r="40" spans="1:26" s="70" customFormat="1" ht="77.25" customHeight="1" x14ac:dyDescent="0.25">
      <c r="B40" s="68" t="s">
        <v>134</v>
      </c>
      <c r="C40" s="69">
        <v>60</v>
      </c>
      <c r="D40" s="109">
        <v>35</v>
      </c>
      <c r="E40" s="243"/>
      <c r="F40" s="67"/>
      <c r="G40" s="67"/>
      <c r="H40" s="67"/>
      <c r="N40" s="71"/>
      <c r="O40" s="2"/>
      <c r="P40" s="2"/>
      <c r="Q40" s="2"/>
    </row>
    <row r="41" spans="1:26" s="76" customFormat="1" x14ac:dyDescent="0.25">
      <c r="A41" s="34"/>
      <c r="B41" s="2"/>
      <c r="C41" s="63"/>
      <c r="D41" s="26"/>
      <c r="E41" s="64"/>
      <c r="F41" s="27"/>
      <c r="G41" s="27"/>
      <c r="H41" s="27"/>
      <c r="I41" s="15"/>
      <c r="J41" s="15"/>
      <c r="K41" s="15"/>
      <c r="L41" s="15"/>
      <c r="M41" s="15"/>
      <c r="N41" s="2"/>
      <c r="O41" s="2"/>
      <c r="P41" s="2"/>
      <c r="Q41" s="2"/>
      <c r="R41" s="75"/>
      <c r="S41" s="75"/>
      <c r="T41" s="75"/>
      <c r="U41" s="75"/>
      <c r="V41" s="75"/>
      <c r="W41" s="75"/>
      <c r="X41" s="75"/>
      <c r="Y41" s="75"/>
      <c r="Z41" s="75"/>
    </row>
    <row r="42" spans="1:26" s="76" customFormat="1" x14ac:dyDescent="0.25">
      <c r="A42" s="34"/>
      <c r="B42" s="2"/>
      <c r="C42" s="63"/>
      <c r="D42" s="26"/>
      <c r="E42" s="64"/>
      <c r="F42" s="27"/>
      <c r="G42" s="27"/>
      <c r="H42" s="27"/>
      <c r="I42" s="15"/>
      <c r="J42" s="15"/>
      <c r="K42" s="15"/>
      <c r="L42" s="15"/>
      <c r="M42" s="15"/>
      <c r="N42" s="2"/>
      <c r="O42" s="2"/>
      <c r="P42" s="2"/>
      <c r="Q42" s="2"/>
      <c r="R42" s="75"/>
      <c r="S42" s="75"/>
      <c r="T42" s="75"/>
      <c r="U42" s="75"/>
      <c r="V42" s="75"/>
      <c r="W42" s="75"/>
      <c r="X42" s="75"/>
      <c r="Y42" s="75"/>
      <c r="Z42" s="75"/>
    </row>
    <row r="43" spans="1:26" s="76" customFormat="1" x14ac:dyDescent="0.25">
      <c r="A43" s="34"/>
      <c r="B43" s="2"/>
      <c r="C43" s="63"/>
      <c r="D43" s="26"/>
      <c r="E43" s="64"/>
      <c r="F43" s="27"/>
      <c r="G43" s="27"/>
      <c r="H43" s="27"/>
      <c r="I43" s="15"/>
      <c r="J43" s="15"/>
      <c r="K43" s="15"/>
      <c r="L43" s="15"/>
      <c r="M43" s="15"/>
      <c r="N43" s="2"/>
      <c r="O43" s="2"/>
      <c r="P43" s="2"/>
      <c r="Q43" s="2"/>
      <c r="R43" s="75"/>
      <c r="S43" s="75"/>
      <c r="T43" s="75"/>
      <c r="U43" s="75"/>
      <c r="V43" s="75"/>
      <c r="W43" s="75"/>
      <c r="X43" s="75"/>
      <c r="Y43" s="75"/>
      <c r="Z43" s="75"/>
    </row>
    <row r="44" spans="1:26" s="76" customFormat="1" ht="15.75" thickBot="1" x14ac:dyDescent="0.3">
      <c r="A44" s="34"/>
      <c r="B44" s="2"/>
      <c r="C44" s="2"/>
      <c r="D44" s="2"/>
      <c r="E44" s="2"/>
      <c r="F44" s="2"/>
      <c r="G44" s="2"/>
      <c r="H44" s="2"/>
      <c r="I44" s="2"/>
      <c r="J44" s="2"/>
      <c r="K44" s="2"/>
      <c r="L44" s="2"/>
      <c r="M44" s="244" t="s">
        <v>35</v>
      </c>
      <c r="N44" s="244"/>
      <c r="O44" s="2"/>
      <c r="P44" s="2"/>
      <c r="Q44" s="2"/>
      <c r="R44" s="75"/>
      <c r="S44" s="75"/>
      <c r="T44" s="75"/>
      <c r="U44" s="75"/>
      <c r="V44" s="75"/>
      <c r="W44" s="75"/>
      <c r="X44" s="75"/>
      <c r="Y44" s="75"/>
      <c r="Z44" s="75"/>
    </row>
    <row r="45" spans="1:26" s="76" customFormat="1" x14ac:dyDescent="0.25">
      <c r="A45" s="34"/>
      <c r="B45" s="85" t="s">
        <v>30</v>
      </c>
      <c r="C45" s="2"/>
      <c r="D45" s="2"/>
      <c r="E45" s="2"/>
      <c r="F45" s="2"/>
      <c r="G45" s="2"/>
      <c r="H45" s="2"/>
      <c r="I45" s="2"/>
      <c r="J45" s="2"/>
      <c r="K45" s="2"/>
      <c r="L45" s="2"/>
      <c r="M45" s="43"/>
      <c r="N45" s="43"/>
      <c r="O45" s="2"/>
      <c r="P45" s="2"/>
      <c r="Q45" s="2"/>
      <c r="R45" s="75"/>
      <c r="S45" s="75"/>
      <c r="T45" s="75"/>
      <c r="U45" s="75"/>
      <c r="V45" s="75"/>
      <c r="W45" s="75"/>
      <c r="X45" s="75"/>
      <c r="Y45" s="75"/>
      <c r="Z45" s="75"/>
    </row>
    <row r="46" spans="1:26" s="76" customFormat="1" ht="15.75" thickBot="1" x14ac:dyDescent="0.3">
      <c r="A46" s="34"/>
      <c r="B46" s="2"/>
      <c r="C46" s="2"/>
      <c r="D46" s="2"/>
      <c r="E46" s="2"/>
      <c r="F46" s="2"/>
      <c r="G46" s="2"/>
      <c r="H46" s="2"/>
      <c r="I46" s="2"/>
      <c r="J46" s="2"/>
      <c r="K46" s="2"/>
      <c r="L46" s="2"/>
      <c r="M46" s="43"/>
      <c r="N46" s="43"/>
      <c r="O46" s="2"/>
      <c r="P46" s="2"/>
      <c r="Q46" s="2"/>
      <c r="R46" s="75"/>
      <c r="S46" s="75"/>
      <c r="T46" s="75"/>
      <c r="U46" s="75"/>
      <c r="V46" s="75"/>
      <c r="W46" s="75"/>
      <c r="X46" s="75"/>
      <c r="Y46" s="75"/>
      <c r="Z46" s="75"/>
    </row>
    <row r="47" spans="1:26" s="76" customFormat="1" ht="60" x14ac:dyDescent="0.25">
      <c r="A47" s="34">
        <f t="shared" ref="A47" si="0">+A46+1</f>
        <v>1</v>
      </c>
      <c r="B47" s="81" t="s">
        <v>135</v>
      </c>
      <c r="C47" s="81" t="s">
        <v>136</v>
      </c>
      <c r="D47" s="81" t="s">
        <v>137</v>
      </c>
      <c r="E47" s="81" t="s">
        <v>44</v>
      </c>
      <c r="F47" s="81" t="s">
        <v>22</v>
      </c>
      <c r="G47" s="81" t="s">
        <v>97</v>
      </c>
      <c r="H47" s="81" t="s">
        <v>17</v>
      </c>
      <c r="I47" s="81" t="s">
        <v>10</v>
      </c>
      <c r="J47" s="81" t="s">
        <v>31</v>
      </c>
      <c r="K47" s="81" t="s">
        <v>59</v>
      </c>
      <c r="L47" s="81" t="s">
        <v>20</v>
      </c>
      <c r="M47" s="66" t="s">
        <v>26</v>
      </c>
      <c r="N47" s="81" t="s">
        <v>138</v>
      </c>
      <c r="O47" s="81" t="s">
        <v>36</v>
      </c>
      <c r="P47" s="82" t="s">
        <v>11</v>
      </c>
      <c r="Q47" s="82" t="s">
        <v>19</v>
      </c>
      <c r="R47" s="75"/>
      <c r="S47" s="75"/>
      <c r="T47" s="75"/>
      <c r="U47" s="75"/>
      <c r="V47" s="75"/>
      <c r="W47" s="75"/>
      <c r="X47" s="75"/>
      <c r="Y47" s="75"/>
      <c r="Z47" s="75"/>
    </row>
    <row r="48" spans="1:26" s="128" customFormat="1" ht="40.5" customHeight="1" x14ac:dyDescent="0.25">
      <c r="B48" s="116" t="s">
        <v>165</v>
      </c>
      <c r="C48" s="116" t="s">
        <v>166</v>
      </c>
      <c r="D48" s="116" t="s">
        <v>176</v>
      </c>
      <c r="E48" s="118" t="s">
        <v>178</v>
      </c>
      <c r="F48" s="119" t="s">
        <v>126</v>
      </c>
      <c r="G48" s="119"/>
      <c r="H48" s="121">
        <v>41003</v>
      </c>
      <c r="I48" s="121">
        <v>41175</v>
      </c>
      <c r="J48" s="121" t="s">
        <v>127</v>
      </c>
      <c r="K48" s="122">
        <v>0</v>
      </c>
      <c r="L48" s="122">
        <v>5.6</v>
      </c>
      <c r="M48" s="122">
        <v>0</v>
      </c>
      <c r="N48" s="122">
        <v>0</v>
      </c>
      <c r="O48" s="123">
        <v>712179086</v>
      </c>
      <c r="P48" s="123" t="s">
        <v>180</v>
      </c>
      <c r="Q48" s="124" t="s">
        <v>360</v>
      </c>
    </row>
    <row r="49" spans="2:17" s="128" customFormat="1" ht="30.6" customHeight="1" x14ac:dyDescent="0.25">
      <c r="B49" s="116" t="s">
        <v>165</v>
      </c>
      <c r="C49" s="117" t="s">
        <v>165</v>
      </c>
      <c r="D49" s="116" t="s">
        <v>170</v>
      </c>
      <c r="E49" s="118" t="s">
        <v>181</v>
      </c>
      <c r="F49" s="119" t="s">
        <v>126</v>
      </c>
      <c r="G49" s="119"/>
      <c r="H49" s="121">
        <v>41250</v>
      </c>
      <c r="I49" s="121">
        <v>41943</v>
      </c>
      <c r="J49" s="121" t="s">
        <v>127</v>
      </c>
      <c r="K49" s="122">
        <v>22.8</v>
      </c>
      <c r="L49" s="122">
        <v>0</v>
      </c>
      <c r="M49" s="122">
        <v>468</v>
      </c>
      <c r="N49" s="122">
        <v>100</v>
      </c>
      <c r="O49" s="123">
        <v>1724091476</v>
      </c>
      <c r="P49" s="123" t="s">
        <v>182</v>
      </c>
      <c r="Q49" s="124" t="s">
        <v>174</v>
      </c>
    </row>
    <row r="50" spans="2:17" ht="28.15" customHeight="1" x14ac:dyDescent="0.25">
      <c r="B50" s="35" t="s">
        <v>16</v>
      </c>
      <c r="C50" s="78"/>
      <c r="D50" s="77"/>
      <c r="E50" s="72"/>
      <c r="F50" s="73"/>
      <c r="G50" s="73"/>
      <c r="H50" s="73"/>
      <c r="I50" s="74"/>
      <c r="J50" s="74"/>
      <c r="K50" s="79">
        <f>SUM(K48:K49)</f>
        <v>22.8</v>
      </c>
      <c r="L50" s="79">
        <f>SUM(L48:L49)</f>
        <v>5.6</v>
      </c>
      <c r="M50" s="89">
        <f>SUM(M48:M49)</f>
        <v>468</v>
      </c>
      <c r="N50" s="79">
        <f>SUM(N48:N49)</f>
        <v>100</v>
      </c>
      <c r="O50" s="16"/>
      <c r="P50" s="16"/>
      <c r="Q50" s="91"/>
    </row>
    <row r="51" spans="2:17" x14ac:dyDescent="0.25">
      <c r="B51" s="17"/>
      <c r="C51" s="17"/>
      <c r="D51" s="17"/>
      <c r="E51" s="18"/>
      <c r="F51" s="17"/>
      <c r="G51" s="17"/>
      <c r="H51" s="17"/>
      <c r="I51" s="17"/>
      <c r="J51" s="17"/>
      <c r="K51" s="17"/>
      <c r="L51" s="17"/>
      <c r="M51" s="17"/>
      <c r="N51" s="17"/>
      <c r="O51" s="17"/>
      <c r="P51" s="17"/>
      <c r="Q51" s="17"/>
    </row>
    <row r="52" spans="2:17" x14ac:dyDescent="0.25">
      <c r="B52" s="230" t="s">
        <v>28</v>
      </c>
      <c r="C52" s="230" t="s">
        <v>27</v>
      </c>
      <c r="D52" s="232" t="s">
        <v>34</v>
      </c>
      <c r="E52" s="232"/>
      <c r="F52" s="17"/>
      <c r="G52" s="17"/>
      <c r="H52" s="17"/>
      <c r="I52" s="17"/>
      <c r="J52" s="17"/>
      <c r="K52" s="17"/>
      <c r="L52" s="17"/>
      <c r="M52" s="17"/>
      <c r="N52" s="17"/>
      <c r="O52" s="17"/>
      <c r="P52" s="17"/>
      <c r="Q52" s="17"/>
    </row>
    <row r="53" spans="2:17" x14ac:dyDescent="0.25">
      <c r="B53" s="231"/>
      <c r="C53" s="231"/>
      <c r="D53" s="111" t="s">
        <v>23</v>
      </c>
      <c r="E53" s="41" t="s">
        <v>24</v>
      </c>
      <c r="F53" s="17"/>
      <c r="G53" s="17"/>
      <c r="H53" s="17"/>
      <c r="I53" s="17"/>
      <c r="J53" s="17"/>
      <c r="K53" s="17"/>
      <c r="L53" s="17"/>
      <c r="M53" s="17"/>
      <c r="N53" s="17"/>
      <c r="O53" s="17"/>
      <c r="P53" s="17"/>
      <c r="Q53" s="17"/>
    </row>
    <row r="54" spans="2:17" ht="109.5" customHeight="1" x14ac:dyDescent="0.25">
      <c r="B54" s="39" t="s">
        <v>21</v>
      </c>
      <c r="C54" s="40">
        <f>+K50</f>
        <v>22.8</v>
      </c>
      <c r="D54" s="38"/>
      <c r="E54" s="113" t="s">
        <v>162</v>
      </c>
      <c r="F54" s="19"/>
      <c r="G54" s="19"/>
      <c r="H54" s="19"/>
      <c r="I54" s="19"/>
      <c r="J54" s="19"/>
      <c r="K54" s="19"/>
      <c r="L54" s="19"/>
      <c r="M54" s="19"/>
      <c r="N54" s="17"/>
      <c r="O54" s="17"/>
      <c r="P54" s="17"/>
      <c r="Q54" s="17"/>
    </row>
    <row r="55" spans="2:17" x14ac:dyDescent="0.25">
      <c r="B55" s="39" t="s">
        <v>25</v>
      </c>
      <c r="C55" s="40">
        <f>+M50</f>
        <v>468</v>
      </c>
      <c r="D55" s="38"/>
      <c r="E55" s="113" t="s">
        <v>162</v>
      </c>
      <c r="F55" s="17"/>
      <c r="G55" s="17"/>
      <c r="H55" s="17"/>
      <c r="I55" s="17"/>
      <c r="J55" s="17"/>
      <c r="K55" s="17"/>
      <c r="L55" s="17"/>
      <c r="M55" s="17"/>
      <c r="N55" s="17"/>
      <c r="O55" s="17"/>
      <c r="P55" s="17"/>
      <c r="Q55" s="17"/>
    </row>
    <row r="56" spans="2:17" x14ac:dyDescent="0.25">
      <c r="B56" s="20"/>
      <c r="C56" s="248"/>
      <c r="D56" s="248"/>
      <c r="E56" s="248"/>
      <c r="F56" s="248"/>
      <c r="G56" s="248"/>
      <c r="H56" s="248"/>
      <c r="I56" s="248"/>
      <c r="J56" s="248"/>
      <c r="K56" s="248"/>
      <c r="L56" s="248"/>
      <c r="M56" s="248"/>
      <c r="N56" s="248"/>
      <c r="O56" s="17"/>
      <c r="P56" s="17"/>
      <c r="Q56" s="17"/>
    </row>
    <row r="57" spans="2:17" ht="15.75" thickBot="1" x14ac:dyDescent="0.3"/>
    <row r="58" spans="2:17" ht="27" thickBot="1" x14ac:dyDescent="0.3">
      <c r="B58" s="249" t="s">
        <v>98</v>
      </c>
      <c r="C58" s="250"/>
      <c r="D58" s="250"/>
      <c r="E58" s="250"/>
      <c r="F58" s="250"/>
      <c r="G58" s="250"/>
      <c r="H58" s="250"/>
      <c r="I58" s="250"/>
      <c r="J58" s="250"/>
      <c r="K58" s="250"/>
      <c r="L58" s="250"/>
      <c r="M58" s="250"/>
      <c r="N58" s="251"/>
    </row>
    <row r="61" spans="2:17" ht="105" x14ac:dyDescent="0.25">
      <c r="B61" s="83" t="s">
        <v>139</v>
      </c>
      <c r="C61" s="45" t="s">
        <v>2</v>
      </c>
      <c r="D61" s="45" t="s">
        <v>100</v>
      </c>
      <c r="E61" s="45" t="s">
        <v>99</v>
      </c>
      <c r="F61" s="45" t="s">
        <v>101</v>
      </c>
      <c r="G61" s="45" t="s">
        <v>102</v>
      </c>
      <c r="H61" s="45" t="s">
        <v>103</v>
      </c>
      <c r="I61" s="45" t="s">
        <v>104</v>
      </c>
      <c r="J61" s="45" t="s">
        <v>105</v>
      </c>
      <c r="K61" s="45" t="s">
        <v>106</v>
      </c>
      <c r="L61" s="45" t="s">
        <v>107</v>
      </c>
      <c r="M61" s="60" t="s">
        <v>108</v>
      </c>
      <c r="N61" s="60" t="s">
        <v>109</v>
      </c>
      <c r="O61" s="245" t="s">
        <v>3</v>
      </c>
      <c r="P61" s="247"/>
      <c r="Q61" s="45" t="s">
        <v>18</v>
      </c>
    </row>
    <row r="62" spans="2:17" s="95" customFormat="1" ht="48" customHeight="1" x14ac:dyDescent="0.25">
      <c r="B62" s="108" t="s">
        <v>192</v>
      </c>
      <c r="C62" s="108" t="s">
        <v>186</v>
      </c>
      <c r="D62" s="61" t="s">
        <v>194</v>
      </c>
      <c r="E62" s="61">
        <v>122</v>
      </c>
      <c r="F62" s="94" t="s">
        <v>361</v>
      </c>
      <c r="G62" s="94" t="s">
        <v>126</v>
      </c>
      <c r="H62" s="94" t="s">
        <v>191</v>
      </c>
      <c r="I62" s="61" t="s">
        <v>361</v>
      </c>
      <c r="J62" s="61" t="s">
        <v>126</v>
      </c>
      <c r="K62" s="46" t="s">
        <v>126</v>
      </c>
      <c r="L62" s="46" t="s">
        <v>126</v>
      </c>
      <c r="M62" s="46" t="s">
        <v>126</v>
      </c>
      <c r="N62" s="46" t="s">
        <v>126</v>
      </c>
      <c r="O62" s="210" t="s">
        <v>193</v>
      </c>
      <c r="P62" s="212"/>
      <c r="Q62" s="46" t="s">
        <v>126</v>
      </c>
    </row>
    <row r="63" spans="2:17" s="95" customFormat="1" ht="61.5" customHeight="1" x14ac:dyDescent="0.25">
      <c r="B63" s="108" t="s">
        <v>192</v>
      </c>
      <c r="C63" s="108" t="s">
        <v>186</v>
      </c>
      <c r="D63" s="61" t="s">
        <v>195</v>
      </c>
      <c r="E63" s="61">
        <v>60</v>
      </c>
      <c r="F63" s="94" t="s">
        <v>361</v>
      </c>
      <c r="G63" s="94" t="s">
        <v>126</v>
      </c>
      <c r="H63" s="94" t="s">
        <v>191</v>
      </c>
      <c r="I63" s="61" t="s">
        <v>361</v>
      </c>
      <c r="J63" s="61" t="s">
        <v>126</v>
      </c>
      <c r="K63" s="46" t="s">
        <v>126</v>
      </c>
      <c r="L63" s="46" t="s">
        <v>126</v>
      </c>
      <c r="M63" s="46" t="s">
        <v>126</v>
      </c>
      <c r="N63" s="46" t="s">
        <v>126</v>
      </c>
      <c r="O63" s="210" t="s">
        <v>193</v>
      </c>
      <c r="P63" s="212"/>
      <c r="Q63" s="46" t="s">
        <v>126</v>
      </c>
    </row>
    <row r="64" spans="2:17" s="95" customFormat="1" x14ac:dyDescent="0.25">
      <c r="B64" s="46"/>
      <c r="C64" s="46"/>
      <c r="D64" s="46"/>
      <c r="E64" s="46"/>
      <c r="F64" s="46"/>
      <c r="G64" s="46"/>
      <c r="H64" s="46"/>
      <c r="I64" s="46"/>
      <c r="J64" s="46"/>
      <c r="K64" s="46"/>
      <c r="L64" s="46"/>
      <c r="M64" s="46"/>
      <c r="N64" s="46"/>
      <c r="O64" s="210"/>
      <c r="P64" s="212"/>
      <c r="Q64" s="46"/>
    </row>
    <row r="65" spans="2:17" x14ac:dyDescent="0.25">
      <c r="B65" s="2" t="s">
        <v>1</v>
      </c>
    </row>
    <row r="66" spans="2:17" x14ac:dyDescent="0.25">
      <c r="B66" s="2" t="s">
        <v>37</v>
      </c>
    </row>
    <row r="67" spans="2:17" x14ac:dyDescent="0.25">
      <c r="B67" s="2" t="s">
        <v>60</v>
      </c>
    </row>
    <row r="68" spans="2:17" ht="32.25" customHeight="1" x14ac:dyDescent="0.25"/>
    <row r="69" spans="2:17" ht="33" customHeight="1" thickBot="1" x14ac:dyDescent="0.3"/>
    <row r="70" spans="2:17" ht="33.6" customHeight="1" thickBot="1" x14ac:dyDescent="0.3">
      <c r="B70" s="249" t="s">
        <v>38</v>
      </c>
      <c r="C70" s="250"/>
      <c r="D70" s="250"/>
      <c r="E70" s="250"/>
      <c r="F70" s="250"/>
      <c r="G70" s="250"/>
      <c r="H70" s="250"/>
      <c r="I70" s="250"/>
      <c r="J70" s="250"/>
      <c r="K70" s="250"/>
      <c r="L70" s="250"/>
      <c r="M70" s="250"/>
      <c r="N70" s="251"/>
    </row>
    <row r="75" spans="2:17" ht="75" x14ac:dyDescent="0.25">
      <c r="B75" s="83" t="s">
        <v>0</v>
      </c>
      <c r="C75" s="83" t="s">
        <v>39</v>
      </c>
      <c r="D75" s="83" t="s">
        <v>40</v>
      </c>
      <c r="E75" s="83" t="s">
        <v>110</v>
      </c>
      <c r="F75" s="83" t="s">
        <v>112</v>
      </c>
      <c r="G75" s="83" t="s">
        <v>113</v>
      </c>
      <c r="H75" s="83" t="s">
        <v>114</v>
      </c>
      <c r="I75" s="83" t="s">
        <v>111</v>
      </c>
      <c r="J75" s="245" t="s">
        <v>115</v>
      </c>
      <c r="K75" s="246"/>
      <c r="L75" s="247"/>
      <c r="M75" s="83" t="s">
        <v>116</v>
      </c>
      <c r="N75" s="83" t="s">
        <v>41</v>
      </c>
      <c r="O75" s="83" t="s">
        <v>42</v>
      </c>
      <c r="P75" s="245" t="s">
        <v>3</v>
      </c>
      <c r="Q75" s="247"/>
    </row>
    <row r="76" spans="2:17" s="128" customFormat="1" ht="73.5" customHeight="1" x14ac:dyDescent="0.25">
      <c r="B76" s="129" t="s">
        <v>216</v>
      </c>
      <c r="C76" s="129"/>
      <c r="D76" s="129" t="s">
        <v>252</v>
      </c>
      <c r="E76" s="129">
        <v>41170602</v>
      </c>
      <c r="F76" s="129" t="s">
        <v>196</v>
      </c>
      <c r="G76" s="129" t="s">
        <v>253</v>
      </c>
      <c r="H76" s="130">
        <v>41216</v>
      </c>
      <c r="I76" s="129" t="s">
        <v>126</v>
      </c>
      <c r="J76" s="131" t="s">
        <v>326</v>
      </c>
      <c r="K76" s="131" t="s">
        <v>327</v>
      </c>
      <c r="L76" s="131" t="s">
        <v>328</v>
      </c>
      <c r="M76" s="129" t="s">
        <v>126</v>
      </c>
      <c r="N76" s="129" t="s">
        <v>126</v>
      </c>
      <c r="O76" s="129" t="s">
        <v>126</v>
      </c>
      <c r="P76" s="272" t="s">
        <v>287</v>
      </c>
      <c r="Q76" s="273"/>
    </row>
    <row r="77" spans="2:17" s="128" customFormat="1" ht="81" customHeight="1" x14ac:dyDescent="0.25">
      <c r="B77" s="129" t="s">
        <v>216</v>
      </c>
      <c r="C77" s="129"/>
      <c r="D77" s="129" t="s">
        <v>254</v>
      </c>
      <c r="E77" s="129">
        <v>18123432</v>
      </c>
      <c r="F77" s="129" t="s">
        <v>255</v>
      </c>
      <c r="G77" s="129" t="s">
        <v>214</v>
      </c>
      <c r="H77" s="130">
        <v>40893</v>
      </c>
      <c r="I77" s="129" t="s">
        <v>126</v>
      </c>
      <c r="J77" s="131" t="s">
        <v>329</v>
      </c>
      <c r="K77" s="131" t="s">
        <v>330</v>
      </c>
      <c r="L77" s="131" t="s">
        <v>331</v>
      </c>
      <c r="M77" s="129" t="s">
        <v>126</v>
      </c>
      <c r="N77" s="129" t="s">
        <v>126</v>
      </c>
      <c r="O77" s="129" t="s">
        <v>126</v>
      </c>
      <c r="P77" s="274"/>
      <c r="Q77" s="275"/>
    </row>
    <row r="78" spans="2:17" s="128" customFormat="1" ht="60" customHeight="1" x14ac:dyDescent="0.25">
      <c r="B78" s="129" t="s">
        <v>216</v>
      </c>
      <c r="C78" s="129"/>
      <c r="D78" s="129" t="s">
        <v>256</v>
      </c>
      <c r="E78" s="129">
        <v>1122339015</v>
      </c>
      <c r="F78" s="129" t="s">
        <v>196</v>
      </c>
      <c r="G78" s="129" t="s">
        <v>214</v>
      </c>
      <c r="H78" s="130" t="s">
        <v>257</v>
      </c>
      <c r="I78" s="129" t="s">
        <v>127</v>
      </c>
      <c r="J78" s="131" t="s">
        <v>332</v>
      </c>
      <c r="K78" s="131" t="s">
        <v>333</v>
      </c>
      <c r="L78" s="131" t="s">
        <v>334</v>
      </c>
      <c r="M78" s="129" t="s">
        <v>126</v>
      </c>
      <c r="N78" s="129" t="s">
        <v>126</v>
      </c>
      <c r="O78" s="129" t="s">
        <v>126</v>
      </c>
      <c r="P78" s="274"/>
      <c r="Q78" s="275"/>
    </row>
    <row r="79" spans="2:17" s="128" customFormat="1" ht="48.75" customHeight="1" x14ac:dyDescent="0.25">
      <c r="B79" s="129" t="s">
        <v>216</v>
      </c>
      <c r="C79" s="129"/>
      <c r="D79" s="129" t="s">
        <v>258</v>
      </c>
      <c r="E79" s="129">
        <v>26631948</v>
      </c>
      <c r="F79" s="129" t="s">
        <v>196</v>
      </c>
      <c r="G79" s="129" t="s">
        <v>214</v>
      </c>
      <c r="H79" s="129" t="s">
        <v>259</v>
      </c>
      <c r="I79" s="129" t="s">
        <v>126</v>
      </c>
      <c r="J79" s="131" t="s">
        <v>230</v>
      </c>
      <c r="K79" s="131" t="s">
        <v>260</v>
      </c>
      <c r="L79" s="131" t="s">
        <v>261</v>
      </c>
      <c r="M79" s="129" t="s">
        <v>126</v>
      </c>
      <c r="N79" s="129" t="s">
        <v>126</v>
      </c>
      <c r="O79" s="129" t="s">
        <v>126</v>
      </c>
      <c r="P79" s="274"/>
      <c r="Q79" s="275"/>
    </row>
    <row r="80" spans="2:17" s="128" customFormat="1" ht="48" customHeight="1" x14ac:dyDescent="0.25">
      <c r="B80" s="129" t="s">
        <v>216</v>
      </c>
      <c r="C80" s="129"/>
      <c r="D80" s="129" t="s">
        <v>264</v>
      </c>
      <c r="E80" s="129">
        <v>41116556</v>
      </c>
      <c r="F80" s="129" t="s">
        <v>196</v>
      </c>
      <c r="G80" s="129" t="s">
        <v>214</v>
      </c>
      <c r="H80" s="130">
        <v>41544</v>
      </c>
      <c r="I80" s="129" t="s">
        <v>126</v>
      </c>
      <c r="J80" s="131" t="s">
        <v>335</v>
      </c>
      <c r="K80" s="131" t="s">
        <v>336</v>
      </c>
      <c r="L80" s="131" t="s">
        <v>337</v>
      </c>
      <c r="M80" s="129" t="s">
        <v>126</v>
      </c>
      <c r="N80" s="129" t="s">
        <v>126</v>
      </c>
      <c r="O80" s="129" t="s">
        <v>126</v>
      </c>
      <c r="P80" s="274"/>
      <c r="Q80" s="275"/>
    </row>
    <row r="81" spans="1:26" s="132" customFormat="1" ht="65.25" customHeight="1" x14ac:dyDescent="0.25">
      <c r="B81" s="131" t="s">
        <v>43</v>
      </c>
      <c r="C81" s="131"/>
      <c r="D81" s="131" t="s">
        <v>262</v>
      </c>
      <c r="E81" s="131">
        <v>18155248</v>
      </c>
      <c r="F81" s="131" t="s">
        <v>263</v>
      </c>
      <c r="G81" s="131" t="s">
        <v>202</v>
      </c>
      <c r="H81" s="133">
        <v>39530</v>
      </c>
      <c r="I81" s="131" t="s">
        <v>127</v>
      </c>
      <c r="J81" s="131" t="s">
        <v>320</v>
      </c>
      <c r="K81" s="131" t="s">
        <v>321</v>
      </c>
      <c r="L81" s="131" t="s">
        <v>322</v>
      </c>
      <c r="M81" s="131" t="s">
        <v>126</v>
      </c>
      <c r="N81" s="131" t="s">
        <v>126</v>
      </c>
      <c r="O81" s="131" t="s">
        <v>127</v>
      </c>
      <c r="P81" s="276"/>
      <c r="Q81" s="277"/>
    </row>
    <row r="82" spans="1:26" ht="15.75" thickBot="1" x14ac:dyDescent="0.3">
      <c r="B82" s="96"/>
      <c r="C82" s="96"/>
      <c r="D82" s="96"/>
      <c r="E82" s="96"/>
      <c r="F82" s="96"/>
      <c r="G82" s="96"/>
      <c r="H82" s="96"/>
      <c r="I82" s="97"/>
      <c r="J82" s="97"/>
      <c r="K82" s="97"/>
      <c r="L82" s="97"/>
      <c r="M82" s="98"/>
      <c r="N82" s="98"/>
      <c r="O82" s="98"/>
      <c r="P82" s="62"/>
      <c r="Q82" s="62"/>
    </row>
    <row r="83" spans="1:26" ht="27" thickBot="1" x14ac:dyDescent="0.3">
      <c r="B83" s="249" t="s">
        <v>45</v>
      </c>
      <c r="C83" s="250"/>
      <c r="D83" s="250"/>
      <c r="E83" s="250"/>
      <c r="F83" s="250"/>
      <c r="G83" s="250"/>
      <c r="H83" s="250"/>
      <c r="I83" s="250"/>
      <c r="J83" s="250"/>
      <c r="K83" s="250"/>
      <c r="L83" s="250"/>
      <c r="M83" s="250"/>
      <c r="N83" s="251"/>
    </row>
    <row r="86" spans="1:26" ht="30" x14ac:dyDescent="0.25">
      <c r="B86" s="45" t="s">
        <v>33</v>
      </c>
      <c r="C86" s="45" t="s">
        <v>46</v>
      </c>
      <c r="D86" s="245" t="s">
        <v>3</v>
      </c>
      <c r="E86" s="247"/>
    </row>
    <row r="87" spans="1:26" x14ac:dyDescent="0.25">
      <c r="B87" s="46" t="s">
        <v>117</v>
      </c>
      <c r="C87" s="84" t="s">
        <v>126</v>
      </c>
      <c r="D87" s="261"/>
      <c r="E87" s="261"/>
    </row>
    <row r="89" spans="1:26" s="70" customFormat="1" ht="109.5" customHeight="1" x14ac:dyDescent="0.25">
      <c r="B89" s="2"/>
      <c r="C89" s="2"/>
      <c r="D89" s="2"/>
      <c r="E89" s="2"/>
      <c r="F89" s="2"/>
      <c r="G89" s="2"/>
      <c r="H89" s="2"/>
      <c r="I89" s="2"/>
      <c r="J89" s="2"/>
      <c r="K89" s="2"/>
      <c r="L89" s="2"/>
      <c r="M89" s="2"/>
      <c r="N89" s="2"/>
      <c r="O89" s="2"/>
      <c r="P89" s="2"/>
      <c r="Q89" s="2"/>
    </row>
    <row r="90" spans="1:26" s="76" customFormat="1" ht="26.25" x14ac:dyDescent="0.25">
      <c r="A90" s="34">
        <v>1</v>
      </c>
      <c r="B90" s="233" t="s">
        <v>62</v>
      </c>
      <c r="C90" s="234"/>
      <c r="D90" s="234"/>
      <c r="E90" s="234"/>
      <c r="F90" s="234"/>
      <c r="G90" s="234"/>
      <c r="H90" s="234"/>
      <c r="I90" s="234"/>
      <c r="J90" s="234"/>
      <c r="K90" s="234"/>
      <c r="L90" s="234"/>
      <c r="M90" s="234"/>
      <c r="N90" s="234"/>
      <c r="O90" s="234"/>
      <c r="P90" s="234"/>
      <c r="Q90" s="2"/>
      <c r="R90" s="75"/>
      <c r="S90" s="75"/>
      <c r="T90" s="75"/>
      <c r="U90" s="75"/>
      <c r="V90" s="75"/>
      <c r="W90" s="75"/>
      <c r="X90" s="75"/>
      <c r="Y90" s="75"/>
      <c r="Z90" s="75"/>
    </row>
    <row r="91" spans="1:26" s="76" customFormat="1" x14ac:dyDescent="0.25">
      <c r="A91" s="34">
        <f>+A90+1</f>
        <v>2</v>
      </c>
      <c r="B91" s="2"/>
      <c r="C91" s="2"/>
      <c r="D91" s="2"/>
      <c r="E91" s="2"/>
      <c r="F91" s="2"/>
      <c r="G91" s="2"/>
      <c r="H91" s="2"/>
      <c r="I91" s="2"/>
      <c r="J91" s="2"/>
      <c r="K91" s="2"/>
      <c r="L91" s="2"/>
      <c r="M91" s="2"/>
      <c r="N91" s="2"/>
      <c r="O91" s="2"/>
      <c r="P91" s="2"/>
      <c r="Q91" s="2"/>
      <c r="R91" s="75"/>
      <c r="S91" s="75"/>
      <c r="T91" s="75"/>
      <c r="U91" s="75"/>
      <c r="V91" s="75"/>
      <c r="W91" s="75"/>
      <c r="X91" s="75"/>
      <c r="Y91" s="75"/>
      <c r="Z91" s="75"/>
    </row>
    <row r="92" spans="1:26" s="76" customFormat="1" ht="15.75" thickBot="1" x14ac:dyDescent="0.3">
      <c r="A92" s="34">
        <f t="shared" ref="A92:A97" si="1">+A91+1</f>
        <v>3</v>
      </c>
      <c r="B92" s="2"/>
      <c r="C92" s="2"/>
      <c r="D92" s="2"/>
      <c r="E92" s="2"/>
      <c r="F92" s="2"/>
      <c r="G92" s="2"/>
      <c r="H92" s="2"/>
      <c r="I92" s="2"/>
      <c r="J92" s="2"/>
      <c r="K92" s="2"/>
      <c r="L92" s="2"/>
      <c r="M92" s="2"/>
      <c r="N92" s="2"/>
      <c r="O92" s="2"/>
      <c r="P92" s="2"/>
      <c r="Q92" s="2"/>
      <c r="R92" s="75"/>
      <c r="S92" s="75"/>
      <c r="T92" s="75"/>
      <c r="U92" s="75"/>
      <c r="V92" s="75"/>
      <c r="W92" s="75"/>
      <c r="X92" s="75"/>
      <c r="Y92" s="75"/>
      <c r="Z92" s="75"/>
    </row>
    <row r="93" spans="1:26" s="76" customFormat="1" ht="27" thickBot="1" x14ac:dyDescent="0.3">
      <c r="A93" s="34">
        <f t="shared" si="1"/>
        <v>4</v>
      </c>
      <c r="B93" s="249" t="s">
        <v>53</v>
      </c>
      <c r="C93" s="250"/>
      <c r="D93" s="250"/>
      <c r="E93" s="250"/>
      <c r="F93" s="250"/>
      <c r="G93" s="250"/>
      <c r="H93" s="250"/>
      <c r="I93" s="250"/>
      <c r="J93" s="250"/>
      <c r="K93" s="250"/>
      <c r="L93" s="250"/>
      <c r="M93" s="250"/>
      <c r="N93" s="251"/>
      <c r="O93" s="2"/>
      <c r="P93" s="2"/>
      <c r="Q93" s="2"/>
      <c r="R93" s="75"/>
      <c r="S93" s="75"/>
      <c r="T93" s="75"/>
      <c r="U93" s="75"/>
      <c r="V93" s="75"/>
      <c r="W93" s="75"/>
      <c r="X93" s="75"/>
      <c r="Y93" s="75"/>
      <c r="Z93" s="75"/>
    </row>
    <row r="94" spans="1:26" s="76" customFormat="1" x14ac:dyDescent="0.25">
      <c r="A94" s="34">
        <f t="shared" si="1"/>
        <v>5</v>
      </c>
      <c r="B94" s="2"/>
      <c r="C94" s="2"/>
      <c r="D94" s="2"/>
      <c r="E94" s="2"/>
      <c r="F94" s="2"/>
      <c r="G94" s="2"/>
      <c r="H94" s="2"/>
      <c r="I94" s="2"/>
      <c r="J94" s="2"/>
      <c r="K94" s="2"/>
      <c r="L94" s="2"/>
      <c r="M94" s="2"/>
      <c r="N94" s="2"/>
      <c r="O94" s="2"/>
      <c r="P94" s="2"/>
      <c r="Q94" s="2"/>
      <c r="R94" s="75"/>
      <c r="S94" s="75"/>
      <c r="T94" s="75"/>
      <c r="U94" s="75"/>
      <c r="V94" s="75"/>
      <c r="W94" s="75"/>
      <c r="X94" s="75"/>
      <c r="Y94" s="75"/>
      <c r="Z94" s="75"/>
    </row>
    <row r="95" spans="1:26" s="76" customFormat="1" ht="15.75" thickBot="1" x14ac:dyDescent="0.3">
      <c r="A95" s="34">
        <f t="shared" si="1"/>
        <v>6</v>
      </c>
      <c r="B95" s="2"/>
      <c r="C95" s="2"/>
      <c r="D95" s="2"/>
      <c r="E95" s="2"/>
      <c r="F95" s="2"/>
      <c r="G95" s="2"/>
      <c r="H95" s="2"/>
      <c r="I95" s="2"/>
      <c r="J95" s="2"/>
      <c r="K95" s="2"/>
      <c r="L95" s="2"/>
      <c r="M95" s="43"/>
      <c r="N95" s="43"/>
      <c r="O95" s="2"/>
      <c r="P95" s="2"/>
      <c r="Q95" s="2"/>
      <c r="R95" s="75"/>
      <c r="S95" s="75"/>
      <c r="T95" s="75"/>
      <c r="U95" s="75"/>
      <c r="V95" s="75"/>
      <c r="W95" s="75"/>
      <c r="X95" s="75"/>
      <c r="Y95" s="75"/>
      <c r="Z95" s="75"/>
    </row>
    <row r="96" spans="1:26" s="76" customFormat="1" ht="60" x14ac:dyDescent="0.25">
      <c r="A96" s="34">
        <f t="shared" si="1"/>
        <v>7</v>
      </c>
      <c r="B96" s="81" t="s">
        <v>135</v>
      </c>
      <c r="C96" s="81" t="s">
        <v>136</v>
      </c>
      <c r="D96" s="81" t="s">
        <v>137</v>
      </c>
      <c r="E96" s="81" t="s">
        <v>44</v>
      </c>
      <c r="F96" s="81" t="s">
        <v>22</v>
      </c>
      <c r="G96" s="81" t="s">
        <v>97</v>
      </c>
      <c r="H96" s="81" t="s">
        <v>17</v>
      </c>
      <c r="I96" s="81" t="s">
        <v>10</v>
      </c>
      <c r="J96" s="81" t="s">
        <v>31</v>
      </c>
      <c r="K96" s="81" t="s">
        <v>59</v>
      </c>
      <c r="L96" s="81" t="s">
        <v>20</v>
      </c>
      <c r="M96" s="66" t="s">
        <v>26</v>
      </c>
      <c r="N96" s="81" t="s">
        <v>138</v>
      </c>
      <c r="O96" s="81" t="s">
        <v>36</v>
      </c>
      <c r="P96" s="82" t="s">
        <v>11</v>
      </c>
      <c r="Q96" s="82" t="s">
        <v>19</v>
      </c>
      <c r="R96" s="75"/>
      <c r="S96" s="75"/>
      <c r="T96" s="75"/>
      <c r="U96" s="75"/>
      <c r="V96" s="75"/>
      <c r="W96" s="75"/>
      <c r="X96" s="75"/>
      <c r="Y96" s="75"/>
      <c r="Z96" s="75"/>
    </row>
    <row r="97" spans="1:26" s="76" customFormat="1" x14ac:dyDescent="0.25">
      <c r="A97" s="34">
        <f t="shared" si="1"/>
        <v>8</v>
      </c>
      <c r="B97" s="77" t="s">
        <v>165</v>
      </c>
      <c r="C97" s="78" t="s">
        <v>165</v>
      </c>
      <c r="D97" s="77" t="s">
        <v>170</v>
      </c>
      <c r="E97" s="72" t="s">
        <v>183</v>
      </c>
      <c r="F97" s="73" t="s">
        <v>126</v>
      </c>
      <c r="G97" s="73"/>
      <c r="H97" s="74">
        <v>41255</v>
      </c>
      <c r="I97" s="74">
        <v>41943</v>
      </c>
      <c r="J97" s="74" t="s">
        <v>127</v>
      </c>
      <c r="K97" s="65">
        <v>0</v>
      </c>
      <c r="L97" s="65">
        <v>22.6</v>
      </c>
      <c r="M97" s="65">
        <v>150</v>
      </c>
      <c r="N97" s="65">
        <v>100</v>
      </c>
      <c r="O97" s="16">
        <v>140352320</v>
      </c>
      <c r="P97" s="16" t="s">
        <v>184</v>
      </c>
      <c r="Q97" s="90" t="s">
        <v>174</v>
      </c>
      <c r="R97" s="75"/>
      <c r="S97" s="75"/>
      <c r="T97" s="75"/>
      <c r="U97" s="75"/>
      <c r="V97" s="75"/>
      <c r="W97" s="75"/>
      <c r="X97" s="75"/>
      <c r="Y97" s="75"/>
      <c r="Z97" s="75"/>
    </row>
    <row r="98" spans="1:26" x14ac:dyDescent="0.25">
      <c r="B98" s="35" t="s">
        <v>16</v>
      </c>
      <c r="C98" s="78"/>
      <c r="D98" s="77"/>
      <c r="E98" s="72"/>
      <c r="F98" s="73"/>
      <c r="G98" s="73"/>
      <c r="H98" s="73"/>
      <c r="I98" s="74"/>
      <c r="J98" s="74"/>
      <c r="K98" s="79">
        <f>SUM(K97:K97)</f>
        <v>0</v>
      </c>
      <c r="L98" s="79">
        <f>SUM(L97:L97)</f>
        <v>22.6</v>
      </c>
      <c r="M98" s="89">
        <f>SUM(M97:M97)</f>
        <v>150</v>
      </c>
      <c r="N98" s="79">
        <f>SUM(N97:N97)</f>
        <v>100</v>
      </c>
      <c r="O98" s="16"/>
      <c r="P98" s="16"/>
      <c r="Q98" s="91"/>
    </row>
    <row r="99" spans="1:26" x14ac:dyDescent="0.25">
      <c r="B99" s="17"/>
      <c r="C99" s="17"/>
      <c r="D99" s="17"/>
      <c r="E99" s="18"/>
      <c r="F99" s="17"/>
      <c r="G99" s="17"/>
      <c r="H99" s="17"/>
      <c r="I99" s="17"/>
      <c r="J99" s="17"/>
      <c r="K99" s="17"/>
      <c r="L99" s="17"/>
      <c r="M99" s="17"/>
      <c r="N99" s="17"/>
      <c r="O99" s="17"/>
      <c r="P99" s="17"/>
    </row>
    <row r="100" spans="1:26" ht="18.75" x14ac:dyDescent="0.25">
      <c r="B100" s="39" t="s">
        <v>32</v>
      </c>
      <c r="C100" s="49">
        <f>+K98</f>
        <v>0</v>
      </c>
      <c r="H100" s="19"/>
      <c r="I100" s="19"/>
      <c r="J100" s="19"/>
      <c r="K100" s="19"/>
      <c r="L100" s="19"/>
      <c r="M100" s="19"/>
      <c r="N100" s="17"/>
      <c r="O100" s="17"/>
      <c r="P100" s="17"/>
    </row>
    <row r="102" spans="1:26" ht="15.75" thickBot="1" x14ac:dyDescent="0.3"/>
    <row r="103" spans="1:26" ht="30.75" thickBot="1" x14ac:dyDescent="0.3">
      <c r="B103" s="51" t="s">
        <v>48</v>
      </c>
      <c r="C103" s="52" t="s">
        <v>49</v>
      </c>
      <c r="D103" s="51" t="s">
        <v>50</v>
      </c>
      <c r="E103" s="52" t="s">
        <v>54</v>
      </c>
    </row>
    <row r="104" spans="1:26" ht="76.5" customHeight="1" x14ac:dyDescent="0.25">
      <c r="B104" s="44" t="s">
        <v>118</v>
      </c>
      <c r="C104" s="47">
        <v>20</v>
      </c>
      <c r="D104" s="47">
        <v>0</v>
      </c>
      <c r="E104" s="252">
        <f>+D104+D105+D106</f>
        <v>0</v>
      </c>
    </row>
    <row r="105" spans="1:26" ht="60.75" customHeight="1" x14ac:dyDescent="0.25">
      <c r="B105" s="44" t="s">
        <v>119</v>
      </c>
      <c r="C105" s="37">
        <v>30</v>
      </c>
      <c r="D105" s="109">
        <v>0</v>
      </c>
      <c r="E105" s="253"/>
    </row>
    <row r="106" spans="1:26" ht="60.75" customHeight="1" thickBot="1" x14ac:dyDescent="0.3">
      <c r="B106" s="44" t="s">
        <v>120</v>
      </c>
      <c r="C106" s="48">
        <v>40</v>
      </c>
      <c r="D106" s="48">
        <v>0</v>
      </c>
      <c r="E106" s="254"/>
    </row>
    <row r="107" spans="1:26" ht="33.6" customHeight="1" x14ac:dyDescent="0.25"/>
    <row r="108" spans="1:26" ht="15.75" thickBot="1" x14ac:dyDescent="0.3"/>
    <row r="109" spans="1:26" ht="27" thickBot="1" x14ac:dyDescent="0.3">
      <c r="B109" s="249" t="s">
        <v>51</v>
      </c>
      <c r="C109" s="250"/>
      <c r="D109" s="250"/>
      <c r="E109" s="250"/>
      <c r="F109" s="250"/>
      <c r="G109" s="250"/>
      <c r="H109" s="250"/>
      <c r="I109" s="250"/>
      <c r="J109" s="250"/>
      <c r="K109" s="250"/>
      <c r="L109" s="250"/>
      <c r="M109" s="250"/>
      <c r="N109" s="251"/>
    </row>
    <row r="111" spans="1:26" ht="54" customHeight="1" x14ac:dyDescent="0.25">
      <c r="B111" s="83" t="s">
        <v>0</v>
      </c>
      <c r="C111" s="83" t="s">
        <v>39</v>
      </c>
      <c r="D111" s="83" t="s">
        <v>40</v>
      </c>
      <c r="E111" s="83" t="s">
        <v>110</v>
      </c>
      <c r="F111" s="83" t="s">
        <v>112</v>
      </c>
      <c r="G111" s="83" t="s">
        <v>113</v>
      </c>
      <c r="H111" s="83" t="s">
        <v>114</v>
      </c>
      <c r="I111" s="83" t="s">
        <v>111</v>
      </c>
      <c r="J111" s="245" t="s">
        <v>115</v>
      </c>
      <c r="K111" s="246"/>
      <c r="L111" s="247"/>
      <c r="M111" s="83" t="s">
        <v>116</v>
      </c>
      <c r="N111" s="83" t="s">
        <v>41</v>
      </c>
      <c r="O111" s="83" t="s">
        <v>42</v>
      </c>
      <c r="P111" s="245" t="s">
        <v>3</v>
      </c>
      <c r="Q111" s="247"/>
    </row>
    <row r="112" spans="1:26" s="128" customFormat="1" ht="137.25" customHeight="1" x14ac:dyDescent="0.25">
      <c r="B112" s="134" t="s">
        <v>371</v>
      </c>
      <c r="C112" s="134" t="s">
        <v>372</v>
      </c>
      <c r="D112" s="135" t="s">
        <v>239</v>
      </c>
      <c r="E112" s="134">
        <v>69007843</v>
      </c>
      <c r="F112" s="134" t="s">
        <v>196</v>
      </c>
      <c r="G112" s="134" t="s">
        <v>240</v>
      </c>
      <c r="H112" s="136">
        <v>39563</v>
      </c>
      <c r="I112" s="134" t="s">
        <v>127</v>
      </c>
      <c r="J112" s="134" t="s">
        <v>338</v>
      </c>
      <c r="K112" s="134" t="s">
        <v>339</v>
      </c>
      <c r="L112" s="134" t="s">
        <v>340</v>
      </c>
      <c r="M112" s="129" t="s">
        <v>126</v>
      </c>
      <c r="N112" s="129" t="s">
        <v>126</v>
      </c>
      <c r="O112" s="129" t="s">
        <v>126</v>
      </c>
      <c r="P112" s="284" t="s">
        <v>283</v>
      </c>
      <c r="Q112" s="285"/>
    </row>
    <row r="113" spans="2:17" s="132" customFormat="1" ht="58.5" customHeight="1" x14ac:dyDescent="0.25">
      <c r="B113" s="134" t="s">
        <v>277</v>
      </c>
      <c r="C113" s="137" t="s">
        <v>372</v>
      </c>
      <c r="D113" s="134" t="s">
        <v>278</v>
      </c>
      <c r="E113" s="134">
        <v>27354483</v>
      </c>
      <c r="F113" s="134" t="s">
        <v>201</v>
      </c>
      <c r="G113" s="134" t="s">
        <v>202</v>
      </c>
      <c r="H113" s="136">
        <v>40816</v>
      </c>
      <c r="I113" s="134" t="s">
        <v>126</v>
      </c>
      <c r="J113" s="134" t="s">
        <v>230</v>
      </c>
      <c r="K113" s="134" t="s">
        <v>280</v>
      </c>
      <c r="L113" s="134" t="s">
        <v>279</v>
      </c>
      <c r="M113" s="131" t="s">
        <v>126</v>
      </c>
      <c r="N113" s="131" t="s">
        <v>127</v>
      </c>
      <c r="O113" s="131" t="s">
        <v>376</v>
      </c>
      <c r="P113" s="278" t="s">
        <v>355</v>
      </c>
      <c r="Q113" s="279"/>
    </row>
    <row r="114" spans="2:17" s="132" customFormat="1" ht="72.75" customHeight="1" x14ac:dyDescent="0.25">
      <c r="B114" s="134" t="s">
        <v>277</v>
      </c>
      <c r="C114" s="137" t="s">
        <v>372</v>
      </c>
      <c r="D114" s="134" t="s">
        <v>281</v>
      </c>
      <c r="E114" s="134">
        <v>60393094</v>
      </c>
      <c r="F114" s="134" t="s">
        <v>282</v>
      </c>
      <c r="G114" s="134" t="s">
        <v>226</v>
      </c>
      <c r="H114" s="136">
        <v>38983</v>
      </c>
      <c r="I114" s="134" t="s">
        <v>126</v>
      </c>
      <c r="J114" s="134" t="s">
        <v>293</v>
      </c>
      <c r="K114" s="138" t="s">
        <v>294</v>
      </c>
      <c r="L114" s="138" t="s">
        <v>295</v>
      </c>
      <c r="M114" s="131" t="s">
        <v>126</v>
      </c>
      <c r="N114" s="131" t="s">
        <v>126</v>
      </c>
      <c r="O114" s="131" t="s">
        <v>23</v>
      </c>
      <c r="P114" s="278" t="s">
        <v>356</v>
      </c>
      <c r="Q114" s="279"/>
    </row>
    <row r="115" spans="2:17" s="128" customFormat="1" ht="165" customHeight="1" x14ac:dyDescent="0.25">
      <c r="B115" s="134" t="s">
        <v>374</v>
      </c>
      <c r="C115" s="135" t="s">
        <v>365</v>
      </c>
      <c r="D115" s="135" t="s">
        <v>241</v>
      </c>
      <c r="E115" s="135">
        <v>30575572</v>
      </c>
      <c r="F115" s="135" t="s">
        <v>242</v>
      </c>
      <c r="G115" s="135" t="s">
        <v>243</v>
      </c>
      <c r="H115" s="139">
        <v>37197</v>
      </c>
      <c r="I115" s="135"/>
      <c r="J115" s="135" t="s">
        <v>348</v>
      </c>
      <c r="K115" s="135" t="s">
        <v>349</v>
      </c>
      <c r="L115" s="139" t="s">
        <v>350</v>
      </c>
      <c r="M115" s="129" t="s">
        <v>126</v>
      </c>
      <c r="N115" s="129" t="s">
        <v>126</v>
      </c>
      <c r="O115" s="129" t="s">
        <v>23</v>
      </c>
      <c r="P115" s="280" t="s">
        <v>174</v>
      </c>
      <c r="Q115" s="281"/>
    </row>
    <row r="116" spans="2:17" s="128" customFormat="1" ht="60" x14ac:dyDescent="0.25">
      <c r="B116" s="134" t="s">
        <v>375</v>
      </c>
      <c r="C116" s="134" t="s">
        <v>373</v>
      </c>
      <c r="D116" s="134" t="s">
        <v>245</v>
      </c>
      <c r="E116" s="134">
        <v>40076755</v>
      </c>
      <c r="F116" s="134" t="s">
        <v>246</v>
      </c>
      <c r="G116" s="134" t="s">
        <v>247</v>
      </c>
      <c r="H116" s="136">
        <v>40158</v>
      </c>
      <c r="I116" s="134" t="s">
        <v>126</v>
      </c>
      <c r="J116" s="129" t="s">
        <v>230</v>
      </c>
      <c r="K116" s="131" t="s">
        <v>248</v>
      </c>
      <c r="L116" s="129" t="s">
        <v>249</v>
      </c>
      <c r="M116" s="129" t="s">
        <v>126</v>
      </c>
      <c r="N116" s="129" t="s">
        <v>126</v>
      </c>
      <c r="O116" s="129" t="s">
        <v>126</v>
      </c>
      <c r="P116" s="280" t="s">
        <v>174</v>
      </c>
      <c r="Q116" s="281"/>
    </row>
    <row r="117" spans="2:17" x14ac:dyDescent="0.25">
      <c r="D117" s="105"/>
    </row>
    <row r="118" spans="2:17" ht="15.75" thickBot="1" x14ac:dyDescent="0.3">
      <c r="D118" s="105"/>
    </row>
    <row r="119" spans="2:17" ht="30" x14ac:dyDescent="0.25">
      <c r="B119" s="86" t="s">
        <v>33</v>
      </c>
      <c r="C119" s="86" t="s">
        <v>48</v>
      </c>
      <c r="D119" s="83" t="s">
        <v>49</v>
      </c>
      <c r="E119" s="86" t="s">
        <v>50</v>
      </c>
      <c r="F119" s="52" t="s">
        <v>364</v>
      </c>
    </row>
    <row r="120" spans="2:17" ht="108" x14ac:dyDescent="0.2">
      <c r="B120" s="268" t="s">
        <v>52</v>
      </c>
      <c r="C120" s="1" t="s">
        <v>121</v>
      </c>
      <c r="D120" s="114">
        <v>25</v>
      </c>
      <c r="E120" s="114">
        <v>0</v>
      </c>
      <c r="F120" s="269">
        <f>+E120+E121+E122</f>
        <v>35</v>
      </c>
    </row>
    <row r="121" spans="2:17" ht="96" x14ac:dyDescent="0.2">
      <c r="B121" s="268"/>
      <c r="C121" s="1" t="s">
        <v>122</v>
      </c>
      <c r="D121" s="50">
        <v>25</v>
      </c>
      <c r="E121" s="114">
        <v>25</v>
      </c>
      <c r="F121" s="270"/>
    </row>
    <row r="122" spans="2:17" ht="60" x14ac:dyDescent="0.2">
      <c r="B122" s="268"/>
      <c r="C122" s="1" t="s">
        <v>123</v>
      </c>
      <c r="D122" s="114">
        <v>10</v>
      </c>
      <c r="E122" s="114">
        <v>10</v>
      </c>
      <c r="F122" s="271"/>
    </row>
    <row r="123" spans="2:17" x14ac:dyDescent="0.25">
      <c r="C123" s="67"/>
    </row>
    <row r="126" spans="2:17" x14ac:dyDescent="0.25">
      <c r="B126" s="85" t="s">
        <v>55</v>
      </c>
    </row>
    <row r="129" spans="2:5" x14ac:dyDescent="0.25">
      <c r="B129" s="87" t="s">
        <v>33</v>
      </c>
      <c r="C129" s="87" t="s">
        <v>56</v>
      </c>
      <c r="D129" s="86" t="s">
        <v>50</v>
      </c>
      <c r="E129" s="86" t="s">
        <v>16</v>
      </c>
    </row>
    <row r="130" spans="2:5" ht="28.5" x14ac:dyDescent="0.25">
      <c r="B130" s="68" t="s">
        <v>57</v>
      </c>
      <c r="C130" s="69">
        <v>40</v>
      </c>
      <c r="D130" s="114">
        <f>+E105</f>
        <v>0</v>
      </c>
      <c r="E130" s="242">
        <f>+D130+D131</f>
        <v>35</v>
      </c>
    </row>
    <row r="131" spans="2:5" ht="42.75" x14ac:dyDescent="0.25">
      <c r="B131" s="68" t="s">
        <v>58</v>
      </c>
      <c r="C131" s="69">
        <v>60</v>
      </c>
      <c r="D131" s="114">
        <f>+F120</f>
        <v>35</v>
      </c>
      <c r="E131" s="243"/>
    </row>
  </sheetData>
  <mergeCells count="41">
    <mergeCell ref="B109:N109"/>
    <mergeCell ref="J111:L111"/>
    <mergeCell ref="P111:Q111"/>
    <mergeCell ref="P112:Q112"/>
    <mergeCell ref="B120:B122"/>
    <mergeCell ref="B52:B53"/>
    <mergeCell ref="C52:C53"/>
    <mergeCell ref="D52:E52"/>
    <mergeCell ref="E104:E106"/>
    <mergeCell ref="O62:P62"/>
    <mergeCell ref="O63:P63"/>
    <mergeCell ref="O64:P64"/>
    <mergeCell ref="B70:N70"/>
    <mergeCell ref="J75:L75"/>
    <mergeCell ref="P75:Q75"/>
    <mergeCell ref="B83:N83"/>
    <mergeCell ref="D86:E86"/>
    <mergeCell ref="D87:E87"/>
    <mergeCell ref="B90:P90"/>
    <mergeCell ref="B93:N93"/>
    <mergeCell ref="B2:P2"/>
    <mergeCell ref="B4:P4"/>
    <mergeCell ref="C6:N6"/>
    <mergeCell ref="C7:N7"/>
    <mergeCell ref="C8:N8"/>
    <mergeCell ref="C9:N9"/>
    <mergeCell ref="F120:F122"/>
    <mergeCell ref="E130:E131"/>
    <mergeCell ref="P76:Q81"/>
    <mergeCell ref="P113:Q113"/>
    <mergeCell ref="P114:Q114"/>
    <mergeCell ref="P115:Q115"/>
    <mergeCell ref="P116:Q116"/>
    <mergeCell ref="C56:N56"/>
    <mergeCell ref="B58:N58"/>
    <mergeCell ref="O61:P61"/>
    <mergeCell ref="C10:E10"/>
    <mergeCell ref="B14:C21"/>
    <mergeCell ref="B22:C22"/>
    <mergeCell ref="E39:E40"/>
    <mergeCell ref="M44:N44"/>
  </mergeCells>
  <dataValidations count="2">
    <dataValidation type="list" allowBlank="1" showInputMessage="1" showErrorMessage="1" sqref="WVE983029 A65525 IS65525 SO65525 ACK65525 AMG65525 AWC65525 BFY65525 BPU65525 BZQ65525 CJM65525 CTI65525 DDE65525 DNA65525 DWW65525 EGS65525 EQO65525 FAK65525 FKG65525 FUC65525 GDY65525 GNU65525 GXQ65525 HHM65525 HRI65525 IBE65525 ILA65525 IUW65525 JES65525 JOO65525 JYK65525 KIG65525 KSC65525 LBY65525 LLU65525 LVQ65525 MFM65525 MPI65525 MZE65525 NJA65525 NSW65525 OCS65525 OMO65525 OWK65525 PGG65525 PQC65525 PZY65525 QJU65525 QTQ65525 RDM65525 RNI65525 RXE65525 SHA65525 SQW65525 TAS65525 TKO65525 TUK65525 UEG65525 UOC65525 UXY65525 VHU65525 VRQ65525 WBM65525 WLI65525 WVE65525 A131061 IS131061 SO131061 ACK131061 AMG131061 AWC131061 BFY131061 BPU131061 BZQ131061 CJM131061 CTI131061 DDE131061 DNA131061 DWW131061 EGS131061 EQO131061 FAK131061 FKG131061 FUC131061 GDY131061 GNU131061 GXQ131061 HHM131061 HRI131061 IBE131061 ILA131061 IUW131061 JES131061 JOO131061 JYK131061 KIG131061 KSC131061 LBY131061 LLU131061 LVQ131061 MFM131061 MPI131061 MZE131061 NJA131061 NSW131061 OCS131061 OMO131061 OWK131061 PGG131061 PQC131061 PZY131061 QJU131061 QTQ131061 RDM131061 RNI131061 RXE131061 SHA131061 SQW131061 TAS131061 TKO131061 TUK131061 UEG131061 UOC131061 UXY131061 VHU131061 VRQ131061 WBM131061 WLI131061 WVE131061 A196597 IS196597 SO196597 ACK196597 AMG196597 AWC196597 BFY196597 BPU196597 BZQ196597 CJM196597 CTI196597 DDE196597 DNA196597 DWW196597 EGS196597 EQO196597 FAK196597 FKG196597 FUC196597 GDY196597 GNU196597 GXQ196597 HHM196597 HRI196597 IBE196597 ILA196597 IUW196597 JES196597 JOO196597 JYK196597 KIG196597 KSC196597 LBY196597 LLU196597 LVQ196597 MFM196597 MPI196597 MZE196597 NJA196597 NSW196597 OCS196597 OMO196597 OWK196597 PGG196597 PQC196597 PZY196597 QJU196597 QTQ196597 RDM196597 RNI196597 RXE196597 SHA196597 SQW196597 TAS196597 TKO196597 TUK196597 UEG196597 UOC196597 UXY196597 VHU196597 VRQ196597 WBM196597 WLI196597 WVE196597 A262133 IS262133 SO262133 ACK262133 AMG262133 AWC262133 BFY262133 BPU262133 BZQ262133 CJM262133 CTI262133 DDE262133 DNA262133 DWW262133 EGS262133 EQO262133 FAK262133 FKG262133 FUC262133 GDY262133 GNU262133 GXQ262133 HHM262133 HRI262133 IBE262133 ILA262133 IUW262133 JES262133 JOO262133 JYK262133 KIG262133 KSC262133 LBY262133 LLU262133 LVQ262133 MFM262133 MPI262133 MZE262133 NJA262133 NSW262133 OCS262133 OMO262133 OWK262133 PGG262133 PQC262133 PZY262133 QJU262133 QTQ262133 RDM262133 RNI262133 RXE262133 SHA262133 SQW262133 TAS262133 TKO262133 TUK262133 UEG262133 UOC262133 UXY262133 VHU262133 VRQ262133 WBM262133 WLI262133 WVE262133 A327669 IS327669 SO327669 ACK327669 AMG327669 AWC327669 BFY327669 BPU327669 BZQ327669 CJM327669 CTI327669 DDE327669 DNA327669 DWW327669 EGS327669 EQO327669 FAK327669 FKG327669 FUC327669 GDY327669 GNU327669 GXQ327669 HHM327669 HRI327669 IBE327669 ILA327669 IUW327669 JES327669 JOO327669 JYK327669 KIG327669 KSC327669 LBY327669 LLU327669 LVQ327669 MFM327669 MPI327669 MZE327669 NJA327669 NSW327669 OCS327669 OMO327669 OWK327669 PGG327669 PQC327669 PZY327669 QJU327669 QTQ327669 RDM327669 RNI327669 RXE327669 SHA327669 SQW327669 TAS327669 TKO327669 TUK327669 UEG327669 UOC327669 UXY327669 VHU327669 VRQ327669 WBM327669 WLI327669 WVE327669 A393205 IS393205 SO393205 ACK393205 AMG393205 AWC393205 BFY393205 BPU393205 BZQ393205 CJM393205 CTI393205 DDE393205 DNA393205 DWW393205 EGS393205 EQO393205 FAK393205 FKG393205 FUC393205 GDY393205 GNU393205 GXQ393205 HHM393205 HRI393205 IBE393205 ILA393205 IUW393205 JES393205 JOO393205 JYK393205 KIG393205 KSC393205 LBY393205 LLU393205 LVQ393205 MFM393205 MPI393205 MZE393205 NJA393205 NSW393205 OCS393205 OMO393205 OWK393205 PGG393205 PQC393205 PZY393205 QJU393205 QTQ393205 RDM393205 RNI393205 RXE393205 SHA393205 SQW393205 TAS393205 TKO393205 TUK393205 UEG393205 UOC393205 UXY393205 VHU393205 VRQ393205 WBM393205 WLI393205 WVE393205 A458741 IS458741 SO458741 ACK458741 AMG458741 AWC458741 BFY458741 BPU458741 BZQ458741 CJM458741 CTI458741 DDE458741 DNA458741 DWW458741 EGS458741 EQO458741 FAK458741 FKG458741 FUC458741 GDY458741 GNU458741 GXQ458741 HHM458741 HRI458741 IBE458741 ILA458741 IUW458741 JES458741 JOO458741 JYK458741 KIG458741 KSC458741 LBY458741 LLU458741 LVQ458741 MFM458741 MPI458741 MZE458741 NJA458741 NSW458741 OCS458741 OMO458741 OWK458741 PGG458741 PQC458741 PZY458741 QJU458741 QTQ458741 RDM458741 RNI458741 RXE458741 SHA458741 SQW458741 TAS458741 TKO458741 TUK458741 UEG458741 UOC458741 UXY458741 VHU458741 VRQ458741 WBM458741 WLI458741 WVE458741 A524277 IS524277 SO524277 ACK524277 AMG524277 AWC524277 BFY524277 BPU524277 BZQ524277 CJM524277 CTI524277 DDE524277 DNA524277 DWW524277 EGS524277 EQO524277 FAK524277 FKG524277 FUC524277 GDY524277 GNU524277 GXQ524277 HHM524277 HRI524277 IBE524277 ILA524277 IUW524277 JES524277 JOO524277 JYK524277 KIG524277 KSC524277 LBY524277 LLU524277 LVQ524277 MFM524277 MPI524277 MZE524277 NJA524277 NSW524277 OCS524277 OMO524277 OWK524277 PGG524277 PQC524277 PZY524277 QJU524277 QTQ524277 RDM524277 RNI524277 RXE524277 SHA524277 SQW524277 TAS524277 TKO524277 TUK524277 UEG524277 UOC524277 UXY524277 VHU524277 VRQ524277 WBM524277 WLI524277 WVE524277 A589813 IS589813 SO589813 ACK589813 AMG589813 AWC589813 BFY589813 BPU589813 BZQ589813 CJM589813 CTI589813 DDE589813 DNA589813 DWW589813 EGS589813 EQO589813 FAK589813 FKG589813 FUC589813 GDY589813 GNU589813 GXQ589813 HHM589813 HRI589813 IBE589813 ILA589813 IUW589813 JES589813 JOO589813 JYK589813 KIG589813 KSC589813 LBY589813 LLU589813 LVQ589813 MFM589813 MPI589813 MZE589813 NJA589813 NSW589813 OCS589813 OMO589813 OWK589813 PGG589813 PQC589813 PZY589813 QJU589813 QTQ589813 RDM589813 RNI589813 RXE589813 SHA589813 SQW589813 TAS589813 TKO589813 TUK589813 UEG589813 UOC589813 UXY589813 VHU589813 VRQ589813 WBM589813 WLI589813 WVE589813 A655349 IS655349 SO655349 ACK655349 AMG655349 AWC655349 BFY655349 BPU655349 BZQ655349 CJM655349 CTI655349 DDE655349 DNA655349 DWW655349 EGS655349 EQO655349 FAK655349 FKG655349 FUC655349 GDY655349 GNU655349 GXQ655349 HHM655349 HRI655349 IBE655349 ILA655349 IUW655349 JES655349 JOO655349 JYK655349 KIG655349 KSC655349 LBY655349 LLU655349 LVQ655349 MFM655349 MPI655349 MZE655349 NJA655349 NSW655349 OCS655349 OMO655349 OWK655349 PGG655349 PQC655349 PZY655349 QJU655349 QTQ655349 RDM655349 RNI655349 RXE655349 SHA655349 SQW655349 TAS655349 TKO655349 TUK655349 UEG655349 UOC655349 UXY655349 VHU655349 VRQ655349 WBM655349 WLI655349 WVE655349 A720885 IS720885 SO720885 ACK720885 AMG720885 AWC720885 BFY720885 BPU720885 BZQ720885 CJM720885 CTI720885 DDE720885 DNA720885 DWW720885 EGS720885 EQO720885 FAK720885 FKG720885 FUC720885 GDY720885 GNU720885 GXQ720885 HHM720885 HRI720885 IBE720885 ILA720885 IUW720885 JES720885 JOO720885 JYK720885 KIG720885 KSC720885 LBY720885 LLU720885 LVQ720885 MFM720885 MPI720885 MZE720885 NJA720885 NSW720885 OCS720885 OMO720885 OWK720885 PGG720885 PQC720885 PZY720885 QJU720885 QTQ720885 RDM720885 RNI720885 RXE720885 SHA720885 SQW720885 TAS720885 TKO720885 TUK720885 UEG720885 UOC720885 UXY720885 VHU720885 VRQ720885 WBM720885 WLI720885 WVE720885 A786421 IS786421 SO786421 ACK786421 AMG786421 AWC786421 BFY786421 BPU786421 BZQ786421 CJM786421 CTI786421 DDE786421 DNA786421 DWW786421 EGS786421 EQO786421 FAK786421 FKG786421 FUC786421 GDY786421 GNU786421 GXQ786421 HHM786421 HRI786421 IBE786421 ILA786421 IUW786421 JES786421 JOO786421 JYK786421 KIG786421 KSC786421 LBY786421 LLU786421 LVQ786421 MFM786421 MPI786421 MZE786421 NJA786421 NSW786421 OCS786421 OMO786421 OWK786421 PGG786421 PQC786421 PZY786421 QJU786421 QTQ786421 RDM786421 RNI786421 RXE786421 SHA786421 SQW786421 TAS786421 TKO786421 TUK786421 UEG786421 UOC786421 UXY786421 VHU786421 VRQ786421 WBM786421 WLI786421 WVE786421 A851957 IS851957 SO851957 ACK851957 AMG851957 AWC851957 BFY851957 BPU851957 BZQ851957 CJM851957 CTI851957 DDE851957 DNA851957 DWW851957 EGS851957 EQO851957 FAK851957 FKG851957 FUC851957 GDY851957 GNU851957 GXQ851957 HHM851957 HRI851957 IBE851957 ILA851957 IUW851957 JES851957 JOO851957 JYK851957 KIG851957 KSC851957 LBY851957 LLU851957 LVQ851957 MFM851957 MPI851957 MZE851957 NJA851957 NSW851957 OCS851957 OMO851957 OWK851957 PGG851957 PQC851957 PZY851957 QJU851957 QTQ851957 RDM851957 RNI851957 RXE851957 SHA851957 SQW851957 TAS851957 TKO851957 TUK851957 UEG851957 UOC851957 UXY851957 VHU851957 VRQ851957 WBM851957 WLI851957 WVE851957 A917493 IS917493 SO917493 ACK917493 AMG917493 AWC917493 BFY917493 BPU917493 BZQ917493 CJM917493 CTI917493 DDE917493 DNA917493 DWW917493 EGS917493 EQO917493 FAK917493 FKG917493 FUC917493 GDY917493 GNU917493 GXQ917493 HHM917493 HRI917493 IBE917493 ILA917493 IUW917493 JES917493 JOO917493 JYK917493 KIG917493 KSC917493 LBY917493 LLU917493 LVQ917493 MFM917493 MPI917493 MZE917493 NJA917493 NSW917493 OCS917493 OMO917493 OWK917493 PGG917493 PQC917493 PZY917493 QJU917493 QTQ917493 RDM917493 RNI917493 RXE917493 SHA917493 SQW917493 TAS917493 TKO917493 TUK917493 UEG917493 UOC917493 UXY917493 VHU917493 VRQ917493 WBM917493 WLI917493 WVE917493 A983029 IS983029 SO983029 ACK983029 AMG983029 AWC983029 BFY983029 BPU983029 BZQ983029 CJM983029 CTI983029 DDE983029 DNA983029 DWW983029 EGS983029 EQO983029 FAK983029 FKG983029 FUC983029 GDY983029 GNU983029 GXQ983029 HHM983029 HRI983029 IBE983029 ILA983029 IUW983029 JES983029 JOO983029 JYK983029 KIG983029 KSC983029 LBY983029 LLU983029 LVQ983029 MFM983029 MPI983029 MZE983029 NJA983029 NSW983029 OCS983029 OMO983029 OWK983029 PGG983029 PQC983029 PZY983029 QJU983029 QTQ983029 RDM983029 RNI983029 RXE983029 SHA983029 SQW983029 TAS983029 TKO983029 TUK983029 UEG983029 UOC983029 UXY983029 VHU983029 VRQ983029 WBM983029 WLI983029 A24:A36 IS24:IS36 SO24:SO36 ACK24:ACK36 AMG24:AMG36 AWC24:AWC36 BFY24:BFY36 BPU24:BPU36 BZQ24:BZQ36 CJM24:CJM36 CTI24:CTI36 DDE24:DDE36 DNA24:DNA36 DWW24:DWW36 EGS24:EGS36 EQO24:EQO36 FAK24:FAK36 FKG24:FKG36 FUC24:FUC36 GDY24:GDY36 GNU24:GNU36 GXQ24:GXQ36 HHM24:HHM36 HRI24:HRI36 IBE24:IBE36 ILA24:ILA36 IUW24:IUW36 JES24:JES36 JOO24:JOO36 JYK24:JYK36 KIG24:KIG36 KSC24:KSC36 LBY24:LBY36 LLU24:LLU36 LVQ24:LVQ36 MFM24:MFM36 MPI24:MPI36 MZE24:MZE36 NJA24:NJA36 NSW24:NSW36 OCS24:OCS36 OMO24:OMO36 OWK24:OWK36 PGG24:PGG36 PQC24:PQC36 PZY24:PZY36 QJU24:QJU36 QTQ24:QTQ36 RDM24:RDM36 RNI24:RNI36 RXE24:RXE36 SHA24:SHA36 SQW24:SQW36 TAS24:TAS36 TKO24:TKO36 TUK24:TUK36 UEG24:UEG36 UOC24:UOC36 UXY24:UXY36 VHU24:VHU36 VRQ24:VRQ36 WBM24:WBM36 WLI24:WLI36 WVE24:WVE36">
      <formula1>"1,2,3,4,5"</formula1>
    </dataValidation>
    <dataValidation type="decimal" allowBlank="1" showInputMessage="1" showErrorMessage="1" sqref="WVH983029 WLL983029 C65543 IV65525 SR65525 ACN65525 AMJ65525 AWF65525 BGB65525 BPX65525 BZT65525 CJP65525 CTL65525 DDH65525 DND65525 DWZ65525 EGV65525 EQR65525 FAN65525 FKJ65525 FUF65525 GEB65525 GNX65525 GXT65525 HHP65525 HRL65525 IBH65525 ILD65525 IUZ65525 JEV65525 JOR65525 JYN65525 KIJ65525 KSF65525 LCB65525 LLX65525 LVT65525 MFP65525 MPL65525 MZH65525 NJD65525 NSZ65525 OCV65525 OMR65525 OWN65525 PGJ65525 PQF65525 QAB65525 QJX65525 QTT65525 RDP65525 RNL65525 RXH65525 SHD65525 SQZ65525 TAV65525 TKR65525 TUN65525 UEJ65525 UOF65525 UYB65525 VHX65525 VRT65525 WBP65525 WLL65525 WVH65525 C131079 IV131061 SR131061 ACN131061 AMJ131061 AWF131061 BGB131061 BPX131061 BZT131061 CJP131061 CTL131061 DDH131061 DND131061 DWZ131061 EGV131061 EQR131061 FAN131061 FKJ131061 FUF131061 GEB131061 GNX131061 GXT131061 HHP131061 HRL131061 IBH131061 ILD131061 IUZ131061 JEV131061 JOR131061 JYN131061 KIJ131061 KSF131061 LCB131061 LLX131061 LVT131061 MFP131061 MPL131061 MZH131061 NJD131061 NSZ131061 OCV131061 OMR131061 OWN131061 PGJ131061 PQF131061 QAB131061 QJX131061 QTT131061 RDP131061 RNL131061 RXH131061 SHD131061 SQZ131061 TAV131061 TKR131061 TUN131061 UEJ131061 UOF131061 UYB131061 VHX131061 VRT131061 WBP131061 WLL131061 WVH131061 C196615 IV196597 SR196597 ACN196597 AMJ196597 AWF196597 BGB196597 BPX196597 BZT196597 CJP196597 CTL196597 DDH196597 DND196597 DWZ196597 EGV196597 EQR196597 FAN196597 FKJ196597 FUF196597 GEB196597 GNX196597 GXT196597 HHP196597 HRL196597 IBH196597 ILD196597 IUZ196597 JEV196597 JOR196597 JYN196597 KIJ196597 KSF196597 LCB196597 LLX196597 LVT196597 MFP196597 MPL196597 MZH196597 NJD196597 NSZ196597 OCV196597 OMR196597 OWN196597 PGJ196597 PQF196597 QAB196597 QJX196597 QTT196597 RDP196597 RNL196597 RXH196597 SHD196597 SQZ196597 TAV196597 TKR196597 TUN196597 UEJ196597 UOF196597 UYB196597 VHX196597 VRT196597 WBP196597 WLL196597 WVH196597 C262151 IV262133 SR262133 ACN262133 AMJ262133 AWF262133 BGB262133 BPX262133 BZT262133 CJP262133 CTL262133 DDH262133 DND262133 DWZ262133 EGV262133 EQR262133 FAN262133 FKJ262133 FUF262133 GEB262133 GNX262133 GXT262133 HHP262133 HRL262133 IBH262133 ILD262133 IUZ262133 JEV262133 JOR262133 JYN262133 KIJ262133 KSF262133 LCB262133 LLX262133 LVT262133 MFP262133 MPL262133 MZH262133 NJD262133 NSZ262133 OCV262133 OMR262133 OWN262133 PGJ262133 PQF262133 QAB262133 QJX262133 QTT262133 RDP262133 RNL262133 RXH262133 SHD262133 SQZ262133 TAV262133 TKR262133 TUN262133 UEJ262133 UOF262133 UYB262133 VHX262133 VRT262133 WBP262133 WLL262133 WVH262133 C327687 IV327669 SR327669 ACN327669 AMJ327669 AWF327669 BGB327669 BPX327669 BZT327669 CJP327669 CTL327669 DDH327669 DND327669 DWZ327669 EGV327669 EQR327669 FAN327669 FKJ327669 FUF327669 GEB327669 GNX327669 GXT327669 HHP327669 HRL327669 IBH327669 ILD327669 IUZ327669 JEV327669 JOR327669 JYN327669 KIJ327669 KSF327669 LCB327669 LLX327669 LVT327669 MFP327669 MPL327669 MZH327669 NJD327669 NSZ327669 OCV327669 OMR327669 OWN327669 PGJ327669 PQF327669 QAB327669 QJX327669 QTT327669 RDP327669 RNL327669 RXH327669 SHD327669 SQZ327669 TAV327669 TKR327669 TUN327669 UEJ327669 UOF327669 UYB327669 VHX327669 VRT327669 WBP327669 WLL327669 WVH327669 C393223 IV393205 SR393205 ACN393205 AMJ393205 AWF393205 BGB393205 BPX393205 BZT393205 CJP393205 CTL393205 DDH393205 DND393205 DWZ393205 EGV393205 EQR393205 FAN393205 FKJ393205 FUF393205 GEB393205 GNX393205 GXT393205 HHP393205 HRL393205 IBH393205 ILD393205 IUZ393205 JEV393205 JOR393205 JYN393205 KIJ393205 KSF393205 LCB393205 LLX393205 LVT393205 MFP393205 MPL393205 MZH393205 NJD393205 NSZ393205 OCV393205 OMR393205 OWN393205 PGJ393205 PQF393205 QAB393205 QJX393205 QTT393205 RDP393205 RNL393205 RXH393205 SHD393205 SQZ393205 TAV393205 TKR393205 TUN393205 UEJ393205 UOF393205 UYB393205 VHX393205 VRT393205 WBP393205 WLL393205 WVH393205 C458759 IV458741 SR458741 ACN458741 AMJ458741 AWF458741 BGB458741 BPX458741 BZT458741 CJP458741 CTL458741 DDH458741 DND458741 DWZ458741 EGV458741 EQR458741 FAN458741 FKJ458741 FUF458741 GEB458741 GNX458741 GXT458741 HHP458741 HRL458741 IBH458741 ILD458741 IUZ458741 JEV458741 JOR458741 JYN458741 KIJ458741 KSF458741 LCB458741 LLX458741 LVT458741 MFP458741 MPL458741 MZH458741 NJD458741 NSZ458741 OCV458741 OMR458741 OWN458741 PGJ458741 PQF458741 QAB458741 QJX458741 QTT458741 RDP458741 RNL458741 RXH458741 SHD458741 SQZ458741 TAV458741 TKR458741 TUN458741 UEJ458741 UOF458741 UYB458741 VHX458741 VRT458741 WBP458741 WLL458741 WVH458741 C524295 IV524277 SR524277 ACN524277 AMJ524277 AWF524277 BGB524277 BPX524277 BZT524277 CJP524277 CTL524277 DDH524277 DND524277 DWZ524277 EGV524277 EQR524277 FAN524277 FKJ524277 FUF524277 GEB524277 GNX524277 GXT524277 HHP524277 HRL524277 IBH524277 ILD524277 IUZ524277 JEV524277 JOR524277 JYN524277 KIJ524277 KSF524277 LCB524277 LLX524277 LVT524277 MFP524277 MPL524277 MZH524277 NJD524277 NSZ524277 OCV524277 OMR524277 OWN524277 PGJ524277 PQF524277 QAB524277 QJX524277 QTT524277 RDP524277 RNL524277 RXH524277 SHD524277 SQZ524277 TAV524277 TKR524277 TUN524277 UEJ524277 UOF524277 UYB524277 VHX524277 VRT524277 WBP524277 WLL524277 WVH524277 C589831 IV589813 SR589813 ACN589813 AMJ589813 AWF589813 BGB589813 BPX589813 BZT589813 CJP589813 CTL589813 DDH589813 DND589813 DWZ589813 EGV589813 EQR589813 FAN589813 FKJ589813 FUF589813 GEB589813 GNX589813 GXT589813 HHP589813 HRL589813 IBH589813 ILD589813 IUZ589813 JEV589813 JOR589813 JYN589813 KIJ589813 KSF589813 LCB589813 LLX589813 LVT589813 MFP589813 MPL589813 MZH589813 NJD589813 NSZ589813 OCV589813 OMR589813 OWN589813 PGJ589813 PQF589813 QAB589813 QJX589813 QTT589813 RDP589813 RNL589813 RXH589813 SHD589813 SQZ589813 TAV589813 TKR589813 TUN589813 UEJ589813 UOF589813 UYB589813 VHX589813 VRT589813 WBP589813 WLL589813 WVH589813 C655367 IV655349 SR655349 ACN655349 AMJ655349 AWF655349 BGB655349 BPX655349 BZT655349 CJP655349 CTL655349 DDH655349 DND655349 DWZ655349 EGV655349 EQR655349 FAN655349 FKJ655349 FUF655349 GEB655349 GNX655349 GXT655349 HHP655349 HRL655349 IBH655349 ILD655349 IUZ655349 JEV655349 JOR655349 JYN655349 KIJ655349 KSF655349 LCB655349 LLX655349 LVT655349 MFP655349 MPL655349 MZH655349 NJD655349 NSZ655349 OCV655349 OMR655349 OWN655349 PGJ655349 PQF655349 QAB655349 QJX655349 QTT655349 RDP655349 RNL655349 RXH655349 SHD655349 SQZ655349 TAV655349 TKR655349 TUN655349 UEJ655349 UOF655349 UYB655349 VHX655349 VRT655349 WBP655349 WLL655349 WVH655349 C720903 IV720885 SR720885 ACN720885 AMJ720885 AWF720885 BGB720885 BPX720885 BZT720885 CJP720885 CTL720885 DDH720885 DND720885 DWZ720885 EGV720885 EQR720885 FAN720885 FKJ720885 FUF720885 GEB720885 GNX720885 GXT720885 HHP720885 HRL720885 IBH720885 ILD720885 IUZ720885 JEV720885 JOR720885 JYN720885 KIJ720885 KSF720885 LCB720885 LLX720885 LVT720885 MFP720885 MPL720885 MZH720885 NJD720885 NSZ720885 OCV720885 OMR720885 OWN720885 PGJ720885 PQF720885 QAB720885 QJX720885 QTT720885 RDP720885 RNL720885 RXH720885 SHD720885 SQZ720885 TAV720885 TKR720885 TUN720885 UEJ720885 UOF720885 UYB720885 VHX720885 VRT720885 WBP720885 WLL720885 WVH720885 C786439 IV786421 SR786421 ACN786421 AMJ786421 AWF786421 BGB786421 BPX786421 BZT786421 CJP786421 CTL786421 DDH786421 DND786421 DWZ786421 EGV786421 EQR786421 FAN786421 FKJ786421 FUF786421 GEB786421 GNX786421 GXT786421 HHP786421 HRL786421 IBH786421 ILD786421 IUZ786421 JEV786421 JOR786421 JYN786421 KIJ786421 KSF786421 LCB786421 LLX786421 LVT786421 MFP786421 MPL786421 MZH786421 NJD786421 NSZ786421 OCV786421 OMR786421 OWN786421 PGJ786421 PQF786421 QAB786421 QJX786421 QTT786421 RDP786421 RNL786421 RXH786421 SHD786421 SQZ786421 TAV786421 TKR786421 TUN786421 UEJ786421 UOF786421 UYB786421 VHX786421 VRT786421 WBP786421 WLL786421 WVH786421 C851975 IV851957 SR851957 ACN851957 AMJ851957 AWF851957 BGB851957 BPX851957 BZT851957 CJP851957 CTL851957 DDH851957 DND851957 DWZ851957 EGV851957 EQR851957 FAN851957 FKJ851957 FUF851957 GEB851957 GNX851957 GXT851957 HHP851957 HRL851957 IBH851957 ILD851957 IUZ851957 JEV851957 JOR851957 JYN851957 KIJ851957 KSF851957 LCB851957 LLX851957 LVT851957 MFP851957 MPL851957 MZH851957 NJD851957 NSZ851957 OCV851957 OMR851957 OWN851957 PGJ851957 PQF851957 QAB851957 QJX851957 QTT851957 RDP851957 RNL851957 RXH851957 SHD851957 SQZ851957 TAV851957 TKR851957 TUN851957 UEJ851957 UOF851957 UYB851957 VHX851957 VRT851957 WBP851957 WLL851957 WVH851957 C917511 IV917493 SR917493 ACN917493 AMJ917493 AWF917493 BGB917493 BPX917493 BZT917493 CJP917493 CTL917493 DDH917493 DND917493 DWZ917493 EGV917493 EQR917493 FAN917493 FKJ917493 FUF917493 GEB917493 GNX917493 GXT917493 HHP917493 HRL917493 IBH917493 ILD917493 IUZ917493 JEV917493 JOR917493 JYN917493 KIJ917493 KSF917493 LCB917493 LLX917493 LVT917493 MFP917493 MPL917493 MZH917493 NJD917493 NSZ917493 OCV917493 OMR917493 OWN917493 PGJ917493 PQF917493 QAB917493 QJX917493 QTT917493 RDP917493 RNL917493 RXH917493 SHD917493 SQZ917493 TAV917493 TKR917493 TUN917493 UEJ917493 UOF917493 UYB917493 VHX917493 VRT917493 WBP917493 WLL917493 WVH917493 C983047 IV983029 SR983029 ACN983029 AMJ983029 AWF983029 BGB983029 BPX983029 BZT983029 CJP983029 CTL983029 DDH983029 DND983029 DWZ983029 EGV983029 EQR983029 FAN983029 FKJ983029 FUF983029 GEB983029 GNX983029 GXT983029 HHP983029 HRL983029 IBH983029 ILD983029 IUZ983029 JEV983029 JOR983029 JYN983029 KIJ983029 KSF983029 LCB983029 LLX983029 LVT983029 MFP983029 MPL983029 MZH983029 NJD983029 NSZ983029 OCV983029 OMR983029 OWN983029 PGJ983029 PQF983029 QAB983029 QJX983029 QTT983029 RDP983029 RNL983029 RXH983029 SHD983029 SQZ983029 TAV983029 TKR983029 TUN983029 UEJ983029 UOF983029 UYB983029 VHX983029 VRT983029 WBP983029 IV24:IV36 SR24:SR36 ACN24:ACN36 AMJ24:AMJ36 AWF24:AWF36 BGB24:BGB36 BPX24:BPX36 BZT24:BZT36 CJP24:CJP36 CTL24:CTL36 DDH24:DDH36 DND24:DND36 DWZ24:DWZ36 EGV24:EGV36 EQR24:EQR36 FAN24:FAN36 FKJ24:FKJ36 FUF24:FUF36 GEB24:GEB36 GNX24:GNX36 GXT24:GXT36 HHP24:HHP36 HRL24:HRL36 IBH24:IBH36 ILD24:ILD36 IUZ24:IUZ36 JEV24:JEV36 JOR24:JOR36 JYN24:JYN36 KIJ24:KIJ36 KSF24:KSF36 LCB24:LCB36 LLX24:LLX36 LVT24:LVT36 MFP24:MFP36 MPL24:MPL36 MZH24:MZH36 NJD24:NJD36 NSZ24:NSZ36 OCV24:OCV36 OMR24:OMR36 OWN24:OWN36 PGJ24:PGJ36 PQF24:PQF36 QAB24:QAB36 QJX24:QJX36 QTT24:QTT36 RDP24:RDP36 RNL24:RNL36 RXH24:RXH36 SHD24:SHD36 SQZ24:SQZ36 TAV24:TAV36 TKR24:TKR36 TUN24:TUN36 UEJ24:UEJ36 UOF24:UOF36 UYB24:UYB36 VHX24:VHX36 VRT24:VRT36 WBP24:WBP36 WLL24:WLL36 WVH24:WVH36">
      <formula1>0</formula1>
      <formula2>1</formula2>
    </dataValidation>
  </dataValidation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opLeftCell="A31" zoomScale="86" zoomScaleNormal="86" workbookViewId="0">
      <selection activeCell="E32" sqref="E32"/>
    </sheetView>
  </sheetViews>
  <sheetFormatPr baseColWidth="10" defaultRowHeight="15.75" x14ac:dyDescent="0.25"/>
  <cols>
    <col min="1" max="1" width="11.42578125" style="88"/>
    <col min="2" max="2" width="33" style="88" customWidth="1"/>
    <col min="3" max="3" width="28.85546875" style="88" customWidth="1"/>
    <col min="4" max="4" width="77.5703125" style="88" customWidth="1"/>
    <col min="5" max="5" width="17.5703125" style="88" customWidth="1"/>
    <col min="6" max="16384" width="11.42578125" style="67"/>
  </cols>
  <sheetData>
    <row r="1" spans="1:5" ht="15" x14ac:dyDescent="0.25">
      <c r="A1" s="150"/>
      <c r="B1" s="286" t="s">
        <v>378</v>
      </c>
      <c r="C1" s="286"/>
      <c r="D1" s="286"/>
      <c r="E1" s="151"/>
    </row>
    <row r="2" spans="1:5" ht="15" x14ac:dyDescent="0.25">
      <c r="A2" s="152"/>
      <c r="B2" s="289" t="s">
        <v>75</v>
      </c>
      <c r="C2" s="289"/>
      <c r="D2" s="289"/>
      <c r="E2" s="153"/>
    </row>
    <row r="3" spans="1:5" ht="15" x14ac:dyDescent="0.25">
      <c r="A3" s="154"/>
      <c r="B3" s="289" t="s">
        <v>140</v>
      </c>
      <c r="C3" s="289"/>
      <c r="D3" s="289"/>
      <c r="E3" s="155"/>
    </row>
    <row r="4" spans="1:5" thickBot="1" x14ac:dyDescent="0.3">
      <c r="A4" s="156"/>
      <c r="B4" s="157"/>
      <c r="C4" s="157"/>
      <c r="D4" s="157"/>
      <c r="E4" s="158"/>
    </row>
    <row r="5" spans="1:5" thickBot="1" x14ac:dyDescent="0.3">
      <c r="A5" s="156"/>
      <c r="B5" s="159" t="s">
        <v>399</v>
      </c>
      <c r="C5" s="160"/>
      <c r="D5" s="161"/>
      <c r="E5" s="158"/>
    </row>
    <row r="6" spans="1:5" thickBot="1" x14ac:dyDescent="0.3">
      <c r="A6" s="156"/>
      <c r="B6" s="162" t="s">
        <v>400</v>
      </c>
      <c r="C6" s="287"/>
      <c r="D6" s="288"/>
      <c r="E6" s="158"/>
    </row>
    <row r="7" spans="1:5" thickBot="1" x14ac:dyDescent="0.3">
      <c r="A7" s="156"/>
      <c r="B7" s="162" t="s">
        <v>141</v>
      </c>
      <c r="C7" s="295" t="s">
        <v>142</v>
      </c>
      <c r="D7" s="296"/>
      <c r="E7" s="158"/>
    </row>
    <row r="8" spans="1:5" thickBot="1" x14ac:dyDescent="0.3">
      <c r="A8" s="156"/>
      <c r="B8" s="163" t="s">
        <v>401</v>
      </c>
      <c r="C8" s="293">
        <v>5640446981</v>
      </c>
      <c r="D8" s="294"/>
      <c r="E8" s="158"/>
    </row>
    <row r="9" spans="1:5" thickBot="1" x14ac:dyDescent="0.3">
      <c r="A9" s="156"/>
      <c r="B9" s="163" t="s">
        <v>402</v>
      </c>
      <c r="C9" s="293">
        <v>4674918325</v>
      </c>
      <c r="D9" s="294"/>
      <c r="E9" s="158"/>
    </row>
    <row r="10" spans="1:5" thickBot="1" x14ac:dyDescent="0.3">
      <c r="A10" s="156"/>
      <c r="B10" s="163" t="s">
        <v>403</v>
      </c>
      <c r="C10" s="293">
        <v>1773739831</v>
      </c>
      <c r="D10" s="294"/>
      <c r="E10" s="158"/>
    </row>
    <row r="11" spans="1:5" ht="66" customHeight="1" thickBot="1" x14ac:dyDescent="0.3">
      <c r="A11" s="156"/>
      <c r="B11" s="164" t="s">
        <v>143</v>
      </c>
      <c r="C11" s="293">
        <f>SUM(C8:D10)</f>
        <v>12089105137</v>
      </c>
      <c r="D11" s="294"/>
      <c r="E11" s="158"/>
    </row>
    <row r="12" spans="1:5" ht="80.25" customHeight="1" thickBot="1" x14ac:dyDescent="0.3">
      <c r="A12" s="156"/>
      <c r="B12" s="164" t="s">
        <v>144</v>
      </c>
      <c r="C12" s="293">
        <f>+C11/616000</f>
        <v>19625.170676948052</v>
      </c>
      <c r="D12" s="294"/>
      <c r="E12" s="158"/>
    </row>
    <row r="13" spans="1:5" ht="15" x14ac:dyDescent="0.25">
      <c r="A13" s="156"/>
      <c r="B13" s="157"/>
      <c r="C13" s="165"/>
      <c r="D13" s="166"/>
      <c r="E13" s="158"/>
    </row>
    <row r="14" spans="1:5" thickBot="1" x14ac:dyDescent="0.3">
      <c r="A14" s="156"/>
      <c r="B14" s="157" t="s">
        <v>145</v>
      </c>
      <c r="C14" s="165"/>
      <c r="D14" s="166"/>
      <c r="E14" s="158"/>
    </row>
    <row r="15" spans="1:5" ht="15" x14ac:dyDescent="0.25">
      <c r="A15" s="156"/>
      <c r="B15" s="167" t="s">
        <v>76</v>
      </c>
      <c r="C15" s="168">
        <v>3271559137</v>
      </c>
      <c r="D15" s="169"/>
      <c r="E15" s="158"/>
    </row>
    <row r="16" spans="1:5" ht="15" x14ac:dyDescent="0.25">
      <c r="A16" s="156"/>
      <c r="B16" s="156" t="s">
        <v>77</v>
      </c>
      <c r="C16" s="170">
        <v>3383655002</v>
      </c>
      <c r="D16" s="158"/>
      <c r="E16" s="158"/>
    </row>
    <row r="17" spans="1:5" ht="15" x14ac:dyDescent="0.25">
      <c r="A17" s="156"/>
      <c r="B17" s="156" t="s">
        <v>78</v>
      </c>
      <c r="C17" s="170">
        <v>123000260</v>
      </c>
      <c r="D17" s="158"/>
      <c r="E17" s="158"/>
    </row>
    <row r="18" spans="1:5" thickBot="1" x14ac:dyDescent="0.3">
      <c r="A18" s="156"/>
      <c r="B18" s="171" t="s">
        <v>79</v>
      </c>
      <c r="C18" s="172">
        <v>704355274</v>
      </c>
      <c r="D18" s="173"/>
      <c r="E18" s="158"/>
    </row>
    <row r="19" spans="1:5" thickBot="1" x14ac:dyDescent="0.3">
      <c r="A19" s="156"/>
      <c r="B19" s="290" t="s">
        <v>80</v>
      </c>
      <c r="C19" s="291"/>
      <c r="D19" s="292"/>
      <c r="E19" s="158"/>
    </row>
    <row r="20" spans="1:5" thickBot="1" x14ac:dyDescent="0.3">
      <c r="A20" s="156"/>
      <c r="B20" s="290" t="s">
        <v>81</v>
      </c>
      <c r="C20" s="291"/>
      <c r="D20" s="292"/>
      <c r="E20" s="158"/>
    </row>
    <row r="21" spans="1:5" ht="15" x14ac:dyDescent="0.25">
      <c r="A21" s="156"/>
      <c r="B21" s="174" t="s">
        <v>146</v>
      </c>
      <c r="C21" s="175">
        <f>+C15/C17</f>
        <v>26.597985540843574</v>
      </c>
      <c r="D21" s="166" t="s">
        <v>67</v>
      </c>
      <c r="E21" s="158"/>
    </row>
    <row r="22" spans="1:5" thickBot="1" x14ac:dyDescent="0.3">
      <c r="A22" s="156"/>
      <c r="B22" s="181" t="s">
        <v>82</v>
      </c>
      <c r="C22" s="176">
        <f>+C18/C16</f>
        <v>0.20816403373974945</v>
      </c>
      <c r="D22" s="177" t="s">
        <v>67</v>
      </c>
      <c r="E22" s="158"/>
    </row>
    <row r="23" spans="1:5" thickBot="1" x14ac:dyDescent="0.3">
      <c r="A23" s="156"/>
      <c r="B23" s="178"/>
      <c r="C23" s="179"/>
      <c r="D23" s="157"/>
      <c r="E23" s="180"/>
    </row>
    <row r="24" spans="1:5" ht="15" x14ac:dyDescent="0.25">
      <c r="A24" s="299"/>
      <c r="B24" s="300" t="s">
        <v>83</v>
      </c>
      <c r="C24" s="302" t="s">
        <v>379</v>
      </c>
      <c r="D24" s="303"/>
      <c r="E24" s="304"/>
    </row>
    <row r="25" spans="1:5" thickBot="1" x14ac:dyDescent="0.3">
      <c r="A25" s="299"/>
      <c r="B25" s="301"/>
      <c r="C25" s="297" t="s">
        <v>84</v>
      </c>
      <c r="D25" s="298"/>
      <c r="E25" s="304"/>
    </row>
    <row r="26" spans="1:5" thickBot="1" x14ac:dyDescent="0.3">
      <c r="A26" s="171"/>
      <c r="B26" s="182"/>
      <c r="C26" s="182"/>
      <c r="D26" s="182"/>
      <c r="E26" s="173"/>
    </row>
    <row r="27" spans="1:5" ht="15" x14ac:dyDescent="0.25">
      <c r="A27" s="149"/>
      <c r="B27" s="183" t="s">
        <v>147</v>
      </c>
      <c r="C27" s="149"/>
      <c r="D27" s="149"/>
      <c r="E27" s="149"/>
    </row>
  </sheetData>
  <mergeCells count="17">
    <mergeCell ref="C25:D25"/>
    <mergeCell ref="A24:A25"/>
    <mergeCell ref="B24:B25"/>
    <mergeCell ref="C24:D24"/>
    <mergeCell ref="E24:E25"/>
    <mergeCell ref="B1:D1"/>
    <mergeCell ref="C6:D6"/>
    <mergeCell ref="B2:D2"/>
    <mergeCell ref="B3:D3"/>
    <mergeCell ref="B20:D20"/>
    <mergeCell ref="C8:D8"/>
    <mergeCell ref="C7:D7"/>
    <mergeCell ref="C9:D9"/>
    <mergeCell ref="C10:D10"/>
    <mergeCell ref="C11:D11"/>
    <mergeCell ref="C12:D12"/>
    <mergeCell ref="B19:D19"/>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JURIDICA</vt:lpstr>
      <vt:lpstr>TECNICA 8 orito</vt:lpstr>
      <vt:lpstr>TECNICA 9 san miguel</vt:lpstr>
      <vt:lpstr>FINANCIERA</vt:lpstr>
      <vt:lpstr>'TECNICA 8 orito'!Área_de_impresión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Liliana Lopez Torres</dc:creator>
  <cp:lastModifiedBy>Maria Alejandra Bermeo Paz</cp:lastModifiedBy>
  <cp:lastPrinted>2014-12-02T23:02:38Z</cp:lastPrinted>
  <dcterms:created xsi:type="dcterms:W3CDTF">2014-10-22T15:49:24Z</dcterms:created>
  <dcterms:modified xsi:type="dcterms:W3CDTF">2014-12-02T23:03:02Z</dcterms:modified>
</cp:coreProperties>
</file>