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ICBF FINANCIERA 2014\ICBF 2014\Jorge Murcia\CONVOCATORIA PUB 002-2014\CASANARE 1\CASANARE EVALUACIONES\"/>
    </mc:Choice>
  </mc:AlternateContent>
  <bookViews>
    <workbookView xWindow="0" yWindow="0" windowWidth="15480" windowHeight="11595" tabRatio="757"/>
  </bookViews>
  <sheets>
    <sheet name="JURIDICA MUJERES PROCASANARE" sheetId="20" r:id="rId1"/>
    <sheet name="TECNICA GRUPO 1" sheetId="12" r:id="rId2"/>
    <sheet name="TECNICA GRUPO 4" sheetId="16" r:id="rId3"/>
    <sheet name="TECNICA GRUPO 5" sheetId="17" r:id="rId4"/>
    <sheet name="TECNICA GRUPO 6" sheetId="13" r:id="rId5"/>
    <sheet name="TECNICA GRUPO 10" sheetId="18" r:id="rId6"/>
    <sheet name="FINANCIERA" sheetId="10" r:id="rId7"/>
    <sheet name="Hoja4" sheetId="19" r:id="rId8"/>
  </sheets>
  <calcPr calcId="152511"/>
</workbook>
</file>

<file path=xl/calcChain.xml><?xml version="1.0" encoding="utf-8"?>
<calcChain xmlns="http://schemas.openxmlformats.org/spreadsheetml/2006/main">
  <c r="C24" i="10" l="1"/>
  <c r="C23" i="10"/>
  <c r="C13" i="10"/>
  <c r="C14" i="10" s="1"/>
  <c r="D41" i="18" l="1"/>
  <c r="D40" i="18"/>
  <c r="D40" i="13"/>
  <c r="D41" i="17"/>
  <c r="D40" i="17"/>
  <c r="L57" i="16"/>
  <c r="D41" i="16"/>
  <c r="D40" i="16"/>
  <c r="K50" i="12" l="1"/>
  <c r="L50" i="12"/>
  <c r="K104" i="13" l="1"/>
  <c r="K103" i="13"/>
  <c r="K102" i="13"/>
  <c r="K107" i="17"/>
  <c r="L107" i="17"/>
  <c r="K106" i="17"/>
  <c r="K108" i="17"/>
  <c r="K105" i="17"/>
  <c r="K50" i="17"/>
  <c r="K49" i="17"/>
  <c r="A106" i="17"/>
  <c r="A107" i="17" s="1"/>
  <c r="A108" i="17" s="1"/>
  <c r="K49" i="12" l="1"/>
  <c r="K57" i="16"/>
  <c r="C61" i="16" s="1"/>
  <c r="K50" i="16"/>
  <c r="L50" i="16"/>
  <c r="K49" i="16"/>
  <c r="D40" i="12"/>
  <c r="F24" i="12"/>
  <c r="D150" i="18"/>
  <c r="F139" i="18"/>
  <c r="E124" i="18"/>
  <c r="D149" i="18" s="1"/>
  <c r="E149" i="18" s="1"/>
  <c r="N118" i="18"/>
  <c r="M118" i="18"/>
  <c r="L118" i="18"/>
  <c r="K118" i="18"/>
  <c r="C120" i="18" s="1"/>
  <c r="A111" i="18"/>
  <c r="A112" i="18" s="1"/>
  <c r="A113" i="18" s="1"/>
  <c r="A114" i="18" s="1"/>
  <c r="A115" i="18" s="1"/>
  <c r="A116" i="18" s="1"/>
  <c r="A117" i="18" s="1"/>
  <c r="N110" i="18"/>
  <c r="C61" i="18"/>
  <c r="N56" i="18"/>
  <c r="M56" i="18"/>
  <c r="L56" i="18"/>
  <c r="K56" i="18"/>
  <c r="C60" i="18" s="1"/>
  <c r="A52" i="18"/>
  <c r="A53" i="18" s="1"/>
  <c r="A54" i="18" s="1"/>
  <c r="A55" i="18" s="1"/>
  <c r="A50" i="18"/>
  <c r="E40" i="18"/>
  <c r="C24" i="18"/>
  <c r="F22" i="18"/>
  <c r="E22" i="18"/>
  <c r="E24" i="18" s="1"/>
  <c r="F133" i="17"/>
  <c r="D144" i="17" s="1"/>
  <c r="E118" i="17"/>
  <c r="D143" i="17" s="1"/>
  <c r="E143" i="17" s="1"/>
  <c r="N112" i="17"/>
  <c r="M112" i="17"/>
  <c r="L112" i="17"/>
  <c r="K112" i="17"/>
  <c r="C114" i="17" s="1"/>
  <c r="A109" i="17"/>
  <c r="A110" i="17" s="1"/>
  <c r="A111" i="17" s="1"/>
  <c r="N57" i="17"/>
  <c r="M57" i="17"/>
  <c r="C62" i="17" s="1"/>
  <c r="L57" i="17"/>
  <c r="K57" i="17"/>
  <c r="C61" i="17" s="1"/>
  <c r="A50" i="17"/>
  <c r="A51" i="17" s="1"/>
  <c r="A54" i="17" s="1"/>
  <c r="A55" i="17" s="1"/>
  <c r="A56" i="17" s="1"/>
  <c r="E40" i="17"/>
  <c r="F22" i="17"/>
  <c r="C24" i="17" s="1"/>
  <c r="E22" i="17"/>
  <c r="E24" i="17" s="1"/>
  <c r="F139" i="16"/>
  <c r="D150" i="16" s="1"/>
  <c r="E124" i="16"/>
  <c r="D149" i="16" s="1"/>
  <c r="N118" i="16"/>
  <c r="M118" i="16"/>
  <c r="L118" i="16"/>
  <c r="K118" i="16"/>
  <c r="C120" i="16" s="1"/>
  <c r="A112" i="16"/>
  <c r="A113" i="16" s="1"/>
  <c r="A114" i="16" s="1"/>
  <c r="A115" i="16" s="1"/>
  <c r="A116" i="16" s="1"/>
  <c r="A117" i="16" s="1"/>
  <c r="A111" i="16"/>
  <c r="C62" i="16"/>
  <c r="N57" i="16"/>
  <c r="M57" i="16"/>
  <c r="A51" i="16"/>
  <c r="A52" i="16" s="1"/>
  <c r="A53" i="16" s="1"/>
  <c r="A54" i="16" s="1"/>
  <c r="A55" i="16" s="1"/>
  <c r="A56" i="16" s="1"/>
  <c r="A50" i="16"/>
  <c r="E40" i="16"/>
  <c r="C24" i="16"/>
  <c r="F22" i="16"/>
  <c r="E22" i="16"/>
  <c r="E24" i="16" s="1"/>
  <c r="E149" i="16" l="1"/>
  <c r="L51" i="13" l="1"/>
  <c r="K51" i="13" s="1"/>
  <c r="K50" i="13"/>
  <c r="K49" i="13"/>
  <c r="K104" i="12"/>
  <c r="K103" i="12"/>
  <c r="K102" i="12"/>
  <c r="L51" i="12" l="1"/>
  <c r="K51" i="12" s="1"/>
  <c r="I45" i="12"/>
  <c r="F132" i="13" l="1"/>
  <c r="D143" i="13" s="1"/>
  <c r="D41" i="13" s="1"/>
  <c r="E117" i="13"/>
  <c r="D142" i="13" s="1"/>
  <c r="M111" i="13"/>
  <c r="L111" i="13"/>
  <c r="K111" i="13"/>
  <c r="C113" i="13" s="1"/>
  <c r="A104" i="13"/>
  <c r="A105" i="13" s="1"/>
  <c r="A106" i="13" s="1"/>
  <c r="A107" i="13" s="1"/>
  <c r="A108" i="13" s="1"/>
  <c r="A109" i="13" s="1"/>
  <c r="A110" i="13" s="1"/>
  <c r="N111" i="13"/>
  <c r="N57" i="13"/>
  <c r="M57" i="13"/>
  <c r="C62" i="13" s="1"/>
  <c r="L57" i="13"/>
  <c r="A53" i="13"/>
  <c r="A54" i="13" s="1"/>
  <c r="A55" i="13" s="1"/>
  <c r="A56" i="13" s="1"/>
  <c r="K57" i="13"/>
  <c r="C61" i="13" s="1"/>
  <c r="E40" i="13"/>
  <c r="F22" i="13"/>
  <c r="C24" i="13" s="1"/>
  <c r="E22" i="13"/>
  <c r="E24" i="13" s="1"/>
  <c r="F131" i="12"/>
  <c r="D142" i="12" s="1"/>
  <c r="D41" i="12" s="1"/>
  <c r="E40" i="12" s="1"/>
  <c r="E116" i="12"/>
  <c r="D141" i="12" s="1"/>
  <c r="M110" i="12"/>
  <c r="L110" i="12"/>
  <c r="K110" i="12"/>
  <c r="C112" i="12" s="1"/>
  <c r="A103" i="12"/>
  <c r="A104" i="12" s="1"/>
  <c r="A105" i="12" s="1"/>
  <c r="A106" i="12" s="1"/>
  <c r="A107" i="12" s="1"/>
  <c r="A108" i="12" s="1"/>
  <c r="A109" i="12" s="1"/>
  <c r="N110" i="12"/>
  <c r="N57" i="12"/>
  <c r="M57" i="12"/>
  <c r="C62" i="12" s="1"/>
  <c r="L57" i="12"/>
  <c r="A53" i="12"/>
  <c r="A54" i="12" s="1"/>
  <c r="A55" i="12" s="1"/>
  <c r="A56" i="12" s="1"/>
  <c r="K57" i="12"/>
  <c r="C61" i="12" s="1"/>
  <c r="F22" i="12"/>
  <c r="C24" i="12" s="1"/>
  <c r="E22" i="12"/>
  <c r="E24" i="12" s="1"/>
  <c r="E142" i="13" l="1"/>
  <c r="E141" i="12"/>
</calcChain>
</file>

<file path=xl/sharedStrings.xml><?xml version="1.0" encoding="utf-8"?>
<sst xmlns="http://schemas.openxmlformats.org/spreadsheetml/2006/main" count="1882" uniqueCount="391">
  <si>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</si>
  <si>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</si>
  <si>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</si>
  <si>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</si>
  <si>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</si>
  <si>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</si>
  <si>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</si>
  <si>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</si>
  <si>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</si>
  <si>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</si>
  <si>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</si>
  <si>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</si>
  <si>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</si>
  <si>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</si>
  <si>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</si>
  <si>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</si>
  <si>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</si>
  <si>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</si>
  <si>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</si>
  <si>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</si>
  <si>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</si>
  <si>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</si>
  <si>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</si>
  <si>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</si>
  <si>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</si>
  <si>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</si>
  <si>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</si>
  <si>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</si>
  <si>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</si>
  <si>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</si>
  <si>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</si>
  <si>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</si>
  <si>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</si>
  <si>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</si>
  <si>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</si>
  <si>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</si>
  <si>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</si>
  <si>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</si>
  <si>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</si>
  <si>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</si>
  <si>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</si>
  <si>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</si>
  <si>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</si>
  <si>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</si>
  <si>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</si>
  <si>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</si>
  <si>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</si>
  <si>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</si>
  <si>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</si>
  <si>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</si>
  <si>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</si>
  <si>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</si>
  <si>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</si>
  <si>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</si>
  <si>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</si>
  <si>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</si>
  <si>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</si>
  <si>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</si>
  <si>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</si>
  <si>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</si>
  <si>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</si>
  <si>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</si>
  <si>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</si>
  <si>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</si>
  <si>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</si>
  <si>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</si>
  <si>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</si>
  <si>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</si>
  <si>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</si>
  <si>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</si>
  <si>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</si>
  <si>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</si>
  <si>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</si>
  <si>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</si>
  <si>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</si>
  <si>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</si>
  <si>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</si>
  <si>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</si>
  <si>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</si>
  <si>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</si>
  <si>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</si>
  <si>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</si>
  <si>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</si>
  <si>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</si>
  <si>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</si>
  <si>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 xml:space="preserve">CON LA CAPACIDAD FINANCIERA </t>
  </si>
  <si>
    <t>PROPONENTE</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</si>
  <si>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</si>
  <si>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</si>
  <si>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</si>
  <si>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</si>
  <si>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</si>
  <si>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</si>
  <si>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</si>
  <si>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</si>
  <si>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</si>
  <si>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</si>
  <si>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</si>
  <si>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</si>
  <si>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</si>
  <si>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</si>
  <si>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</si>
  <si>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</si>
  <si>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</si>
  <si>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</si>
  <si>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</si>
  <si>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</si>
  <si>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</si>
  <si>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</si>
  <si>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</si>
  <si>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</si>
  <si>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</si>
  <si>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</si>
  <si>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</si>
  <si>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</si>
  <si>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</si>
  <si>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</si>
  <si>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</si>
  <si>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</si>
  <si>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</si>
  <si>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</si>
  <si>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</si>
  <si>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</si>
  <si>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</si>
  <si>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</si>
  <si>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</si>
  <si>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</si>
  <si>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</si>
  <si>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</si>
  <si>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</si>
  <si>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</si>
  <si>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</si>
  <si>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</si>
  <si>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</si>
  <si>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</si>
  <si>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</si>
  <si>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</si>
  <si>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</si>
  <si>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</si>
  <si>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</si>
  <si>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</si>
  <si>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</si>
  <si>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</si>
  <si>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</si>
  <si>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</si>
  <si>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</si>
  <si>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</si>
  <si>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</si>
  <si>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</si>
  <si>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</si>
  <si>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</si>
  <si>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N/A</t>
  </si>
  <si>
    <t>X</t>
  </si>
  <si>
    <t>CDI CON ARRIENDO</t>
  </si>
  <si>
    <t>CDI SIN ARRIENDO</t>
  </si>
  <si>
    <t>CDI SIN  ARRIENDO</t>
  </si>
  <si>
    <t>CARTA DE COMPROMISO DE GESTIONAR EL USO CUANDO ES PÚBLICA CDI</t>
  </si>
  <si>
    <t>MODALIDAD FAMILIAR</t>
  </si>
  <si>
    <t>COORDINADOR (MODALIDAD INSTITUCIONAL)</t>
  </si>
  <si>
    <t>1/200</t>
  </si>
  <si>
    <t>TRABAJADORA SOCIAL</t>
  </si>
  <si>
    <t>PSICOLOGA</t>
  </si>
  <si>
    <t>SANDY MILEIDY GONZALEZ CABALLERO</t>
  </si>
  <si>
    <t>PSICOLOGO</t>
  </si>
  <si>
    <t xml:space="preserve">LA UNIVERSIDAD NACIONAL ABIERTA Y A DISTANCIA </t>
  </si>
  <si>
    <t>08/01/2014-31/10/2014</t>
  </si>
  <si>
    <t>08/01/2014-31/10/2014 / 15/01/2013-22/12/2013</t>
  </si>
  <si>
    <t>FUNDACION MUJERES PROCASANARE CONTRATOS 001-004</t>
  </si>
  <si>
    <t>HERSHEY FABIOLA SANDOVAL BAEZ</t>
  </si>
  <si>
    <t>LA UNIVERSIDAD INDUSTRIAL DE SANTANDER</t>
  </si>
  <si>
    <t>PSICOSOCIAL (MODALIDAD INSTITUCIONAL)</t>
  </si>
  <si>
    <t>08/01/2014-31/10/2014 / 15/01/2013 - 22/12/2013</t>
  </si>
  <si>
    <t>FUNDACION MUJERES PROCASANARE CONTRATOS 002 - 003</t>
  </si>
  <si>
    <t>PRESTAR LOS SERVICIOS COMO PROFESIONAL EN COORDINACION PARA EL CDI EL PORVENIR EN LA MODALIDAD INSTITUCIONAL EN EL MUNICIPIO DE AGUAZUL DEPARTAMENTO DE CASANARE</t>
  </si>
  <si>
    <t>PRESTAR LOS SERVICIOS COMO PROFESIONAL EN COORDINACION PARA LOS CDI Y BELLO HORIZONTE DE LA MODALIDAD INSTITUCIONAL EN EL MUNICIPIO DE AGUAZUL DE CASANARE</t>
  </si>
  <si>
    <t>YENNY VIVIANA PLAZAS CASTILLO</t>
  </si>
  <si>
    <t>LA UNIVERSIDAD DE PAMPLONA</t>
  </si>
  <si>
    <t xml:space="preserve">FUNDACION MUJERES PROCASANARE CONTRATO 003 </t>
  </si>
  <si>
    <t>PRESTAR LOS SERVICIO PROFESIONALES COMO PSICOLOGA PARA LOS CDI CASA DEL NIÑO Y BELLO HORIZONTE DE LA MODALIDAD INSTITUCIONAL EN EL MUNICIPIO DE AGUAZUL DEL DEPARTAMENTO DE CASANARE</t>
  </si>
  <si>
    <t>CAROLINA SALAZAR RUIZ</t>
  </si>
  <si>
    <t>UNIVERSIDAD ANTONIO NARIÑO</t>
  </si>
  <si>
    <t>COORDINADOR (MODALIDAD FAMILIAR)</t>
  </si>
  <si>
    <t>FUNDACION MUJERES PROCASANARE CONTRATO 007</t>
  </si>
  <si>
    <t>PRESTAR LOS SERVICIOS PROFESIONALES COMO PSICOLOGA PARA EL CDI UN BUEN COMIENZO DE LA MODALIDAD FAMILIAR E INSTITUCIONAL EN EL MUNICIPIO DE OROCUE</t>
  </si>
  <si>
    <t>15/01/2013-31/12/2013</t>
  </si>
  <si>
    <t>LICETH BERNAL LOPEZ</t>
  </si>
  <si>
    <t>UNIVERSIDAD DE PAMPLONA</t>
  </si>
  <si>
    <t>PSICOSOCIAL (MODALIDAD FAMILIAR)</t>
  </si>
  <si>
    <t>ANGELA YOHANA CARDENAS GUTIERREZ</t>
  </si>
  <si>
    <t>FUNDACION MUJERES PROCASANARE CONTRATO 004 - 018</t>
  </si>
  <si>
    <t>08/01/2014-31/10/2014 / 02/05/2013-22/12/2013</t>
  </si>
  <si>
    <t>PRESTAR LOS SERVICIOS SOCIALES COMO COORDINADORA PARA EL CDI TRAVESURAS INFANTILES DE LA MODALIDAD FAMILIAR EN EL MUNICIPIO DE AGUAZUL DEL DEPARTAMENTO DE CASANARE</t>
  </si>
  <si>
    <t>FUNDACION MUJERES PROCASANARE CONTRATO 018</t>
  </si>
  <si>
    <t>PRESTAR LOS SERVICIOS PROFESIONALES COMO PSICOLOGA PARA EL CDI TRAVESURAS INFANTILES DE LA MODALIDAD FAMILIAR EN EL MUNICIPIO DE AGUAZUL DEL DEPARTAMENTO DE CASANARE</t>
  </si>
  <si>
    <t>ANA LUCIA HOLGUIN ROMERO</t>
  </si>
  <si>
    <t>FUNDEXPO / SIPIC EU</t>
  </si>
  <si>
    <t>01/02/2014-31/07/2014 / 01/01/2013-30/01/2014</t>
  </si>
  <si>
    <t>PRESTAR DE SERVICIOS COMO PSICOLOGA EN EL No 000108 y 000106 EN EL MARCO DE DESARROLLO DEL CONTRATO 114 SUSCRITO ENTRE EL ICBF Y CENTRO ZONAL PAZ DE ARIPORO / PRESTACION DE SERVICIO EN EL CARGO DE PSICOLOGA EN EL MUNICIPIO DE OROCUE</t>
  </si>
  <si>
    <t>1/300</t>
  </si>
  <si>
    <t>1/150</t>
  </si>
  <si>
    <t>WILSON REINALDO VARGAS PARRA</t>
  </si>
  <si>
    <t>JOSE DARIO DURAN AMAYA</t>
  </si>
  <si>
    <t>COORDINADOR ( MODALIDAD INSTITUCIONAL)</t>
  </si>
  <si>
    <t>PRESTAR LOS SERVICIOS PROFESIONALES COMO COORDINADOR -PSICOLOGO PARA EL CDI GAVANCITOS DE LA MODALIDAD FAMILIAR E INSTITUCIONAL EN EL MUNICIPIO DE SAN LUIS DE PALENQUE DEL DEPARTAMENTO DE CASANARE</t>
  </si>
  <si>
    <t>FUNDACION MUJERES PRO CASANARE CONTRATO 005 - 031</t>
  </si>
  <si>
    <t>08/01/2014/31/10/2014 / 16/09/2013/22/12/2013</t>
  </si>
  <si>
    <t>YISEL ANDREA LOPEZ CHAPARRO</t>
  </si>
  <si>
    <t>PRIMER SEMESTRE DE 2014</t>
  </si>
  <si>
    <t>INTITUCION EDUCATIVA LA INMACULADA / FUNDACION MUJERES PROCASANARE CONTRATO 025</t>
  </si>
  <si>
    <t>PRESTAR SERVICIOS COMO PSICOLOGO EN LA PLANEACION E INPLEMENTACION DE PROCESO EDUCATIVOS PARA NIÑOS Y CUIDADORES QUE RESPONDAN A SUS NECESIDADES EN EL CICLO DE VIDA DE LA PRIMERA INFANCIA , APOYAR EN LA FORMACION ORIENTACION Y ACOMPAÑAMIENTO A NIÑO, NIÑAS Y COMUNIDAD GENERAL    /  PRESTAR LOS SERVICIOS COMO PROFESIONALES PSICOLOGO PARA EL CDI UN BUEN COMIENZO DE LA MODALIDAD FAMILIAR E INSTITUCIONAL EN EL MUNICIPIO DE OROCUE DEPARTAMENTO DE CASANARE</t>
  </si>
  <si>
    <t>PSICOSOCIAL ( MODALIDAD FAMILIAR )</t>
  </si>
  <si>
    <t>PSICOSOCIAL ( MODALIDAD INSTITUCIONAL )</t>
  </si>
  <si>
    <t>FUNDACION MUJERES PRO CASANARE CONTRATO 027  / ALCALDIA DEL MUNICIPIO DE NUNCHIA CONTRATO 006/2013</t>
  </si>
  <si>
    <t>01/08/2014-31/10/2014  / 15/01/2013-14/12/2013</t>
  </si>
  <si>
    <t>PRESTAR SERVICIOS PROFESIONALES COMO COORDINADORA PSICOLOGA PARA EL CDI BUEN COMIENZO DE LA MODALIDA FAMILIAR EN EL MUNICIPIO DE OROCUE DEPARTAMENTO DE CASANARE       / PRESTAR SERVICIOS PROFESIONES EN LA COORDINACION COMO ENLACE MUNICIPAL EN EL PROGRAMA PRESIDENCIAL MAS FAMILIAS EN ACCION DEL MUNICIPIO DE NUNCHIA</t>
  </si>
  <si>
    <t>DIANA MARCELA GUARIN DAZA</t>
  </si>
  <si>
    <t>FUNDACION MUJERES PROCASANARE CONTRATO 023  /  INSTITUCION EDUCATIVA LA INMACULADA</t>
  </si>
  <si>
    <t>22/01/2014-31/07/2014 / 04/08/2013-05/12/2013</t>
  </si>
  <si>
    <t>PRESTAR LOS SERVICIOS PROFESIONALES COMO PSICOLOGA PARA EL CDI BUEN COMIENZO DE LA MODALIDA INSTITUCIONAL EN EL MUNICIPIO DE OROCUE DEL DEPARTAMENTO DE CASANARE    / PRESTAR SERVICIOS COMO PSICOLOGO EN LA PLANEACION E INPLEMENTACION DE PROCESO EDUCATIVOS PARA NIÑOS Y CUIDADORES QUE RESPONDAN A SUS NECESIDADES EN EL CICLO DE VIDA DE LA PRIMERA INFANCIA , APOYAR EN LA FORMACION ORIENTACION Y ACOMPAÑAMIENTO A NIÑO, NIÑAS Y COMUNIDAD GENERAL</t>
  </si>
  <si>
    <t>PSICOSOCIAL ( MODALIDA FAMILIAR )</t>
  </si>
  <si>
    <t>FABIAN ANDRES GUTIERREZ PEREZ</t>
  </si>
  <si>
    <t>UNIVERSIDAD DE LOS ANDES</t>
  </si>
  <si>
    <t>11/02/2008-31/06/2013</t>
  </si>
  <si>
    <t>PRESTAR LOS SERVICIOS PROFESIONALES COMO PSICOLOGO DE LOS PROCESOS SOCIALES Y EDUCATIVOS</t>
  </si>
  <si>
    <t>FUNDACION MUJERES PROCASANARE</t>
  </si>
  <si>
    <t xml:space="preserve">MARIA DEL PILAR ARAQUE CRISTANCHO </t>
  </si>
  <si>
    <t>LICENCIATURA EN PEDAGOGIA INFANTIL</t>
  </si>
  <si>
    <t>LA UNIVERSIDAD DE LOS LLANOS</t>
  </si>
  <si>
    <t>1/180</t>
  </si>
  <si>
    <t>ANABEL ABRIL LOPEZ</t>
  </si>
  <si>
    <t>FUNDACION MUJERES PROCASANARE CONTRATO 019</t>
  </si>
  <si>
    <t xml:space="preserve">PRESTAR LOS SERVICIOS COMO COORDINADORA PARA EL CDI SAN JUAN BOSCO DE LA MODALIDAD FAMILIAR E INSTITUCIONAL EN EL MUNICIPIO DE NUNCHIA </t>
  </si>
  <si>
    <t>FUNDACION MUJERES PROCASANARE CONTRATO 005  / FUNDACION AMANECER</t>
  </si>
  <si>
    <t>01/10/2013-31/12/2013  / 03/02/2010-31/12/2010</t>
  </si>
  <si>
    <t>PRESTAR LOS SERVICIOS PROFESIONALES COMO PSICOLOGA PARA EL CDI CASA DEL NIÑO DE LA MODALIDAD INSTITUCIONAL EN EL MUNICIPIO DE AGUAZUL DEL DEPARTAMENTO DE CASANARE         / DESEMPEÑO EL CARGO DE COGESTOR SOCIAL URBANO PARA LA ESTRATEGIA JUNTOS EN EL MARCO DEL CONTRATO M0215/10 SUSCRITO ENTRE LA FIDUCIARIA BOGOTA Y LA FUNDACION AMANECER: DESARROLLANDO FUNCIONES COMO REALIZAR VISITAS DOMICIALIARIAS DE EVALUACION DE RIESGO A LAS FAMILIAS ASIGNADAS, BRINDAR ORIENTACION A LAS FAMILIAS SOBRE OFERTA INSTITUCIONAL EN EL MUNICIPIO, REALIZAR ARTICULACION INTERSECTORIAL PARA LA GARANTIA DE DERECHOS DE LA POBLACION VULNERABLE</t>
  </si>
  <si>
    <t>COORDINADOR ( INSTITUCIONAL Y FAMILIAR)</t>
  </si>
  <si>
    <t>VIVIANA CAROLINA SIERRA GONZALEZ</t>
  </si>
  <si>
    <t>PSICOSOCIAL ( INSTITUCIONAL Y FAMILIAR)</t>
  </si>
  <si>
    <t>RUDY ALEXIS BOHORQUEZ PACHECO</t>
  </si>
  <si>
    <t>PRESTAR LOS SERVICIOS PROFESIONALES COMO COORDINADORA- PSICOLOGA PARA EL CDI MIS PRIMERAS HUELLAS DE LA MODALIDAD FAMILIAR E INSTITUCIONAL EN EL MUNICIPIO DE CHAMEZA DEPARTAMENTO DE CASANARE</t>
  </si>
  <si>
    <t>FUNDACION MUJERES PROCASANARE CONTRATO 016 - 017</t>
  </si>
  <si>
    <t>08/01/2014-31/10/2014  / 02/05/2013-22/12/2013</t>
  </si>
  <si>
    <t>ALCALDIA MAYOR DE TUNAJA- SECRETARIA DE GOBIERNO MUNICIPAL- COMISARIA DE FAMILIA</t>
  </si>
  <si>
    <t>LABORO COMO PSICOLOGO DE APOYO EN LA COMISARIA PRIMERA DE FAMILIA DE TUNJA</t>
  </si>
  <si>
    <t>01/06/2010-31/12/2011</t>
  </si>
  <si>
    <t>COORDINADORA ( MODALIDAD INSTITUCIONAL)</t>
  </si>
  <si>
    <t>1/100</t>
  </si>
  <si>
    <t>MARCELA VIVIANA HERNANDEZ CALIXTO</t>
  </si>
  <si>
    <t>PRESTAR SERVICIOS PROFESIONALES COMO COORDINADORA PARA EL CDI MIS JUGANDO Y APRENDIENDO DE LA MODALIDAD INSTITUCIONAL DEL MUNICIPIO DE MANI DEL DEPARTAMENTO DE CASANARE</t>
  </si>
  <si>
    <t>FUNDACION MUJERES PROCASANARE CONTRATO 013 -006</t>
  </si>
  <si>
    <t>LEIDY MARCELA TIBIDOR MOLINA</t>
  </si>
  <si>
    <t xml:space="preserve">UNIVERSIDAD INCCA DE COLOMBIA </t>
  </si>
  <si>
    <t>COORDINADORA ( MODALIDAD FAMILIAR)</t>
  </si>
  <si>
    <t>27/09/2013-31/10/2014  / 12/01/2011-30/12/2011</t>
  </si>
  <si>
    <t>FUNDACION SANTA ENGRACIA / ICBF CENTRO ZONAL TAME CONTRATO 112</t>
  </si>
  <si>
    <t>PRESTO SERVICIOS COMO PSICOLOGA EN EL DESARROLLO DEL PROGRAMA DE ATENCION INTEGRAL A LA PRIMERA INFANCIA EN EL MARCO DE LA ESTRATEGIA DE CERO A SIEMPRE EJECUTADO EN EL MUNICIPIO DE TAME ARAUCA       / PRESTO LOS SERVICIOS PROFESIONALES COMO PSICOLOGA APOYANDO LA OPERACION DE SERVICIO EN EL AREA DE ORIENTACION PSICOSOCIAL EN EL MUNICIPIO DE TAME PUERTO RONDON</t>
  </si>
  <si>
    <t>DIANA PATRICIA PADILLA CARREÑO</t>
  </si>
  <si>
    <t>AMELIA BONILLA NIÑO</t>
  </si>
  <si>
    <t>PRESTAR LOS SERVICIOS PROFESIONALES COMO COORDINADORA PSICOLOGA PARA EL CDI MIS JUGANDO Y APRENDIENDO DE LA MODALIDAD FAMILIAR EN EL MUNICIPIO DE MANI DEL DEPARTAMENTO DE CASANARE</t>
  </si>
  <si>
    <t>FUNDACION MUJERES PROCASANARE CONTRATO 014 - 017</t>
  </si>
  <si>
    <t>PRESTAR LOS SERVICIOS COMO PROFESIONAL EN PSICOLOGIA PARA LA PROMOCION DE LA INTEGRACION FAMILIAR Y LA PREVENCION DE MALTRATO ABUSO Y ABANDONO DE LOS NIÑOS Y ADOLESCENTES EN EL MUNICIPIO DE MANI</t>
  </si>
  <si>
    <t>ALCALDIA MUNICIPAL DE MANI CONTRATO 119 / 0023</t>
  </si>
  <si>
    <t>16/05/2011- 30/11/2011 / 14/01/2013-14/07/2013</t>
  </si>
  <si>
    <t>ANGIE VIVIANA NIETO COCUÑAME</t>
  </si>
  <si>
    <t>UNIVERSIDAD SANTIAGO DE CALI</t>
  </si>
  <si>
    <t>GLADYS PATRICIA DURAN BAUTISTA</t>
  </si>
  <si>
    <t>DEIBY VIVIANA BERNAL BARRERA</t>
  </si>
  <si>
    <t>CONTADOR PUBLICO</t>
  </si>
  <si>
    <t>BERZABE RODRIGUEZ MARTINEZ</t>
  </si>
  <si>
    <t>SECRETARIA DE DESARROLLO SOCIAL DE LA ALCALDIA MUNICIPAL DE NUNCHIA</t>
  </si>
  <si>
    <t>526 al 533</t>
  </si>
  <si>
    <t>INSTITUTO COLOMBIANO DE BIENESTAR FAMILIAR REGIONAL CASANARE</t>
  </si>
  <si>
    <t>N/4</t>
  </si>
  <si>
    <t>CRA 7 No. 2-166 Corregimiento la Yopalosa</t>
  </si>
  <si>
    <t>NO LA PRESENTÓ</t>
  </si>
  <si>
    <t>CRA 5 No. 5-21 Barrio Libertador</t>
  </si>
  <si>
    <t>NO PRESENTA LA PROMESA DE ARRENDAMIENTO O CARTA DE INTENCIÓN. EL SUPERVISOR DEL CONTRATO DEBE VERIFCAR LAS CONDICIONES HABILITANTES DE LA ESTRUCTURA REFERIDA</t>
  </si>
  <si>
    <t>COMFACASANARE</t>
  </si>
  <si>
    <t>537 al 543</t>
  </si>
  <si>
    <t>DEPARTAMENTO DEL CASANARE ALCADIA DE AGUAZUL SECRETARIA DE DESARROLLO SOCIAL</t>
  </si>
  <si>
    <t>544 al 553</t>
  </si>
  <si>
    <t>SISTEMA DE CONTROL INTERNO MECI - PROCESO DE GESTION DOCUMENTAL</t>
  </si>
  <si>
    <t>008</t>
  </si>
  <si>
    <t>554 al 562</t>
  </si>
  <si>
    <t>NO CUMPLE CON EL OBJETO</t>
  </si>
  <si>
    <t>INSTITUTO COLOMBIANO DE BIENESTAR FAMILIAR</t>
  </si>
  <si>
    <t>096</t>
  </si>
  <si>
    <t>DEPARTAMENTO DE CASANARE MUNICIPIO CHAMEZA</t>
  </si>
  <si>
    <t>440 AL 446</t>
  </si>
  <si>
    <t xml:space="preserve">CRA 7 No 7-59 SAN CARLOS
</t>
  </si>
  <si>
    <t>CENTRO POBLADO PUEBLO NUEVO</t>
  </si>
  <si>
    <t>NO PRESENTA LA CARTA DE COPROMISO DE GESTIONAR EL USO. EL SUPERVISOR DEL CONTRATO DEBE VERIFCAR LAS CONDICIONES HABILITANTES DE LA ESTRUCTURA REFERIDA</t>
  </si>
  <si>
    <t>SUBSNSAR INFORMACION DEL FORMATO 11 FOLIO 464 REFERENTE AL NUMERO DE CUPOS</t>
  </si>
  <si>
    <t>SENA - REGIONAL CASANARE</t>
  </si>
  <si>
    <t>515 AL 521</t>
  </si>
  <si>
    <t>01/1000.</t>
  </si>
  <si>
    <t>08-01-2012 A 31-10-2012; 17-05-2013 A 22-12-2013; 08-01-2104 A 15-12-2014</t>
  </si>
  <si>
    <t>EJERCER FUNCIONES COMO  COORDINADORA</t>
  </si>
  <si>
    <t>JOHANA ANDREA GONZALEZ RODRIGUEZ</t>
  </si>
  <si>
    <t>LICENCIADA EN EDUCACION PREESCOLAR</t>
  </si>
  <si>
    <t>FUNDACION UNIVERSITARIA PANAMERICANA</t>
  </si>
  <si>
    <t>01-09-2013 A 22-12-2013; 8-01-2014 A 31-10-2014, 28-01-2010 A 13-11-2012</t>
  </si>
  <si>
    <t>EJERCER FUNCIONES COMO  AOYO PEGAGOGICO</t>
  </si>
  <si>
    <t>01/5000.</t>
  </si>
  <si>
    <t>COORPORACION UNIVERSITARIA REMINGTON</t>
  </si>
  <si>
    <t>15-07-2013 A 01-12-2014; 20-09-2012 1 31-12-2012- 2-01-2013 A 22-12-2013</t>
  </si>
  <si>
    <t>EJERCE FUNCIONES DE COORDINACION</t>
  </si>
  <si>
    <t>UNIVERSIDAD UPTC</t>
  </si>
  <si>
    <t>01-02-2014 A 31-10-2014; 17-06-2011 A 9-02-2012; 17-01-2010 A 15-12-2010</t>
  </si>
  <si>
    <t>FUNDACION MUJERES PRO CASANARE</t>
  </si>
  <si>
    <t>SUBSANAR</t>
  </si>
  <si>
    <t>FUNDACIONES MUJERES PRO CASANARE</t>
  </si>
  <si>
    <t>ICBF REGIONAL CASANARE CENTRO ZONAL YOPAL</t>
  </si>
  <si>
    <t>0.11</t>
  </si>
  <si>
    <t>DE ACUERDO A LA NOTA 3 DEL NUMERAL 3.19 NO SE TIENE EN CUENTA LOS CUPOS EN RAZON A QUE EL PROPONENTE PRESENTO LA MISMA CERTIFICACION PARA EL GRUPO 1. Y DE ACUERDO A LA NOTA 1 DEL LITERAL A DEL NUMERAL 3.19 NO SE TIENE EN CUENTA LA CERTIFICACION EN RAZON A QUE SE PRESENTO PARA EL GRUPO 1</t>
  </si>
  <si>
    <t>INSTITUCIONAL</t>
  </si>
  <si>
    <t>CALLE 20 Nro 18.11 BARRIO CARLOS PIZARRO DE AGUAZUL</t>
  </si>
  <si>
    <t>CALLE 19 No 8-03 BELLO HORIZONTE</t>
  </si>
  <si>
    <t>CALL 4 NrO 4-73 POORVENIR AGUZUAL</t>
  </si>
  <si>
    <t>MODALIDA FAMILIAR</t>
  </si>
  <si>
    <t>FAMILIAR</t>
  </si>
  <si>
    <t>EL PROPONENTE PRESENTA PROPUESTA CON LOS 5 COMPONENTES MEDIANTE LOS CUALES PRECISA  LAS ACCIONES  A REALIZAR PARA BRINDAR UN SERVICIO CON CALIDAD</t>
  </si>
  <si>
    <t>FUNDACION NOMADAS INFANCIA, JUVENTUD Y ADULTO MAYOR</t>
  </si>
  <si>
    <t>FUNDACION SERVIMOS</t>
  </si>
  <si>
    <t>FUNDACION EMPRENDEDORES SOCIALES</t>
  </si>
  <si>
    <t>ALCALDIA DE MANI</t>
  </si>
  <si>
    <t>O</t>
  </si>
  <si>
    <t>REDSALUD</t>
  </si>
  <si>
    <t>CARRERA 9 CALLE 11 ESQUINA DE MANI</t>
  </si>
  <si>
    <t>NA</t>
  </si>
  <si>
    <t>SE CRUZA CON EL TALENTO HUMANO DEL PROPONENTE SANTA ENGRACIA (VER NOTA 5 NUMERAL 3.21.1 DEL PLIEGO). APLICA SOLO PARA SANTA ENGRACIA POR SER EL PRIMER PROPONENTE EN RADICAR</t>
  </si>
  <si>
    <t>SENA</t>
  </si>
  <si>
    <t>117</t>
  </si>
  <si>
    <t>ICBF REGIONAL CASNARE CENTRO ZONAL YOPAL</t>
  </si>
  <si>
    <t>5.20</t>
  </si>
  <si>
    <t>CALLE 13 No19-31 BARRIO BELLO HORIZONTE OROCUE</t>
  </si>
  <si>
    <t>PRESIO DE LA ALCALDIA EN EL BARRIO DE LA CANDELARIA DE OROCUE</t>
  </si>
  <si>
    <t>CALLE 6 NO. 5-52 barrio el centrro del municipio  de Orocue</t>
  </si>
  <si>
    <t>HABILITANTE</t>
  </si>
  <si>
    <t>4 FUERA</t>
  </si>
  <si>
    <t>10 FUERA</t>
  </si>
  <si>
    <t>No se evidencio la cantidad de cupos ejecutados a través de esta certificación. (folios del 526 a 533)</t>
  </si>
  <si>
    <t>EN LA CARTA DE COMPROMISO DE GESTION DE USO NO SE IDENTIFICA LA DIRECCION NI LA MODALIDAD (Folio 465). EL SUPERVISOR DEL CONTRATO DEBE VERIFCAR LAS CONDICIONES HABILITANTES DE LA ESTRUCTURA REFERIDA</t>
  </si>
  <si>
    <t>SUBSANAR EL FORMATO 7 EQUIPO HABLITANTE RESPECTO A LA CANTIDAD DE CUPOS PRECISA POR MODALIDAD. FOLIO 467</t>
  </si>
  <si>
    <t>Aclarar si el contrato 137 de 2012 es el mismo certificado en el grupo 1</t>
  </si>
  <si>
    <t>EN LA CARTA DE COMPROMISO DE GESTION DE USO NO SE IDETIFICA LA DIRECCION NI LA MODALIDAD (Folio 563). EL SUPERVISOR DEL CONTRATO DEBE VERIFCAR LAS CONDICIONES HABILITANTES DE LA ESTRUCTURA REFERIDA</t>
  </si>
  <si>
    <t>ICBF Regional Casanare</t>
  </si>
  <si>
    <t>EN LA CARTA DE COMPROMISO DE GESTION DE USO NO SE IDETIFICA LA DIRECCION NI LA MODALIDAD (Folio 335). EL SUPERVISOR DEL CONTRATO DEBE VERIFCAR LAS CONDICIONES HABILITANTES DE LA ESTRUCTURA REFERIDA</t>
  </si>
  <si>
    <t>CONFACASANARE</t>
  </si>
  <si>
    <t>Esta certificacion es extemporanea a la fecha establecida en el pliego, no aplica</t>
  </si>
  <si>
    <t>MUNICIPIO DE PORE</t>
  </si>
  <si>
    <t>002</t>
  </si>
  <si>
    <t>CALLE 3 No19-31 BARRIO BELLO HORIZONTE OROCUE</t>
  </si>
  <si>
    <t>FINCA GANADERA DEL RESGUARDO SAN JUANITO</t>
  </si>
  <si>
    <t>BARRIO LA CANDELARIA DE OROCUE</t>
  </si>
  <si>
    <t>ESCUELA VEREDA LAS CALLES DE SAN LUIS DE PALENQUE</t>
  </si>
  <si>
    <t>ESCUELA VEREDA EL SOCORRO DE SAN LUIS DE PALENQUE</t>
  </si>
  <si>
    <t>INSPECCION DE POLICIA CORREGIMIENTO ALGARROBO DE OROCUE</t>
  </si>
  <si>
    <t>SUBSANAR PARA ACLARAR LA DIRECCION DE INMUEBLE Y MODALIDAD</t>
  </si>
  <si>
    <t>subsanar</t>
  </si>
  <si>
    <t>SUBSANAR, NO ANEXA TARJETA PROFESIONAL</t>
  </si>
  <si>
    <t>Folio 28 al 75. La certificacion no cumple, esta repetida en orto grupo</t>
  </si>
  <si>
    <t>Aclarar si el contrato 137 de 2012 es el mismo certificado en el grupo 1, adicional esta certificación esta en otro grupo por lo tanto no es válida</t>
  </si>
  <si>
    <t>900186195-0</t>
  </si>
  <si>
    <t xml:space="preserve">CUMPLE </t>
  </si>
  <si>
    <t>NO CUMPLE</t>
  </si>
  <si>
    <t>EL PROPONENTE CUMPLE ______ NO CUMPLE    X</t>
  </si>
  <si>
    <t>CONVOCATORIA PÚBLICA DE APORTE No 02 DE 2014</t>
  </si>
  <si>
    <r>
      <t xml:space="preserve">En Yopal, al  </t>
    </r>
    <r>
      <rPr>
        <b/>
        <sz val="11"/>
        <color theme="1"/>
        <rFont val="Arial Narrow"/>
        <family val="2"/>
      </rPr>
      <t xml:space="preserve">1er dia de Diciembre </t>
    </r>
    <r>
      <rPr>
        <sz val="11"/>
        <color theme="1"/>
        <rFont val="Arial Narrow"/>
        <family val="2"/>
      </rPr>
      <t xml:space="preserve">de 2014, en las instalaciones del Instituto Colombiano de Bienestar Familiar –ICBF- de la Regional </t>
    </r>
    <r>
      <rPr>
        <b/>
        <sz val="11"/>
        <color theme="1"/>
        <rFont val="Arial Narrow"/>
        <family val="2"/>
      </rPr>
      <t xml:space="preserve">Casanare </t>
    </r>
    <r>
      <rPr>
        <sz val="11"/>
        <color theme="1"/>
        <rFont val="Arial Narrow"/>
        <family val="2"/>
      </rPr>
      <t>se reunieron los integrantes del Comité Evaluador, a saber: Estudio Técnico</t>
    </r>
    <r>
      <rPr>
        <b/>
        <sz val="11"/>
        <color theme="1"/>
        <rFont val="Arial Narrow"/>
        <family val="2"/>
      </rPr>
      <t xml:space="preserve">: Jorge Murcia Sandoval,Adriana Sofia Triana Silva, Juliet Paola Archila Pérez;  </t>
    </r>
    <r>
      <rPr>
        <sz val="11"/>
        <color theme="1"/>
        <rFont val="Arial Narrow"/>
        <family val="2"/>
      </rPr>
      <t>Estudio Financiero</t>
    </r>
    <r>
      <rPr>
        <b/>
        <sz val="11"/>
        <color theme="1"/>
        <rFont val="Arial Narrow"/>
        <family val="2"/>
      </rPr>
      <t>:</t>
    </r>
    <r>
      <rPr>
        <sz val="11"/>
        <color theme="1"/>
        <rFont val="Arial Narrow"/>
        <family val="2"/>
      </rPr>
      <t xml:space="preserve"> Zoraida Estepa Mendivelso, Washington Tenorio Arizala; y Estudio Jurídico</t>
    </r>
    <r>
      <rPr>
        <b/>
        <sz val="11"/>
        <color theme="1"/>
        <rFont val="Arial Narrow"/>
        <family val="2"/>
      </rPr>
      <t>:</t>
    </r>
    <r>
      <rPr>
        <sz val="11"/>
        <color theme="1"/>
        <rFont val="Arial Narrow"/>
        <family val="2"/>
      </rPr>
      <t xml:space="preserve"> Ingrid Tatiana Mendoza y Dorys Gutiérrez, con el fin de estudiar y evaluar las propuestas presentadas con ocasión de la Convocatoria Pública de aporte No. 002 de 2014, cuyo </t>
    </r>
    <r>
      <rPr>
        <sz val="11"/>
        <rFont val="Arial Narrow"/>
        <family val="2"/>
      </rPr>
      <t>objeto</t>
    </r>
    <r>
      <rPr>
        <sz val="11"/>
        <color theme="1"/>
        <rFont val="Arial Narrow"/>
        <family val="2"/>
      </rPr>
      <t xml:space="preserve">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</si>
  <si>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FUNDACION SANTA ENGRACIA</t>
  </si>
  <si>
    <t>FUNDACION PARA COOPERACION Y EL DESARROLLO SOSTENIBLE DE LA ORINOQUIA</t>
  </si>
  <si>
    <t>FUNDACION NACIONAL PARA EL DESARROLLO DE LA PROSPERIDAD - FUNDEXPO</t>
  </si>
  <si>
    <t>968 al 969</t>
  </si>
  <si>
    <t>CERTIFICADO DE CUMPLIMIENTO DE PAGO DE APORTES DE SEGURIDAD SOCIAL Y PARAFISCALES. FORMATO 2</t>
  </si>
  <si>
    <t>12 AL 14</t>
  </si>
  <si>
    <t>GARANTÍA DE SERIEDAD CORRESPONDIENTE AL GRUPO 4</t>
  </si>
  <si>
    <t>GARANTÍA DE SERIEDAD CORRESPONDIENTE AL GRUPO 5</t>
  </si>
  <si>
    <t>GARANTÍA DE SERIEDAD CORRESPONDIENTE AL GRUPO 10</t>
  </si>
  <si>
    <t>GARANTÍA DE SERIEDAD CORRESPONDIENTE AL GRUPO 1</t>
  </si>
  <si>
    <t>GARANTÍA DE SERIEDAD CORRESPONDIENTE AL GRUPO 6</t>
  </si>
  <si>
    <t>2 al 4</t>
  </si>
  <si>
    <t>20 al 23</t>
  </si>
  <si>
    <t>SEGÚN EL CERTIFICADO DE EXISTENCIA Y REPRESENTACIÓN LEGAL LA FACULTAD DEL REPRESENTANTE LEGAL PARA CONTRATAR ES ILIMITADA</t>
  </si>
  <si>
    <t>8 al 9</t>
  </si>
  <si>
    <t>6 al 7</t>
  </si>
  <si>
    <t>16 al 17</t>
  </si>
  <si>
    <t>Resolución número 3741 de 2014, expedida por la Regional Casanare</t>
  </si>
  <si>
    <t>18 al 19</t>
  </si>
  <si>
    <t xml:space="preserve">SI </t>
  </si>
  <si>
    <t xml:space="preserve">PROPONENTE No. 2. FUNDACIÓN MUJERES PRO CASANARE </t>
  </si>
  <si>
    <t>FUNDACION MUEJRES PRO CANASARE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</si>
</sst>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0_-;\-* #,##0.0_-;_-* &quot;-&quot;??_-;_-@_-"/>
    <numFmt numFmtId="171" formatCode="_-* #,##0_-;\-* #,##0_-;_-* &quot;-&quot;??_-;_-@_-"/>
    <numFmt numFmtId="172" formatCode="&quot;$&quot;#,##0"/>
  </numFmts>
  <fonts count="40"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sz val="9"/>
      <color rgb="FF000000"/>
      <name val="Arial Narrow"/>
      <family val="2"/>
    </font>
    <font>
      <b/>
      <sz val="12"/>
      <color rgb="FF000000"/>
      <name val="Arial"/>
      <family val="2"/>
    </font>
    <font>
      <sz val="12"/>
      <color rgb="FF000000"/>
      <name val="Arial"/>
      <family val="2"/>
    </font>
    <font>
      <sz val="12"/>
      <color theme="1"/>
      <name val="Arial"/>
      <family val="2"/>
    </font>
    <font>
      <sz val="10"/>
      <color theme="1"/>
      <name val="Arial"/>
      <family val="2"/>
    </font>
    <font>
      <b/>
      <sz val="10"/>
      <color theme="1"/>
      <name val="Arial"/>
      <family val="2"/>
    </font>
    <font>
      <sz val="12"/>
      <color rgb="FF7030A0"/>
      <name val="Arial"/>
      <family val="2"/>
    </font>
    <font>
      <b/>
      <sz val="12"/>
      <name val="Arial"/>
      <family val="2"/>
    </font>
    <font>
      <sz val="12"/>
      <name val="Arial"/>
      <family val="2"/>
    </font>
    <font>
      <b/>
      <sz val="14"/>
      <name val="Calibri"/>
      <family val="2"/>
    </font>
    <font>
      <sz val="8"/>
      <color theme="1"/>
      <name val="Calibri"/>
      <family val="2"/>
      <scheme val="minor"/>
    </font>
    <font>
      <sz val="8"/>
      <name val="Calibri"/>
      <family val="2"/>
      <scheme val="minor"/>
    </font>
    <font>
      <sz val="11"/>
      <name val="Arial Narrow"/>
      <family val="2"/>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rgb="FF92D050"/>
        <bgColor indexed="64"/>
      </patternFill>
    </fill>
    <fill>
      <patternFill patternType="solid">
        <fgColor theme="5"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306">
    <xf numFmtId="0" fontId="0" fillId="0" borderId="0" xfId="0"/>
    <xf numFmtId="0" fontId="0" fillId="0" borderId="1" xfId="0" applyBorder="1"/>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4" fontId="0" fillId="0" borderId="0" xfId="0" applyNumberFormat="1" applyAlignment="1">
      <alignment horizontal="center" vertical="center"/>
    </xf>
    <xf numFmtId="166" fontId="0" fillId="0" borderId="0" xfId="0" applyNumberFormat="1" applyFill="1" applyBorder="1" applyAlignment="1">
      <alignment horizontal="center" vertical="center"/>
    </xf>
    <xf numFmtId="165"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3" fontId="11" fillId="4" borderId="1" xfId="0" applyNumberFormat="1" applyFont="1" applyFill="1" applyBorder="1" applyAlignment="1">
      <alignment horizontal="right"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166" fontId="0" fillId="3" borderId="1" xfId="0" applyNumberForma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4" fillId="0" borderId="0" xfId="0" applyFont="1" applyAlignment="1">
      <alignment horizontal="justify" vertical="center"/>
    </xf>
    <xf numFmtId="0" fontId="25" fillId="5"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6" borderId="5" xfId="0" applyFont="1" applyFill="1" applyBorder="1" applyAlignment="1">
      <alignment horizontal="center" vertical="center" wrapText="1"/>
    </xf>
    <xf numFmtId="0" fontId="26" fillId="7" borderId="19"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26" fillId="0" borderId="22" xfId="0" applyFont="1" applyBorder="1" applyAlignment="1">
      <alignment horizontal="center" vertical="center" wrapText="1"/>
    </xf>
    <xf numFmtId="0" fontId="26" fillId="7" borderId="22" xfId="0" applyFont="1" applyFill="1" applyBorder="1" applyAlignment="1">
      <alignment horizontal="justify" vertical="center" wrapText="1"/>
    </xf>
    <xf numFmtId="0" fontId="25" fillId="0" borderId="0" xfId="0" applyFont="1" applyBorder="1" applyAlignment="1">
      <alignment horizontal="center" vertical="center" wrapText="1"/>
    </xf>
    <xf numFmtId="0" fontId="31" fillId="0" borderId="0" xfId="0" applyFont="1" applyAlignment="1">
      <alignment horizontal="justify" vertical="center"/>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7" borderId="0" xfId="0" applyFont="1" applyFill="1" applyAlignment="1">
      <alignment vertical="center"/>
    </xf>
    <xf numFmtId="0" fontId="28" fillId="7" borderId="27" xfId="0" applyFont="1" applyFill="1" applyBorder="1" applyAlignment="1">
      <alignment vertical="center"/>
    </xf>
    <xf numFmtId="0" fontId="28" fillId="7" borderId="28" xfId="0" applyFont="1" applyFill="1" applyBorder="1" applyAlignment="1">
      <alignment horizontal="center" vertical="center" wrapText="1"/>
    </xf>
    <xf numFmtId="0" fontId="29" fillId="0" borderId="29" xfId="0" applyFont="1" applyBorder="1" applyAlignment="1">
      <alignment vertical="center" wrapText="1"/>
    </xf>
    <xf numFmtId="0" fontId="29" fillId="0" borderId="28" xfId="0" applyFont="1" applyBorder="1" applyAlignment="1">
      <alignment vertical="center"/>
    </xf>
    <xf numFmtId="0" fontId="28" fillId="7" borderId="29" xfId="0" applyFont="1" applyFill="1" applyBorder="1" applyAlignment="1">
      <alignment vertical="center"/>
    </xf>
    <xf numFmtId="0" fontId="29" fillId="7" borderId="28" xfId="0" applyFont="1" applyFill="1" applyBorder="1" applyAlignment="1">
      <alignment vertical="center"/>
    </xf>
    <xf numFmtId="0" fontId="29" fillId="7" borderId="0" xfId="0" applyFont="1" applyFill="1" applyAlignment="1">
      <alignment vertical="center"/>
    </xf>
    <xf numFmtId="0" fontId="29" fillId="7" borderId="29" xfId="0" applyFont="1" applyFill="1" applyBorder="1" applyAlignment="1">
      <alignment vertical="center"/>
    </xf>
    <xf numFmtId="0" fontId="28" fillId="7" borderId="30" xfId="0" applyFont="1" applyFill="1" applyBorder="1" applyAlignment="1">
      <alignment vertical="center"/>
    </xf>
    <xf numFmtId="0" fontId="28" fillId="7" borderId="0" xfId="0" applyFont="1" applyFill="1" applyAlignment="1">
      <alignment horizontal="center" vertical="center"/>
    </xf>
    <xf numFmtId="0" fontId="28" fillId="7" borderId="29" xfId="0" applyFont="1" applyFill="1" applyBorder="1" applyAlignment="1">
      <alignment horizontal="center" vertical="center"/>
    </xf>
    <xf numFmtId="0" fontId="29" fillId="7" borderId="25" xfId="0" applyFont="1" applyFill="1" applyBorder="1" applyAlignment="1">
      <alignment vertical="center"/>
    </xf>
    <xf numFmtId="0" fontId="29" fillId="7" borderId="33" xfId="0" applyFont="1" applyFill="1" applyBorder="1" applyAlignment="1">
      <alignment vertical="center"/>
    </xf>
    <xf numFmtId="0" fontId="29" fillId="7" borderId="36" xfId="0" applyFont="1" applyFill="1" applyBorder="1" applyAlignment="1">
      <alignment vertical="center"/>
    </xf>
    <xf numFmtId="0" fontId="28" fillId="7" borderId="28" xfId="0" applyFont="1" applyFill="1" applyBorder="1" applyAlignment="1">
      <alignment vertical="center"/>
    </xf>
    <xf numFmtId="0" fontId="28" fillId="7" borderId="36" xfId="0" applyFont="1" applyFill="1" applyBorder="1" applyAlignment="1">
      <alignment horizontal="center" vertical="center"/>
    </xf>
    <xf numFmtId="0" fontId="28" fillId="7" borderId="0" xfId="0" applyFont="1" applyFill="1" applyAlignment="1">
      <alignment horizontal="right" vertical="center"/>
    </xf>
    <xf numFmtId="0" fontId="28" fillId="7" borderId="0" xfId="0" applyFont="1" applyFill="1" applyAlignment="1">
      <alignment vertical="center"/>
    </xf>
    <xf numFmtId="0" fontId="29" fillId="0" borderId="29" xfId="0" applyFont="1" applyBorder="1" applyAlignment="1">
      <alignment vertical="center"/>
    </xf>
    <xf numFmtId="0" fontId="29" fillId="7" borderId="35" xfId="0" applyFont="1" applyFill="1" applyBorder="1" applyAlignment="1">
      <alignment vertical="center" wrapText="1"/>
    </xf>
    <xf numFmtId="0" fontId="30" fillId="0" borderId="0" xfId="0" applyFont="1"/>
    <xf numFmtId="0" fontId="33"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4" fillId="7" borderId="33" xfId="0" applyFont="1" applyFill="1" applyBorder="1" applyAlignment="1">
      <alignment vertical="center"/>
    </xf>
    <xf numFmtId="0" fontId="34" fillId="7" borderId="33" xfId="0" applyFont="1" applyFill="1" applyBorder="1" applyAlignment="1">
      <alignment horizontal="center" vertical="center"/>
    </xf>
    <xf numFmtId="0" fontId="34" fillId="7" borderId="33" xfId="0" applyFont="1" applyFill="1" applyBorder="1" applyAlignment="1">
      <alignment vertical="center" wrapText="1"/>
    </xf>
    <xf numFmtId="1" fontId="0" fillId="3" borderId="1" xfId="0" applyNumberFormat="1" applyFill="1" applyBorder="1" applyAlignment="1">
      <alignment horizontal="right" vertical="center"/>
    </xf>
    <xf numFmtId="166" fontId="0" fillId="4" borderId="1" xfId="0" applyNumberFormat="1" applyFill="1" applyBorder="1" applyAlignment="1" applyProtection="1">
      <alignment vertical="center"/>
    </xf>
    <xf numFmtId="1" fontId="13" fillId="0" borderId="1" xfId="0" applyNumberFormat="1" applyFont="1" applyFill="1" applyBorder="1" applyAlignment="1" applyProtection="1">
      <alignment horizontal="center" vertical="center" wrapText="1"/>
      <protection locked="0"/>
    </xf>
    <xf numFmtId="170" fontId="13" fillId="0" borderId="1" xfId="1" applyNumberFormat="1" applyFont="1" applyFill="1" applyBorder="1" applyAlignment="1" applyProtection="1">
      <alignment horizontal="center" vertical="center" wrapText="1"/>
      <protection locked="0"/>
    </xf>
    <xf numFmtId="171" fontId="13" fillId="0" borderId="1" xfId="1" applyNumberFormat="1" applyFont="1" applyFill="1" applyBorder="1" applyAlignment="1" applyProtection="1">
      <alignment horizontal="center" vertical="center" wrapText="1"/>
      <protection locked="0"/>
    </xf>
    <xf numFmtId="0" fontId="0" fillId="0" borderId="1" xfId="0" applyFill="1" applyBorder="1" applyAlignment="1">
      <alignment horizontal="left" vertical="center" wrapText="1"/>
    </xf>
    <xf numFmtId="0" fontId="0" fillId="0" borderId="1" xfId="0" applyFill="1" applyBorder="1" applyAlignment="1">
      <alignment vertical="center" wrapText="1"/>
    </xf>
    <xf numFmtId="14" fontId="0" fillId="0" borderId="1" xfId="0" applyNumberFormat="1" applyBorder="1" applyAlignment="1">
      <alignment vertical="center"/>
    </xf>
    <xf numFmtId="0" fontId="1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0" fillId="0" borderId="1" xfId="0" applyNumberFormat="1" applyFill="1" applyBorder="1" applyAlignment="1">
      <alignment vertical="center" wrapText="1"/>
    </xf>
    <xf numFmtId="17" fontId="14"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172" fontId="13" fillId="0" borderId="1" xfId="1" applyNumberFormat="1" applyFont="1" applyFill="1" applyBorder="1" applyAlignment="1">
      <alignment horizontal="right" vertical="center" wrapText="1"/>
    </xf>
    <xf numFmtId="0" fontId="0" fillId="4" borderId="1" xfId="0" applyFill="1" applyBorder="1" applyAlignment="1">
      <alignment horizontal="center" vertical="center"/>
    </xf>
    <xf numFmtId="0" fontId="13" fillId="0" borderId="1" xfId="0" applyNumberFormat="1" applyFont="1" applyFill="1" applyBorder="1" applyAlignment="1" applyProtection="1">
      <alignment horizontal="center" vertical="center" wrapText="1"/>
      <protection locked="0"/>
    </xf>
    <xf numFmtId="12" fontId="13" fillId="0" borderId="1" xfId="0" applyNumberFormat="1" applyFont="1" applyFill="1" applyBorder="1" applyAlignment="1" applyProtection="1">
      <alignment horizontal="center" vertical="center" wrapText="1"/>
      <protection locked="0"/>
    </xf>
    <xf numFmtId="0" fontId="13" fillId="0" borderId="1" xfId="0" quotePrefix="1" applyNumberFormat="1" applyFont="1" applyFill="1" applyBorder="1" applyAlignment="1" applyProtection="1">
      <alignment horizontal="center" vertical="center" wrapText="1"/>
      <protection locked="0"/>
    </xf>
    <xf numFmtId="0" fontId="13" fillId="0" borderId="1" xfId="0" quotePrefix="1" applyFont="1" applyFill="1" applyBorder="1" applyAlignment="1" applyProtection="1">
      <alignment horizontal="center" vertical="center" wrapText="1"/>
      <protection locked="0"/>
    </xf>
    <xf numFmtId="2" fontId="18" fillId="2" borderId="1" xfId="0" applyNumberFormat="1" applyFont="1" applyFill="1" applyBorder="1" applyAlignment="1" applyProtection="1">
      <alignment horizontal="center" vertical="center" wrapText="1"/>
      <protection locked="0"/>
    </xf>
    <xf numFmtId="1" fontId="13" fillId="0" borderId="1" xfId="0" quotePrefix="1" applyNumberFormat="1" applyFont="1" applyFill="1" applyBorder="1" applyAlignment="1" applyProtection="1">
      <alignment horizontal="center" vertical="center" wrapText="1"/>
      <protection locked="0"/>
    </xf>
    <xf numFmtId="0" fontId="0" fillId="0" borderId="0" xfId="0" applyAlignment="1">
      <alignment vertical="center" wrapText="1"/>
    </xf>
    <xf numFmtId="0" fontId="1" fillId="2" borderId="5" xfId="0" applyFont="1" applyFill="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17" fontId="0" fillId="0" borderId="1" xfId="0" applyNumberFormat="1" applyBorder="1" applyAlignment="1">
      <alignment vertical="center" wrapText="1"/>
    </xf>
    <xf numFmtId="17" fontId="0" fillId="0" borderId="1" xfId="0" applyNumberFormat="1" applyBorder="1" applyAlignment="1">
      <alignment horizontal="left" vertical="center" wrapText="1"/>
    </xf>
    <xf numFmtId="43" fontId="0" fillId="0" borderId="1" xfId="1" applyFont="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43" fontId="0" fillId="0" borderId="1" xfId="1" applyFont="1" applyBorder="1" applyAlignment="1">
      <alignment vertical="center" wrapText="1"/>
    </xf>
    <xf numFmtId="0" fontId="0" fillId="0" borderId="1" xfId="0" applyFill="1" applyBorder="1" applyAlignment="1">
      <alignment horizontal="center" vertical="center" wrapText="1"/>
    </xf>
    <xf numFmtId="0" fontId="11" fillId="4" borderId="1" xfId="0" applyFont="1" applyFill="1" applyBorder="1" applyAlignment="1">
      <alignment horizontal="left" vertical="center" wrapText="1"/>
    </xf>
    <xf numFmtId="0" fontId="36" fillId="4" borderId="0" xfId="0" applyFont="1" applyFill="1" applyBorder="1" applyAlignment="1">
      <alignment horizontal="left" vertical="center"/>
    </xf>
    <xf numFmtId="1" fontId="13" fillId="4" borderId="1" xfId="0"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horizontal="center" vertical="center" wrapText="1"/>
      <protection locked="0"/>
    </xf>
    <xf numFmtId="49" fontId="14" fillId="0" borderId="1" xfId="0" applyNumberFormat="1" applyFont="1" applyFill="1" applyBorder="1" applyAlignment="1" applyProtection="1">
      <alignment horizontal="justify" vertical="center" wrapText="1"/>
      <protection locked="0"/>
    </xf>
    <xf numFmtId="0" fontId="37" fillId="0" borderId="0" xfId="0" applyFont="1"/>
    <xf numFmtId="0" fontId="38" fillId="0" borderId="1" xfId="0"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center" vertical="center" wrapText="1"/>
      <protection locked="0"/>
    </xf>
    <xf numFmtId="49" fontId="38" fillId="0" borderId="1" xfId="0" applyNumberFormat="1" applyFont="1" applyFill="1" applyBorder="1" applyAlignment="1" applyProtection="1">
      <alignment horizontal="justify" vertical="center" wrapText="1"/>
      <protection locked="0"/>
    </xf>
    <xf numFmtId="49" fontId="38" fillId="0" borderId="0" xfId="0" applyNumberFormat="1" applyFont="1" applyFill="1" applyBorder="1" applyAlignment="1" applyProtection="1">
      <alignment horizontal="center" vertical="center" wrapText="1"/>
      <protection locked="0"/>
    </xf>
    <xf numFmtId="1" fontId="13" fillId="0" borderId="0" xfId="0" applyNumberFormat="1" applyFont="1" applyFill="1" applyBorder="1" applyAlignment="1" applyProtection="1">
      <alignment horizontal="center" vertical="center" wrapText="1"/>
      <protection locked="0"/>
    </xf>
    <xf numFmtId="1" fontId="13" fillId="10" borderId="1" xfId="0" applyNumberFormat="1" applyFont="1" applyFill="1" applyBorder="1" applyAlignment="1" applyProtection="1">
      <alignment horizontal="center" vertical="center" wrapText="1"/>
      <protection locked="0"/>
    </xf>
    <xf numFmtId="1" fontId="13" fillId="11" borderId="1" xfId="0" applyNumberFormat="1" applyFont="1" applyFill="1" applyBorder="1" applyAlignment="1" applyProtection="1">
      <alignment horizontal="center" vertical="center" wrapText="1"/>
      <protection locked="0"/>
    </xf>
    <xf numFmtId="1" fontId="13" fillId="10" borderId="1" xfId="0" quotePrefix="1" applyNumberFormat="1" applyFont="1" applyFill="1" applyBorder="1" applyAlignment="1" applyProtection="1">
      <alignment horizontal="center" vertical="center" wrapText="1"/>
      <protection locked="0"/>
    </xf>
    <xf numFmtId="1" fontId="13" fillId="3" borderId="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43" fontId="13" fillId="0" borderId="1" xfId="1" applyNumberFormat="1" applyFont="1" applyFill="1" applyBorder="1" applyAlignment="1" applyProtection="1">
      <alignment horizontal="center" vertical="center" wrapText="1"/>
      <protection locked="0"/>
    </xf>
    <xf numFmtId="2" fontId="0" fillId="2" borderId="1" xfId="0" applyNumberFormat="1" applyFill="1" applyBorder="1" applyAlignment="1">
      <alignment horizontal="center" vertical="center"/>
    </xf>
    <xf numFmtId="9" fontId="13" fillId="0" borderId="1" xfId="0" quotePrefix="1" applyNumberFormat="1" applyFont="1" applyFill="1" applyBorder="1" applyAlignment="1" applyProtection="1">
      <alignment horizontal="center" vertical="center" wrapText="1"/>
      <protection locked="0"/>
    </xf>
    <xf numFmtId="0" fontId="23" fillId="0" borderId="0" xfId="0" applyFont="1" applyAlignment="1">
      <alignment horizontal="center" vertical="center"/>
    </xf>
    <xf numFmtId="0" fontId="25" fillId="6"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wrapText="1"/>
    </xf>
    <xf numFmtId="0" fontId="28" fillId="7" borderId="33" xfId="0" applyFont="1" applyFill="1" applyBorder="1" applyAlignment="1">
      <alignment vertical="center"/>
    </xf>
    <xf numFmtId="49" fontId="38" fillId="0" borderId="13" xfId="0" applyNumberFormat="1" applyFont="1" applyFill="1" applyBorder="1" applyAlignment="1" applyProtection="1">
      <alignment horizontal="center" vertical="center" wrapText="1"/>
      <protection locked="0"/>
    </xf>
    <xf numFmtId="0" fontId="0" fillId="0" borderId="0" xfId="0" applyFill="1" applyBorder="1"/>
    <xf numFmtId="0" fontId="0" fillId="0" borderId="1" xfId="0" applyBorder="1" applyAlignment="1">
      <alignment horizontal="center"/>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32" fillId="0" borderId="0" xfId="0" applyFont="1" applyAlignment="1">
      <alignment horizontal="center" vertical="center"/>
    </xf>
    <xf numFmtId="0" fontId="25" fillId="6"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5" borderId="1" xfId="0" applyFont="1" applyFill="1" applyBorder="1" applyAlignment="1">
      <alignment horizontal="center" vertical="center" wrapText="1"/>
    </xf>
    <xf numFmtId="0" fontId="0" fillId="0" borderId="1" xfId="0" applyBorder="1" applyAlignment="1">
      <alignment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7" fillId="0" borderId="0" xfId="0" applyFont="1" applyFill="1" applyAlignment="1">
      <alignment horizontal="left" vertical="center" wrapText="1"/>
    </xf>
    <xf numFmtId="0" fontId="7" fillId="2" borderId="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4" fillId="4" borderId="5" xfId="0" applyFont="1" applyFill="1" applyBorder="1" applyAlignment="1">
      <alignment horizontal="justify" vertical="center" wrapText="1"/>
    </xf>
    <xf numFmtId="0" fontId="14" fillId="4" borderId="14" xfId="0" applyFont="1" applyFill="1"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1" fillId="2" borderId="40"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14" fillId="0" borderId="5"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0" fillId="0" borderId="5" xfId="0" applyBorder="1" applyAlignment="1">
      <alignment horizontal="justify" vertical="center" wrapText="1"/>
    </xf>
    <xf numFmtId="0" fontId="0" fillId="0" borderId="14" xfId="0" applyBorder="1" applyAlignment="1">
      <alignment horizontal="justify" vertical="center" wrapText="1"/>
    </xf>
    <xf numFmtId="0" fontId="0" fillId="0" borderId="1" xfId="0" applyBorder="1" applyAlignment="1">
      <alignment horizontal="justify" vertical="center" wrapText="1"/>
    </xf>
    <xf numFmtId="0" fontId="14" fillId="4" borderId="5"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0" fillId="4" borderId="1" xfId="0" applyFill="1" applyBorder="1" applyAlignment="1">
      <alignment horizontal="justify" vertical="center"/>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 xfId="0" applyFill="1" applyBorder="1" applyAlignment="1">
      <alignment horizontal="center" vertical="center"/>
    </xf>
    <xf numFmtId="0" fontId="0" fillId="0" borderId="14" xfId="0" applyFill="1" applyBorder="1" applyAlignment="1">
      <alignment horizontal="center" vertical="center"/>
    </xf>
    <xf numFmtId="44" fontId="35" fillId="7" borderId="32" xfId="3" applyFont="1" applyFill="1" applyBorder="1" applyAlignment="1">
      <alignment horizontal="center" vertical="center" wrapText="1"/>
    </xf>
    <xf numFmtId="44" fontId="35" fillId="7" borderId="31" xfId="3" applyFont="1" applyFill="1" applyBorder="1" applyAlignment="1">
      <alignment horizontal="center" vertical="center" wrapText="1"/>
    </xf>
    <xf numFmtId="0" fontId="28" fillId="9" borderId="30" xfId="0" applyFont="1" applyFill="1" applyBorder="1" applyAlignment="1">
      <alignment horizontal="center" vertical="center"/>
    </xf>
    <xf numFmtId="0" fontId="28" fillId="9" borderId="32" xfId="0" applyFont="1" applyFill="1" applyBorder="1" applyAlignment="1">
      <alignment horizontal="center" vertical="center"/>
    </xf>
    <xf numFmtId="0" fontId="28" fillId="9" borderId="31" xfId="0" applyFont="1" applyFill="1" applyBorder="1" applyAlignment="1">
      <alignment horizontal="center" vertical="center"/>
    </xf>
    <xf numFmtId="0" fontId="34" fillId="7" borderId="32"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28" fillId="7" borderId="25" xfId="0" applyFont="1" applyFill="1" applyBorder="1" applyAlignment="1">
      <alignment horizontal="center" vertical="center" wrapText="1"/>
    </xf>
    <xf numFmtId="0" fontId="28" fillId="7" borderId="26" xfId="0" applyFont="1" applyFill="1" applyBorder="1" applyAlignment="1">
      <alignment horizontal="center" vertical="center" wrapText="1"/>
    </xf>
    <xf numFmtId="0" fontId="28" fillId="7" borderId="0" xfId="0" applyFont="1" applyFill="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xf numFmtId="0" fontId="35" fillId="7" borderId="32" xfId="0" applyFont="1" applyFill="1" applyBorder="1" applyAlignment="1">
      <alignment horizontal="center" vertical="center" wrapText="1"/>
    </xf>
    <xf numFmtId="0" fontId="35" fillId="7" borderId="31" xfId="0" applyFont="1" applyFill="1" applyBorder="1" applyAlignment="1">
      <alignment horizontal="center" vertical="center" wrapText="1"/>
    </xf>
    <xf numFmtId="0" fontId="0" fillId="0" borderId="28" xfId="0" applyBorder="1"/>
    <xf numFmtId="0" fontId="28" fillId="7" borderId="35" xfId="0" applyFont="1" applyFill="1" applyBorder="1" applyAlignment="1">
      <alignment vertical="center" wrapText="1"/>
    </xf>
    <xf numFmtId="0" fontId="28" fillId="7" borderId="34" xfId="0" applyFont="1" applyFill="1" applyBorder="1" applyAlignment="1">
      <alignment vertical="center" wrapText="1"/>
    </xf>
    <xf numFmtId="0" fontId="29" fillId="7" borderId="38" xfId="0" applyFont="1" applyFill="1" applyBorder="1" applyAlignment="1">
      <alignment vertical="center"/>
    </xf>
    <xf numFmtId="0" fontId="28" fillId="7" borderId="25" xfId="0" applyFont="1" applyFill="1" applyBorder="1" applyAlignment="1">
      <alignment vertical="center"/>
    </xf>
    <xf numFmtId="0" fontId="28" fillId="7" borderId="33" xfId="0" applyFont="1" applyFill="1" applyBorder="1" applyAlignment="1">
      <alignment vertical="center"/>
    </xf>
    <xf numFmtId="0" fontId="28" fillId="7" borderId="26" xfId="0" applyFont="1" applyFill="1" applyBorder="1" applyAlignment="1">
      <alignment vertical="center" wrapText="1"/>
    </xf>
    <xf numFmtId="0" fontId="28" fillId="7" borderId="37" xfId="0" applyFont="1" applyFill="1" applyBorder="1" applyAlignment="1">
      <alignment vertical="center" wrapText="1"/>
    </xf>
    <xf numFmtId="0" fontId="29" fillId="7" borderId="39" xfId="0" applyFont="1" applyFill="1" applyBorder="1" applyAlignment="1">
      <alignment vertical="center"/>
    </xf>
    <xf numFmtId="3" fontId="11" fillId="0" borderId="1" xfId="0" applyNumberFormat="1" applyFont="1" applyFill="1" applyBorder="1" applyAlignment="1">
      <alignment horizontal="right" vertical="center" wrapText="1"/>
    </xf>
    <xf numFmtId="166" fontId="0" fillId="0" borderId="1" xfId="0" applyNumberFormat="1" applyFill="1" applyBorder="1" applyAlignment="1" applyProtection="1">
      <alignment vertical="center"/>
    </xf>
    <xf numFmtId="171" fontId="0" fillId="0" borderId="1" xfId="1" applyNumberFormat="1" applyFont="1" applyFill="1" applyBorder="1" applyAlignment="1" applyProtection="1">
      <alignment vertical="center"/>
    </xf>
    <xf numFmtId="0" fontId="0" fillId="0" borderId="0" xfId="0" applyFill="1" applyBorder="1" applyAlignment="1">
      <alignment horizontal="right" vertical="center" wrapText="1"/>
    </xf>
    <xf numFmtId="166" fontId="0" fillId="0" borderId="1" xfId="0" applyNumberFormat="1" applyFill="1" applyBorder="1" applyAlignment="1" applyProtection="1">
      <alignment horizontal="right" vertical="center"/>
    </xf>
    <xf numFmtId="166" fontId="0" fillId="3" borderId="1" xfId="0" applyNumberFormat="1" applyFill="1" applyBorder="1" applyAlignment="1">
      <alignment vertical="center"/>
    </xf>
    <xf numFmtId="1" fontId="0" fillId="3" borderId="1" xfId="0" applyNumberFormat="1" applyFill="1" applyBorder="1" applyAlignment="1">
      <alignment vertical="center"/>
    </xf>
    <xf numFmtId="0" fontId="0" fillId="3" borderId="1" xfId="0" applyFill="1" applyBorder="1" applyAlignment="1">
      <alignment horizontal="right" vertical="center"/>
    </xf>
    <xf numFmtId="43" fontId="29" fillId="8" borderId="26" xfId="1" applyFont="1" applyFill="1" applyBorder="1" applyAlignment="1">
      <alignment vertical="center"/>
    </xf>
    <xf numFmtId="2" fontId="29" fillId="7" borderId="27" xfId="0" applyNumberFormat="1" applyFont="1" applyFill="1" applyBorder="1" applyAlignment="1">
      <alignment vertical="center"/>
    </xf>
    <xf numFmtId="43" fontId="29" fillId="8" borderId="0" xfId="1" applyFont="1" applyFill="1" applyAlignment="1">
      <alignment vertical="center"/>
    </xf>
    <xf numFmtId="9" fontId="0" fillId="0" borderId="0" xfId="4" applyFont="1"/>
    <xf numFmtId="2" fontId="29" fillId="7" borderId="29" xfId="0" applyNumberFormat="1" applyFont="1" applyFill="1" applyBorder="1" applyAlignment="1">
      <alignment vertical="center"/>
    </xf>
    <xf numFmtId="43" fontId="29" fillId="8" borderId="35" xfId="1" applyFont="1" applyFill="1" applyBorder="1" applyAlignment="1">
      <alignment vertical="center"/>
    </xf>
    <xf numFmtId="2" fontId="29" fillId="8" borderId="0" xfId="0" applyNumberFormat="1" applyFont="1" applyFill="1" applyAlignment="1">
      <alignment horizontal="center" vertical="center"/>
    </xf>
    <xf numFmtId="2" fontId="29" fillId="8" borderId="35" xfId="0" applyNumberFormat="1" applyFont="1" applyFill="1" applyBorder="1" applyAlignment="1">
      <alignment horizontal="center" vertical="center"/>
    </xf>
    <xf numFmtId="0" fontId="26" fillId="0" borderId="22"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xf numFmtId="0" fontId="0" fillId="0" borderId="5" xfId="0" applyFill="1" applyBorder="1" applyAlignment="1">
      <alignment horizontal="center"/>
    </xf>
    <xf numFmtId="0" fontId="0" fillId="0" borderId="40" xfId="0" applyFill="1" applyBorder="1" applyAlignment="1">
      <alignment horizontal="center"/>
    </xf>
    <xf numFmtId="0" fontId="0" fillId="0" borderId="14" xfId="0" applyFill="1" applyBorder="1" applyAlignment="1">
      <alignment horizontal="center"/>
    </xf>
    <xf numFmtId="0" fontId="0" fillId="0" borderId="1" xfId="0" applyBorder="1" applyAlignment="1">
      <alignment horizontal="center" wrapText="1"/>
    </xf>
    <xf numFmtId="0" fontId="26" fillId="7" borderId="19" xfId="0" applyFont="1" applyFill="1" applyBorder="1" applyAlignment="1">
      <alignment horizontal="justify" vertical="justify" wrapText="1"/>
    </xf>
    <xf numFmtId="0" fontId="26" fillId="7" borderId="20" xfId="0" applyFont="1" applyFill="1" applyBorder="1" applyAlignment="1">
      <alignment horizontal="justify" vertical="justify" wrapText="1"/>
    </xf>
    <xf numFmtId="0" fontId="26" fillId="7" borderId="21" xfId="0" applyFont="1" applyFill="1" applyBorder="1" applyAlignment="1">
      <alignment horizontal="justify" vertical="justify" wrapText="1"/>
    </xf>
    <xf numFmtId="0" fontId="26" fillId="7" borderId="22" xfId="0" applyFont="1" applyFill="1" applyBorder="1" applyAlignment="1">
      <alignment horizontal="justify" vertical="justify" wrapText="1"/>
    </xf>
    <xf numFmtId="0" fontId="26" fillId="7" borderId="23" xfId="0" applyFont="1" applyFill="1" applyBorder="1" applyAlignment="1">
      <alignment horizontal="justify" vertical="justify" wrapText="1"/>
    </xf>
    <xf numFmtId="0" fontId="26" fillId="7" borderId="24" xfId="0" applyFont="1" applyFill="1" applyBorder="1" applyAlignment="1">
      <alignment horizontal="justify" vertical="justify" wrapText="1"/>
    </xf>
    <xf numFmtId="0" fontId="26" fillId="0" borderId="22" xfId="0" applyFont="1" applyBorder="1" applyAlignment="1">
      <alignment horizontal="justify" vertical="justify" wrapText="1"/>
    </xf>
    <xf numFmtId="0" fontId="26" fillId="0" borderId="23" xfId="0" applyFont="1" applyBorder="1" applyAlignment="1">
      <alignment horizontal="justify" vertical="justify" wrapText="1"/>
    </xf>
    <xf numFmtId="0" fontId="26" fillId="0" borderId="24" xfId="0" applyFont="1" applyBorder="1" applyAlignment="1">
      <alignment horizontal="justify" vertical="justify"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40"/>
  <sheetViews>
    <sheetView tabSelected="1" topLeftCell="A36" zoomScaleNormal="100" workbookViewId="0">
      <selection activeCell="A39" sqref="A39:D39"/>
    </sheetView>
  </sheetViews>
  <sheetFormatPr baseColWidth="10" defaultRowHeight="15" x14ac:dyDescent="0.25"/>
  <cols>
    <col min="1" max="1" width="11.42578125" style="70"/>
    <col min="2" max="2" width="13.85546875" style="70" customWidth="1"/>
    <col min="3" max="3" width="13.7109375" style="70" customWidth="1"/>
    <col min="4" max="4" width="21.85546875" style="70" customWidth="1"/>
    <col min="5" max="5" width="11.42578125" style="70"/>
    <col min="6" max="6" width="9.85546875" style="70" customWidth="1"/>
    <col min="7" max="7" width="10.85546875" style="70" customWidth="1"/>
    <col min="8" max="11" width="11.42578125" style="70"/>
    <col min="12" max="12" width="20.28515625" style="70" customWidth="1"/>
    <col min="13" max="16384" width="11.42578125" style="70"/>
  </cols>
  <sheetData>
    <row r="3" spans="1:12" ht="16.5" x14ac:dyDescent="0.25">
      <c r="A3" s="195" t="s">
        <v>63</v>
      </c>
      <c r="B3" s="195"/>
      <c r="C3" s="195"/>
      <c r="D3" s="195"/>
      <c r="E3" s="195"/>
      <c r="F3" s="195"/>
      <c r="G3" s="195"/>
      <c r="H3" s="195"/>
      <c r="I3" s="195"/>
      <c r="J3" s="195"/>
      <c r="K3" s="195"/>
      <c r="L3" s="195"/>
    </row>
    <row r="4" spans="1:12" ht="16.5" x14ac:dyDescent="0.25">
      <c r="A4" s="180"/>
    </row>
    <row r="5" spans="1:12" ht="16.5" x14ac:dyDescent="0.25">
      <c r="A5" s="195" t="s">
        <v>367</v>
      </c>
      <c r="B5" s="195"/>
      <c r="C5" s="195"/>
      <c r="D5" s="195"/>
      <c r="E5" s="195"/>
      <c r="F5" s="195"/>
      <c r="G5" s="195"/>
      <c r="H5" s="195"/>
      <c r="I5" s="195"/>
      <c r="J5" s="195"/>
      <c r="K5" s="195"/>
      <c r="L5" s="195"/>
    </row>
    <row r="6" spans="1:12" ht="16.5" x14ac:dyDescent="0.25">
      <c r="A6" s="51"/>
    </row>
    <row r="7" spans="1:12" ht="109.5" customHeight="1" x14ac:dyDescent="0.25">
      <c r="A7" s="196" t="s">
        <v>368</v>
      </c>
      <c r="B7" s="196"/>
      <c r="C7" s="196"/>
      <c r="D7" s="196"/>
      <c r="E7" s="196"/>
      <c r="F7" s="196"/>
      <c r="G7" s="196"/>
      <c r="H7" s="196"/>
      <c r="I7" s="196"/>
      <c r="J7" s="196"/>
      <c r="K7" s="196"/>
      <c r="L7" s="196"/>
    </row>
    <row r="8" spans="1:12" ht="45.75" customHeight="1" x14ac:dyDescent="0.25">
      <c r="A8" s="196"/>
      <c r="B8" s="196"/>
      <c r="C8" s="196"/>
      <c r="D8" s="196"/>
      <c r="E8" s="196"/>
      <c r="F8" s="196"/>
      <c r="G8" s="196"/>
      <c r="H8" s="196"/>
      <c r="I8" s="196"/>
      <c r="J8" s="196"/>
      <c r="K8" s="196"/>
      <c r="L8" s="196"/>
    </row>
    <row r="9" spans="1:12" ht="28.5" customHeight="1" x14ac:dyDescent="0.25">
      <c r="A9" s="196" t="s">
        <v>89</v>
      </c>
      <c r="B9" s="196"/>
      <c r="C9" s="196"/>
      <c r="D9" s="196"/>
      <c r="E9" s="196"/>
      <c r="F9" s="196"/>
      <c r="G9" s="196"/>
      <c r="H9" s="196"/>
      <c r="I9" s="196"/>
      <c r="J9" s="196"/>
      <c r="K9" s="196"/>
      <c r="L9" s="196"/>
    </row>
    <row r="10" spans="1:12" ht="28.5" customHeight="1" x14ac:dyDescent="0.25">
      <c r="A10" s="196"/>
      <c r="B10" s="196"/>
      <c r="C10" s="196"/>
      <c r="D10" s="196"/>
      <c r="E10" s="196"/>
      <c r="F10" s="196"/>
      <c r="G10" s="196"/>
      <c r="H10" s="196"/>
      <c r="I10" s="196"/>
      <c r="J10" s="196"/>
      <c r="K10" s="196"/>
      <c r="L10" s="196"/>
    </row>
    <row r="11" spans="1:12" ht="15.75" thickBot="1" x14ac:dyDescent="0.3"/>
    <row r="12" spans="1:12" ht="15.75" thickBot="1" x14ac:dyDescent="0.3">
      <c r="A12" s="52" t="s">
        <v>64</v>
      </c>
      <c r="B12" s="197" t="s">
        <v>86</v>
      </c>
      <c r="C12" s="198"/>
      <c r="D12" s="198"/>
      <c r="E12" s="198"/>
      <c r="F12" s="198"/>
      <c r="G12" s="198"/>
      <c r="H12" s="198"/>
      <c r="I12" s="198"/>
      <c r="J12" s="198"/>
      <c r="K12" s="198"/>
      <c r="L12" s="198"/>
    </row>
    <row r="13" spans="1:12" ht="15.75" thickBot="1" x14ac:dyDescent="0.3">
      <c r="A13" s="53">
        <v>1</v>
      </c>
      <c r="B13" s="194" t="s">
        <v>369</v>
      </c>
      <c r="C13" s="194"/>
      <c r="D13" s="194"/>
      <c r="E13" s="194"/>
      <c r="F13" s="194"/>
      <c r="G13" s="194"/>
      <c r="H13" s="194"/>
      <c r="I13" s="194"/>
      <c r="J13" s="194"/>
      <c r="K13" s="194"/>
      <c r="L13" s="194"/>
    </row>
    <row r="14" spans="1:12" ht="15.75" thickBot="1" x14ac:dyDescent="0.3">
      <c r="A14" s="53">
        <v>2</v>
      </c>
      <c r="B14" s="194" t="s">
        <v>390</v>
      </c>
      <c r="C14" s="194"/>
      <c r="D14" s="194"/>
      <c r="E14" s="194"/>
      <c r="F14" s="194"/>
      <c r="G14" s="194"/>
      <c r="H14" s="194"/>
      <c r="I14" s="194"/>
      <c r="J14" s="194"/>
      <c r="K14" s="194"/>
      <c r="L14" s="194"/>
    </row>
    <row r="15" spans="1:12" ht="15.75" thickBot="1" x14ac:dyDescent="0.3">
      <c r="A15" s="53">
        <v>3</v>
      </c>
      <c r="B15" s="194" t="s">
        <v>370</v>
      </c>
      <c r="C15" s="194"/>
      <c r="D15" s="194"/>
      <c r="E15" s="194"/>
      <c r="F15" s="194"/>
      <c r="G15" s="194"/>
      <c r="H15" s="194"/>
      <c r="I15" s="194"/>
      <c r="J15" s="194"/>
      <c r="K15" s="194"/>
      <c r="L15" s="194"/>
    </row>
    <row r="16" spans="1:12" ht="15.75" thickBot="1" x14ac:dyDescent="0.3">
      <c r="A16" s="53">
        <v>4</v>
      </c>
      <c r="B16" s="194" t="s">
        <v>371</v>
      </c>
      <c r="C16" s="194"/>
      <c r="D16" s="194"/>
      <c r="E16" s="194"/>
      <c r="F16" s="194"/>
      <c r="G16" s="194"/>
      <c r="H16" s="194"/>
      <c r="I16" s="194"/>
      <c r="J16" s="194"/>
      <c r="K16" s="194"/>
      <c r="L16" s="194"/>
    </row>
    <row r="17" spans="1:12" x14ac:dyDescent="0.25">
      <c r="A17" s="59"/>
      <c r="B17" s="59"/>
      <c r="C17" s="59"/>
      <c r="D17" s="59"/>
      <c r="E17" s="59"/>
      <c r="F17" s="59"/>
      <c r="G17" s="59"/>
      <c r="H17" s="59"/>
      <c r="I17" s="59"/>
      <c r="J17" s="59"/>
      <c r="K17" s="59"/>
      <c r="L17" s="59"/>
    </row>
    <row r="18" spans="1:12" x14ac:dyDescent="0.25">
      <c r="A18" s="60"/>
      <c r="B18" s="59"/>
      <c r="C18" s="59"/>
      <c r="D18" s="59"/>
      <c r="E18" s="59"/>
      <c r="F18" s="59"/>
      <c r="G18" s="59"/>
      <c r="H18" s="59"/>
      <c r="I18" s="59"/>
      <c r="J18" s="59"/>
      <c r="K18" s="59"/>
      <c r="L18" s="59"/>
    </row>
    <row r="19" spans="1:12" x14ac:dyDescent="0.25">
      <c r="A19" s="192" t="s">
        <v>389</v>
      </c>
      <c r="B19" s="192"/>
      <c r="C19" s="192"/>
      <c r="D19" s="192"/>
      <c r="E19" s="192"/>
      <c r="F19" s="192"/>
      <c r="G19" s="192"/>
      <c r="H19" s="192"/>
      <c r="I19" s="192"/>
      <c r="J19" s="192"/>
      <c r="K19" s="192"/>
      <c r="L19" s="192"/>
    </row>
    <row r="21" spans="1:12" ht="15" customHeight="1" x14ac:dyDescent="0.25">
      <c r="A21" s="193" t="s">
        <v>65</v>
      </c>
      <c r="B21" s="193"/>
      <c r="C21" s="193"/>
      <c r="D21" s="193"/>
      <c r="E21" s="54" t="s">
        <v>66</v>
      </c>
      <c r="F21" s="181" t="s">
        <v>67</v>
      </c>
      <c r="G21" s="181" t="s">
        <v>68</v>
      </c>
      <c r="H21" s="193" t="s">
        <v>3</v>
      </c>
      <c r="I21" s="193"/>
      <c r="J21" s="193"/>
      <c r="K21" s="193"/>
      <c r="L21" s="193"/>
    </row>
    <row r="22" spans="1:12" ht="30" customHeight="1" x14ac:dyDescent="0.25">
      <c r="A22" s="297" t="s">
        <v>92</v>
      </c>
      <c r="B22" s="298"/>
      <c r="C22" s="298"/>
      <c r="D22" s="299"/>
      <c r="E22" s="55" t="s">
        <v>372</v>
      </c>
      <c r="F22" s="183" t="s">
        <v>129</v>
      </c>
      <c r="G22" s="1"/>
      <c r="H22" s="188"/>
      <c r="I22" s="188"/>
      <c r="J22" s="188"/>
      <c r="K22" s="188"/>
      <c r="L22" s="188"/>
    </row>
    <row r="23" spans="1:12" ht="15" customHeight="1" x14ac:dyDescent="0.25">
      <c r="A23" s="300" t="s">
        <v>373</v>
      </c>
      <c r="B23" s="301"/>
      <c r="C23" s="301"/>
      <c r="D23" s="302"/>
      <c r="E23" s="56" t="s">
        <v>374</v>
      </c>
      <c r="F23" s="182" t="s">
        <v>129</v>
      </c>
      <c r="G23" s="1"/>
      <c r="H23" s="188"/>
      <c r="I23" s="188"/>
      <c r="J23" s="188"/>
      <c r="K23" s="188"/>
      <c r="L23" s="188"/>
    </row>
    <row r="24" spans="1:12" ht="15" customHeight="1" x14ac:dyDescent="0.25">
      <c r="A24" s="300" t="s">
        <v>126</v>
      </c>
      <c r="B24" s="301"/>
      <c r="C24" s="301"/>
      <c r="D24" s="302"/>
      <c r="E24" s="56">
        <v>25</v>
      </c>
      <c r="F24" s="182" t="s">
        <v>129</v>
      </c>
      <c r="G24" s="1"/>
      <c r="H24" s="188" t="s">
        <v>375</v>
      </c>
      <c r="I24" s="188"/>
      <c r="J24" s="188"/>
      <c r="K24" s="188"/>
      <c r="L24" s="188"/>
    </row>
    <row r="25" spans="1:12" ht="15" customHeight="1" x14ac:dyDescent="0.25">
      <c r="A25" s="300" t="s">
        <v>126</v>
      </c>
      <c r="B25" s="301"/>
      <c r="C25" s="301"/>
      <c r="D25" s="302"/>
      <c r="E25" s="56">
        <v>289</v>
      </c>
      <c r="F25" s="182" t="s">
        <v>129</v>
      </c>
      <c r="G25" s="1"/>
      <c r="H25" s="188" t="s">
        <v>376</v>
      </c>
      <c r="I25" s="188"/>
      <c r="J25" s="188"/>
      <c r="K25" s="188"/>
      <c r="L25" s="188"/>
    </row>
    <row r="26" spans="1:12" ht="15" customHeight="1" x14ac:dyDescent="0.25">
      <c r="A26" s="300" t="s">
        <v>126</v>
      </c>
      <c r="B26" s="301"/>
      <c r="C26" s="301"/>
      <c r="D26" s="302"/>
      <c r="E26" s="56">
        <v>646</v>
      </c>
      <c r="F26" s="182" t="s">
        <v>129</v>
      </c>
      <c r="G26" s="1"/>
      <c r="H26" s="188" t="s">
        <v>377</v>
      </c>
      <c r="I26" s="188"/>
      <c r="J26" s="188"/>
      <c r="K26" s="188"/>
      <c r="L26" s="188"/>
    </row>
    <row r="27" spans="1:12" ht="15" customHeight="1" x14ac:dyDescent="0.25">
      <c r="A27" s="300" t="s">
        <v>126</v>
      </c>
      <c r="B27" s="301"/>
      <c r="C27" s="301"/>
      <c r="D27" s="302"/>
      <c r="E27" s="56">
        <v>523</v>
      </c>
      <c r="F27" s="182" t="s">
        <v>129</v>
      </c>
      <c r="G27" s="1"/>
      <c r="H27" s="188" t="s">
        <v>378</v>
      </c>
      <c r="I27" s="188"/>
      <c r="J27" s="188"/>
      <c r="K27" s="188"/>
      <c r="L27" s="188"/>
    </row>
    <row r="28" spans="1:12" ht="15" customHeight="1" x14ac:dyDescent="0.25">
      <c r="A28" s="300" t="s">
        <v>126</v>
      </c>
      <c r="B28" s="301"/>
      <c r="C28" s="301"/>
      <c r="D28" s="302"/>
      <c r="E28" s="56">
        <v>436</v>
      </c>
      <c r="F28" s="182" t="s">
        <v>129</v>
      </c>
      <c r="G28" s="1"/>
      <c r="H28" s="188" t="s">
        <v>379</v>
      </c>
      <c r="I28" s="188"/>
      <c r="J28" s="188"/>
      <c r="K28" s="188"/>
      <c r="L28" s="188"/>
    </row>
    <row r="29" spans="1:12" ht="15" customHeight="1" x14ac:dyDescent="0.25">
      <c r="A29" s="303" t="s">
        <v>69</v>
      </c>
      <c r="B29" s="304"/>
      <c r="C29" s="304"/>
      <c r="D29" s="305"/>
      <c r="E29" s="57" t="s">
        <v>380</v>
      </c>
      <c r="F29" s="182" t="s">
        <v>129</v>
      </c>
      <c r="G29" s="1"/>
      <c r="H29" s="188"/>
      <c r="I29" s="188"/>
      <c r="J29" s="188"/>
      <c r="K29" s="188"/>
      <c r="L29" s="188"/>
    </row>
    <row r="30" spans="1:12" ht="15" customHeight="1" x14ac:dyDescent="0.25">
      <c r="A30" s="303" t="s">
        <v>88</v>
      </c>
      <c r="B30" s="304"/>
      <c r="C30" s="304"/>
      <c r="D30" s="305"/>
      <c r="E30" s="290" t="s">
        <v>381</v>
      </c>
      <c r="F30" s="291" t="s">
        <v>129</v>
      </c>
      <c r="G30" s="292"/>
      <c r="H30" s="293"/>
      <c r="I30" s="294"/>
      <c r="J30" s="294"/>
      <c r="K30" s="294"/>
      <c r="L30" s="295"/>
    </row>
    <row r="31" spans="1:12" ht="37.5" customHeight="1" x14ac:dyDescent="0.25">
      <c r="A31" s="303" t="s">
        <v>127</v>
      </c>
      <c r="B31" s="304"/>
      <c r="C31" s="304"/>
      <c r="D31" s="305"/>
      <c r="E31" s="57" t="s">
        <v>151</v>
      </c>
      <c r="F31" s="182" t="s">
        <v>151</v>
      </c>
      <c r="G31" s="1"/>
      <c r="H31" s="296" t="s">
        <v>382</v>
      </c>
      <c r="I31" s="296"/>
      <c r="J31" s="296"/>
      <c r="K31" s="296"/>
      <c r="L31" s="296"/>
    </row>
    <row r="32" spans="1:12" ht="26.25" customHeight="1" x14ac:dyDescent="0.25">
      <c r="A32" s="303" t="s">
        <v>91</v>
      </c>
      <c r="B32" s="304"/>
      <c r="C32" s="304"/>
      <c r="D32" s="305"/>
      <c r="E32" s="57" t="s">
        <v>151</v>
      </c>
      <c r="F32" s="182" t="s">
        <v>151</v>
      </c>
      <c r="G32" s="1"/>
      <c r="H32" s="189"/>
      <c r="I32" s="190"/>
      <c r="J32" s="190"/>
      <c r="K32" s="190"/>
      <c r="L32" s="191"/>
    </row>
    <row r="33" spans="1:12" ht="15" customHeight="1" x14ac:dyDescent="0.25">
      <c r="A33" s="300" t="s">
        <v>70</v>
      </c>
      <c r="B33" s="301"/>
      <c r="C33" s="301"/>
      <c r="D33" s="302"/>
      <c r="E33" s="56">
        <v>5</v>
      </c>
      <c r="F33" s="182" t="s">
        <v>129</v>
      </c>
      <c r="G33" s="1"/>
      <c r="H33" s="188"/>
      <c r="I33" s="188"/>
      <c r="J33" s="188"/>
      <c r="K33" s="188"/>
      <c r="L33" s="188"/>
    </row>
    <row r="34" spans="1:12" ht="15" customHeight="1" x14ac:dyDescent="0.25">
      <c r="A34" s="300" t="s">
        <v>71</v>
      </c>
      <c r="B34" s="301"/>
      <c r="C34" s="301"/>
      <c r="D34" s="302"/>
      <c r="E34" s="56">
        <v>15</v>
      </c>
      <c r="F34" s="182" t="s">
        <v>129</v>
      </c>
      <c r="G34" s="1"/>
      <c r="H34" s="188"/>
      <c r="I34" s="188"/>
      <c r="J34" s="188"/>
      <c r="K34" s="188"/>
      <c r="L34" s="188"/>
    </row>
    <row r="35" spans="1:12" ht="35.25" customHeight="1" x14ac:dyDescent="0.25">
      <c r="A35" s="300" t="s">
        <v>72</v>
      </c>
      <c r="B35" s="301"/>
      <c r="C35" s="301"/>
      <c r="D35" s="302"/>
      <c r="E35" s="56">
        <v>10</v>
      </c>
      <c r="F35" s="182" t="s">
        <v>129</v>
      </c>
      <c r="G35" s="1"/>
      <c r="H35" s="188"/>
      <c r="I35" s="188"/>
      <c r="J35" s="188"/>
      <c r="K35" s="188"/>
      <c r="L35" s="188"/>
    </row>
    <row r="36" spans="1:12" ht="57" customHeight="1" x14ac:dyDescent="0.25">
      <c r="A36" s="300" t="s">
        <v>73</v>
      </c>
      <c r="B36" s="301"/>
      <c r="C36" s="301"/>
      <c r="D36" s="302"/>
      <c r="E36" s="56" t="s">
        <v>383</v>
      </c>
      <c r="F36" s="182" t="s">
        <v>129</v>
      </c>
      <c r="G36" s="1"/>
      <c r="H36" s="188"/>
      <c r="I36" s="188"/>
      <c r="J36" s="188"/>
      <c r="K36" s="188"/>
      <c r="L36" s="188"/>
    </row>
    <row r="37" spans="1:12" ht="27.75" customHeight="1" x14ac:dyDescent="0.25">
      <c r="A37" s="300" t="s">
        <v>74</v>
      </c>
      <c r="B37" s="301"/>
      <c r="C37" s="301"/>
      <c r="D37" s="302"/>
      <c r="E37" s="56" t="s">
        <v>384</v>
      </c>
      <c r="F37" s="182" t="s">
        <v>129</v>
      </c>
      <c r="G37" s="1"/>
      <c r="H37" s="188"/>
      <c r="I37" s="188"/>
      <c r="J37" s="188"/>
      <c r="K37" s="188"/>
      <c r="L37" s="188"/>
    </row>
    <row r="38" spans="1:12" ht="30.75" customHeight="1" x14ac:dyDescent="0.25">
      <c r="A38" s="300" t="s">
        <v>90</v>
      </c>
      <c r="B38" s="301"/>
      <c r="C38" s="301"/>
      <c r="D38" s="302"/>
      <c r="E38" s="56" t="s">
        <v>385</v>
      </c>
      <c r="F38" s="182" t="s">
        <v>129</v>
      </c>
      <c r="G38" s="1"/>
      <c r="H38" s="189" t="s">
        <v>386</v>
      </c>
      <c r="I38" s="190"/>
      <c r="J38" s="190"/>
      <c r="K38" s="190"/>
      <c r="L38" s="191"/>
    </row>
    <row r="39" spans="1:12" ht="27.75" customHeight="1" x14ac:dyDescent="0.25">
      <c r="A39" s="300" t="s">
        <v>93</v>
      </c>
      <c r="B39" s="301"/>
      <c r="C39" s="301"/>
      <c r="D39" s="302"/>
      <c r="E39" s="56" t="s">
        <v>387</v>
      </c>
      <c r="F39" s="182" t="s">
        <v>388</v>
      </c>
      <c r="G39" s="1"/>
      <c r="H39" s="189"/>
      <c r="I39" s="190"/>
      <c r="J39" s="190"/>
      <c r="K39" s="190"/>
      <c r="L39" s="191"/>
    </row>
    <row r="40" spans="1:12" ht="26.25" customHeight="1" x14ac:dyDescent="0.25">
      <c r="A40" s="300" t="s">
        <v>94</v>
      </c>
      <c r="B40" s="301"/>
      <c r="C40" s="301"/>
      <c r="D40" s="302"/>
      <c r="E40" s="58" t="s">
        <v>151</v>
      </c>
      <c r="F40" s="182" t="s">
        <v>151</v>
      </c>
      <c r="G40" s="1"/>
      <c r="H40" s="188"/>
      <c r="I40" s="188"/>
      <c r="J40" s="188"/>
      <c r="K40" s="188"/>
      <c r="L40" s="188"/>
    </row>
  </sheetData>
  <mergeCells count="50">
    <mergeCell ref="A40:D40"/>
    <mergeCell ref="H40:L40"/>
    <mergeCell ref="A37:D37"/>
    <mergeCell ref="H37:L37"/>
    <mergeCell ref="A38:D38"/>
    <mergeCell ref="H38:L38"/>
    <mergeCell ref="A39:D39"/>
    <mergeCell ref="H39:L39"/>
    <mergeCell ref="A34:D34"/>
    <mergeCell ref="H34:L34"/>
    <mergeCell ref="A35:D35"/>
    <mergeCell ref="H35:L35"/>
    <mergeCell ref="A36:D36"/>
    <mergeCell ref="H36:L36"/>
    <mergeCell ref="A31:D31"/>
    <mergeCell ref="H31:L31"/>
    <mergeCell ref="A32:D32"/>
    <mergeCell ref="H32:L32"/>
    <mergeCell ref="A33:D33"/>
    <mergeCell ref="H33:L33"/>
    <mergeCell ref="A28:D28"/>
    <mergeCell ref="H28:L28"/>
    <mergeCell ref="A29:D29"/>
    <mergeCell ref="H29:L29"/>
    <mergeCell ref="A30:D30"/>
    <mergeCell ref="H30:L30"/>
    <mergeCell ref="A25:D25"/>
    <mergeCell ref="H25:L25"/>
    <mergeCell ref="A26:D26"/>
    <mergeCell ref="H26:L26"/>
    <mergeCell ref="A27:D27"/>
    <mergeCell ref="H27:L27"/>
    <mergeCell ref="A22:D22"/>
    <mergeCell ref="H22:L22"/>
    <mergeCell ref="A23:D23"/>
    <mergeCell ref="H23:L23"/>
    <mergeCell ref="A24:D24"/>
    <mergeCell ref="H24:L24"/>
    <mergeCell ref="B14:L14"/>
    <mergeCell ref="B15:L15"/>
    <mergeCell ref="B16:L16"/>
    <mergeCell ref="A19:L19"/>
    <mergeCell ref="A21:D21"/>
    <mergeCell ref="H21:L21"/>
    <mergeCell ref="A3:L3"/>
    <mergeCell ref="A5:L5"/>
    <mergeCell ref="A7:L8"/>
    <mergeCell ref="A9:L10"/>
    <mergeCell ref="B12:L12"/>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2"/>
  <sheetViews>
    <sheetView zoomScale="87" zoomScaleNormal="87" workbookViewId="0">
      <selection activeCell="C6" sqref="C6:N6"/>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43"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01" t="s">
        <v>61</v>
      </c>
      <c r="C2" s="202"/>
      <c r="D2" s="202"/>
      <c r="E2" s="202"/>
      <c r="F2" s="202"/>
      <c r="G2" s="202"/>
      <c r="H2" s="202"/>
      <c r="I2" s="202"/>
      <c r="J2" s="202"/>
      <c r="K2" s="202"/>
      <c r="L2" s="202"/>
      <c r="M2" s="202"/>
      <c r="N2" s="202"/>
      <c r="O2" s="202"/>
      <c r="P2" s="202"/>
    </row>
    <row r="4" spans="2:16" ht="26.25" x14ac:dyDescent="0.25">
      <c r="B4" s="201" t="s">
        <v>46</v>
      </c>
      <c r="C4" s="202"/>
      <c r="D4" s="202"/>
      <c r="E4" s="202"/>
      <c r="F4" s="202"/>
      <c r="G4" s="202"/>
      <c r="H4" s="202"/>
      <c r="I4" s="202"/>
      <c r="J4" s="202"/>
      <c r="K4" s="202"/>
      <c r="L4" s="202"/>
      <c r="M4" s="202"/>
      <c r="N4" s="202"/>
      <c r="O4" s="202"/>
      <c r="P4" s="202"/>
    </row>
    <row r="5" spans="2:16" ht="15.75" thickBot="1" x14ac:dyDescent="0.3"/>
    <row r="6" spans="2:16" ht="21.75" thickBot="1" x14ac:dyDescent="0.3">
      <c r="B6" s="4" t="s">
        <v>4</v>
      </c>
      <c r="C6" s="199" t="s">
        <v>309</v>
      </c>
      <c r="D6" s="199"/>
      <c r="E6" s="199"/>
      <c r="F6" s="199"/>
      <c r="G6" s="199"/>
      <c r="H6" s="199"/>
      <c r="I6" s="199"/>
      <c r="J6" s="199"/>
      <c r="K6" s="199"/>
      <c r="L6" s="199"/>
      <c r="M6" s="199"/>
      <c r="N6" s="200"/>
    </row>
    <row r="7" spans="2:16" ht="16.5" thickBot="1" x14ac:dyDescent="0.3">
      <c r="B7" s="5" t="s">
        <v>5</v>
      </c>
      <c r="C7" s="199" t="s">
        <v>151</v>
      </c>
      <c r="D7" s="199"/>
      <c r="E7" s="199"/>
      <c r="F7" s="199"/>
      <c r="G7" s="199"/>
      <c r="H7" s="199"/>
      <c r="I7" s="199"/>
      <c r="J7" s="199"/>
      <c r="K7" s="199"/>
      <c r="L7" s="199"/>
      <c r="M7" s="199"/>
      <c r="N7" s="200"/>
    </row>
    <row r="8" spans="2:16" ht="16.5" thickBot="1" x14ac:dyDescent="0.3">
      <c r="B8" s="5" t="s">
        <v>6</v>
      </c>
      <c r="C8" s="199" t="s">
        <v>151</v>
      </c>
      <c r="D8" s="199"/>
      <c r="E8" s="199"/>
      <c r="F8" s="199"/>
      <c r="G8" s="199"/>
      <c r="H8" s="199"/>
      <c r="I8" s="199"/>
      <c r="J8" s="199"/>
      <c r="K8" s="199"/>
      <c r="L8" s="199"/>
      <c r="M8" s="199"/>
      <c r="N8" s="200"/>
    </row>
    <row r="9" spans="2:16" ht="16.5" thickBot="1" x14ac:dyDescent="0.3">
      <c r="B9" s="5" t="s">
        <v>7</v>
      </c>
      <c r="C9" s="199" t="s">
        <v>151</v>
      </c>
      <c r="D9" s="199"/>
      <c r="E9" s="199"/>
      <c r="F9" s="199"/>
      <c r="G9" s="199"/>
      <c r="H9" s="199"/>
      <c r="I9" s="199"/>
      <c r="J9" s="199"/>
      <c r="K9" s="199"/>
      <c r="L9" s="199"/>
      <c r="M9" s="199"/>
      <c r="N9" s="200"/>
    </row>
    <row r="10" spans="2:16" ht="16.5" thickBot="1" x14ac:dyDescent="0.3">
      <c r="B10" s="5" t="s">
        <v>8</v>
      </c>
      <c r="C10" s="205">
        <v>1</v>
      </c>
      <c r="D10" s="205"/>
      <c r="E10" s="206"/>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07" t="s">
        <v>95</v>
      </c>
      <c r="C14" s="207"/>
      <c r="D14" s="133" t="s">
        <v>12</v>
      </c>
      <c r="E14" s="133" t="s">
        <v>13</v>
      </c>
      <c r="F14" s="133" t="s">
        <v>29</v>
      </c>
      <c r="G14" s="25"/>
      <c r="I14" s="25"/>
      <c r="J14" s="25"/>
      <c r="K14" s="25"/>
      <c r="L14" s="25"/>
      <c r="M14" s="25"/>
      <c r="N14" s="74"/>
    </row>
    <row r="15" spans="2:16" x14ac:dyDescent="0.25">
      <c r="B15" s="207"/>
      <c r="C15" s="207"/>
      <c r="D15" s="133">
        <v>1</v>
      </c>
      <c r="E15" s="23">
        <v>367789350</v>
      </c>
      <c r="F15" s="121">
        <v>150</v>
      </c>
      <c r="G15" s="25"/>
      <c r="I15" s="26"/>
      <c r="J15" s="26"/>
      <c r="K15" s="26"/>
      <c r="L15" s="26"/>
      <c r="M15" s="26"/>
      <c r="N15" s="74"/>
    </row>
    <row r="16" spans="2:16" x14ac:dyDescent="0.25">
      <c r="B16" s="207"/>
      <c r="C16" s="207"/>
      <c r="D16" s="133"/>
      <c r="E16" s="23"/>
      <c r="F16" s="121"/>
      <c r="G16" s="25"/>
      <c r="I16" s="26"/>
      <c r="J16" s="26"/>
      <c r="K16" s="26"/>
      <c r="L16" s="26"/>
      <c r="M16" s="26"/>
      <c r="N16" s="74"/>
    </row>
    <row r="17" spans="1:14" x14ac:dyDescent="0.25">
      <c r="B17" s="207"/>
      <c r="C17" s="207"/>
      <c r="D17" s="133"/>
      <c r="E17" s="23"/>
      <c r="F17" s="121"/>
      <c r="G17" s="25"/>
      <c r="I17" s="26"/>
      <c r="J17" s="26"/>
      <c r="K17" s="26"/>
      <c r="L17" s="26"/>
      <c r="M17" s="26"/>
      <c r="N17" s="74"/>
    </row>
    <row r="18" spans="1:14" x14ac:dyDescent="0.25">
      <c r="B18" s="207"/>
      <c r="C18" s="207"/>
      <c r="D18" s="133"/>
      <c r="E18" s="24"/>
      <c r="F18" s="121"/>
      <c r="G18" s="25"/>
      <c r="H18" s="14"/>
      <c r="I18" s="26"/>
      <c r="J18" s="26"/>
      <c r="K18" s="26"/>
      <c r="L18" s="26"/>
      <c r="M18" s="26"/>
      <c r="N18" s="13"/>
    </row>
    <row r="19" spans="1:14" x14ac:dyDescent="0.25">
      <c r="B19" s="207"/>
      <c r="C19" s="207"/>
      <c r="D19" s="133"/>
      <c r="E19" s="24"/>
      <c r="F19" s="121"/>
      <c r="G19" s="25"/>
      <c r="H19" s="14"/>
      <c r="I19" s="28"/>
      <c r="J19" s="28"/>
      <c r="K19" s="28"/>
      <c r="L19" s="28"/>
      <c r="M19" s="28"/>
      <c r="N19" s="13"/>
    </row>
    <row r="20" spans="1:14" x14ac:dyDescent="0.25">
      <c r="B20" s="207"/>
      <c r="C20" s="207"/>
      <c r="D20" s="133"/>
      <c r="E20" s="24"/>
      <c r="F20" s="121"/>
      <c r="G20" s="25"/>
      <c r="H20" s="14"/>
      <c r="I20" s="73"/>
      <c r="J20" s="73"/>
      <c r="K20" s="73"/>
      <c r="L20" s="73"/>
      <c r="M20" s="73"/>
      <c r="N20" s="13"/>
    </row>
    <row r="21" spans="1:14" x14ac:dyDescent="0.25">
      <c r="B21" s="207"/>
      <c r="C21" s="207"/>
      <c r="D21" s="133"/>
      <c r="E21" s="24"/>
      <c r="F21" s="121"/>
      <c r="G21" s="25"/>
      <c r="H21" s="14"/>
      <c r="I21" s="73"/>
      <c r="J21" s="73"/>
      <c r="K21" s="73"/>
      <c r="L21" s="73"/>
      <c r="M21" s="73"/>
      <c r="N21" s="13"/>
    </row>
    <row r="22" spans="1:14" ht="15.75" thickBot="1" x14ac:dyDescent="0.3">
      <c r="B22" s="208" t="s">
        <v>14</v>
      </c>
      <c r="C22" s="209"/>
      <c r="D22" s="133"/>
      <c r="E22" s="23">
        <f>SUM(E15:E21)</f>
        <v>367789350</v>
      </c>
      <c r="F22" s="121">
        <f>SUM(F15:F21)</f>
        <v>150</v>
      </c>
      <c r="G22" s="25"/>
      <c r="H22" s="14"/>
      <c r="I22" s="73"/>
      <c r="J22" s="73"/>
      <c r="K22" s="73"/>
      <c r="L22" s="73"/>
      <c r="M22" s="73"/>
      <c r="N22" s="13"/>
    </row>
    <row r="23" spans="1:14" ht="45.75" thickBot="1" x14ac:dyDescent="0.3">
      <c r="A23" s="30"/>
      <c r="B23" s="35" t="s">
        <v>15</v>
      </c>
      <c r="C23" s="35" t="s">
        <v>96</v>
      </c>
      <c r="E23" s="277"/>
      <c r="F23" s="25"/>
      <c r="G23" s="25"/>
      <c r="H23" s="25"/>
      <c r="I23" s="3"/>
      <c r="J23" s="3"/>
      <c r="K23" s="3"/>
      <c r="L23" s="3"/>
      <c r="M23" s="3"/>
    </row>
    <row r="24" spans="1:14" ht="15.75" thickBot="1" x14ac:dyDescent="0.3">
      <c r="A24" s="31">
        <v>1</v>
      </c>
      <c r="C24" s="274">
        <f>+F22*80%</f>
        <v>120</v>
      </c>
      <c r="D24" s="26"/>
      <c r="E24" s="278">
        <f>E22</f>
        <v>367789350</v>
      </c>
      <c r="F24" s="276">
        <f>F22</f>
        <v>150</v>
      </c>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3" t="s">
        <v>152</v>
      </c>
      <c r="D30" s="183"/>
      <c r="I30" s="73"/>
      <c r="J30" s="73"/>
      <c r="K30" s="73"/>
      <c r="L30" s="73"/>
      <c r="M30" s="73"/>
      <c r="N30" s="74"/>
    </row>
    <row r="31" spans="1:14" x14ac:dyDescent="0.25">
      <c r="A31" s="65"/>
      <c r="B31" s="87" t="s">
        <v>132</v>
      </c>
      <c r="C31" s="183" t="s">
        <v>152</v>
      </c>
      <c r="D31" s="183"/>
      <c r="I31" s="73"/>
      <c r="J31" s="73"/>
      <c r="K31" s="73"/>
      <c r="L31" s="73"/>
      <c r="M31" s="73"/>
      <c r="N31" s="74"/>
    </row>
    <row r="32" spans="1:14" x14ac:dyDescent="0.25">
      <c r="A32" s="65"/>
      <c r="B32" s="87" t="s">
        <v>133</v>
      </c>
      <c r="C32" s="183"/>
      <c r="D32" s="183" t="s">
        <v>152</v>
      </c>
      <c r="E32" s="2" t="s">
        <v>310</v>
      </c>
      <c r="I32" s="73"/>
      <c r="J32" s="73"/>
      <c r="K32" s="73"/>
      <c r="L32" s="73"/>
      <c r="M32" s="73"/>
      <c r="N32" s="74"/>
    </row>
    <row r="33" spans="1:17" x14ac:dyDescent="0.25">
      <c r="A33" s="65"/>
      <c r="B33" s="87" t="s">
        <v>134</v>
      </c>
      <c r="C33" s="183" t="s">
        <v>152</v>
      </c>
      <c r="D33" s="183"/>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32">
        <f>D141</f>
        <v>20</v>
      </c>
      <c r="E40" s="210">
        <f>+D40+D41</f>
        <v>80</v>
      </c>
      <c r="I40" s="73"/>
      <c r="J40" s="73"/>
      <c r="K40" s="73"/>
      <c r="L40" s="73"/>
      <c r="M40" s="73"/>
      <c r="N40" s="74"/>
    </row>
    <row r="41" spans="1:17" ht="42.75" x14ac:dyDescent="0.25">
      <c r="A41" s="65"/>
      <c r="B41" s="71" t="s">
        <v>137</v>
      </c>
      <c r="C41" s="72">
        <v>60</v>
      </c>
      <c r="D41" s="150">
        <f>D142</f>
        <v>60</v>
      </c>
      <c r="E41" s="211"/>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I45" s="2">
        <f>I50-H51</f>
        <v>19</v>
      </c>
      <c r="M45" s="212" t="s">
        <v>35</v>
      </c>
      <c r="N45" s="212"/>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45" x14ac:dyDescent="0.25">
      <c r="A49" s="33"/>
      <c r="B49" s="34" t="s">
        <v>224</v>
      </c>
      <c r="C49" s="34" t="s">
        <v>224</v>
      </c>
      <c r="D49" s="165" t="s">
        <v>271</v>
      </c>
      <c r="E49" s="123">
        <v>159</v>
      </c>
      <c r="F49" s="76" t="s">
        <v>129</v>
      </c>
      <c r="G49" s="115" t="s">
        <v>151</v>
      </c>
      <c r="H49" s="83">
        <v>41214</v>
      </c>
      <c r="I49" s="83">
        <v>41274</v>
      </c>
      <c r="J49" s="77" t="s">
        <v>130</v>
      </c>
      <c r="K49" s="124">
        <f>(I49-H49)/30</f>
        <v>2</v>
      </c>
      <c r="L49" s="125">
        <v>0</v>
      </c>
      <c r="M49" s="123">
        <v>400</v>
      </c>
      <c r="N49" s="123" t="s">
        <v>272</v>
      </c>
      <c r="O49" s="16"/>
      <c r="P49" s="16">
        <v>524</v>
      </c>
      <c r="Q49" s="116"/>
      <c r="R49" s="78"/>
      <c r="S49" s="78"/>
      <c r="T49" s="78"/>
      <c r="U49" s="78"/>
      <c r="V49" s="78"/>
      <c r="W49" s="78"/>
      <c r="X49" s="78"/>
      <c r="Y49" s="78"/>
      <c r="Z49" s="78"/>
    </row>
    <row r="50" spans="1:26" s="79" customFormat="1" ht="45" x14ac:dyDescent="0.25">
      <c r="A50" s="33"/>
      <c r="B50" s="34" t="s">
        <v>224</v>
      </c>
      <c r="C50" s="34" t="s">
        <v>224</v>
      </c>
      <c r="D50" s="165" t="s">
        <v>269</v>
      </c>
      <c r="E50" s="123">
        <v>137</v>
      </c>
      <c r="F50" s="76" t="s">
        <v>129</v>
      </c>
      <c r="G50" s="115" t="s">
        <v>151</v>
      </c>
      <c r="H50" s="83">
        <v>41193</v>
      </c>
      <c r="I50" s="83">
        <v>41274</v>
      </c>
      <c r="J50" s="77" t="s">
        <v>130</v>
      </c>
      <c r="K50" s="124">
        <f>(I50-H50)/30-L50</f>
        <v>0.70000000000000018</v>
      </c>
      <c r="L50" s="125">
        <f>K49</f>
        <v>2</v>
      </c>
      <c r="M50" s="123"/>
      <c r="N50" s="123" t="s">
        <v>151</v>
      </c>
      <c r="O50" s="140">
        <v>11000000</v>
      </c>
      <c r="P50" s="16" t="s">
        <v>270</v>
      </c>
      <c r="Q50" s="116" t="s">
        <v>341</v>
      </c>
      <c r="R50" s="78"/>
      <c r="S50" s="78"/>
      <c r="T50" s="78"/>
      <c r="U50" s="78"/>
      <c r="V50" s="78"/>
      <c r="W50" s="78"/>
      <c r="X50" s="78"/>
      <c r="Y50" s="78"/>
      <c r="Z50" s="78"/>
    </row>
    <row r="51" spans="1:26" s="79" customFormat="1" ht="45" x14ac:dyDescent="0.25">
      <c r="A51" s="33"/>
      <c r="B51" s="34" t="s">
        <v>224</v>
      </c>
      <c r="C51" s="34" t="s">
        <v>224</v>
      </c>
      <c r="D51" s="165" t="s">
        <v>271</v>
      </c>
      <c r="E51" s="123">
        <v>192</v>
      </c>
      <c r="F51" s="76" t="s">
        <v>129</v>
      </c>
      <c r="G51" s="115" t="s">
        <v>151</v>
      </c>
      <c r="H51" s="83">
        <v>41255</v>
      </c>
      <c r="I51" s="83">
        <v>41943</v>
      </c>
      <c r="J51" s="77" t="s">
        <v>130</v>
      </c>
      <c r="K51" s="124">
        <f>(I51-H51)/30-L51</f>
        <v>22.3</v>
      </c>
      <c r="L51" s="125">
        <f>(I50-H51)/30</f>
        <v>0.6333333333333333</v>
      </c>
      <c r="M51" s="123">
        <v>1720</v>
      </c>
      <c r="N51" s="123" t="s">
        <v>151</v>
      </c>
      <c r="O51" s="16"/>
      <c r="P51" s="16">
        <v>525</v>
      </c>
      <c r="Q51" s="116"/>
      <c r="R51" s="78"/>
      <c r="S51" s="78"/>
      <c r="T51" s="78"/>
      <c r="U51" s="78"/>
      <c r="V51" s="78"/>
      <c r="W51" s="78"/>
      <c r="X51" s="78"/>
      <c r="Y51" s="78"/>
      <c r="Z51" s="78"/>
    </row>
    <row r="52" spans="1:26" s="79" customFormat="1" x14ac:dyDescent="0.25">
      <c r="A52" s="33"/>
      <c r="B52" s="34"/>
      <c r="C52" s="34"/>
      <c r="D52" s="165"/>
      <c r="E52" s="123"/>
      <c r="F52" s="76"/>
      <c r="G52" s="115"/>
      <c r="H52" s="83"/>
      <c r="I52" s="83"/>
      <c r="J52" s="77"/>
      <c r="K52" s="124"/>
      <c r="L52" s="125"/>
      <c r="M52" s="123"/>
      <c r="N52" s="123"/>
      <c r="O52" s="16"/>
      <c r="P52" s="16"/>
      <c r="Q52" s="116"/>
      <c r="R52" s="78"/>
      <c r="S52" s="78"/>
      <c r="T52" s="78"/>
      <c r="U52" s="78"/>
      <c r="V52" s="78"/>
      <c r="W52" s="78"/>
      <c r="X52" s="78"/>
      <c r="Y52" s="78"/>
      <c r="Z52" s="78"/>
    </row>
    <row r="53" spans="1:26" s="79" customFormat="1" x14ac:dyDescent="0.25">
      <c r="A53" s="33">
        <f t="shared" ref="A53:A56" si="0">+A52+1</f>
        <v>1</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2</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3</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4</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25</v>
      </c>
      <c r="L57" s="82">
        <f>SUM(L49:L56)</f>
        <v>2.6333333333333333</v>
      </c>
      <c r="M57" s="114">
        <f>SUM(M49:M56)</f>
        <v>2120</v>
      </c>
      <c r="N57" s="82">
        <f>SUM(N49:N56)</f>
        <v>0</v>
      </c>
      <c r="O57" s="16"/>
      <c r="P57" s="16"/>
      <c r="Q57" s="117"/>
    </row>
    <row r="58" spans="1:26" s="17" customFormat="1" x14ac:dyDescent="0.25">
      <c r="E58" s="18"/>
    </row>
    <row r="59" spans="1:26" s="17" customFormat="1" x14ac:dyDescent="0.25">
      <c r="B59" s="213" t="s">
        <v>28</v>
      </c>
      <c r="C59" s="213" t="s">
        <v>27</v>
      </c>
      <c r="D59" s="215" t="s">
        <v>34</v>
      </c>
      <c r="E59" s="215"/>
    </row>
    <row r="60" spans="1:26" s="17" customFormat="1" x14ac:dyDescent="0.25">
      <c r="B60" s="214"/>
      <c r="C60" s="214"/>
      <c r="D60" s="134" t="s">
        <v>23</v>
      </c>
      <c r="E60" s="40" t="s">
        <v>24</v>
      </c>
    </row>
    <row r="61" spans="1:26" s="17" customFormat="1" ht="30.6" customHeight="1" x14ac:dyDescent="0.25">
      <c r="B61" s="38" t="s">
        <v>21</v>
      </c>
      <c r="C61" s="39">
        <f>+K57</f>
        <v>25</v>
      </c>
      <c r="D61" s="36" t="s">
        <v>152</v>
      </c>
      <c r="E61" s="37"/>
      <c r="F61" s="19"/>
      <c r="G61" s="19"/>
      <c r="H61" s="19"/>
      <c r="I61" s="19"/>
      <c r="J61" s="19"/>
      <c r="K61" s="19"/>
      <c r="L61" s="19"/>
      <c r="M61" s="19"/>
    </row>
    <row r="62" spans="1:26" s="17" customFormat="1" ht="30" customHeight="1" x14ac:dyDescent="0.25">
      <c r="B62" s="38" t="s">
        <v>25</v>
      </c>
      <c r="C62" s="39">
        <f>+M57</f>
        <v>2120</v>
      </c>
      <c r="D62" s="36" t="s">
        <v>152</v>
      </c>
      <c r="E62" s="37"/>
    </row>
    <row r="63" spans="1:26" s="17" customFormat="1" x14ac:dyDescent="0.25">
      <c r="B63" s="20"/>
      <c r="C63" s="216"/>
      <c r="D63" s="216"/>
      <c r="E63" s="216"/>
      <c r="F63" s="216"/>
      <c r="G63" s="216"/>
      <c r="H63" s="216"/>
      <c r="I63" s="216"/>
      <c r="J63" s="216"/>
      <c r="K63" s="216"/>
      <c r="L63" s="216"/>
      <c r="M63" s="216"/>
      <c r="N63" s="216"/>
    </row>
    <row r="64" spans="1:26" ht="28.15" customHeight="1" thickBot="1" x14ac:dyDescent="0.3"/>
    <row r="65" spans="2:17" ht="27" thickBot="1" x14ac:dyDescent="0.3">
      <c r="B65" s="217" t="s">
        <v>98</v>
      </c>
      <c r="C65" s="217"/>
      <c r="D65" s="217"/>
      <c r="E65" s="217"/>
      <c r="F65" s="217"/>
      <c r="G65" s="217"/>
      <c r="H65" s="217"/>
      <c r="I65" s="217"/>
      <c r="J65" s="217"/>
      <c r="K65" s="217"/>
      <c r="L65" s="217"/>
      <c r="M65" s="217"/>
      <c r="N65" s="217"/>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31" t="s">
        <v>107</v>
      </c>
      <c r="N68" s="131" t="s">
        <v>108</v>
      </c>
      <c r="O68" s="218" t="s">
        <v>3</v>
      </c>
      <c r="P68" s="219"/>
      <c r="Q68" s="86" t="s">
        <v>18</v>
      </c>
    </row>
    <row r="69" spans="2:17" ht="75" customHeight="1" x14ac:dyDescent="0.25">
      <c r="B69" s="87" t="s">
        <v>153</v>
      </c>
      <c r="C69" s="87" t="s">
        <v>153</v>
      </c>
      <c r="D69" s="126" t="s">
        <v>273</v>
      </c>
      <c r="E69" s="36">
        <v>20</v>
      </c>
      <c r="F69" s="36" t="s">
        <v>151</v>
      </c>
      <c r="G69" s="141" t="s">
        <v>274</v>
      </c>
      <c r="H69" s="36" t="s">
        <v>151</v>
      </c>
      <c r="I69" s="36" t="s">
        <v>151</v>
      </c>
      <c r="J69" s="36" t="s">
        <v>129</v>
      </c>
      <c r="K69" s="132" t="s">
        <v>129</v>
      </c>
      <c r="L69" s="132" t="s">
        <v>129</v>
      </c>
      <c r="M69" s="132" t="s">
        <v>129</v>
      </c>
      <c r="N69" s="132" t="s">
        <v>129</v>
      </c>
      <c r="O69" s="220" t="s">
        <v>276</v>
      </c>
      <c r="P69" s="221"/>
      <c r="Q69" s="132" t="s">
        <v>130</v>
      </c>
    </row>
    <row r="70" spans="2:17" ht="92.25" customHeight="1" x14ac:dyDescent="0.25">
      <c r="B70" s="87" t="s">
        <v>154</v>
      </c>
      <c r="C70" s="87" t="s">
        <v>155</v>
      </c>
      <c r="D70" s="126" t="s">
        <v>275</v>
      </c>
      <c r="E70" s="36">
        <v>60</v>
      </c>
      <c r="F70" s="36" t="s">
        <v>151</v>
      </c>
      <c r="G70" s="36" t="s">
        <v>151</v>
      </c>
      <c r="H70" s="36" t="s">
        <v>129</v>
      </c>
      <c r="I70" s="36" t="s">
        <v>151</v>
      </c>
      <c r="J70" s="36" t="s">
        <v>129</v>
      </c>
      <c r="K70" s="132" t="s">
        <v>129</v>
      </c>
      <c r="L70" s="132" t="s">
        <v>129</v>
      </c>
      <c r="M70" s="132" t="s">
        <v>129</v>
      </c>
      <c r="N70" s="132" t="s">
        <v>129</v>
      </c>
      <c r="O70" s="220" t="s">
        <v>345</v>
      </c>
      <c r="P70" s="221"/>
      <c r="Q70" s="132" t="s">
        <v>130</v>
      </c>
    </row>
    <row r="71" spans="2:17" ht="99" customHeight="1" x14ac:dyDescent="0.25">
      <c r="B71" s="87" t="s">
        <v>157</v>
      </c>
      <c r="C71" s="87" t="s">
        <v>157</v>
      </c>
      <c r="D71" s="126" t="s">
        <v>275</v>
      </c>
      <c r="E71" s="36">
        <v>70</v>
      </c>
      <c r="F71" s="36" t="s">
        <v>151</v>
      </c>
      <c r="G71" s="36" t="s">
        <v>151</v>
      </c>
      <c r="H71" s="36" t="s">
        <v>151</v>
      </c>
      <c r="I71" s="36" t="s">
        <v>129</v>
      </c>
      <c r="J71" s="36" t="s">
        <v>151</v>
      </c>
      <c r="K71" s="36" t="s">
        <v>151</v>
      </c>
      <c r="L71" s="36" t="s">
        <v>151</v>
      </c>
      <c r="M71" s="36" t="s">
        <v>151</v>
      </c>
      <c r="N71" s="132" t="s">
        <v>151</v>
      </c>
      <c r="O71" s="203"/>
      <c r="P71" s="204"/>
      <c r="Q71" s="132" t="s">
        <v>129</v>
      </c>
    </row>
    <row r="72" spans="2:17" x14ac:dyDescent="0.25">
      <c r="B72" s="87"/>
      <c r="C72" s="87"/>
      <c r="D72" s="87"/>
      <c r="E72" s="87"/>
      <c r="F72" s="87"/>
      <c r="G72" s="87"/>
      <c r="H72" s="87"/>
      <c r="I72" s="87"/>
      <c r="J72" s="87"/>
      <c r="K72" s="87"/>
      <c r="L72" s="87"/>
      <c r="M72" s="87"/>
      <c r="N72" s="87"/>
      <c r="O72" s="227"/>
      <c r="P72" s="228"/>
      <c r="Q72" s="87"/>
    </row>
    <row r="73" spans="2:17" x14ac:dyDescent="0.25">
      <c r="B73" s="2" t="s">
        <v>1</v>
      </c>
    </row>
    <row r="74" spans="2:17" x14ac:dyDescent="0.25">
      <c r="B74" s="2" t="s">
        <v>37</v>
      </c>
    </row>
    <row r="75" spans="2:17" x14ac:dyDescent="0.25">
      <c r="B75" s="2" t="s">
        <v>60</v>
      </c>
    </row>
    <row r="77" spans="2:17" ht="15.75" thickBot="1" x14ac:dyDescent="0.3"/>
    <row r="78" spans="2:17" ht="27" thickBot="1" x14ac:dyDescent="0.3">
      <c r="B78" s="224" t="s">
        <v>38</v>
      </c>
      <c r="C78" s="225"/>
      <c r="D78" s="225"/>
      <c r="E78" s="225"/>
      <c r="F78" s="225"/>
      <c r="G78" s="225"/>
      <c r="H78" s="225"/>
      <c r="I78" s="225"/>
      <c r="J78" s="225"/>
      <c r="K78" s="225"/>
      <c r="L78" s="225"/>
      <c r="M78" s="225"/>
      <c r="N78" s="226"/>
    </row>
    <row r="83" spans="2:17" ht="76.5" customHeight="1" x14ac:dyDescent="0.25">
      <c r="B83" s="86" t="s">
        <v>0</v>
      </c>
      <c r="C83" s="86" t="s">
        <v>39</v>
      </c>
      <c r="D83" s="86" t="s">
        <v>40</v>
      </c>
      <c r="E83" s="86" t="s">
        <v>109</v>
      </c>
      <c r="F83" s="86" t="s">
        <v>111</v>
      </c>
      <c r="G83" s="86" t="s">
        <v>112</v>
      </c>
      <c r="H83" s="86" t="s">
        <v>113</v>
      </c>
      <c r="I83" s="86" t="s">
        <v>110</v>
      </c>
      <c r="J83" s="218" t="s">
        <v>114</v>
      </c>
      <c r="K83" s="229"/>
      <c r="L83" s="219"/>
      <c r="M83" s="86" t="s">
        <v>115</v>
      </c>
      <c r="N83" s="86" t="s">
        <v>41</v>
      </c>
      <c r="O83" s="86" t="s">
        <v>42</v>
      </c>
      <c r="P83" s="218" t="s">
        <v>3</v>
      </c>
      <c r="Q83" s="219"/>
    </row>
    <row r="84" spans="2:17" ht="107.25" customHeight="1" x14ac:dyDescent="0.25">
      <c r="B84" s="44" t="s">
        <v>202</v>
      </c>
      <c r="C84" s="137" t="s">
        <v>199</v>
      </c>
      <c r="D84" s="44" t="s">
        <v>225</v>
      </c>
      <c r="E84" s="87">
        <v>46453356</v>
      </c>
      <c r="F84" s="87" t="s">
        <v>226</v>
      </c>
      <c r="G84" s="44" t="s">
        <v>227</v>
      </c>
      <c r="H84" s="128">
        <v>40529</v>
      </c>
      <c r="I84" s="36" t="s">
        <v>129</v>
      </c>
      <c r="J84" s="44" t="s">
        <v>230</v>
      </c>
      <c r="K84" s="127" t="s">
        <v>165</v>
      </c>
      <c r="L84" s="127" t="s">
        <v>231</v>
      </c>
      <c r="M84" s="132" t="s">
        <v>129</v>
      </c>
      <c r="N84" s="132"/>
      <c r="O84" s="132" t="s">
        <v>129</v>
      </c>
      <c r="P84" s="222"/>
      <c r="Q84" s="222"/>
    </row>
    <row r="85" spans="2:17" ht="144.75" customHeight="1" x14ac:dyDescent="0.25">
      <c r="B85" s="44" t="s">
        <v>211</v>
      </c>
      <c r="C85" s="48" t="s">
        <v>199</v>
      </c>
      <c r="D85" s="44" t="s">
        <v>229</v>
      </c>
      <c r="E85" s="87">
        <v>23702155</v>
      </c>
      <c r="F85" s="44" t="s">
        <v>163</v>
      </c>
      <c r="G85" s="44" t="s">
        <v>164</v>
      </c>
      <c r="H85" s="128">
        <v>40627</v>
      </c>
      <c r="I85" s="36" t="s">
        <v>129</v>
      </c>
      <c r="J85" s="44" t="s">
        <v>232</v>
      </c>
      <c r="K85" s="44" t="s">
        <v>233</v>
      </c>
      <c r="L85" s="127" t="s">
        <v>234</v>
      </c>
      <c r="M85" s="132" t="s">
        <v>129</v>
      </c>
      <c r="N85" s="132" t="s">
        <v>129</v>
      </c>
      <c r="O85" s="132" t="s">
        <v>129</v>
      </c>
      <c r="P85" s="223"/>
      <c r="Q85" s="223"/>
    </row>
    <row r="87" spans="2:17" ht="15.75" thickBot="1" x14ac:dyDescent="0.3"/>
    <row r="88" spans="2:17" ht="27" thickBot="1" x14ac:dyDescent="0.3">
      <c r="B88" s="224" t="s">
        <v>44</v>
      </c>
      <c r="C88" s="225"/>
      <c r="D88" s="225"/>
      <c r="E88" s="225"/>
      <c r="F88" s="225"/>
      <c r="G88" s="225"/>
      <c r="H88" s="225"/>
      <c r="I88" s="225"/>
      <c r="J88" s="225"/>
      <c r="K88" s="225"/>
      <c r="L88" s="225"/>
      <c r="M88" s="225"/>
      <c r="N88" s="226"/>
    </row>
    <row r="91" spans="2:17" ht="46.15" customHeight="1" x14ac:dyDescent="0.25">
      <c r="B91" s="86" t="s">
        <v>33</v>
      </c>
      <c r="C91" s="86" t="s">
        <v>45</v>
      </c>
      <c r="D91" s="218" t="s">
        <v>3</v>
      </c>
      <c r="E91" s="219"/>
    </row>
    <row r="92" spans="2:17" ht="65.25" customHeight="1" x14ac:dyDescent="0.25">
      <c r="B92" s="44" t="s">
        <v>116</v>
      </c>
      <c r="C92" s="138" t="s">
        <v>129</v>
      </c>
      <c r="D92" s="241" t="s">
        <v>321</v>
      </c>
      <c r="E92" s="242"/>
    </row>
    <row r="95" spans="2:17" ht="26.25" x14ac:dyDescent="0.25">
      <c r="B95" s="201" t="s">
        <v>62</v>
      </c>
      <c r="C95" s="202"/>
      <c r="D95" s="202"/>
      <c r="E95" s="202"/>
      <c r="F95" s="202"/>
      <c r="G95" s="202"/>
      <c r="H95" s="202"/>
      <c r="I95" s="202"/>
      <c r="J95" s="202"/>
      <c r="K95" s="202"/>
      <c r="L95" s="202"/>
      <c r="M95" s="202"/>
      <c r="N95" s="202"/>
      <c r="O95" s="202"/>
      <c r="P95" s="202"/>
    </row>
    <row r="97" spans="1:26" ht="15.75" thickBot="1" x14ac:dyDescent="0.3"/>
    <row r="98" spans="1:26" ht="27" thickBot="1" x14ac:dyDescent="0.3">
      <c r="B98" s="224" t="s">
        <v>52</v>
      </c>
      <c r="C98" s="225"/>
      <c r="D98" s="225"/>
      <c r="E98" s="225"/>
      <c r="F98" s="225"/>
      <c r="G98" s="225"/>
      <c r="H98" s="225"/>
      <c r="I98" s="225"/>
      <c r="J98" s="225"/>
      <c r="K98" s="225"/>
      <c r="L98" s="225"/>
      <c r="M98" s="225"/>
      <c r="N98" s="226"/>
    </row>
    <row r="100" spans="1:26" ht="15.75" thickBot="1" x14ac:dyDescent="0.3">
      <c r="M100" s="42"/>
      <c r="N100" s="42"/>
    </row>
    <row r="101" spans="1:26" s="73" customFormat="1" ht="109.5" customHeight="1" x14ac:dyDescent="0.25">
      <c r="B101" s="84" t="s">
        <v>138</v>
      </c>
      <c r="C101" s="84" t="s">
        <v>139</v>
      </c>
      <c r="D101" s="84" t="s">
        <v>140</v>
      </c>
      <c r="E101" s="84" t="s">
        <v>43</v>
      </c>
      <c r="F101" s="84" t="s">
        <v>22</v>
      </c>
      <c r="G101" s="84" t="s">
        <v>97</v>
      </c>
      <c r="H101" s="84" t="s">
        <v>17</v>
      </c>
      <c r="I101" s="84" t="s">
        <v>10</v>
      </c>
      <c r="J101" s="84" t="s">
        <v>31</v>
      </c>
      <c r="K101" s="84" t="s">
        <v>59</v>
      </c>
      <c r="L101" s="84" t="s">
        <v>20</v>
      </c>
      <c r="M101" s="69" t="s">
        <v>26</v>
      </c>
      <c r="N101" s="84" t="s">
        <v>141</v>
      </c>
      <c r="O101" s="84" t="s">
        <v>36</v>
      </c>
      <c r="P101" s="85" t="s">
        <v>11</v>
      </c>
      <c r="Q101" s="85" t="s">
        <v>19</v>
      </c>
    </row>
    <row r="102" spans="1:26" s="79" customFormat="1" ht="30" x14ac:dyDescent="0.25">
      <c r="A102" s="33">
        <v>1</v>
      </c>
      <c r="B102" s="80" t="s">
        <v>224</v>
      </c>
      <c r="C102" s="80" t="s">
        <v>224</v>
      </c>
      <c r="D102" s="81" t="s">
        <v>277</v>
      </c>
      <c r="E102" s="123">
        <v>588</v>
      </c>
      <c r="F102" s="76" t="s">
        <v>129</v>
      </c>
      <c r="G102" s="115" t="s">
        <v>151</v>
      </c>
      <c r="H102" s="83">
        <v>41066</v>
      </c>
      <c r="I102" s="83">
        <v>41126</v>
      </c>
      <c r="J102" s="77" t="s">
        <v>130</v>
      </c>
      <c r="K102" s="142">
        <f>(I102-H102)/30</f>
        <v>2</v>
      </c>
      <c r="L102" s="123">
        <v>0</v>
      </c>
      <c r="M102" s="142">
        <v>98</v>
      </c>
      <c r="N102" s="68" t="s">
        <v>151</v>
      </c>
      <c r="O102" s="140">
        <v>32900000</v>
      </c>
      <c r="P102" s="16" t="s">
        <v>278</v>
      </c>
      <c r="Q102" s="116"/>
      <c r="R102" s="78"/>
      <c r="S102" s="78"/>
      <c r="T102" s="78"/>
      <c r="U102" s="78"/>
      <c r="V102" s="78"/>
      <c r="W102" s="78"/>
      <c r="X102" s="78"/>
      <c r="Y102" s="78"/>
      <c r="Z102" s="78"/>
    </row>
    <row r="103" spans="1:26" s="79" customFormat="1" ht="60" x14ac:dyDescent="0.25">
      <c r="A103" s="33">
        <f>+A102+1</f>
        <v>2</v>
      </c>
      <c r="B103" s="80" t="s">
        <v>224</v>
      </c>
      <c r="C103" s="80" t="s">
        <v>224</v>
      </c>
      <c r="D103" s="80" t="s">
        <v>279</v>
      </c>
      <c r="E103" s="142">
        <v>10</v>
      </c>
      <c r="F103" s="76" t="s">
        <v>129</v>
      </c>
      <c r="G103" s="76" t="s">
        <v>151</v>
      </c>
      <c r="H103" s="83">
        <v>41155</v>
      </c>
      <c r="I103" s="83">
        <v>41276</v>
      </c>
      <c r="J103" s="77" t="s">
        <v>130</v>
      </c>
      <c r="K103" s="143">
        <f>(I103-H103)/30</f>
        <v>4.0333333333333332</v>
      </c>
      <c r="L103" s="143">
        <v>0</v>
      </c>
      <c r="M103" s="143">
        <v>360</v>
      </c>
      <c r="N103" s="68" t="s">
        <v>151</v>
      </c>
      <c r="O103" s="140">
        <v>318229440</v>
      </c>
      <c r="P103" s="16" t="s">
        <v>280</v>
      </c>
      <c r="Q103" s="116"/>
      <c r="R103" s="78"/>
      <c r="S103" s="78"/>
      <c r="T103" s="78"/>
      <c r="U103" s="78"/>
      <c r="V103" s="78"/>
      <c r="W103" s="78"/>
      <c r="X103" s="78"/>
      <c r="Y103" s="78"/>
      <c r="Z103" s="78"/>
    </row>
    <row r="104" spans="1:26" s="79" customFormat="1" ht="45" x14ac:dyDescent="0.25">
      <c r="A104" s="33">
        <f t="shared" ref="A104:A109" si="1">+A103+1</f>
        <v>3</v>
      </c>
      <c r="B104" s="80" t="s">
        <v>224</v>
      </c>
      <c r="C104" s="80" t="s">
        <v>224</v>
      </c>
      <c r="D104" s="80" t="s">
        <v>281</v>
      </c>
      <c r="E104" s="144" t="s">
        <v>282</v>
      </c>
      <c r="F104" s="145" t="s">
        <v>130</v>
      </c>
      <c r="G104" s="76" t="s">
        <v>151</v>
      </c>
      <c r="H104" s="83">
        <v>41519</v>
      </c>
      <c r="I104" s="83">
        <v>41528</v>
      </c>
      <c r="J104" s="77" t="s">
        <v>130</v>
      </c>
      <c r="K104" s="68">
        <f>(I104-H104)/30</f>
        <v>0.3</v>
      </c>
      <c r="L104" s="142">
        <v>0</v>
      </c>
      <c r="M104" s="142">
        <v>0</v>
      </c>
      <c r="N104" s="68" t="s">
        <v>151</v>
      </c>
      <c r="O104" s="140">
        <v>52500000</v>
      </c>
      <c r="P104" s="16" t="s">
        <v>283</v>
      </c>
      <c r="Q104" s="116" t="s">
        <v>284</v>
      </c>
      <c r="R104" s="78"/>
      <c r="S104" s="78"/>
      <c r="T104" s="78"/>
      <c r="U104" s="78"/>
      <c r="V104" s="78"/>
      <c r="W104" s="78"/>
      <c r="X104" s="78"/>
      <c r="Y104" s="78"/>
      <c r="Z104" s="78"/>
    </row>
    <row r="105" spans="1:26" s="79" customFormat="1" x14ac:dyDescent="0.25">
      <c r="A105" s="33">
        <f t="shared" si="1"/>
        <v>4</v>
      </c>
      <c r="B105" s="80"/>
      <c r="C105" s="81"/>
      <c r="D105" s="80"/>
      <c r="E105" s="75"/>
      <c r="F105" s="76"/>
      <c r="G105" s="76"/>
      <c r="H105" s="76"/>
      <c r="I105" s="77"/>
      <c r="J105" s="77"/>
      <c r="K105" s="77"/>
      <c r="L105" s="77"/>
      <c r="M105" s="68"/>
      <c r="N105" s="68"/>
      <c r="O105" s="16"/>
      <c r="P105" s="16"/>
      <c r="Q105" s="116"/>
      <c r="R105" s="78"/>
      <c r="S105" s="78"/>
      <c r="T105" s="78"/>
      <c r="U105" s="78"/>
      <c r="V105" s="78"/>
      <c r="W105" s="78"/>
      <c r="X105" s="78"/>
      <c r="Y105" s="78"/>
      <c r="Z105" s="78"/>
    </row>
    <row r="106" spans="1:26" s="79" customFormat="1" x14ac:dyDescent="0.25">
      <c r="A106" s="33">
        <f t="shared" si="1"/>
        <v>5</v>
      </c>
      <c r="B106" s="80"/>
      <c r="C106" s="81"/>
      <c r="D106" s="80"/>
      <c r="E106" s="75"/>
      <c r="F106" s="76"/>
      <c r="G106" s="76"/>
      <c r="H106" s="76"/>
      <c r="I106" s="77"/>
      <c r="J106" s="77"/>
      <c r="K106" s="77"/>
      <c r="L106" s="77"/>
      <c r="M106" s="68"/>
      <c r="N106" s="68"/>
      <c r="O106" s="16"/>
      <c r="P106" s="16"/>
      <c r="Q106" s="116"/>
      <c r="R106" s="78"/>
      <c r="S106" s="78"/>
      <c r="T106" s="78"/>
      <c r="U106" s="78"/>
      <c r="V106" s="78"/>
      <c r="W106" s="78"/>
      <c r="X106" s="78"/>
      <c r="Y106" s="78"/>
      <c r="Z106" s="78"/>
    </row>
    <row r="107" spans="1:26" s="79" customFormat="1" x14ac:dyDescent="0.25">
      <c r="A107" s="33">
        <f t="shared" si="1"/>
        <v>6</v>
      </c>
      <c r="B107" s="80"/>
      <c r="C107" s="81"/>
      <c r="D107" s="80"/>
      <c r="E107" s="75"/>
      <c r="F107" s="76"/>
      <c r="G107" s="76"/>
      <c r="H107" s="76"/>
      <c r="I107" s="77"/>
      <c r="J107" s="77"/>
      <c r="K107" s="77"/>
      <c r="L107" s="77"/>
      <c r="M107" s="68"/>
      <c r="N107" s="68"/>
      <c r="O107" s="16"/>
      <c r="P107" s="16"/>
      <c r="Q107" s="116"/>
      <c r="R107" s="78"/>
      <c r="S107" s="78"/>
      <c r="T107" s="78"/>
      <c r="U107" s="78"/>
      <c r="V107" s="78"/>
      <c r="W107" s="78"/>
      <c r="X107" s="78"/>
      <c r="Y107" s="78"/>
      <c r="Z107" s="78"/>
    </row>
    <row r="108" spans="1:26" s="79" customFormat="1" x14ac:dyDescent="0.25">
      <c r="A108" s="33">
        <f t="shared" si="1"/>
        <v>7</v>
      </c>
      <c r="B108" s="80"/>
      <c r="C108" s="81"/>
      <c r="D108" s="80"/>
      <c r="E108" s="75"/>
      <c r="F108" s="76"/>
      <c r="G108" s="76"/>
      <c r="H108" s="76"/>
      <c r="I108" s="77"/>
      <c r="J108" s="77"/>
      <c r="K108" s="77"/>
      <c r="L108" s="77"/>
      <c r="M108" s="68"/>
      <c r="N108" s="68"/>
      <c r="O108" s="16"/>
      <c r="P108" s="16"/>
      <c r="Q108" s="116"/>
      <c r="R108" s="78"/>
      <c r="S108" s="78"/>
      <c r="T108" s="78"/>
      <c r="U108" s="78"/>
      <c r="V108" s="78"/>
      <c r="W108" s="78"/>
      <c r="X108" s="78"/>
      <c r="Y108" s="78"/>
      <c r="Z108" s="78"/>
    </row>
    <row r="109" spans="1:26" s="79" customFormat="1" x14ac:dyDescent="0.25">
      <c r="A109" s="33">
        <f t="shared" si="1"/>
        <v>8</v>
      </c>
      <c r="B109" s="80"/>
      <c r="C109" s="81"/>
      <c r="D109" s="80"/>
      <c r="E109" s="75"/>
      <c r="F109" s="76"/>
      <c r="G109" s="76"/>
      <c r="H109" s="76"/>
      <c r="I109" s="77"/>
      <c r="J109" s="77"/>
      <c r="K109" s="77"/>
      <c r="L109" s="77"/>
      <c r="M109" s="68"/>
      <c r="N109" s="68"/>
      <c r="O109" s="16"/>
      <c r="P109" s="16"/>
      <c r="Q109" s="116"/>
      <c r="R109" s="78"/>
      <c r="S109" s="78"/>
      <c r="T109" s="78"/>
      <c r="U109" s="78"/>
      <c r="V109" s="78"/>
      <c r="W109" s="78"/>
      <c r="X109" s="78"/>
      <c r="Y109" s="78"/>
      <c r="Z109" s="78"/>
    </row>
    <row r="110" spans="1:26" s="79" customFormat="1" x14ac:dyDescent="0.25">
      <c r="A110" s="33"/>
      <c r="B110" s="34" t="s">
        <v>16</v>
      </c>
      <c r="C110" s="81"/>
      <c r="D110" s="80"/>
      <c r="E110" s="75"/>
      <c r="F110" s="76"/>
      <c r="G110" s="76"/>
      <c r="H110" s="76"/>
      <c r="I110" s="77"/>
      <c r="J110" s="77"/>
      <c r="K110" s="82">
        <f>SUM(K102:K109)</f>
        <v>6.333333333333333</v>
      </c>
      <c r="L110" s="82">
        <f>SUM(L102:L109)</f>
        <v>0</v>
      </c>
      <c r="M110" s="114">
        <f>SUM(M102:M109)</f>
        <v>458</v>
      </c>
      <c r="N110" s="82">
        <f>SUM(N102:N109)</f>
        <v>0</v>
      </c>
      <c r="O110" s="16"/>
      <c r="P110" s="16"/>
      <c r="Q110" s="117"/>
    </row>
    <row r="111" spans="1:26" x14ac:dyDescent="0.25">
      <c r="B111" s="17"/>
      <c r="C111" s="17"/>
      <c r="D111" s="17"/>
      <c r="E111" s="18"/>
      <c r="F111" s="17"/>
      <c r="G111" s="17"/>
      <c r="H111" s="17"/>
      <c r="I111" s="17"/>
      <c r="J111" s="17"/>
      <c r="K111" s="17"/>
      <c r="L111" s="17"/>
      <c r="M111" s="17"/>
      <c r="N111" s="17"/>
      <c r="O111" s="17"/>
      <c r="P111" s="17"/>
    </row>
    <row r="112" spans="1:26" ht="18.75" x14ac:dyDescent="0.25">
      <c r="B112" s="38" t="s">
        <v>32</v>
      </c>
      <c r="C112" s="146">
        <f>+K110</f>
        <v>6.333333333333333</v>
      </c>
      <c r="H112" s="19"/>
      <c r="I112" s="19"/>
      <c r="J112" s="19"/>
      <c r="K112" s="19"/>
      <c r="L112" s="19"/>
      <c r="M112" s="19"/>
      <c r="N112" s="17"/>
      <c r="O112" s="17"/>
      <c r="P112" s="17"/>
    </row>
    <row r="114" spans="2:17" ht="15.75" thickBot="1" x14ac:dyDescent="0.3"/>
    <row r="115" spans="2:17" ht="37.15" customHeight="1" thickBot="1" x14ac:dyDescent="0.3">
      <c r="B115" s="49" t="s">
        <v>47</v>
      </c>
      <c r="C115" s="50" t="s">
        <v>48</v>
      </c>
      <c r="D115" s="49" t="s">
        <v>49</v>
      </c>
      <c r="E115" s="50" t="s">
        <v>53</v>
      </c>
    </row>
    <row r="116" spans="2:17" ht="41.45" customHeight="1" x14ac:dyDescent="0.25">
      <c r="B116" s="43" t="s">
        <v>117</v>
      </c>
      <c r="C116" s="45">
        <v>20</v>
      </c>
      <c r="D116" s="45">
        <v>20</v>
      </c>
      <c r="E116" s="234">
        <f>+D116+D117+D118</f>
        <v>20</v>
      </c>
    </row>
    <row r="117" spans="2:17" x14ac:dyDescent="0.25">
      <c r="B117" s="43" t="s">
        <v>118</v>
      </c>
      <c r="C117" s="36">
        <v>30</v>
      </c>
      <c r="D117" s="132">
        <v>0</v>
      </c>
      <c r="E117" s="235"/>
    </row>
    <row r="118" spans="2:17" ht="15.75" thickBot="1" x14ac:dyDescent="0.3">
      <c r="B118" s="43" t="s">
        <v>119</v>
      </c>
      <c r="C118" s="46">
        <v>40</v>
      </c>
      <c r="D118" s="46">
        <v>0</v>
      </c>
      <c r="E118" s="236"/>
    </row>
    <row r="120" spans="2:17" ht="15.75" thickBot="1" x14ac:dyDescent="0.3"/>
    <row r="121" spans="2:17" ht="27" thickBot="1" x14ac:dyDescent="0.3">
      <c r="B121" s="224" t="s">
        <v>50</v>
      </c>
      <c r="C121" s="225"/>
      <c r="D121" s="225"/>
      <c r="E121" s="225"/>
      <c r="F121" s="225"/>
      <c r="G121" s="225"/>
      <c r="H121" s="225"/>
      <c r="I121" s="225"/>
      <c r="J121" s="225"/>
      <c r="K121" s="225"/>
      <c r="L121" s="225"/>
      <c r="M121" s="225"/>
      <c r="N121" s="226"/>
    </row>
    <row r="123" spans="2:17" s="17" customFormat="1" ht="76.5" customHeight="1" x14ac:dyDescent="0.25">
      <c r="B123" s="86" t="s">
        <v>0</v>
      </c>
      <c r="C123" s="86" t="s">
        <v>39</v>
      </c>
      <c r="D123" s="86" t="s">
        <v>40</v>
      </c>
      <c r="E123" s="86" t="s">
        <v>109</v>
      </c>
      <c r="F123" s="86" t="s">
        <v>111</v>
      </c>
      <c r="G123" s="86" t="s">
        <v>112</v>
      </c>
      <c r="H123" s="86" t="s">
        <v>113</v>
      </c>
      <c r="I123" s="86" t="s">
        <v>110</v>
      </c>
      <c r="J123" s="218" t="s">
        <v>114</v>
      </c>
      <c r="K123" s="229"/>
      <c r="L123" s="219"/>
      <c r="M123" s="86" t="s">
        <v>115</v>
      </c>
      <c r="N123" s="86" t="s">
        <v>41</v>
      </c>
      <c r="O123" s="86" t="s">
        <v>42</v>
      </c>
      <c r="P123" s="218" t="s">
        <v>3</v>
      </c>
      <c r="Q123" s="219"/>
    </row>
    <row r="124" spans="2:17" ht="60" x14ac:dyDescent="0.25">
      <c r="B124" s="44" t="s">
        <v>123</v>
      </c>
      <c r="C124" s="154" t="s">
        <v>295</v>
      </c>
      <c r="D124" s="44" t="s">
        <v>263</v>
      </c>
      <c r="E124" s="87">
        <v>11130592764</v>
      </c>
      <c r="F124" s="44" t="s">
        <v>161</v>
      </c>
      <c r="G124" s="44" t="s">
        <v>264</v>
      </c>
      <c r="H124" s="128">
        <v>39412</v>
      </c>
      <c r="I124" s="36" t="s">
        <v>129</v>
      </c>
      <c r="J124" s="44" t="s">
        <v>224</v>
      </c>
      <c r="K124" s="127" t="s">
        <v>296</v>
      </c>
      <c r="L124" s="127" t="s">
        <v>297</v>
      </c>
      <c r="M124" s="139" t="s">
        <v>129</v>
      </c>
      <c r="N124" s="139" t="s">
        <v>129</v>
      </c>
      <c r="O124" s="139" t="s">
        <v>129</v>
      </c>
      <c r="P124" s="227"/>
      <c r="Q124" s="228"/>
    </row>
    <row r="125" spans="2:17" ht="60" x14ac:dyDescent="0.25">
      <c r="B125" s="44" t="s">
        <v>124</v>
      </c>
      <c r="C125" s="154" t="s">
        <v>295</v>
      </c>
      <c r="D125" s="44" t="s">
        <v>298</v>
      </c>
      <c r="E125" s="87">
        <v>52480601</v>
      </c>
      <c r="F125" s="44" t="s">
        <v>299</v>
      </c>
      <c r="G125" s="44" t="s">
        <v>300</v>
      </c>
      <c r="H125" s="128">
        <v>37703</v>
      </c>
      <c r="I125" s="36" t="s">
        <v>151</v>
      </c>
      <c r="J125" s="44" t="s">
        <v>224</v>
      </c>
      <c r="K125" s="127" t="s">
        <v>301</v>
      </c>
      <c r="L125" s="127" t="s">
        <v>302</v>
      </c>
      <c r="M125" s="139" t="s">
        <v>129</v>
      </c>
      <c r="N125" s="139" t="s">
        <v>129</v>
      </c>
      <c r="O125" s="139" t="s">
        <v>129</v>
      </c>
      <c r="P125" s="227"/>
      <c r="Q125" s="228"/>
    </row>
    <row r="126" spans="2:17" ht="33.6" customHeight="1" x14ac:dyDescent="0.25">
      <c r="B126" s="44" t="s">
        <v>125</v>
      </c>
      <c r="C126" s="155" t="s">
        <v>303</v>
      </c>
      <c r="D126" s="44" t="s">
        <v>268</v>
      </c>
      <c r="E126" s="87">
        <v>43159810</v>
      </c>
      <c r="F126" s="44" t="s">
        <v>267</v>
      </c>
      <c r="G126" s="44" t="s">
        <v>304</v>
      </c>
      <c r="H126" s="128">
        <v>40453</v>
      </c>
      <c r="I126" s="36" t="s">
        <v>129</v>
      </c>
      <c r="J126" s="156" t="s">
        <v>151</v>
      </c>
      <c r="K126" s="156" t="s">
        <v>151</v>
      </c>
      <c r="L126" s="156" t="s">
        <v>151</v>
      </c>
      <c r="M126" s="139" t="s">
        <v>129</v>
      </c>
      <c r="N126" s="139" t="s">
        <v>129</v>
      </c>
      <c r="O126" s="139" t="s">
        <v>129</v>
      </c>
      <c r="P126" s="223"/>
      <c r="Q126" s="223"/>
    </row>
    <row r="129" spans="2:7" ht="15.75" thickBot="1" x14ac:dyDescent="0.3"/>
    <row r="130" spans="2:7" ht="54" customHeight="1" x14ac:dyDescent="0.25">
      <c r="B130" s="89" t="s">
        <v>33</v>
      </c>
      <c r="C130" s="89" t="s">
        <v>47</v>
      </c>
      <c r="D130" s="86" t="s">
        <v>48</v>
      </c>
      <c r="E130" s="89" t="s">
        <v>49</v>
      </c>
      <c r="F130" s="50" t="s">
        <v>54</v>
      </c>
      <c r="G130" s="63"/>
    </row>
    <row r="131" spans="2:7" ht="120.75" customHeight="1" x14ac:dyDescent="0.25">
      <c r="B131" s="230" t="s">
        <v>51</v>
      </c>
      <c r="C131" s="130" t="s">
        <v>120</v>
      </c>
      <c r="D131" s="132">
        <v>25</v>
      </c>
      <c r="E131" s="183">
        <v>25</v>
      </c>
      <c r="F131" s="231">
        <f>+E131+E132+E133</f>
        <v>60</v>
      </c>
      <c r="G131" s="64"/>
    </row>
    <row r="132" spans="2:7" ht="76.150000000000006" customHeight="1" x14ac:dyDescent="0.25">
      <c r="B132" s="230"/>
      <c r="C132" s="130" t="s">
        <v>121</v>
      </c>
      <c r="D132" s="48">
        <v>25</v>
      </c>
      <c r="E132" s="184">
        <v>25</v>
      </c>
      <c r="F132" s="232"/>
      <c r="G132" s="64"/>
    </row>
    <row r="133" spans="2:7" ht="69" customHeight="1" x14ac:dyDescent="0.25">
      <c r="B133" s="230"/>
      <c r="C133" s="130" t="s">
        <v>122</v>
      </c>
      <c r="D133" s="132">
        <v>10</v>
      </c>
      <c r="E133" s="183">
        <v>10</v>
      </c>
      <c r="F133" s="233"/>
      <c r="G133" s="64"/>
    </row>
    <row r="137" spans="2:7" x14ac:dyDescent="0.25">
      <c r="B137" s="88" t="s">
        <v>55</v>
      </c>
    </row>
    <row r="140" spans="2:7" x14ac:dyDescent="0.25">
      <c r="B140" s="90" t="s">
        <v>33</v>
      </c>
      <c r="C140" s="90" t="s">
        <v>56</v>
      </c>
      <c r="D140" s="89" t="s">
        <v>49</v>
      </c>
      <c r="E140" s="89" t="s">
        <v>16</v>
      </c>
    </row>
    <row r="141" spans="2:7" ht="28.5" x14ac:dyDescent="0.25">
      <c r="B141" s="71" t="s">
        <v>57</v>
      </c>
      <c r="C141" s="72">
        <v>40</v>
      </c>
      <c r="D141" s="132">
        <f>+E116</f>
        <v>20</v>
      </c>
      <c r="E141" s="210">
        <f>+D141+D142</f>
        <v>80</v>
      </c>
    </row>
    <row r="142" spans="2:7" ht="42.75" x14ac:dyDescent="0.25">
      <c r="B142" s="71" t="s">
        <v>58</v>
      </c>
      <c r="C142" s="72">
        <v>60</v>
      </c>
      <c r="D142" s="132">
        <f>+F131</f>
        <v>60</v>
      </c>
      <c r="E142" s="211"/>
    </row>
  </sheetData>
  <mergeCells count="41">
    <mergeCell ref="E141:E142"/>
    <mergeCell ref="J123:L123"/>
    <mergeCell ref="P123:Q123"/>
    <mergeCell ref="P124:Q124"/>
    <mergeCell ref="P126:Q126"/>
    <mergeCell ref="P125:Q125"/>
    <mergeCell ref="B131:B133"/>
    <mergeCell ref="F131:F133"/>
    <mergeCell ref="D91:E91"/>
    <mergeCell ref="D92:E92"/>
    <mergeCell ref="B95:P95"/>
    <mergeCell ref="B98:N98"/>
    <mergeCell ref="E116:E118"/>
    <mergeCell ref="B121:N121"/>
    <mergeCell ref="P84:Q84"/>
    <mergeCell ref="P85:Q85"/>
    <mergeCell ref="B88:N88"/>
    <mergeCell ref="O72:P72"/>
    <mergeCell ref="B78:N78"/>
    <mergeCell ref="J83:L83"/>
    <mergeCell ref="P83:Q83"/>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C9:N9"/>
    <mergeCell ref="B2:P2"/>
    <mergeCell ref="B4:P4"/>
    <mergeCell ref="C6:N6"/>
    <mergeCell ref="C7:N7"/>
    <mergeCell ref="C8:N8"/>
  </mergeCells>
  <dataValidations count="2">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0"/>
  <sheetViews>
    <sheetView zoomScale="70" zoomScaleNormal="70" workbookViewId="0">
      <selection activeCell="C6" sqref="C6:N6"/>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38.710937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01" t="s">
        <v>61</v>
      </c>
      <c r="C2" s="202"/>
      <c r="D2" s="202"/>
      <c r="E2" s="202"/>
      <c r="F2" s="202"/>
      <c r="G2" s="202"/>
      <c r="H2" s="202"/>
      <c r="I2" s="202"/>
      <c r="J2" s="202"/>
      <c r="K2" s="202"/>
      <c r="L2" s="202"/>
      <c r="M2" s="202"/>
      <c r="N2" s="202"/>
      <c r="O2" s="202"/>
      <c r="P2" s="202"/>
    </row>
    <row r="4" spans="2:16" ht="26.25" x14ac:dyDescent="0.25">
      <c r="B4" s="201" t="s">
        <v>46</v>
      </c>
      <c r="C4" s="202"/>
      <c r="D4" s="202"/>
      <c r="E4" s="202"/>
      <c r="F4" s="202"/>
      <c r="G4" s="202"/>
      <c r="H4" s="202"/>
      <c r="I4" s="202"/>
      <c r="J4" s="202"/>
      <c r="K4" s="202"/>
      <c r="L4" s="202"/>
      <c r="M4" s="202"/>
      <c r="N4" s="202"/>
      <c r="O4" s="202"/>
      <c r="P4" s="202"/>
    </row>
    <row r="5" spans="2:16" ht="15.75" thickBot="1" x14ac:dyDescent="0.3"/>
    <row r="6" spans="2:16" ht="21.75" thickBot="1" x14ac:dyDescent="0.3">
      <c r="B6" s="4" t="s">
        <v>4</v>
      </c>
      <c r="C6" s="199" t="s">
        <v>309</v>
      </c>
      <c r="D6" s="199"/>
      <c r="E6" s="199"/>
      <c r="F6" s="199"/>
      <c r="G6" s="199"/>
      <c r="H6" s="199"/>
      <c r="I6" s="199"/>
      <c r="J6" s="199"/>
      <c r="K6" s="199"/>
      <c r="L6" s="199"/>
      <c r="M6" s="199"/>
      <c r="N6" s="200"/>
    </row>
    <row r="7" spans="2:16" ht="16.5" thickBot="1" x14ac:dyDescent="0.3">
      <c r="B7" s="5" t="s">
        <v>5</v>
      </c>
      <c r="C7" s="199" t="s">
        <v>151</v>
      </c>
      <c r="D7" s="199"/>
      <c r="E7" s="199"/>
      <c r="F7" s="199"/>
      <c r="G7" s="199"/>
      <c r="H7" s="199"/>
      <c r="I7" s="199"/>
      <c r="J7" s="199"/>
      <c r="K7" s="199"/>
      <c r="L7" s="199"/>
      <c r="M7" s="199"/>
      <c r="N7" s="200"/>
    </row>
    <row r="8" spans="2:16" ht="16.5" thickBot="1" x14ac:dyDescent="0.3">
      <c r="B8" s="5" t="s">
        <v>6</v>
      </c>
      <c r="C8" s="199" t="s">
        <v>151</v>
      </c>
      <c r="D8" s="199"/>
      <c r="E8" s="199"/>
      <c r="F8" s="199"/>
      <c r="G8" s="199"/>
      <c r="H8" s="199"/>
      <c r="I8" s="199"/>
      <c r="J8" s="199"/>
      <c r="K8" s="199"/>
      <c r="L8" s="199"/>
      <c r="M8" s="199"/>
      <c r="N8" s="200"/>
    </row>
    <row r="9" spans="2:16" ht="16.5" thickBot="1" x14ac:dyDescent="0.3">
      <c r="B9" s="5" t="s">
        <v>7</v>
      </c>
      <c r="C9" s="199" t="s">
        <v>151</v>
      </c>
      <c r="D9" s="199"/>
      <c r="E9" s="199"/>
      <c r="F9" s="199"/>
      <c r="G9" s="199"/>
      <c r="H9" s="199"/>
      <c r="I9" s="199"/>
      <c r="J9" s="199"/>
      <c r="K9" s="199"/>
      <c r="L9" s="199"/>
      <c r="M9" s="199"/>
      <c r="N9" s="200"/>
    </row>
    <row r="10" spans="2:16" ht="16.5" thickBot="1" x14ac:dyDescent="0.3">
      <c r="B10" s="5" t="s">
        <v>8</v>
      </c>
      <c r="C10" s="205">
        <v>4</v>
      </c>
      <c r="D10" s="205"/>
      <c r="E10" s="206"/>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07" t="s">
        <v>95</v>
      </c>
      <c r="C14" s="207"/>
      <c r="D14" s="151" t="s">
        <v>12</v>
      </c>
      <c r="E14" s="151" t="s">
        <v>13</v>
      </c>
      <c r="F14" s="151" t="s">
        <v>29</v>
      </c>
      <c r="G14" s="61"/>
      <c r="I14" s="25"/>
      <c r="J14" s="25"/>
      <c r="K14" s="25"/>
      <c r="L14" s="25"/>
      <c r="M14" s="25"/>
      <c r="N14" s="74"/>
    </row>
    <row r="15" spans="2:16" x14ac:dyDescent="0.25">
      <c r="B15" s="207"/>
      <c r="C15" s="207"/>
      <c r="D15" s="151">
        <v>4</v>
      </c>
      <c r="E15" s="23">
        <v>1605949980</v>
      </c>
      <c r="F15" s="121">
        <v>660</v>
      </c>
      <c r="G15" s="62"/>
      <c r="I15" s="26"/>
      <c r="J15" s="26"/>
      <c r="K15" s="26"/>
      <c r="L15" s="26"/>
      <c r="M15" s="26"/>
      <c r="N15" s="74"/>
    </row>
    <row r="16" spans="2:16" x14ac:dyDescent="0.25">
      <c r="B16" s="207"/>
      <c r="C16" s="207"/>
      <c r="D16" s="151"/>
      <c r="E16" s="23"/>
      <c r="F16" s="121"/>
      <c r="G16" s="62"/>
      <c r="I16" s="26"/>
      <c r="J16" s="26"/>
      <c r="K16" s="26"/>
      <c r="L16" s="26"/>
      <c r="M16" s="26"/>
      <c r="N16" s="74"/>
    </row>
    <row r="17" spans="1:14" x14ac:dyDescent="0.25">
      <c r="B17" s="207"/>
      <c r="C17" s="207"/>
      <c r="D17" s="151"/>
      <c r="E17" s="23"/>
      <c r="F17" s="121"/>
      <c r="G17" s="62"/>
      <c r="I17" s="26"/>
      <c r="J17" s="26"/>
      <c r="K17" s="26"/>
      <c r="L17" s="26"/>
      <c r="M17" s="26"/>
      <c r="N17" s="74"/>
    </row>
    <row r="18" spans="1:14" x14ac:dyDescent="0.25">
      <c r="B18" s="207"/>
      <c r="C18" s="207"/>
      <c r="D18" s="151"/>
      <c r="E18" s="24"/>
      <c r="F18" s="121"/>
      <c r="G18" s="62"/>
      <c r="H18" s="14"/>
      <c r="I18" s="26"/>
      <c r="J18" s="26"/>
      <c r="K18" s="26"/>
      <c r="L18" s="26"/>
      <c r="M18" s="26"/>
      <c r="N18" s="13"/>
    </row>
    <row r="19" spans="1:14" x14ac:dyDescent="0.25">
      <c r="B19" s="207"/>
      <c r="C19" s="207"/>
      <c r="D19" s="151"/>
      <c r="E19" s="24"/>
      <c r="F19" s="121"/>
      <c r="G19" s="62"/>
      <c r="H19" s="14"/>
      <c r="I19" s="28"/>
      <c r="J19" s="28"/>
      <c r="K19" s="28"/>
      <c r="L19" s="28"/>
      <c r="M19" s="28"/>
      <c r="N19" s="13"/>
    </row>
    <row r="20" spans="1:14" x14ac:dyDescent="0.25">
      <c r="B20" s="207"/>
      <c r="C20" s="207"/>
      <c r="D20" s="151"/>
      <c r="E20" s="24"/>
      <c r="F20" s="121"/>
      <c r="G20" s="62"/>
      <c r="H20" s="14"/>
      <c r="I20" s="73"/>
      <c r="J20" s="73"/>
      <c r="K20" s="73"/>
      <c r="L20" s="73"/>
      <c r="M20" s="73"/>
      <c r="N20" s="13"/>
    </row>
    <row r="21" spans="1:14" x14ac:dyDescent="0.25">
      <c r="B21" s="207"/>
      <c r="C21" s="207"/>
      <c r="D21" s="151"/>
      <c r="E21" s="24"/>
      <c r="F21" s="121"/>
      <c r="G21" s="62"/>
      <c r="H21" s="14"/>
      <c r="I21" s="73"/>
      <c r="J21" s="73"/>
      <c r="K21" s="73"/>
      <c r="L21" s="73"/>
      <c r="M21" s="73"/>
      <c r="N21" s="13"/>
    </row>
    <row r="22" spans="1:14" ht="15.75" thickBot="1" x14ac:dyDescent="0.3">
      <c r="B22" s="208" t="s">
        <v>14</v>
      </c>
      <c r="C22" s="209"/>
      <c r="D22" s="151"/>
      <c r="E22" s="41">
        <f>SUM(E15:E21)</f>
        <v>1605949980</v>
      </c>
      <c r="F22" s="121">
        <f>SUM(F15:F21)</f>
        <v>660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32">
        <f>+F22*80%</f>
        <v>528</v>
      </c>
      <c r="D24" s="29"/>
      <c r="E24" s="122">
        <f>E22</f>
        <v>1605949980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87"/>
      <c r="D30" s="87" t="s">
        <v>152</v>
      </c>
      <c r="E30" s="2" t="s">
        <v>310</v>
      </c>
      <c r="I30" s="73"/>
      <c r="J30" s="73"/>
      <c r="K30" s="73"/>
      <c r="L30" s="73"/>
      <c r="M30" s="73"/>
      <c r="N30" s="74"/>
    </row>
    <row r="31" spans="1:14" x14ac:dyDescent="0.25">
      <c r="A31" s="65"/>
      <c r="B31" s="87" t="s">
        <v>132</v>
      </c>
      <c r="C31" s="87" t="s">
        <v>152</v>
      </c>
      <c r="D31" s="87"/>
      <c r="I31" s="73"/>
      <c r="J31" s="73"/>
      <c r="K31" s="73"/>
      <c r="L31" s="73"/>
      <c r="M31" s="73"/>
      <c r="N31" s="74"/>
    </row>
    <row r="32" spans="1:14" x14ac:dyDescent="0.25">
      <c r="A32" s="65"/>
      <c r="B32" s="87" t="s">
        <v>133</v>
      </c>
      <c r="C32" s="87" t="s">
        <v>152</v>
      </c>
      <c r="D32" s="87"/>
      <c r="I32" s="73"/>
      <c r="J32" s="73"/>
      <c r="K32" s="73"/>
      <c r="L32" s="73"/>
      <c r="M32" s="73"/>
      <c r="N32" s="74"/>
    </row>
    <row r="33" spans="1:17" x14ac:dyDescent="0.25">
      <c r="A33" s="65"/>
      <c r="B33" s="87" t="s">
        <v>134</v>
      </c>
      <c r="C33" s="87"/>
      <c r="D33" s="87" t="s">
        <v>152</v>
      </c>
      <c r="E33" s="2" t="s">
        <v>310</v>
      </c>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D149</f>
        <v>0</v>
      </c>
      <c r="E40" s="210">
        <f>+D40+D41</f>
        <v>60</v>
      </c>
      <c r="I40" s="73"/>
      <c r="J40" s="73"/>
      <c r="K40" s="73"/>
      <c r="L40" s="73"/>
      <c r="M40" s="73"/>
      <c r="N40" s="74"/>
    </row>
    <row r="41" spans="1:17" ht="42.75" x14ac:dyDescent="0.25">
      <c r="A41" s="65"/>
      <c r="B41" s="71" t="s">
        <v>137</v>
      </c>
      <c r="C41" s="72">
        <v>60</v>
      </c>
      <c r="D41" s="183">
        <f>D150</f>
        <v>60</v>
      </c>
      <c r="E41" s="211"/>
      <c r="I41" s="73"/>
      <c r="J41" s="73"/>
      <c r="K41" s="73"/>
      <c r="L41" s="73"/>
      <c r="M41" s="73"/>
      <c r="N41" s="74"/>
      <c r="Q41" s="116"/>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12" t="s">
        <v>35</v>
      </c>
      <c r="N45" s="212"/>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42.75" customHeight="1" x14ac:dyDescent="0.25">
      <c r="A49" s="33">
        <v>1</v>
      </c>
      <c r="B49" s="34" t="s">
        <v>311</v>
      </c>
      <c r="C49" s="34" t="s">
        <v>311</v>
      </c>
      <c r="D49" s="80" t="s">
        <v>312</v>
      </c>
      <c r="E49" s="123">
        <v>192</v>
      </c>
      <c r="F49" s="76" t="s">
        <v>129</v>
      </c>
      <c r="G49" s="115" t="s">
        <v>151</v>
      </c>
      <c r="H49" s="83">
        <v>41255</v>
      </c>
      <c r="I49" s="83">
        <v>41943</v>
      </c>
      <c r="J49" s="77" t="s">
        <v>130</v>
      </c>
      <c r="K49" s="124">
        <f>(I49-H49)/30</f>
        <v>22.933333333333334</v>
      </c>
      <c r="L49" s="125">
        <v>0</v>
      </c>
      <c r="M49" s="123">
        <v>1720</v>
      </c>
      <c r="N49" s="123" t="s">
        <v>151</v>
      </c>
      <c r="O49" s="16">
        <v>6499443139</v>
      </c>
      <c r="P49" s="16">
        <v>28</v>
      </c>
      <c r="Q49" s="116" t="s">
        <v>361</v>
      </c>
      <c r="R49" s="78"/>
      <c r="S49" s="78"/>
      <c r="T49" s="78"/>
      <c r="U49" s="78"/>
      <c r="V49" s="78"/>
      <c r="W49" s="78"/>
      <c r="X49" s="78"/>
      <c r="Y49" s="78"/>
      <c r="Z49" s="78"/>
    </row>
    <row r="50" spans="1:26" s="79" customFormat="1" ht="39.75" customHeight="1" x14ac:dyDescent="0.25">
      <c r="A50" s="33">
        <f t="shared" ref="A50:A56" si="0">+A49+1</f>
        <v>2</v>
      </c>
      <c r="B50" s="34" t="s">
        <v>311</v>
      </c>
      <c r="C50" s="34" t="s">
        <v>311</v>
      </c>
      <c r="D50" s="80" t="s">
        <v>312</v>
      </c>
      <c r="E50" s="123">
        <v>137</v>
      </c>
      <c r="F50" s="76" t="s">
        <v>129</v>
      </c>
      <c r="G50" s="115" t="s">
        <v>151</v>
      </c>
      <c r="H50" s="83">
        <v>41178</v>
      </c>
      <c r="I50" s="83">
        <v>41274</v>
      </c>
      <c r="J50" s="77" t="s">
        <v>130</v>
      </c>
      <c r="K50" s="124">
        <f>(I50-H50)/30-L50</f>
        <v>2.5666666666666669</v>
      </c>
      <c r="L50" s="124">
        <f>(I50-H49)/30</f>
        <v>0.6333333333333333</v>
      </c>
      <c r="M50" s="123">
        <v>0</v>
      </c>
      <c r="N50" s="123">
        <v>0</v>
      </c>
      <c r="O50" s="16"/>
      <c r="P50" s="16"/>
      <c r="Q50" s="116" t="s">
        <v>344</v>
      </c>
      <c r="R50" s="78"/>
      <c r="S50" s="78"/>
      <c r="T50" s="78"/>
      <c r="U50" s="78"/>
      <c r="V50" s="78"/>
      <c r="W50" s="78"/>
      <c r="X50" s="78"/>
      <c r="Y50" s="78"/>
      <c r="Z50" s="78"/>
    </row>
    <row r="51" spans="1:26" s="79" customFormat="1" x14ac:dyDescent="0.25">
      <c r="A51" s="33">
        <f t="shared" si="0"/>
        <v>3</v>
      </c>
      <c r="B51" s="34"/>
      <c r="C51" s="34"/>
      <c r="D51" s="80"/>
      <c r="E51" s="123"/>
      <c r="F51" s="76"/>
      <c r="G51" s="115"/>
      <c r="H51" s="83"/>
      <c r="I51" s="83"/>
      <c r="J51" s="77"/>
      <c r="K51" s="124"/>
      <c r="L51" s="125"/>
      <c r="M51" s="123"/>
      <c r="N51" s="123"/>
      <c r="O51" s="16"/>
      <c r="P51" s="16"/>
      <c r="Q51" s="116"/>
      <c r="R51" s="78"/>
      <c r="S51" s="78"/>
      <c r="T51" s="78"/>
      <c r="U51" s="78"/>
      <c r="V51" s="78"/>
      <c r="W51" s="78"/>
      <c r="X51" s="78"/>
      <c r="Y51" s="78"/>
      <c r="Z51" s="78"/>
    </row>
    <row r="52" spans="1:26" s="79" customFormat="1" x14ac:dyDescent="0.25">
      <c r="A52" s="33">
        <f t="shared" si="0"/>
        <v>4</v>
      </c>
      <c r="B52" s="34"/>
      <c r="C52" s="34"/>
      <c r="D52" s="80"/>
      <c r="E52" s="123"/>
      <c r="F52" s="76"/>
      <c r="G52" s="115"/>
      <c r="H52" s="83"/>
      <c r="I52" s="83"/>
      <c r="J52" s="77"/>
      <c r="K52" s="124"/>
      <c r="L52" s="125"/>
      <c r="M52" s="123"/>
      <c r="N52" s="123"/>
      <c r="O52" s="16"/>
      <c r="P52" s="16"/>
      <c r="Q52" s="116"/>
      <c r="R52" s="78"/>
      <c r="S52" s="78"/>
      <c r="T52" s="78"/>
      <c r="U52" s="78"/>
      <c r="V52" s="78"/>
      <c r="W52" s="78"/>
      <c r="X52" s="78"/>
      <c r="Y52" s="78"/>
      <c r="Z52" s="78"/>
    </row>
    <row r="53" spans="1:26" s="79" customFormat="1" x14ac:dyDescent="0.25">
      <c r="A53" s="33">
        <f t="shared" si="0"/>
        <v>5</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6</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7</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8</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25.5</v>
      </c>
      <c r="L57" s="114">
        <f>SUM(L49:L56)</f>
        <v>0.6333333333333333</v>
      </c>
      <c r="M57" s="114">
        <f>SUM(M49:M56)</f>
        <v>1720</v>
      </c>
      <c r="N57" s="82">
        <f>SUM(N49:N56)</f>
        <v>0</v>
      </c>
      <c r="O57" s="16"/>
      <c r="P57" s="16"/>
      <c r="Q57" s="117"/>
    </row>
    <row r="58" spans="1:26" s="17" customFormat="1" x14ac:dyDescent="0.25">
      <c r="E58" s="18"/>
    </row>
    <row r="59" spans="1:26" s="17" customFormat="1" x14ac:dyDescent="0.25">
      <c r="B59" s="213" t="s">
        <v>28</v>
      </c>
      <c r="C59" s="213" t="s">
        <v>27</v>
      </c>
      <c r="D59" s="215" t="s">
        <v>34</v>
      </c>
      <c r="E59" s="215"/>
    </row>
    <row r="60" spans="1:26" s="17" customFormat="1" x14ac:dyDescent="0.25">
      <c r="B60" s="214"/>
      <c r="C60" s="214"/>
      <c r="D60" s="152" t="s">
        <v>23</v>
      </c>
      <c r="E60" s="40" t="s">
        <v>24</v>
      </c>
    </row>
    <row r="61" spans="1:26" s="17" customFormat="1" ht="30.6" customHeight="1" x14ac:dyDescent="0.25">
      <c r="B61" s="38" t="s">
        <v>21</v>
      </c>
      <c r="C61" s="39">
        <f>+K57</f>
        <v>25.5</v>
      </c>
      <c r="D61" s="36"/>
      <c r="E61" s="37"/>
      <c r="F61" s="162" t="s">
        <v>359</v>
      </c>
      <c r="G61" s="19"/>
      <c r="H61" s="19"/>
      <c r="I61" s="19"/>
      <c r="J61" s="19"/>
      <c r="K61" s="19"/>
      <c r="L61" s="19"/>
      <c r="M61" s="19"/>
    </row>
    <row r="62" spans="1:26" s="17" customFormat="1" ht="30" customHeight="1" x14ac:dyDescent="0.25">
      <c r="B62" s="38" t="s">
        <v>25</v>
      </c>
      <c r="C62" s="39">
        <f>+M57</f>
        <v>1720</v>
      </c>
      <c r="D62" s="36"/>
      <c r="E62" s="37"/>
    </row>
    <row r="63" spans="1:26" s="17" customFormat="1" x14ac:dyDescent="0.25">
      <c r="B63" s="20"/>
      <c r="C63" s="216"/>
      <c r="D63" s="216"/>
      <c r="E63" s="216"/>
      <c r="F63" s="216"/>
      <c r="G63" s="216"/>
      <c r="H63" s="216"/>
      <c r="I63" s="216"/>
      <c r="J63" s="216"/>
      <c r="K63" s="216"/>
      <c r="L63" s="216"/>
      <c r="M63" s="216"/>
      <c r="N63" s="216"/>
    </row>
    <row r="64" spans="1:26" ht="28.15" customHeight="1" thickBot="1" x14ac:dyDescent="0.3"/>
    <row r="65" spans="2:17" ht="27" thickBot="1" x14ac:dyDescent="0.3">
      <c r="B65" s="217" t="s">
        <v>98</v>
      </c>
      <c r="C65" s="217"/>
      <c r="D65" s="217"/>
      <c r="E65" s="217"/>
      <c r="F65" s="217"/>
      <c r="G65" s="217"/>
      <c r="H65" s="217"/>
      <c r="I65" s="217"/>
      <c r="J65" s="217"/>
      <c r="K65" s="217"/>
      <c r="L65" s="217"/>
      <c r="M65" s="217"/>
      <c r="N65" s="217"/>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49" t="s">
        <v>107</v>
      </c>
      <c r="N68" s="149" t="s">
        <v>108</v>
      </c>
      <c r="O68" s="218" t="s">
        <v>3</v>
      </c>
      <c r="P68" s="219"/>
      <c r="Q68" s="86" t="s">
        <v>18</v>
      </c>
    </row>
    <row r="69" spans="2:17" ht="93.75" customHeight="1" x14ac:dyDescent="0.25">
      <c r="B69" s="87" t="s">
        <v>154</v>
      </c>
      <c r="C69" s="87" t="s">
        <v>315</v>
      </c>
      <c r="D69" s="126" t="s">
        <v>316</v>
      </c>
      <c r="E69" s="36">
        <v>100</v>
      </c>
      <c r="F69" s="36" t="s">
        <v>151</v>
      </c>
      <c r="G69" s="36" t="s">
        <v>151</v>
      </c>
      <c r="H69" s="36" t="s">
        <v>129</v>
      </c>
      <c r="I69" s="36" t="s">
        <v>151</v>
      </c>
      <c r="J69" s="36" t="s">
        <v>129</v>
      </c>
      <c r="K69" s="36" t="s">
        <v>129</v>
      </c>
      <c r="L69" s="36" t="s">
        <v>129</v>
      </c>
      <c r="M69" s="36" t="s">
        <v>129</v>
      </c>
      <c r="N69" s="36" t="s">
        <v>129</v>
      </c>
      <c r="O69" s="239" t="s">
        <v>345</v>
      </c>
      <c r="P69" s="240"/>
      <c r="Q69" s="36" t="s">
        <v>130</v>
      </c>
    </row>
    <row r="70" spans="2:17" ht="92.25" customHeight="1" x14ac:dyDescent="0.25">
      <c r="B70" s="87" t="s">
        <v>154</v>
      </c>
      <c r="C70" s="87" t="s">
        <v>315</v>
      </c>
      <c r="D70" s="126" t="s">
        <v>317</v>
      </c>
      <c r="E70" s="36">
        <v>120</v>
      </c>
      <c r="F70" s="36" t="s">
        <v>151</v>
      </c>
      <c r="G70" s="36" t="s">
        <v>151</v>
      </c>
      <c r="H70" s="36" t="s">
        <v>129</v>
      </c>
      <c r="I70" s="36" t="s">
        <v>151</v>
      </c>
      <c r="J70" s="36" t="s">
        <v>129</v>
      </c>
      <c r="K70" s="36" t="s">
        <v>129</v>
      </c>
      <c r="L70" s="36" t="s">
        <v>129</v>
      </c>
      <c r="M70" s="36" t="s">
        <v>129</v>
      </c>
      <c r="N70" s="36" t="s">
        <v>129</v>
      </c>
      <c r="O70" s="239" t="s">
        <v>345</v>
      </c>
      <c r="P70" s="240"/>
      <c r="Q70" s="36" t="s">
        <v>130</v>
      </c>
    </row>
    <row r="71" spans="2:17" ht="99" customHeight="1" x14ac:dyDescent="0.25">
      <c r="B71" s="87" t="s">
        <v>154</v>
      </c>
      <c r="C71" s="87" t="s">
        <v>315</v>
      </c>
      <c r="D71" s="126" t="s">
        <v>318</v>
      </c>
      <c r="E71" s="36">
        <v>140</v>
      </c>
      <c r="F71" s="36" t="s">
        <v>151</v>
      </c>
      <c r="G71" s="36" t="s">
        <v>151</v>
      </c>
      <c r="H71" s="36" t="s">
        <v>129</v>
      </c>
      <c r="I71" s="36" t="s">
        <v>151</v>
      </c>
      <c r="J71" s="36" t="s">
        <v>129</v>
      </c>
      <c r="K71" s="36" t="s">
        <v>129</v>
      </c>
      <c r="L71" s="36" t="s">
        <v>129</v>
      </c>
      <c r="M71" s="36" t="s">
        <v>129</v>
      </c>
      <c r="N71" s="36" t="s">
        <v>129</v>
      </c>
      <c r="O71" s="239" t="s">
        <v>345</v>
      </c>
      <c r="P71" s="240"/>
      <c r="Q71" s="36" t="s">
        <v>130</v>
      </c>
    </row>
    <row r="72" spans="2:17" ht="90.75" customHeight="1" x14ac:dyDescent="0.25">
      <c r="B72" s="87" t="s">
        <v>319</v>
      </c>
      <c r="C72" s="87" t="s">
        <v>320</v>
      </c>
      <c r="D72" s="126" t="s">
        <v>316</v>
      </c>
      <c r="E72" s="36">
        <v>300</v>
      </c>
      <c r="F72" s="36" t="s">
        <v>151</v>
      </c>
      <c r="G72" s="36" t="s">
        <v>151</v>
      </c>
      <c r="H72" s="36" t="s">
        <v>151</v>
      </c>
      <c r="I72" s="36" t="s">
        <v>129</v>
      </c>
      <c r="J72" s="36" t="s">
        <v>151</v>
      </c>
      <c r="K72" s="36" t="s">
        <v>151</v>
      </c>
      <c r="L72" s="36" t="s">
        <v>151</v>
      </c>
      <c r="M72" s="36" t="s">
        <v>151</v>
      </c>
      <c r="N72" s="36" t="s">
        <v>151</v>
      </c>
      <c r="O72" s="203"/>
      <c r="P72" s="204"/>
      <c r="Q72" s="36" t="s">
        <v>129</v>
      </c>
    </row>
    <row r="73" spans="2:17" ht="97.5" customHeight="1" x14ac:dyDescent="0.25">
      <c r="B73" s="87"/>
      <c r="C73" s="87"/>
      <c r="D73" s="127"/>
      <c r="E73" s="36"/>
      <c r="F73" s="36"/>
      <c r="G73" s="36"/>
      <c r="H73" s="36"/>
      <c r="I73" s="36"/>
      <c r="J73" s="36"/>
      <c r="K73" s="150"/>
      <c r="L73" s="150"/>
      <c r="M73" s="150"/>
      <c r="N73" s="150"/>
      <c r="O73" s="203"/>
      <c r="P73" s="204"/>
      <c r="Q73" s="150"/>
    </row>
    <row r="74" spans="2:17" ht="93" customHeight="1" x14ac:dyDescent="0.25">
      <c r="B74" s="87"/>
      <c r="C74" s="87"/>
      <c r="D74" s="37"/>
      <c r="E74" s="36"/>
      <c r="F74" s="36"/>
      <c r="G74" s="36"/>
      <c r="H74" s="36"/>
      <c r="I74" s="36"/>
      <c r="J74" s="36"/>
      <c r="K74" s="150"/>
      <c r="L74" s="150"/>
      <c r="M74" s="150"/>
      <c r="N74" s="150"/>
      <c r="O74" s="203"/>
      <c r="P74" s="204"/>
      <c r="Q74" s="150"/>
    </row>
    <row r="75" spans="2:17" x14ac:dyDescent="0.25">
      <c r="B75" s="87"/>
      <c r="C75" s="87"/>
      <c r="D75" s="87"/>
      <c r="E75" s="87"/>
      <c r="F75" s="87"/>
      <c r="G75" s="87"/>
      <c r="H75" s="87"/>
      <c r="I75" s="87"/>
      <c r="J75" s="87"/>
      <c r="K75" s="87"/>
      <c r="L75" s="87"/>
      <c r="M75" s="87"/>
      <c r="N75" s="87"/>
      <c r="O75" s="227"/>
      <c r="P75" s="228"/>
      <c r="Q75" s="87"/>
    </row>
    <row r="76" spans="2:17" x14ac:dyDescent="0.25">
      <c r="B76" s="2" t="s">
        <v>1</v>
      </c>
    </row>
    <row r="77" spans="2:17" x14ac:dyDescent="0.25">
      <c r="B77" s="2" t="s">
        <v>37</v>
      </c>
    </row>
    <row r="78" spans="2:17" x14ac:dyDescent="0.25">
      <c r="B78" s="2" t="s">
        <v>60</v>
      </c>
    </row>
    <row r="80" spans="2:17" ht="15.75" thickBot="1" x14ac:dyDescent="0.3"/>
    <row r="81" spans="2:17" ht="27" thickBot="1" x14ac:dyDescent="0.3">
      <c r="B81" s="224" t="s">
        <v>38</v>
      </c>
      <c r="C81" s="225"/>
      <c r="D81" s="225"/>
      <c r="E81" s="225"/>
      <c r="F81" s="225"/>
      <c r="G81" s="225"/>
      <c r="H81" s="225"/>
      <c r="I81" s="225"/>
      <c r="J81" s="225"/>
      <c r="K81" s="225"/>
      <c r="L81" s="225"/>
      <c r="M81" s="225"/>
      <c r="N81" s="226"/>
    </row>
    <row r="86" spans="2:17" ht="76.5" customHeight="1" x14ac:dyDescent="0.25">
      <c r="B86" s="86" t="s">
        <v>0</v>
      </c>
      <c r="C86" s="86" t="s">
        <v>39</v>
      </c>
      <c r="D86" s="86" t="s">
        <v>40</v>
      </c>
      <c r="E86" s="86" t="s">
        <v>109</v>
      </c>
      <c r="F86" s="86" t="s">
        <v>111</v>
      </c>
      <c r="G86" s="86" t="s">
        <v>112</v>
      </c>
      <c r="H86" s="86" t="s">
        <v>113</v>
      </c>
      <c r="I86" s="86" t="s">
        <v>110</v>
      </c>
      <c r="J86" s="218" t="s">
        <v>114</v>
      </c>
      <c r="K86" s="229"/>
      <c r="L86" s="219"/>
      <c r="M86" s="86" t="s">
        <v>115</v>
      </c>
      <c r="N86" s="86" t="s">
        <v>41</v>
      </c>
      <c r="O86" s="86" t="s">
        <v>42</v>
      </c>
      <c r="P86" s="218" t="s">
        <v>3</v>
      </c>
      <c r="Q86" s="219"/>
    </row>
    <row r="87" spans="2:17" ht="107.25" customHeight="1" x14ac:dyDescent="0.25">
      <c r="B87" s="44" t="s">
        <v>158</v>
      </c>
      <c r="C87" s="48" t="s">
        <v>159</v>
      </c>
      <c r="D87" s="44" t="s">
        <v>162</v>
      </c>
      <c r="E87" s="87">
        <v>52372441</v>
      </c>
      <c r="F87" s="87" t="s">
        <v>163</v>
      </c>
      <c r="G87" s="44" t="s">
        <v>164</v>
      </c>
      <c r="H87" s="128">
        <v>40445</v>
      </c>
      <c r="I87" s="36" t="s">
        <v>129</v>
      </c>
      <c r="J87" s="44" t="s">
        <v>167</v>
      </c>
      <c r="K87" s="127" t="s">
        <v>166</v>
      </c>
      <c r="L87" s="127" t="s">
        <v>174</v>
      </c>
      <c r="M87" s="150" t="s">
        <v>129</v>
      </c>
      <c r="N87" s="150" t="s">
        <v>129</v>
      </c>
      <c r="O87" s="150" t="s">
        <v>129</v>
      </c>
      <c r="P87" s="223"/>
      <c r="Q87" s="223"/>
    </row>
    <row r="88" spans="2:17" ht="144.75" customHeight="1" x14ac:dyDescent="0.25">
      <c r="B88" s="44" t="s">
        <v>158</v>
      </c>
      <c r="C88" s="48" t="s">
        <v>159</v>
      </c>
      <c r="D88" s="44" t="s">
        <v>168</v>
      </c>
      <c r="E88" s="87">
        <v>1098679898</v>
      </c>
      <c r="F88" s="44" t="s">
        <v>160</v>
      </c>
      <c r="G88" s="44" t="s">
        <v>169</v>
      </c>
      <c r="H88" s="128">
        <v>41086</v>
      </c>
      <c r="I88" s="36" t="s">
        <v>129</v>
      </c>
      <c r="J88" s="44" t="s">
        <v>172</v>
      </c>
      <c r="K88" s="44" t="s">
        <v>171</v>
      </c>
      <c r="L88" s="127" t="s">
        <v>173</v>
      </c>
      <c r="M88" s="150" t="s">
        <v>129</v>
      </c>
      <c r="N88" s="150" t="s">
        <v>129</v>
      </c>
      <c r="O88" s="150" t="s">
        <v>129</v>
      </c>
      <c r="P88" s="223"/>
      <c r="Q88" s="223"/>
    </row>
    <row r="89" spans="2:17" ht="144.75" customHeight="1" x14ac:dyDescent="0.25">
      <c r="B89" s="44" t="s">
        <v>170</v>
      </c>
      <c r="C89" s="129" t="s">
        <v>159</v>
      </c>
      <c r="D89" s="44" t="s">
        <v>175</v>
      </c>
      <c r="E89" s="87">
        <v>33646647</v>
      </c>
      <c r="F89" s="44" t="s">
        <v>161</v>
      </c>
      <c r="G89" s="44" t="s">
        <v>176</v>
      </c>
      <c r="H89" s="128">
        <v>41012</v>
      </c>
      <c r="I89" s="36" t="s">
        <v>129</v>
      </c>
      <c r="J89" s="44" t="s">
        <v>177</v>
      </c>
      <c r="K89" s="44" t="s">
        <v>165</v>
      </c>
      <c r="L89" s="127" t="s">
        <v>178</v>
      </c>
      <c r="M89" s="150" t="s">
        <v>129</v>
      </c>
      <c r="N89" s="150" t="s">
        <v>129</v>
      </c>
      <c r="O89" s="150" t="s">
        <v>129</v>
      </c>
      <c r="P89" s="237"/>
      <c r="Q89" s="238"/>
    </row>
    <row r="90" spans="2:17" ht="104.25" customHeight="1" x14ac:dyDescent="0.25">
      <c r="B90" s="44" t="s">
        <v>170</v>
      </c>
      <c r="C90" s="48" t="s">
        <v>159</v>
      </c>
      <c r="D90" s="44" t="s">
        <v>179</v>
      </c>
      <c r="E90" s="87">
        <v>38797010</v>
      </c>
      <c r="F90" s="44" t="s">
        <v>163</v>
      </c>
      <c r="G90" s="44" t="s">
        <v>180</v>
      </c>
      <c r="H90" s="128">
        <v>40297</v>
      </c>
      <c r="I90" s="36" t="s">
        <v>130</v>
      </c>
      <c r="J90" s="44" t="s">
        <v>182</v>
      </c>
      <c r="K90" s="44" t="s">
        <v>184</v>
      </c>
      <c r="L90" s="127" t="s">
        <v>183</v>
      </c>
      <c r="M90" s="150" t="s">
        <v>129</v>
      </c>
      <c r="N90" s="150" t="s">
        <v>129</v>
      </c>
      <c r="O90" s="150" t="s">
        <v>129</v>
      </c>
      <c r="P90" s="243" t="s">
        <v>360</v>
      </c>
      <c r="Q90" s="243"/>
    </row>
    <row r="91" spans="2:17" ht="104.25" customHeight="1" x14ac:dyDescent="0.25">
      <c r="B91" s="44" t="s">
        <v>181</v>
      </c>
      <c r="C91" s="48" t="s">
        <v>198</v>
      </c>
      <c r="D91" s="44" t="s">
        <v>185</v>
      </c>
      <c r="E91" s="87">
        <v>1116545612</v>
      </c>
      <c r="F91" s="44" t="s">
        <v>161</v>
      </c>
      <c r="G91" s="44" t="s">
        <v>186</v>
      </c>
      <c r="H91" s="128">
        <v>41194</v>
      </c>
      <c r="I91" s="36" t="s">
        <v>129</v>
      </c>
      <c r="J91" s="44" t="s">
        <v>189</v>
      </c>
      <c r="K91" s="44" t="s">
        <v>190</v>
      </c>
      <c r="L91" s="127" t="s">
        <v>191</v>
      </c>
      <c r="M91" s="150" t="s">
        <v>129</v>
      </c>
      <c r="N91" s="150" t="s">
        <v>129</v>
      </c>
      <c r="O91" s="150" t="s">
        <v>129</v>
      </c>
      <c r="P91" s="223"/>
      <c r="Q91" s="223"/>
    </row>
    <row r="92" spans="2:17" ht="60.75" customHeight="1" x14ac:dyDescent="0.25">
      <c r="B92" s="44" t="s">
        <v>187</v>
      </c>
      <c r="C92" s="48" t="s">
        <v>199</v>
      </c>
      <c r="D92" s="44" t="s">
        <v>188</v>
      </c>
      <c r="E92" s="87">
        <v>1118538384</v>
      </c>
      <c r="F92" s="87" t="s">
        <v>161</v>
      </c>
      <c r="G92" s="44" t="s">
        <v>186</v>
      </c>
      <c r="H92" s="128">
        <v>41194</v>
      </c>
      <c r="I92" s="36" t="s">
        <v>129</v>
      </c>
      <c r="J92" s="44" t="s">
        <v>192</v>
      </c>
      <c r="K92" s="135" t="s">
        <v>165</v>
      </c>
      <c r="L92" s="127" t="s">
        <v>193</v>
      </c>
      <c r="M92" s="150" t="s">
        <v>129</v>
      </c>
      <c r="N92" s="150" t="s">
        <v>129</v>
      </c>
      <c r="O92" s="150" t="s">
        <v>129</v>
      </c>
      <c r="P92" s="223"/>
      <c r="Q92" s="223"/>
    </row>
    <row r="93" spans="2:17" ht="60.75" customHeight="1" x14ac:dyDescent="0.25">
      <c r="B93" s="44" t="s">
        <v>187</v>
      </c>
      <c r="C93" s="48" t="s">
        <v>199</v>
      </c>
      <c r="D93" s="44" t="s">
        <v>194</v>
      </c>
      <c r="E93" s="87">
        <v>1118542720</v>
      </c>
      <c r="F93" s="87" t="s">
        <v>161</v>
      </c>
      <c r="G93" s="44" t="s">
        <v>186</v>
      </c>
      <c r="H93" s="128">
        <v>41544</v>
      </c>
      <c r="I93" s="36" t="s">
        <v>129</v>
      </c>
      <c r="J93" s="44" t="s">
        <v>195</v>
      </c>
      <c r="K93" s="127" t="s">
        <v>196</v>
      </c>
      <c r="L93" s="127" t="s">
        <v>197</v>
      </c>
      <c r="M93" s="150" t="s">
        <v>129</v>
      </c>
      <c r="N93" s="150" t="s">
        <v>129</v>
      </c>
      <c r="O93" s="150" t="s">
        <v>129</v>
      </c>
      <c r="P93" s="223"/>
      <c r="Q93" s="223"/>
    </row>
    <row r="95" spans="2:17" ht="15.75" thickBot="1" x14ac:dyDescent="0.3"/>
    <row r="96" spans="2:17" ht="27" thickBot="1" x14ac:dyDescent="0.3">
      <c r="B96" s="224" t="s">
        <v>44</v>
      </c>
      <c r="C96" s="225"/>
      <c r="D96" s="225"/>
      <c r="E96" s="225"/>
      <c r="F96" s="225"/>
      <c r="G96" s="225"/>
      <c r="H96" s="225"/>
      <c r="I96" s="225"/>
      <c r="J96" s="225"/>
      <c r="K96" s="225"/>
      <c r="L96" s="225"/>
      <c r="M96" s="225"/>
      <c r="N96" s="226"/>
    </row>
    <row r="99" spans="1:26" ht="46.15" customHeight="1" x14ac:dyDescent="0.25">
      <c r="B99" s="86" t="s">
        <v>33</v>
      </c>
      <c r="C99" s="86" t="s">
        <v>45</v>
      </c>
      <c r="D99" s="218" t="s">
        <v>3</v>
      </c>
      <c r="E99" s="219"/>
    </row>
    <row r="100" spans="1:26" ht="66" customHeight="1" x14ac:dyDescent="0.25">
      <c r="B100" s="44" t="s">
        <v>116</v>
      </c>
      <c r="C100" s="87" t="s">
        <v>129</v>
      </c>
      <c r="D100" s="241" t="s">
        <v>321</v>
      </c>
      <c r="E100" s="242"/>
    </row>
    <row r="103" spans="1:26" ht="26.25" x14ac:dyDescent="0.25">
      <c r="B103" s="201" t="s">
        <v>62</v>
      </c>
      <c r="C103" s="202"/>
      <c r="D103" s="202"/>
      <c r="E103" s="202"/>
      <c r="F103" s="202"/>
      <c r="G103" s="202"/>
      <c r="H103" s="202"/>
      <c r="I103" s="202"/>
      <c r="J103" s="202"/>
      <c r="K103" s="202"/>
      <c r="L103" s="202"/>
      <c r="M103" s="202"/>
      <c r="N103" s="202"/>
      <c r="O103" s="202"/>
      <c r="P103" s="202"/>
    </row>
    <row r="105" spans="1:26" ht="15.75" thickBot="1" x14ac:dyDescent="0.3"/>
    <row r="106" spans="1:26" ht="27" thickBot="1" x14ac:dyDescent="0.3">
      <c r="B106" s="224" t="s">
        <v>52</v>
      </c>
      <c r="C106" s="225"/>
      <c r="D106" s="225"/>
      <c r="E106" s="225"/>
      <c r="F106" s="225"/>
      <c r="G106" s="225"/>
      <c r="H106" s="225"/>
      <c r="I106" s="225"/>
      <c r="J106" s="225"/>
      <c r="K106" s="225"/>
      <c r="L106" s="225"/>
      <c r="M106" s="225"/>
      <c r="N106" s="226"/>
    </row>
    <row r="108" spans="1:26" ht="15.75" thickBot="1" x14ac:dyDescent="0.3">
      <c r="M108" s="42"/>
      <c r="N108" s="42"/>
    </row>
    <row r="109" spans="1:26" s="73" customFormat="1" ht="109.5" customHeight="1" x14ac:dyDescent="0.25">
      <c r="B109" s="84" t="s">
        <v>138</v>
      </c>
      <c r="C109" s="84" t="s">
        <v>139</v>
      </c>
      <c r="D109" s="84" t="s">
        <v>140</v>
      </c>
      <c r="E109" s="84" t="s">
        <v>43</v>
      </c>
      <c r="F109" s="84" t="s">
        <v>22</v>
      </c>
      <c r="G109" s="84" t="s">
        <v>97</v>
      </c>
      <c r="H109" s="84" t="s">
        <v>17</v>
      </c>
      <c r="I109" s="84" t="s">
        <v>10</v>
      </c>
      <c r="J109" s="84" t="s">
        <v>31</v>
      </c>
      <c r="K109" s="84" t="s">
        <v>59</v>
      </c>
      <c r="L109" s="84" t="s">
        <v>20</v>
      </c>
      <c r="M109" s="69" t="s">
        <v>26</v>
      </c>
      <c r="N109" s="84" t="s">
        <v>141</v>
      </c>
      <c r="O109" s="84" t="s">
        <v>36</v>
      </c>
      <c r="P109" s="85" t="s">
        <v>11</v>
      </c>
      <c r="Q109" s="85" t="s">
        <v>19</v>
      </c>
    </row>
    <row r="110" spans="1:26" s="79" customFormat="1" ht="45" x14ac:dyDescent="0.25">
      <c r="A110" s="33">
        <v>1</v>
      </c>
      <c r="B110" s="34" t="s">
        <v>311</v>
      </c>
      <c r="C110" s="34" t="s">
        <v>311</v>
      </c>
      <c r="D110" s="80" t="s">
        <v>322</v>
      </c>
      <c r="E110" s="123">
        <v>27</v>
      </c>
      <c r="F110" s="76" t="s">
        <v>129</v>
      </c>
      <c r="G110" s="115" t="s">
        <v>151</v>
      </c>
      <c r="H110" s="83">
        <v>40819</v>
      </c>
      <c r="I110" s="83">
        <v>40849</v>
      </c>
      <c r="J110" s="77" t="s">
        <v>130</v>
      </c>
      <c r="K110" s="123">
        <v>0</v>
      </c>
      <c r="L110" s="123">
        <v>1</v>
      </c>
      <c r="M110" s="123">
        <v>0</v>
      </c>
      <c r="N110" s="115" t="s">
        <v>151</v>
      </c>
      <c r="O110" s="16">
        <v>20000000</v>
      </c>
      <c r="P110" s="16">
        <v>277</v>
      </c>
      <c r="Q110" s="116"/>
      <c r="R110" s="78"/>
      <c r="S110" s="78"/>
      <c r="T110" s="78"/>
      <c r="U110" s="78"/>
      <c r="V110" s="78"/>
      <c r="W110" s="78"/>
      <c r="X110" s="78"/>
      <c r="Y110" s="78"/>
      <c r="Z110" s="78"/>
    </row>
    <row r="111" spans="1:26" s="79" customFormat="1" ht="45" x14ac:dyDescent="0.25">
      <c r="A111" s="33">
        <f>+A110+1</f>
        <v>2</v>
      </c>
      <c r="B111" s="34" t="s">
        <v>311</v>
      </c>
      <c r="C111" s="34" t="s">
        <v>311</v>
      </c>
      <c r="D111" s="80" t="s">
        <v>322</v>
      </c>
      <c r="E111" s="123">
        <v>30</v>
      </c>
      <c r="F111" s="76" t="s">
        <v>129</v>
      </c>
      <c r="G111" s="115" t="s">
        <v>151</v>
      </c>
      <c r="H111" s="83">
        <v>40529</v>
      </c>
      <c r="I111" s="83">
        <v>40544</v>
      </c>
      <c r="J111" s="77" t="s">
        <v>130</v>
      </c>
      <c r="K111" s="123">
        <v>1</v>
      </c>
      <c r="L111" s="123">
        <v>0</v>
      </c>
      <c r="M111" s="123">
        <v>0</v>
      </c>
      <c r="N111" s="115" t="s">
        <v>151</v>
      </c>
      <c r="O111" s="16">
        <v>6000000</v>
      </c>
      <c r="P111" s="16">
        <v>281</v>
      </c>
      <c r="Q111" s="116"/>
      <c r="R111" s="78"/>
      <c r="S111" s="78"/>
      <c r="T111" s="78"/>
      <c r="U111" s="78"/>
      <c r="V111" s="78"/>
      <c r="W111" s="78"/>
      <c r="X111" s="78"/>
      <c r="Y111" s="78"/>
      <c r="Z111" s="78"/>
    </row>
    <row r="112" spans="1:26" s="79" customFormat="1" ht="30" x14ac:dyDescent="0.25">
      <c r="A112" s="33">
        <f t="shared" ref="A112:A117" si="1">+A111+1</f>
        <v>3</v>
      </c>
      <c r="B112" s="34" t="s">
        <v>311</v>
      </c>
      <c r="C112" s="34" t="s">
        <v>311</v>
      </c>
      <c r="D112" s="80" t="s">
        <v>323</v>
      </c>
      <c r="E112" s="123">
        <v>47</v>
      </c>
      <c r="F112" s="76" t="s">
        <v>129</v>
      </c>
      <c r="G112" s="115" t="s">
        <v>151</v>
      </c>
      <c r="H112" s="83">
        <v>40763</v>
      </c>
      <c r="I112" s="83">
        <v>40884</v>
      </c>
      <c r="J112" s="77" t="s">
        <v>130</v>
      </c>
      <c r="K112" s="123">
        <v>4</v>
      </c>
      <c r="L112" s="123">
        <v>0</v>
      </c>
      <c r="M112" s="123">
        <v>500</v>
      </c>
      <c r="N112" s="115" t="s">
        <v>151</v>
      </c>
      <c r="O112" s="16">
        <v>34650000</v>
      </c>
      <c r="P112" s="16">
        <v>284</v>
      </c>
      <c r="Q112" s="116"/>
      <c r="R112" s="78"/>
      <c r="S112" s="78"/>
      <c r="T112" s="78"/>
      <c r="U112" s="78"/>
      <c r="V112" s="78"/>
      <c r="W112" s="78"/>
      <c r="X112" s="78"/>
      <c r="Y112" s="78"/>
      <c r="Z112" s="78"/>
    </row>
    <row r="113" spans="1:26" s="79" customFormat="1" x14ac:dyDescent="0.25">
      <c r="A113" s="33">
        <f t="shared" si="1"/>
        <v>4</v>
      </c>
      <c r="B113" s="80"/>
      <c r="C113" s="81"/>
      <c r="D113" s="80"/>
      <c r="E113" s="123"/>
      <c r="F113" s="76"/>
      <c r="G113" s="76"/>
      <c r="H113" s="76"/>
      <c r="I113" s="77"/>
      <c r="J113" s="77"/>
      <c r="K113" s="68"/>
      <c r="L113" s="77"/>
      <c r="M113" s="68"/>
      <c r="N113" s="68"/>
      <c r="O113" s="16"/>
      <c r="P113" s="16"/>
      <c r="Q113" s="116"/>
      <c r="R113" s="78"/>
      <c r="S113" s="78"/>
      <c r="T113" s="78"/>
      <c r="U113" s="78"/>
      <c r="V113" s="78"/>
      <c r="W113" s="78"/>
      <c r="X113" s="78"/>
      <c r="Y113" s="78"/>
      <c r="Z113" s="78"/>
    </row>
    <row r="114" spans="1:26" s="79" customFormat="1" x14ac:dyDescent="0.25">
      <c r="A114" s="33">
        <f t="shared" si="1"/>
        <v>5</v>
      </c>
      <c r="B114" s="80"/>
      <c r="C114" s="81"/>
      <c r="D114" s="80"/>
      <c r="E114" s="123"/>
      <c r="F114" s="76"/>
      <c r="G114" s="76"/>
      <c r="H114" s="76"/>
      <c r="I114" s="77"/>
      <c r="J114" s="77"/>
      <c r="K114" s="68"/>
      <c r="L114" s="77"/>
      <c r="M114" s="68"/>
      <c r="N114" s="68"/>
      <c r="O114" s="16"/>
      <c r="P114" s="16"/>
      <c r="Q114" s="116"/>
      <c r="R114" s="78"/>
      <c r="S114" s="78"/>
      <c r="T114" s="78"/>
      <c r="U114" s="78"/>
      <c r="V114" s="78"/>
      <c r="W114" s="78"/>
      <c r="X114" s="78"/>
      <c r="Y114" s="78"/>
      <c r="Z114" s="78"/>
    </row>
    <row r="115" spans="1:26" s="79" customFormat="1" x14ac:dyDescent="0.25">
      <c r="A115" s="33">
        <f t="shared" si="1"/>
        <v>6</v>
      </c>
      <c r="B115" s="80"/>
      <c r="C115" s="81"/>
      <c r="D115" s="80"/>
      <c r="E115" s="123"/>
      <c r="F115" s="76"/>
      <c r="G115" s="76"/>
      <c r="H115" s="76"/>
      <c r="I115" s="77"/>
      <c r="J115" s="77"/>
      <c r="K115" s="68"/>
      <c r="L115" s="77"/>
      <c r="M115" s="68"/>
      <c r="N115" s="68"/>
      <c r="O115" s="16"/>
      <c r="P115" s="16"/>
      <c r="Q115" s="116"/>
      <c r="R115" s="78"/>
      <c r="S115" s="78"/>
      <c r="T115" s="78"/>
      <c r="U115" s="78"/>
      <c r="V115" s="78"/>
      <c r="W115" s="78"/>
      <c r="X115" s="78"/>
      <c r="Y115" s="78"/>
      <c r="Z115" s="78"/>
    </row>
    <row r="116" spans="1:26" s="79" customFormat="1" x14ac:dyDescent="0.25">
      <c r="A116" s="33">
        <f t="shared" si="1"/>
        <v>7</v>
      </c>
      <c r="B116" s="80"/>
      <c r="C116" s="81"/>
      <c r="D116" s="80"/>
      <c r="E116" s="123"/>
      <c r="F116" s="76"/>
      <c r="G116" s="76"/>
      <c r="H116" s="76"/>
      <c r="I116" s="77"/>
      <c r="J116" s="77"/>
      <c r="K116" s="68"/>
      <c r="L116" s="77"/>
      <c r="M116" s="68"/>
      <c r="N116" s="68"/>
      <c r="O116" s="16"/>
      <c r="P116" s="16"/>
      <c r="Q116" s="116"/>
      <c r="R116" s="78"/>
      <c r="S116" s="78"/>
      <c r="T116" s="78"/>
      <c r="U116" s="78"/>
      <c r="V116" s="78"/>
      <c r="W116" s="78"/>
      <c r="X116" s="78"/>
      <c r="Y116" s="78"/>
      <c r="Z116" s="78"/>
    </row>
    <row r="117" spans="1:26" s="79" customFormat="1" x14ac:dyDescent="0.25">
      <c r="A117" s="33">
        <f t="shared" si="1"/>
        <v>8</v>
      </c>
      <c r="B117" s="80"/>
      <c r="C117" s="81"/>
      <c r="D117" s="80"/>
      <c r="E117" s="123"/>
      <c r="F117" s="76"/>
      <c r="G117" s="76"/>
      <c r="H117" s="76"/>
      <c r="I117" s="77"/>
      <c r="J117" s="77"/>
      <c r="K117" s="68"/>
      <c r="L117" s="77"/>
      <c r="M117" s="68"/>
      <c r="N117" s="68"/>
      <c r="O117" s="16"/>
      <c r="P117" s="16"/>
      <c r="Q117" s="116"/>
      <c r="R117" s="78"/>
      <c r="S117" s="78"/>
      <c r="T117" s="78"/>
      <c r="U117" s="78"/>
      <c r="V117" s="78"/>
      <c r="W117" s="78"/>
      <c r="X117" s="78"/>
      <c r="Y117" s="78"/>
      <c r="Z117" s="78"/>
    </row>
    <row r="118" spans="1:26" s="79" customFormat="1" x14ac:dyDescent="0.25">
      <c r="A118" s="33"/>
      <c r="B118" s="34" t="s">
        <v>16</v>
      </c>
      <c r="C118" s="81"/>
      <c r="D118" s="80"/>
      <c r="E118" s="123"/>
      <c r="F118" s="76"/>
      <c r="G118" s="76"/>
      <c r="H118" s="76"/>
      <c r="I118" s="77"/>
      <c r="J118" s="77"/>
      <c r="K118" s="114">
        <f>SUM(K110:K117)</f>
        <v>5</v>
      </c>
      <c r="L118" s="82">
        <f>SUM(L110:L117)</f>
        <v>1</v>
      </c>
      <c r="M118" s="114">
        <f>SUM(M110:M117)</f>
        <v>500</v>
      </c>
      <c r="N118" s="82">
        <f>SUM(N110:N117)</f>
        <v>0</v>
      </c>
      <c r="O118" s="16"/>
      <c r="P118" s="16"/>
      <c r="Q118" s="117"/>
    </row>
    <row r="119" spans="1:26" x14ac:dyDescent="0.25">
      <c r="B119" s="17"/>
      <c r="C119" s="17"/>
      <c r="D119" s="17"/>
      <c r="E119" s="18"/>
      <c r="F119" s="17"/>
      <c r="G119" s="17"/>
      <c r="H119" s="17"/>
      <c r="I119" s="17"/>
      <c r="J119" s="17"/>
      <c r="K119" s="17"/>
      <c r="L119" s="17"/>
      <c r="M119" s="17"/>
      <c r="N119" s="17"/>
      <c r="O119" s="17"/>
      <c r="P119" s="17"/>
    </row>
    <row r="120" spans="1:26" ht="18.75" x14ac:dyDescent="0.25">
      <c r="B120" s="38" t="s">
        <v>32</v>
      </c>
      <c r="C120" s="47">
        <f>+K118</f>
        <v>5</v>
      </c>
      <c r="H120" s="19"/>
      <c r="I120" s="19"/>
      <c r="J120" s="19"/>
      <c r="K120" s="19"/>
      <c r="L120" s="19"/>
      <c r="M120" s="19"/>
      <c r="N120" s="17"/>
      <c r="O120" s="17"/>
      <c r="P120" s="17"/>
    </row>
    <row r="122" spans="1:26" ht="15.75" thickBot="1" x14ac:dyDescent="0.3"/>
    <row r="123" spans="1:26" ht="37.15" customHeight="1" thickBot="1" x14ac:dyDescent="0.3">
      <c r="B123" s="49" t="s">
        <v>47</v>
      </c>
      <c r="C123" s="50" t="s">
        <v>48</v>
      </c>
      <c r="D123" s="49" t="s">
        <v>49</v>
      </c>
      <c r="E123" s="50" t="s">
        <v>53</v>
      </c>
    </row>
    <row r="124" spans="1:26" ht="41.45" customHeight="1" thickBot="1" x14ac:dyDescent="0.3">
      <c r="B124" s="43" t="s">
        <v>117</v>
      </c>
      <c r="C124" s="45">
        <v>20</v>
      </c>
      <c r="D124" s="46">
        <v>0</v>
      </c>
      <c r="E124" s="234">
        <f>+D124+D125+D126</f>
        <v>0</v>
      </c>
    </row>
    <row r="125" spans="1:26" ht="15.75" thickBot="1" x14ac:dyDescent="0.3">
      <c r="B125" s="43" t="s">
        <v>118</v>
      </c>
      <c r="C125" s="36">
        <v>30</v>
      </c>
      <c r="D125" s="46">
        <v>0</v>
      </c>
      <c r="E125" s="235"/>
    </row>
    <row r="126" spans="1:26" ht="15.75" thickBot="1" x14ac:dyDescent="0.3">
      <c r="B126" s="43" t="s">
        <v>119</v>
      </c>
      <c r="C126" s="46">
        <v>40</v>
      </c>
      <c r="D126" s="46">
        <v>0</v>
      </c>
      <c r="E126" s="236"/>
    </row>
    <row r="128" spans="1:26" ht="15.75" thickBot="1" x14ac:dyDescent="0.3"/>
    <row r="129" spans="2:17" ht="27" thickBot="1" x14ac:dyDescent="0.3">
      <c r="B129" s="224" t="s">
        <v>50</v>
      </c>
      <c r="C129" s="225"/>
      <c r="D129" s="225"/>
      <c r="E129" s="225"/>
      <c r="F129" s="225"/>
      <c r="G129" s="225"/>
      <c r="H129" s="225"/>
      <c r="I129" s="225"/>
      <c r="J129" s="225"/>
      <c r="K129" s="225"/>
      <c r="L129" s="225"/>
      <c r="M129" s="225"/>
      <c r="N129" s="226"/>
    </row>
    <row r="131" spans="2:17" ht="76.5" customHeight="1" x14ac:dyDescent="0.25">
      <c r="B131" s="86" t="s">
        <v>0</v>
      </c>
      <c r="C131" s="86" t="s">
        <v>39</v>
      </c>
      <c r="D131" s="86" t="s">
        <v>40</v>
      </c>
      <c r="E131" s="86" t="s">
        <v>109</v>
      </c>
      <c r="F131" s="86" t="s">
        <v>111</v>
      </c>
      <c r="G131" s="86" t="s">
        <v>112</v>
      </c>
      <c r="H131" s="86" t="s">
        <v>113</v>
      </c>
      <c r="I131" s="86" t="s">
        <v>110</v>
      </c>
      <c r="J131" s="218" t="s">
        <v>114</v>
      </c>
      <c r="K131" s="229"/>
      <c r="L131" s="219"/>
      <c r="M131" s="86" t="s">
        <v>115</v>
      </c>
      <c r="N131" s="86" t="s">
        <v>41</v>
      </c>
      <c r="O131" s="86" t="s">
        <v>42</v>
      </c>
      <c r="P131" s="218" t="s">
        <v>3</v>
      </c>
      <c r="Q131" s="219"/>
    </row>
    <row r="132" spans="2:17" ht="60" x14ac:dyDescent="0.25">
      <c r="B132" s="44" t="s">
        <v>123</v>
      </c>
      <c r="C132" s="154" t="s">
        <v>295</v>
      </c>
      <c r="D132" s="44" t="s">
        <v>263</v>
      </c>
      <c r="E132" s="87">
        <v>11130592764</v>
      </c>
      <c r="F132" s="44" t="s">
        <v>161</v>
      </c>
      <c r="G132" s="44" t="s">
        <v>264</v>
      </c>
      <c r="H132" s="128">
        <v>39412</v>
      </c>
      <c r="I132" s="36" t="s">
        <v>129</v>
      </c>
      <c r="J132" s="44" t="s">
        <v>224</v>
      </c>
      <c r="K132" s="127" t="s">
        <v>296</v>
      </c>
      <c r="L132" s="127" t="s">
        <v>297</v>
      </c>
      <c r="M132" s="150" t="s">
        <v>129</v>
      </c>
      <c r="N132" s="150" t="s">
        <v>129</v>
      </c>
      <c r="O132" s="150" t="s">
        <v>129</v>
      </c>
      <c r="P132" s="227"/>
      <c r="Q132" s="228"/>
    </row>
    <row r="133" spans="2:17" ht="60" x14ac:dyDescent="0.25">
      <c r="B133" s="44" t="s">
        <v>124</v>
      </c>
      <c r="C133" s="154" t="s">
        <v>295</v>
      </c>
      <c r="D133" s="44" t="s">
        <v>298</v>
      </c>
      <c r="E133" s="87">
        <v>52480601</v>
      </c>
      <c r="F133" s="44" t="s">
        <v>299</v>
      </c>
      <c r="G133" s="44" t="s">
        <v>300</v>
      </c>
      <c r="H133" s="128">
        <v>37703</v>
      </c>
      <c r="I133" s="36" t="s">
        <v>151</v>
      </c>
      <c r="J133" s="44" t="s">
        <v>224</v>
      </c>
      <c r="K133" s="127" t="s">
        <v>301</v>
      </c>
      <c r="L133" s="127" t="s">
        <v>302</v>
      </c>
      <c r="M133" s="150" t="s">
        <v>129</v>
      </c>
      <c r="N133" s="150" t="s">
        <v>129</v>
      </c>
      <c r="O133" s="150" t="s">
        <v>129</v>
      </c>
      <c r="P133" s="227"/>
      <c r="Q133" s="228"/>
    </row>
    <row r="134" spans="2:17" ht="33.6" customHeight="1" x14ac:dyDescent="0.25">
      <c r="B134" s="44" t="s">
        <v>125</v>
      </c>
      <c r="C134" s="155" t="s">
        <v>303</v>
      </c>
      <c r="D134" s="44" t="s">
        <v>268</v>
      </c>
      <c r="E134" s="87">
        <v>43159810</v>
      </c>
      <c r="F134" s="44" t="s">
        <v>267</v>
      </c>
      <c r="G134" s="44" t="s">
        <v>304</v>
      </c>
      <c r="H134" s="128">
        <v>40453</v>
      </c>
      <c r="I134" s="36" t="s">
        <v>129</v>
      </c>
      <c r="J134" s="156" t="s">
        <v>151</v>
      </c>
      <c r="K134" s="156" t="s">
        <v>151</v>
      </c>
      <c r="L134" s="156" t="s">
        <v>151</v>
      </c>
      <c r="M134" s="150" t="s">
        <v>129</v>
      </c>
      <c r="N134" s="150" t="s">
        <v>129</v>
      </c>
      <c r="O134" s="150" t="s">
        <v>129</v>
      </c>
      <c r="P134" s="223"/>
      <c r="Q134" s="223"/>
    </row>
    <row r="137" spans="2:17" ht="15.75" thickBot="1" x14ac:dyDescent="0.3"/>
    <row r="138" spans="2:17" ht="54" customHeight="1" x14ac:dyDescent="0.25">
      <c r="B138" s="89" t="s">
        <v>33</v>
      </c>
      <c r="C138" s="89" t="s">
        <v>47</v>
      </c>
      <c r="D138" s="86" t="s">
        <v>48</v>
      </c>
      <c r="E138" s="89" t="s">
        <v>49</v>
      </c>
      <c r="F138" s="50" t="s">
        <v>54</v>
      </c>
      <c r="G138" s="63"/>
    </row>
    <row r="139" spans="2:17" ht="120.75" customHeight="1" x14ac:dyDescent="0.25">
      <c r="B139" s="230" t="s">
        <v>51</v>
      </c>
      <c r="C139" s="153" t="s">
        <v>120</v>
      </c>
      <c r="D139" s="150">
        <v>25</v>
      </c>
      <c r="E139" s="150">
        <v>25</v>
      </c>
      <c r="F139" s="231">
        <f>+E139+E140+E141</f>
        <v>60</v>
      </c>
      <c r="G139" s="64"/>
    </row>
    <row r="140" spans="2:17" ht="76.150000000000006" customHeight="1" x14ac:dyDescent="0.25">
      <c r="B140" s="230"/>
      <c r="C140" s="153" t="s">
        <v>121</v>
      </c>
      <c r="D140" s="48">
        <v>25</v>
      </c>
      <c r="E140" s="150">
        <v>25</v>
      </c>
      <c r="F140" s="232"/>
      <c r="G140" s="64"/>
    </row>
    <row r="141" spans="2:17" ht="69" customHeight="1" x14ac:dyDescent="0.25">
      <c r="B141" s="230"/>
      <c r="C141" s="153" t="s">
        <v>122</v>
      </c>
      <c r="D141" s="150">
        <v>10</v>
      </c>
      <c r="E141" s="150">
        <v>10</v>
      </c>
      <c r="F141" s="233"/>
      <c r="G141" s="64"/>
    </row>
    <row r="145" spans="2:5" x14ac:dyDescent="0.25">
      <c r="B145" s="88" t="s">
        <v>55</v>
      </c>
    </row>
    <row r="148" spans="2:5" x14ac:dyDescent="0.25">
      <c r="B148" s="90" t="s">
        <v>33</v>
      </c>
      <c r="C148" s="90" t="s">
        <v>56</v>
      </c>
      <c r="D148" s="89" t="s">
        <v>49</v>
      </c>
      <c r="E148" s="89" t="s">
        <v>16</v>
      </c>
    </row>
    <row r="149" spans="2:5" ht="28.5" x14ac:dyDescent="0.25">
      <c r="B149" s="71" t="s">
        <v>57</v>
      </c>
      <c r="C149" s="72">
        <v>40</v>
      </c>
      <c r="D149" s="150">
        <f>+E124</f>
        <v>0</v>
      </c>
      <c r="E149" s="210">
        <f>+D149+D150</f>
        <v>60</v>
      </c>
    </row>
    <row r="150" spans="2:5" ht="42.75" x14ac:dyDescent="0.25">
      <c r="B150" s="71" t="s">
        <v>58</v>
      </c>
      <c r="C150" s="72">
        <v>60</v>
      </c>
      <c r="D150" s="150">
        <f>+F139</f>
        <v>60</v>
      </c>
      <c r="E150" s="211"/>
    </row>
  </sheetData>
  <mergeCells count="49">
    <mergeCell ref="B59:B60"/>
    <mergeCell ref="C59:C60"/>
    <mergeCell ref="D59:E59"/>
    <mergeCell ref="B2:P2"/>
    <mergeCell ref="B4:P4"/>
    <mergeCell ref="C6:N6"/>
    <mergeCell ref="C7:N7"/>
    <mergeCell ref="C8:N8"/>
    <mergeCell ref="C9:N9"/>
    <mergeCell ref="C10:E10"/>
    <mergeCell ref="B14:C21"/>
    <mergeCell ref="B22:C22"/>
    <mergeCell ref="E40:E41"/>
    <mergeCell ref="M45:N45"/>
    <mergeCell ref="J86:L86"/>
    <mergeCell ref="P86:Q86"/>
    <mergeCell ref="C63:N63"/>
    <mergeCell ref="B65:N65"/>
    <mergeCell ref="O68:P68"/>
    <mergeCell ref="O69:P69"/>
    <mergeCell ref="O70:P70"/>
    <mergeCell ref="O71:P71"/>
    <mergeCell ref="O72:P72"/>
    <mergeCell ref="O73:P73"/>
    <mergeCell ref="O74:P74"/>
    <mergeCell ref="O75:P75"/>
    <mergeCell ref="B81:N81"/>
    <mergeCell ref="B106:N106"/>
    <mergeCell ref="P87:Q87"/>
    <mergeCell ref="P88:Q88"/>
    <mergeCell ref="P89:Q89"/>
    <mergeCell ref="P90:Q90"/>
    <mergeCell ref="P91:Q91"/>
    <mergeCell ref="P92:Q92"/>
    <mergeCell ref="P93:Q93"/>
    <mergeCell ref="B96:N96"/>
    <mergeCell ref="D99:E99"/>
    <mergeCell ref="D100:E100"/>
    <mergeCell ref="B103:P103"/>
    <mergeCell ref="P134:Q134"/>
    <mergeCell ref="B139:B141"/>
    <mergeCell ref="F139:F141"/>
    <mergeCell ref="E149:E150"/>
    <mergeCell ref="E124:E126"/>
    <mergeCell ref="B129:N129"/>
    <mergeCell ref="J131:L131"/>
    <mergeCell ref="P131:Q131"/>
    <mergeCell ref="P132:Q132"/>
    <mergeCell ref="P133:Q133"/>
  </mergeCells>
  <dataValidations disablePrompts="1" count="2">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6 WLL983066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4"/>
  <sheetViews>
    <sheetView topLeftCell="C1" zoomScale="89" zoomScaleNormal="89" workbookViewId="0">
      <selection activeCell="C6" sqref="C6:N6"/>
    </sheetView>
  </sheetViews>
  <sheetFormatPr baseColWidth="10" defaultRowHeight="15" x14ac:dyDescent="0.25"/>
  <cols>
    <col min="1" max="1" width="6.85546875" style="2"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35.42578125" style="2" customWidth="1"/>
    <col min="18" max="18" width="37.140625" style="2" customWidth="1"/>
    <col min="19"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01" t="s">
        <v>61</v>
      </c>
      <c r="C2" s="202"/>
      <c r="D2" s="202"/>
      <c r="E2" s="202"/>
      <c r="F2" s="202"/>
      <c r="G2" s="202"/>
      <c r="H2" s="202"/>
      <c r="I2" s="202"/>
      <c r="J2" s="202"/>
      <c r="K2" s="202"/>
      <c r="L2" s="202"/>
      <c r="M2" s="202"/>
      <c r="N2" s="202"/>
      <c r="O2" s="202"/>
      <c r="P2" s="202"/>
    </row>
    <row r="4" spans="2:16" ht="26.25" x14ac:dyDescent="0.25">
      <c r="B4" s="201" t="s">
        <v>46</v>
      </c>
      <c r="C4" s="202"/>
      <c r="D4" s="202"/>
      <c r="E4" s="202"/>
      <c r="F4" s="202"/>
      <c r="G4" s="202"/>
      <c r="H4" s="202"/>
      <c r="I4" s="202"/>
      <c r="J4" s="202"/>
      <c r="K4" s="202"/>
      <c r="L4" s="202"/>
      <c r="M4" s="202"/>
      <c r="N4" s="202"/>
      <c r="O4" s="202"/>
      <c r="P4" s="202"/>
    </row>
    <row r="5" spans="2:16" ht="15.75" thickBot="1" x14ac:dyDescent="0.3"/>
    <row r="6" spans="2:16" ht="21.75" thickBot="1" x14ac:dyDescent="0.3">
      <c r="B6" s="4" t="s">
        <v>4</v>
      </c>
      <c r="C6" s="199" t="s">
        <v>309</v>
      </c>
      <c r="D6" s="199"/>
      <c r="E6" s="199"/>
      <c r="F6" s="199"/>
      <c r="G6" s="199"/>
      <c r="H6" s="199"/>
      <c r="I6" s="199"/>
      <c r="J6" s="199"/>
      <c r="K6" s="199"/>
      <c r="L6" s="199"/>
      <c r="M6" s="199"/>
      <c r="N6" s="200"/>
    </row>
    <row r="7" spans="2:16" ht="16.5" thickBot="1" x14ac:dyDescent="0.3">
      <c r="B7" s="5" t="s">
        <v>5</v>
      </c>
      <c r="C7" s="199" t="s">
        <v>151</v>
      </c>
      <c r="D7" s="199"/>
      <c r="E7" s="199"/>
      <c r="F7" s="199"/>
      <c r="G7" s="199"/>
      <c r="H7" s="199"/>
      <c r="I7" s="199"/>
      <c r="J7" s="199"/>
      <c r="K7" s="199"/>
      <c r="L7" s="199"/>
      <c r="M7" s="199"/>
      <c r="N7" s="200"/>
    </row>
    <row r="8" spans="2:16" ht="16.5" thickBot="1" x14ac:dyDescent="0.3">
      <c r="B8" s="5" t="s">
        <v>6</v>
      </c>
      <c r="C8" s="199" t="s">
        <v>151</v>
      </c>
      <c r="D8" s="199"/>
      <c r="E8" s="199"/>
      <c r="F8" s="199"/>
      <c r="G8" s="199"/>
      <c r="H8" s="199"/>
      <c r="I8" s="199"/>
      <c r="J8" s="199"/>
      <c r="K8" s="199"/>
      <c r="L8" s="199"/>
      <c r="M8" s="199"/>
      <c r="N8" s="200"/>
    </row>
    <row r="9" spans="2:16" ht="16.5" thickBot="1" x14ac:dyDescent="0.3">
      <c r="B9" s="5" t="s">
        <v>7</v>
      </c>
      <c r="C9" s="199" t="s">
        <v>151</v>
      </c>
      <c r="D9" s="199"/>
      <c r="E9" s="199"/>
      <c r="F9" s="199"/>
      <c r="G9" s="199"/>
      <c r="H9" s="199"/>
      <c r="I9" s="199"/>
      <c r="J9" s="199"/>
      <c r="K9" s="199"/>
      <c r="L9" s="199"/>
      <c r="M9" s="199"/>
      <c r="N9" s="200"/>
    </row>
    <row r="10" spans="2:16" ht="16.5" thickBot="1" x14ac:dyDescent="0.3">
      <c r="B10" s="5" t="s">
        <v>8</v>
      </c>
      <c r="C10" s="205">
        <v>5</v>
      </c>
      <c r="D10" s="205"/>
      <c r="E10" s="206"/>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07" t="s">
        <v>95</v>
      </c>
      <c r="C14" s="207"/>
      <c r="D14" s="151" t="s">
        <v>12</v>
      </c>
      <c r="E14" s="151" t="s">
        <v>13</v>
      </c>
      <c r="F14" s="151" t="s">
        <v>29</v>
      </c>
      <c r="G14" s="61"/>
      <c r="I14" s="25"/>
      <c r="J14" s="25"/>
      <c r="K14" s="25"/>
      <c r="L14" s="25"/>
      <c r="M14" s="25"/>
      <c r="N14" s="74"/>
    </row>
    <row r="15" spans="2:16" x14ac:dyDescent="0.25">
      <c r="B15" s="207"/>
      <c r="C15" s="207"/>
      <c r="D15" s="151">
        <v>5</v>
      </c>
      <c r="E15" s="23">
        <v>585315950</v>
      </c>
      <c r="F15" s="121">
        <v>250</v>
      </c>
      <c r="G15" s="62"/>
      <c r="I15" s="26"/>
      <c r="J15" s="26"/>
      <c r="K15" s="26"/>
      <c r="L15" s="26"/>
      <c r="M15" s="26"/>
      <c r="N15" s="74"/>
    </row>
    <row r="16" spans="2:16" x14ac:dyDescent="0.25">
      <c r="B16" s="207"/>
      <c r="C16" s="207"/>
      <c r="D16" s="151"/>
      <c r="E16" s="23"/>
      <c r="F16" s="121"/>
      <c r="G16" s="62"/>
      <c r="I16" s="26"/>
      <c r="J16" s="26"/>
      <c r="K16" s="26"/>
      <c r="L16" s="26"/>
      <c r="M16" s="26"/>
      <c r="N16" s="74"/>
    </row>
    <row r="17" spans="1:14" x14ac:dyDescent="0.25">
      <c r="B17" s="207"/>
      <c r="C17" s="207"/>
      <c r="D17" s="151"/>
      <c r="E17" s="23"/>
      <c r="F17" s="121"/>
      <c r="G17" s="62"/>
      <c r="I17" s="26"/>
      <c r="J17" s="26"/>
      <c r="K17" s="26"/>
      <c r="L17" s="26"/>
      <c r="M17" s="26"/>
      <c r="N17" s="74"/>
    </row>
    <row r="18" spans="1:14" x14ac:dyDescent="0.25">
      <c r="B18" s="207"/>
      <c r="C18" s="207"/>
      <c r="D18" s="151"/>
      <c r="E18" s="24"/>
      <c r="F18" s="121"/>
      <c r="G18" s="62"/>
      <c r="H18" s="14"/>
      <c r="I18" s="26"/>
      <c r="J18" s="26"/>
      <c r="K18" s="26"/>
      <c r="L18" s="26"/>
      <c r="M18" s="26"/>
      <c r="N18" s="13"/>
    </row>
    <row r="19" spans="1:14" x14ac:dyDescent="0.25">
      <c r="B19" s="207"/>
      <c r="C19" s="207"/>
      <c r="D19" s="151"/>
      <c r="E19" s="24"/>
      <c r="F19" s="121"/>
      <c r="G19" s="62"/>
      <c r="H19" s="14"/>
      <c r="I19" s="28"/>
      <c r="J19" s="28"/>
      <c r="K19" s="28"/>
      <c r="L19" s="28"/>
      <c r="M19" s="28"/>
      <c r="N19" s="13"/>
    </row>
    <row r="20" spans="1:14" x14ac:dyDescent="0.25">
      <c r="B20" s="207"/>
      <c r="C20" s="207"/>
      <c r="D20" s="151"/>
      <c r="E20" s="24"/>
      <c r="F20" s="121"/>
      <c r="G20" s="62"/>
      <c r="H20" s="14"/>
      <c r="I20" s="73"/>
      <c r="J20" s="73"/>
      <c r="K20" s="73"/>
      <c r="L20" s="73"/>
      <c r="M20" s="73"/>
      <c r="N20" s="13"/>
    </row>
    <row r="21" spans="1:14" x14ac:dyDescent="0.25">
      <c r="B21" s="207"/>
      <c r="C21" s="207"/>
      <c r="D21" s="151"/>
      <c r="E21" s="24"/>
      <c r="F21" s="121"/>
      <c r="G21" s="62"/>
      <c r="H21" s="14"/>
      <c r="I21" s="73"/>
      <c r="J21" s="73"/>
      <c r="K21" s="73"/>
      <c r="L21" s="73"/>
      <c r="M21" s="73"/>
      <c r="N21" s="13"/>
    </row>
    <row r="22" spans="1:14" ht="15.75" thickBot="1" x14ac:dyDescent="0.3">
      <c r="B22" s="208" t="s">
        <v>14</v>
      </c>
      <c r="C22" s="209"/>
      <c r="D22" s="151"/>
      <c r="E22" s="41">
        <f>SUM(E15:E21)</f>
        <v>585315950</v>
      </c>
      <c r="F22" s="121">
        <f>SUM(F15:F21)</f>
        <v>250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274">
        <f>+F22*80%</f>
        <v>200</v>
      </c>
      <c r="D24" s="26"/>
      <c r="E24" s="275">
        <f>E22</f>
        <v>585315950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3"/>
      <c r="D30" s="183" t="s">
        <v>152</v>
      </c>
      <c r="E30" s="17" t="s">
        <v>359</v>
      </c>
      <c r="I30" s="73"/>
      <c r="J30" s="73"/>
      <c r="K30" s="73"/>
      <c r="L30" s="73"/>
      <c r="M30" s="73"/>
      <c r="N30" s="74"/>
    </row>
    <row r="31" spans="1:14" x14ac:dyDescent="0.25">
      <c r="A31" s="65"/>
      <c r="B31" s="87" t="s">
        <v>132</v>
      </c>
      <c r="C31" s="183" t="s">
        <v>152</v>
      </c>
      <c r="D31" s="183"/>
      <c r="E31" s="17"/>
      <c r="I31" s="73"/>
      <c r="J31" s="73"/>
      <c r="K31" s="73"/>
      <c r="L31" s="73"/>
      <c r="M31" s="73"/>
      <c r="N31" s="74"/>
    </row>
    <row r="32" spans="1:14" x14ac:dyDescent="0.25">
      <c r="A32" s="65"/>
      <c r="B32" s="87" t="s">
        <v>133</v>
      </c>
      <c r="C32" s="183"/>
      <c r="D32" s="183" t="s">
        <v>152</v>
      </c>
      <c r="E32" s="17" t="s">
        <v>359</v>
      </c>
      <c r="I32" s="73"/>
      <c r="J32" s="73"/>
      <c r="K32" s="73"/>
      <c r="L32" s="73"/>
      <c r="M32" s="73"/>
      <c r="N32" s="74"/>
    </row>
    <row r="33" spans="1:17" x14ac:dyDescent="0.25">
      <c r="A33" s="65"/>
      <c r="B33" s="87" t="s">
        <v>134</v>
      </c>
      <c r="C33" s="183"/>
      <c r="D33" s="183" t="s">
        <v>152</v>
      </c>
      <c r="E33" s="17" t="s">
        <v>359</v>
      </c>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D143</f>
        <v>20</v>
      </c>
      <c r="E40" s="210">
        <f>+D40+D41</f>
        <v>80</v>
      </c>
      <c r="I40" s="73"/>
      <c r="J40" s="73"/>
      <c r="K40" s="73"/>
      <c r="L40" s="73"/>
      <c r="M40" s="73"/>
      <c r="N40" s="74"/>
    </row>
    <row r="41" spans="1:17" ht="42.75" x14ac:dyDescent="0.25">
      <c r="A41" s="65"/>
      <c r="B41" s="71" t="s">
        <v>137</v>
      </c>
      <c r="C41" s="72">
        <v>60</v>
      </c>
      <c r="D41" s="183">
        <f>D144</f>
        <v>60</v>
      </c>
      <c r="E41" s="211"/>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12" t="s">
        <v>35</v>
      </c>
      <c r="N45" s="212"/>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30" x14ac:dyDescent="0.25">
      <c r="A49" s="33">
        <v>1</v>
      </c>
      <c r="B49" s="34" t="s">
        <v>311</v>
      </c>
      <c r="C49" s="34" t="s">
        <v>311</v>
      </c>
      <c r="D49" s="80" t="s">
        <v>346</v>
      </c>
      <c r="E49" s="123">
        <v>55</v>
      </c>
      <c r="F49" s="76" t="s">
        <v>23</v>
      </c>
      <c r="G49" s="115" t="s">
        <v>151</v>
      </c>
      <c r="H49" s="83">
        <v>40939</v>
      </c>
      <c r="I49" s="83">
        <v>41090</v>
      </c>
      <c r="J49" s="77" t="s">
        <v>130</v>
      </c>
      <c r="K49" s="123">
        <f>(I49-H49)/30</f>
        <v>5.0333333333333332</v>
      </c>
      <c r="L49" s="125"/>
      <c r="M49" s="123">
        <v>300</v>
      </c>
      <c r="N49" s="115" t="s">
        <v>151</v>
      </c>
      <c r="O49" s="16">
        <v>0</v>
      </c>
      <c r="P49" s="16">
        <v>290</v>
      </c>
      <c r="Q49" s="116"/>
      <c r="R49" s="78"/>
      <c r="S49" s="78"/>
      <c r="T49" s="78"/>
      <c r="U49" s="78"/>
      <c r="V49" s="78"/>
      <c r="W49" s="78"/>
      <c r="X49" s="78"/>
      <c r="Y49" s="78"/>
      <c r="Z49" s="78"/>
    </row>
    <row r="50" spans="1:26" s="79" customFormat="1" ht="50.25" customHeight="1" x14ac:dyDescent="0.25">
      <c r="A50" s="33">
        <f t="shared" ref="A50:A56" si="0">+A49+1</f>
        <v>2</v>
      </c>
      <c r="B50" s="34" t="s">
        <v>311</v>
      </c>
      <c r="C50" s="34" t="s">
        <v>311</v>
      </c>
      <c r="D50" s="80" t="s">
        <v>346</v>
      </c>
      <c r="E50" s="123">
        <v>91</v>
      </c>
      <c r="F50" s="76" t="s">
        <v>129</v>
      </c>
      <c r="G50" s="115" t="s">
        <v>151</v>
      </c>
      <c r="H50" s="83">
        <v>41095</v>
      </c>
      <c r="I50" s="83">
        <v>41274</v>
      </c>
      <c r="J50" s="77" t="s">
        <v>130</v>
      </c>
      <c r="K50" s="123">
        <f>(I50-H50)/30</f>
        <v>5.9666666666666668</v>
      </c>
      <c r="L50" s="125">
        <v>0</v>
      </c>
      <c r="M50" s="123">
        <v>266</v>
      </c>
      <c r="N50" s="115" t="s">
        <v>151</v>
      </c>
      <c r="O50" s="16">
        <v>0</v>
      </c>
      <c r="P50" s="16">
        <v>291</v>
      </c>
      <c r="Q50" s="116"/>
      <c r="R50" s="78"/>
      <c r="S50" s="78"/>
      <c r="T50" s="78"/>
      <c r="U50" s="78"/>
      <c r="V50" s="78"/>
      <c r="W50" s="78"/>
      <c r="X50" s="78"/>
      <c r="Y50" s="78"/>
      <c r="Z50" s="78"/>
    </row>
    <row r="51" spans="1:26" s="79" customFormat="1" ht="45" x14ac:dyDescent="0.25">
      <c r="A51" s="33">
        <f t="shared" si="0"/>
        <v>3</v>
      </c>
      <c r="B51" s="34" t="s">
        <v>311</v>
      </c>
      <c r="C51" s="34" t="s">
        <v>311</v>
      </c>
      <c r="D51" s="165" t="s">
        <v>269</v>
      </c>
      <c r="E51" s="123">
        <v>137</v>
      </c>
      <c r="F51" s="76" t="s">
        <v>129</v>
      </c>
      <c r="G51" s="115" t="s">
        <v>151</v>
      </c>
      <c r="H51" s="83">
        <v>41193</v>
      </c>
      <c r="I51" s="83">
        <v>41274</v>
      </c>
      <c r="J51" s="77" t="s">
        <v>130</v>
      </c>
      <c r="K51" s="123">
        <v>0</v>
      </c>
      <c r="L51" s="125">
        <v>3</v>
      </c>
      <c r="M51" s="123"/>
      <c r="N51" s="115" t="s">
        <v>151</v>
      </c>
      <c r="O51" s="16">
        <v>11000000</v>
      </c>
      <c r="P51" s="16">
        <v>312</v>
      </c>
      <c r="Q51" s="116" t="s">
        <v>341</v>
      </c>
      <c r="R51" s="78"/>
      <c r="S51" s="78"/>
      <c r="T51" s="78"/>
      <c r="U51" s="78"/>
      <c r="V51" s="78"/>
      <c r="W51" s="78"/>
      <c r="X51" s="78"/>
      <c r="Y51" s="78"/>
      <c r="Z51" s="78"/>
    </row>
    <row r="52" spans="1:26" s="79" customFormat="1" x14ac:dyDescent="0.25">
      <c r="A52" s="33"/>
      <c r="B52" s="34"/>
      <c r="C52" s="34"/>
      <c r="D52" s="80"/>
      <c r="E52" s="123"/>
      <c r="F52" s="76"/>
      <c r="G52" s="115"/>
      <c r="H52" s="83"/>
      <c r="I52" s="83"/>
      <c r="J52" s="77"/>
      <c r="K52" s="124"/>
      <c r="L52" s="125"/>
      <c r="M52" s="123"/>
      <c r="N52" s="115"/>
      <c r="O52" s="16"/>
      <c r="P52" s="16"/>
      <c r="Q52" s="116"/>
      <c r="R52" s="78"/>
      <c r="S52" s="78"/>
      <c r="T52" s="78"/>
      <c r="U52" s="78"/>
      <c r="V52" s="78"/>
      <c r="W52" s="78"/>
      <c r="X52" s="78"/>
      <c r="Y52" s="78"/>
      <c r="Z52" s="78"/>
    </row>
    <row r="53" spans="1:26" s="79" customFormat="1" x14ac:dyDescent="0.25">
      <c r="A53" s="33"/>
      <c r="B53" s="34"/>
      <c r="C53" s="34"/>
      <c r="D53" s="80"/>
      <c r="E53" s="123"/>
      <c r="F53" s="76"/>
      <c r="G53" s="115"/>
      <c r="H53" s="83"/>
      <c r="I53" s="83"/>
      <c r="J53" s="77"/>
      <c r="K53" s="123"/>
      <c r="L53" s="125"/>
      <c r="M53" s="123"/>
      <c r="N53" s="115"/>
      <c r="O53" s="16"/>
      <c r="P53" s="16"/>
      <c r="Q53" s="116"/>
      <c r="R53" s="78"/>
      <c r="S53" s="78"/>
      <c r="T53" s="78"/>
      <c r="U53" s="78"/>
      <c r="V53" s="78"/>
      <c r="W53" s="78"/>
      <c r="X53" s="78"/>
      <c r="Y53" s="78"/>
      <c r="Z53" s="78"/>
    </row>
    <row r="54" spans="1:26" s="79" customFormat="1" x14ac:dyDescent="0.25">
      <c r="A54" s="33">
        <f t="shared" si="0"/>
        <v>1</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2</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3</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11</v>
      </c>
      <c r="L57" s="82">
        <f>SUM(L49:L56)</f>
        <v>3</v>
      </c>
      <c r="M57" s="114">
        <f>SUM(M49:M56)</f>
        <v>566</v>
      </c>
      <c r="N57" s="82">
        <f>SUM(N49:N56)</f>
        <v>0</v>
      </c>
      <c r="O57" s="16"/>
      <c r="P57" s="16"/>
      <c r="Q57" s="117"/>
    </row>
    <row r="58" spans="1:26" s="17" customFormat="1" x14ac:dyDescent="0.25">
      <c r="E58" s="18"/>
    </row>
    <row r="59" spans="1:26" s="17" customFormat="1" x14ac:dyDescent="0.25">
      <c r="B59" s="213" t="s">
        <v>28</v>
      </c>
      <c r="C59" s="213" t="s">
        <v>27</v>
      </c>
      <c r="D59" s="215" t="s">
        <v>34</v>
      </c>
      <c r="E59" s="215"/>
    </row>
    <row r="60" spans="1:26" s="17" customFormat="1" x14ac:dyDescent="0.25">
      <c r="B60" s="214"/>
      <c r="C60" s="214"/>
      <c r="D60" s="152" t="s">
        <v>23</v>
      </c>
      <c r="E60" s="40" t="s">
        <v>24</v>
      </c>
    </row>
    <row r="61" spans="1:26" s="17" customFormat="1" ht="30.6" customHeight="1" x14ac:dyDescent="0.25">
      <c r="B61" s="38" t="s">
        <v>21</v>
      </c>
      <c r="C61" s="39">
        <f>+K57</f>
        <v>11</v>
      </c>
      <c r="D61" s="36"/>
      <c r="E61" s="36" t="s">
        <v>152</v>
      </c>
      <c r="F61" s="19"/>
      <c r="G61" s="19"/>
      <c r="H61" s="19"/>
      <c r="I61" s="19"/>
      <c r="J61" s="19"/>
      <c r="K61" s="19"/>
      <c r="L61" s="19"/>
      <c r="M61" s="19"/>
    </row>
    <row r="62" spans="1:26" s="17" customFormat="1" ht="30" customHeight="1" x14ac:dyDescent="0.25">
      <c r="B62" s="38" t="s">
        <v>25</v>
      </c>
      <c r="C62" s="39">
        <f>+M57</f>
        <v>566</v>
      </c>
      <c r="D62" s="36" t="s">
        <v>152</v>
      </c>
      <c r="E62" s="36"/>
    </row>
    <row r="63" spans="1:26" s="17" customFormat="1" x14ac:dyDescent="0.25">
      <c r="B63" s="20"/>
      <c r="C63" s="216"/>
      <c r="D63" s="216"/>
      <c r="E63" s="216"/>
      <c r="F63" s="216"/>
      <c r="G63" s="216"/>
      <c r="H63" s="216"/>
      <c r="I63" s="216"/>
      <c r="J63" s="216"/>
      <c r="K63" s="216"/>
      <c r="L63" s="216"/>
      <c r="M63" s="216"/>
      <c r="N63" s="216"/>
    </row>
    <row r="64" spans="1:26" ht="28.15" customHeight="1" thickBot="1" x14ac:dyDescent="0.3"/>
    <row r="65" spans="2:17" ht="27" thickBot="1" x14ac:dyDescent="0.3">
      <c r="B65" s="217" t="s">
        <v>98</v>
      </c>
      <c r="C65" s="217"/>
      <c r="D65" s="217"/>
      <c r="E65" s="217"/>
      <c r="F65" s="217"/>
      <c r="G65" s="217"/>
      <c r="H65" s="217"/>
      <c r="I65" s="217"/>
      <c r="J65" s="217"/>
      <c r="K65" s="217"/>
      <c r="L65" s="217"/>
      <c r="M65" s="217"/>
      <c r="N65" s="217"/>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49" t="s">
        <v>107</v>
      </c>
      <c r="N68" s="149" t="s">
        <v>108</v>
      </c>
      <c r="O68" s="218" t="s">
        <v>3</v>
      </c>
      <c r="P68" s="219"/>
      <c r="Q68" s="86" t="s">
        <v>18</v>
      </c>
    </row>
    <row r="69" spans="2:17" ht="93.75" customHeight="1" x14ac:dyDescent="0.25">
      <c r="B69" s="87" t="s">
        <v>154</v>
      </c>
      <c r="C69" s="87" t="s">
        <v>315</v>
      </c>
      <c r="D69" s="126" t="s">
        <v>328</v>
      </c>
      <c r="E69" s="36">
        <v>100</v>
      </c>
      <c r="F69" s="36" t="s">
        <v>151</v>
      </c>
      <c r="G69" s="36" t="s">
        <v>151</v>
      </c>
      <c r="H69" s="36" t="s">
        <v>129</v>
      </c>
      <c r="I69" s="36" t="s">
        <v>151</v>
      </c>
      <c r="J69" s="36" t="s">
        <v>129</v>
      </c>
      <c r="K69" s="150" t="s">
        <v>129</v>
      </c>
      <c r="L69" s="150" t="s">
        <v>129</v>
      </c>
      <c r="M69" s="150" t="s">
        <v>129</v>
      </c>
      <c r="N69" s="150" t="s">
        <v>129</v>
      </c>
      <c r="O69" s="239" t="s">
        <v>347</v>
      </c>
      <c r="P69" s="240"/>
      <c r="Q69" s="150" t="s">
        <v>130</v>
      </c>
    </row>
    <row r="70" spans="2:17" ht="92.25" customHeight="1" x14ac:dyDescent="0.25">
      <c r="B70" s="87" t="s">
        <v>157</v>
      </c>
      <c r="C70" s="87" t="s">
        <v>320</v>
      </c>
      <c r="D70" s="126" t="s">
        <v>328</v>
      </c>
      <c r="E70" s="36">
        <v>150</v>
      </c>
      <c r="F70" s="36" t="s">
        <v>329</v>
      </c>
      <c r="G70" s="36" t="s">
        <v>151</v>
      </c>
      <c r="H70" s="36" t="s">
        <v>129</v>
      </c>
      <c r="I70" s="36" t="s">
        <v>151</v>
      </c>
      <c r="J70" s="36" t="s">
        <v>151</v>
      </c>
      <c r="K70" s="36" t="s">
        <v>151</v>
      </c>
      <c r="L70" s="36" t="s">
        <v>151</v>
      </c>
      <c r="M70" s="36" t="s">
        <v>151</v>
      </c>
      <c r="N70" s="36" t="s">
        <v>151</v>
      </c>
      <c r="O70" s="203"/>
      <c r="P70" s="204"/>
      <c r="Q70" s="150" t="s">
        <v>129</v>
      </c>
    </row>
    <row r="71" spans="2:17" ht="97.5" customHeight="1" x14ac:dyDescent="0.25">
      <c r="B71" s="87"/>
      <c r="C71" s="87"/>
      <c r="D71" s="127"/>
      <c r="E71" s="36"/>
      <c r="F71" s="36"/>
      <c r="G71" s="36"/>
      <c r="H71" s="36"/>
      <c r="I71" s="36"/>
      <c r="J71" s="36"/>
      <c r="K71" s="150"/>
      <c r="L71" s="150"/>
      <c r="M71" s="150"/>
      <c r="N71" s="150"/>
      <c r="O71" s="203"/>
      <c r="P71" s="204"/>
      <c r="Q71" s="150"/>
    </row>
    <row r="72" spans="2:17" ht="93" customHeight="1" x14ac:dyDescent="0.25">
      <c r="B72" s="87"/>
      <c r="C72" s="87"/>
      <c r="D72" s="37"/>
      <c r="E72" s="36"/>
      <c r="F72" s="36"/>
      <c r="G72" s="36"/>
      <c r="H72" s="36"/>
      <c r="I72" s="36"/>
      <c r="J72" s="36"/>
      <c r="K72" s="150"/>
      <c r="L72" s="150"/>
      <c r="M72" s="150"/>
      <c r="N72" s="150"/>
      <c r="O72" s="203"/>
      <c r="P72" s="204"/>
      <c r="Q72" s="150"/>
    </row>
    <row r="73" spans="2:17" x14ac:dyDescent="0.25">
      <c r="B73" s="87"/>
      <c r="C73" s="87"/>
      <c r="D73" s="87"/>
      <c r="E73" s="87"/>
      <c r="F73" s="87"/>
      <c r="G73" s="87"/>
      <c r="H73" s="87"/>
      <c r="I73" s="87"/>
      <c r="J73" s="87"/>
      <c r="K73" s="87"/>
      <c r="L73" s="87"/>
      <c r="M73" s="87"/>
      <c r="N73" s="87"/>
      <c r="O73" s="227"/>
      <c r="P73" s="228"/>
      <c r="Q73" s="87"/>
    </row>
    <row r="74" spans="2:17" x14ac:dyDescent="0.25">
      <c r="B74" s="2" t="s">
        <v>1</v>
      </c>
    </row>
    <row r="75" spans="2:17" x14ac:dyDescent="0.25">
      <c r="B75" s="2" t="s">
        <v>37</v>
      </c>
    </row>
    <row r="76" spans="2:17" x14ac:dyDescent="0.25">
      <c r="B76" s="2" t="s">
        <v>60</v>
      </c>
    </row>
    <row r="78" spans="2:17" ht="15.75" thickBot="1" x14ac:dyDescent="0.3"/>
    <row r="79" spans="2:17" ht="27" thickBot="1" x14ac:dyDescent="0.3">
      <c r="B79" s="224" t="s">
        <v>38</v>
      </c>
      <c r="C79" s="225"/>
      <c r="D79" s="225"/>
      <c r="E79" s="225"/>
      <c r="F79" s="225"/>
      <c r="G79" s="225"/>
      <c r="H79" s="225"/>
      <c r="I79" s="225"/>
      <c r="J79" s="225"/>
      <c r="K79" s="225"/>
      <c r="L79" s="225"/>
      <c r="M79" s="225"/>
      <c r="N79" s="226"/>
    </row>
    <row r="84" spans="2:17" ht="76.5" customHeight="1" x14ac:dyDescent="0.25">
      <c r="B84" s="86" t="s">
        <v>0</v>
      </c>
      <c r="C84" s="86" t="s">
        <v>39</v>
      </c>
      <c r="D84" s="86" t="s">
        <v>40</v>
      </c>
      <c r="E84" s="86" t="s">
        <v>109</v>
      </c>
      <c r="F84" s="86" t="s">
        <v>111</v>
      </c>
      <c r="G84" s="86" t="s">
        <v>112</v>
      </c>
      <c r="H84" s="86" t="s">
        <v>113</v>
      </c>
      <c r="I84" s="86" t="s">
        <v>110</v>
      </c>
      <c r="J84" s="218" t="s">
        <v>114</v>
      </c>
      <c r="K84" s="229"/>
      <c r="L84" s="219"/>
      <c r="M84" s="86" t="s">
        <v>115</v>
      </c>
      <c r="N84" s="86" t="s">
        <v>41</v>
      </c>
      <c r="O84" s="86" t="s">
        <v>42</v>
      </c>
      <c r="P84" s="218" t="s">
        <v>3</v>
      </c>
      <c r="Q84" s="219"/>
    </row>
    <row r="85" spans="2:17" ht="107.25" customHeight="1" x14ac:dyDescent="0.25">
      <c r="B85" s="44" t="s">
        <v>245</v>
      </c>
      <c r="C85" s="137" t="s">
        <v>246</v>
      </c>
      <c r="D85" s="44" t="s">
        <v>247</v>
      </c>
      <c r="E85" s="87">
        <v>1069712648</v>
      </c>
      <c r="F85" s="87" t="s">
        <v>163</v>
      </c>
      <c r="G85" s="44" t="s">
        <v>164</v>
      </c>
      <c r="H85" s="128">
        <v>41083</v>
      </c>
      <c r="I85" s="36" t="s">
        <v>129</v>
      </c>
      <c r="J85" s="44" t="s">
        <v>249</v>
      </c>
      <c r="K85" s="127" t="s">
        <v>166</v>
      </c>
      <c r="L85" s="127" t="s">
        <v>248</v>
      </c>
      <c r="M85" s="150" t="s">
        <v>129</v>
      </c>
      <c r="N85" s="150" t="s">
        <v>129</v>
      </c>
      <c r="O85" s="150" t="s">
        <v>129</v>
      </c>
      <c r="P85" s="223"/>
      <c r="Q85" s="223"/>
    </row>
    <row r="86" spans="2:17" ht="107.25" customHeight="1" x14ac:dyDescent="0.25">
      <c r="B86" s="44" t="s">
        <v>170</v>
      </c>
      <c r="C86" s="137" t="s">
        <v>246</v>
      </c>
      <c r="D86" s="44" t="s">
        <v>250</v>
      </c>
      <c r="E86" s="87">
        <v>53930257</v>
      </c>
      <c r="F86" s="87" t="s">
        <v>163</v>
      </c>
      <c r="G86" s="44" t="s">
        <v>251</v>
      </c>
      <c r="H86" s="128">
        <v>39423</v>
      </c>
      <c r="I86" s="36" t="s">
        <v>129</v>
      </c>
      <c r="J86" s="44" t="s">
        <v>254</v>
      </c>
      <c r="K86" s="135" t="s">
        <v>253</v>
      </c>
      <c r="L86" s="127" t="s">
        <v>255</v>
      </c>
      <c r="M86" s="150" t="s">
        <v>129</v>
      </c>
      <c r="N86" s="150" t="s">
        <v>129</v>
      </c>
      <c r="O86" s="150" t="s">
        <v>129</v>
      </c>
      <c r="P86" s="243" t="s">
        <v>330</v>
      </c>
      <c r="Q86" s="243"/>
    </row>
    <row r="87" spans="2:17" ht="107.25" customHeight="1" x14ac:dyDescent="0.25">
      <c r="B87" s="44" t="s">
        <v>252</v>
      </c>
      <c r="C87" s="137" t="s">
        <v>198</v>
      </c>
      <c r="D87" s="44" t="s">
        <v>256</v>
      </c>
      <c r="E87" s="87">
        <v>23726557</v>
      </c>
      <c r="F87" s="87" t="s">
        <v>163</v>
      </c>
      <c r="G87" s="44" t="s">
        <v>164</v>
      </c>
      <c r="H87" s="128">
        <v>40718</v>
      </c>
      <c r="I87" s="36" t="s">
        <v>129</v>
      </c>
      <c r="J87" s="44" t="s">
        <v>259</v>
      </c>
      <c r="K87" s="127" t="s">
        <v>190</v>
      </c>
      <c r="L87" s="127" t="s">
        <v>258</v>
      </c>
      <c r="M87" s="150" t="s">
        <v>129</v>
      </c>
      <c r="N87" s="150" t="s">
        <v>129</v>
      </c>
      <c r="O87" s="150" t="s">
        <v>129</v>
      </c>
      <c r="P87" s="227"/>
      <c r="Q87" s="228"/>
    </row>
    <row r="88" spans="2:17" ht="107.25" customHeight="1" x14ac:dyDescent="0.25">
      <c r="B88" s="44" t="s">
        <v>187</v>
      </c>
      <c r="C88" s="137" t="s">
        <v>199</v>
      </c>
      <c r="D88" s="44" t="s">
        <v>257</v>
      </c>
      <c r="E88" s="87">
        <v>23725860</v>
      </c>
      <c r="F88" s="87" t="s">
        <v>163</v>
      </c>
      <c r="G88" s="44" t="s">
        <v>164</v>
      </c>
      <c r="H88" s="128">
        <v>40165</v>
      </c>
      <c r="I88" s="36" t="s">
        <v>129</v>
      </c>
      <c r="J88" s="44" t="s">
        <v>261</v>
      </c>
      <c r="K88" s="127" t="s">
        <v>262</v>
      </c>
      <c r="L88" s="127" t="s">
        <v>260</v>
      </c>
      <c r="M88" s="150" t="s">
        <v>129</v>
      </c>
      <c r="N88" s="150" t="s">
        <v>129</v>
      </c>
      <c r="O88" s="150" t="s">
        <v>129</v>
      </c>
      <c r="P88" s="227"/>
      <c r="Q88" s="228"/>
    </row>
    <row r="90" spans="2:17" ht="15.75" thickBot="1" x14ac:dyDescent="0.3"/>
    <row r="91" spans="2:17" ht="27" thickBot="1" x14ac:dyDescent="0.3">
      <c r="B91" s="224" t="s">
        <v>44</v>
      </c>
      <c r="C91" s="225"/>
      <c r="D91" s="225"/>
      <c r="E91" s="225"/>
      <c r="F91" s="225"/>
      <c r="G91" s="225"/>
      <c r="H91" s="225"/>
      <c r="I91" s="225"/>
      <c r="J91" s="225"/>
      <c r="K91" s="225"/>
      <c r="L91" s="225"/>
      <c r="M91" s="225"/>
      <c r="N91" s="226"/>
    </row>
    <row r="94" spans="2:17" ht="46.15" customHeight="1" x14ac:dyDescent="0.25">
      <c r="B94" s="86" t="s">
        <v>33</v>
      </c>
      <c r="C94" s="86" t="s">
        <v>45</v>
      </c>
      <c r="D94" s="218" t="s">
        <v>3</v>
      </c>
      <c r="E94" s="219"/>
    </row>
    <row r="95" spans="2:17" ht="78.75" customHeight="1" x14ac:dyDescent="0.25">
      <c r="B95" s="44" t="s">
        <v>116</v>
      </c>
      <c r="C95" s="150" t="s">
        <v>129</v>
      </c>
      <c r="D95" s="241" t="s">
        <v>321</v>
      </c>
      <c r="E95" s="242"/>
    </row>
    <row r="98" spans="1:26" ht="26.25" x14ac:dyDescent="0.25">
      <c r="B98" s="201" t="s">
        <v>62</v>
      </c>
      <c r="C98" s="202"/>
      <c r="D98" s="202"/>
      <c r="E98" s="202"/>
      <c r="F98" s="202"/>
      <c r="G98" s="202"/>
      <c r="H98" s="202"/>
      <c r="I98" s="202"/>
      <c r="J98" s="202"/>
      <c r="K98" s="202"/>
      <c r="L98" s="202"/>
      <c r="M98" s="202"/>
      <c r="N98" s="202"/>
      <c r="O98" s="202"/>
      <c r="P98" s="202"/>
    </row>
    <row r="100" spans="1:26" ht="15.75" thickBot="1" x14ac:dyDescent="0.3"/>
    <row r="101" spans="1:26" ht="27" thickBot="1" x14ac:dyDescent="0.3">
      <c r="B101" s="224" t="s">
        <v>52</v>
      </c>
      <c r="C101" s="225"/>
      <c r="D101" s="225"/>
      <c r="E101" s="225"/>
      <c r="F101" s="225"/>
      <c r="G101" s="225"/>
      <c r="H101" s="225"/>
      <c r="I101" s="225"/>
      <c r="J101" s="225"/>
      <c r="K101" s="225"/>
      <c r="L101" s="225"/>
      <c r="M101" s="225"/>
      <c r="N101" s="226"/>
    </row>
    <row r="103" spans="1:26" ht="15.75" thickBot="1" x14ac:dyDescent="0.3">
      <c r="M103" s="42"/>
      <c r="N103" s="42"/>
    </row>
    <row r="104" spans="1:26" s="73" customFormat="1" ht="109.5" customHeight="1" x14ac:dyDescent="0.25">
      <c r="B104" s="84" t="s">
        <v>138</v>
      </c>
      <c r="C104" s="84" t="s">
        <v>139</v>
      </c>
      <c r="D104" s="84" t="s">
        <v>140</v>
      </c>
      <c r="E104" s="84" t="s">
        <v>43</v>
      </c>
      <c r="F104" s="84" t="s">
        <v>22</v>
      </c>
      <c r="G104" s="84" t="s">
        <v>97</v>
      </c>
      <c r="H104" s="84" t="s">
        <v>17</v>
      </c>
      <c r="I104" s="84" t="s">
        <v>10</v>
      </c>
      <c r="J104" s="84" t="s">
        <v>31</v>
      </c>
      <c r="K104" s="84" t="s">
        <v>59</v>
      </c>
      <c r="L104" s="84" t="s">
        <v>20</v>
      </c>
      <c r="M104" s="69" t="s">
        <v>26</v>
      </c>
      <c r="N104" s="84" t="s">
        <v>141</v>
      </c>
      <c r="O104" s="84" t="s">
        <v>36</v>
      </c>
      <c r="P104" s="85" t="s">
        <v>11</v>
      </c>
      <c r="Q104" s="85" t="s">
        <v>19</v>
      </c>
    </row>
    <row r="105" spans="1:26" s="79" customFormat="1" ht="50.25" customHeight="1" x14ac:dyDescent="0.25">
      <c r="A105" s="33">
        <v>1</v>
      </c>
      <c r="B105" s="34" t="s">
        <v>311</v>
      </c>
      <c r="C105" s="34" t="s">
        <v>311</v>
      </c>
      <c r="D105" s="80" t="s">
        <v>324</v>
      </c>
      <c r="E105" s="123">
        <v>0</v>
      </c>
      <c r="F105" s="76" t="s">
        <v>129</v>
      </c>
      <c r="G105" s="115" t="s">
        <v>151</v>
      </c>
      <c r="H105" s="83">
        <v>40247</v>
      </c>
      <c r="I105" s="83">
        <v>40430</v>
      </c>
      <c r="J105" s="77" t="s">
        <v>130</v>
      </c>
      <c r="K105" s="123">
        <f>(I105-H105)/30</f>
        <v>6.1</v>
      </c>
      <c r="L105" s="125">
        <v>0</v>
      </c>
      <c r="M105" s="123">
        <v>300</v>
      </c>
      <c r="N105" s="115" t="s">
        <v>151</v>
      </c>
      <c r="O105" s="16">
        <v>100000000</v>
      </c>
      <c r="P105" s="16">
        <v>303</v>
      </c>
      <c r="Q105" s="116"/>
      <c r="R105" s="78"/>
      <c r="S105" s="78"/>
      <c r="T105" s="78"/>
      <c r="U105" s="78"/>
      <c r="V105" s="78"/>
      <c r="W105" s="78"/>
      <c r="X105" s="78"/>
      <c r="Y105" s="78"/>
      <c r="Z105" s="78"/>
    </row>
    <row r="106" spans="1:26" s="79" customFormat="1" ht="30" x14ac:dyDescent="0.25">
      <c r="A106" s="33">
        <f t="shared" ref="A106:A108" si="1">+A105+1</f>
        <v>2</v>
      </c>
      <c r="B106" s="34" t="s">
        <v>311</v>
      </c>
      <c r="C106" s="34" t="s">
        <v>311</v>
      </c>
      <c r="D106" s="80" t="s">
        <v>325</v>
      </c>
      <c r="E106" s="123">
        <v>250</v>
      </c>
      <c r="F106" s="76" t="s">
        <v>129</v>
      </c>
      <c r="G106" s="115" t="s">
        <v>151</v>
      </c>
      <c r="H106" s="83">
        <v>41565</v>
      </c>
      <c r="I106" s="83">
        <v>41625</v>
      </c>
      <c r="J106" s="77" t="s">
        <v>130</v>
      </c>
      <c r="K106" s="123">
        <f t="shared" ref="K106:K108" si="2">(I106-H106)/30</f>
        <v>2</v>
      </c>
      <c r="L106" s="125" t="s">
        <v>326</v>
      </c>
      <c r="M106" s="123">
        <v>140</v>
      </c>
      <c r="N106" s="115" t="s">
        <v>151</v>
      </c>
      <c r="O106" s="16">
        <v>45000000</v>
      </c>
      <c r="P106" s="16">
        <v>312</v>
      </c>
      <c r="Q106" s="116"/>
      <c r="R106" s="78"/>
      <c r="S106" s="78"/>
      <c r="T106" s="78"/>
      <c r="U106" s="78"/>
      <c r="V106" s="78"/>
      <c r="W106" s="78"/>
      <c r="X106" s="78"/>
      <c r="Y106" s="78"/>
      <c r="Z106" s="78"/>
    </row>
    <row r="107" spans="1:26" s="79" customFormat="1" ht="30" x14ac:dyDescent="0.25">
      <c r="A107" s="33">
        <f t="shared" si="1"/>
        <v>3</v>
      </c>
      <c r="B107" s="34" t="s">
        <v>311</v>
      </c>
      <c r="C107" s="34" t="s">
        <v>311</v>
      </c>
      <c r="D107" s="80" t="s">
        <v>327</v>
      </c>
      <c r="E107" s="123">
        <v>578</v>
      </c>
      <c r="F107" s="76" t="s">
        <v>129</v>
      </c>
      <c r="G107" s="115" t="s">
        <v>151</v>
      </c>
      <c r="H107" s="83">
        <v>41621</v>
      </c>
      <c r="I107" s="83">
        <v>41634</v>
      </c>
      <c r="J107" s="77" t="s">
        <v>130</v>
      </c>
      <c r="K107" s="68">
        <f>(I107-H107)/30-L107</f>
        <v>0.30000000000000004</v>
      </c>
      <c r="L107" s="177">
        <f>(I106-H107)/30</f>
        <v>0.13333333333333333</v>
      </c>
      <c r="M107" s="123">
        <v>700</v>
      </c>
      <c r="N107" s="115" t="s">
        <v>151</v>
      </c>
      <c r="O107" s="16">
        <v>70262505</v>
      </c>
      <c r="P107" s="16">
        <v>321</v>
      </c>
      <c r="Q107" s="116"/>
      <c r="R107" s="78"/>
      <c r="S107" s="78"/>
      <c r="T107" s="78"/>
      <c r="U107" s="78"/>
      <c r="V107" s="78"/>
      <c r="W107" s="78"/>
      <c r="X107" s="78"/>
      <c r="Y107" s="78"/>
      <c r="Z107" s="78"/>
    </row>
    <row r="108" spans="1:26" s="79" customFormat="1" ht="30" x14ac:dyDescent="0.25">
      <c r="A108" s="33">
        <f t="shared" si="1"/>
        <v>4</v>
      </c>
      <c r="B108" s="34" t="s">
        <v>311</v>
      </c>
      <c r="C108" s="34" t="s">
        <v>311</v>
      </c>
      <c r="D108" s="80" t="s">
        <v>327</v>
      </c>
      <c r="E108" s="123">
        <v>189</v>
      </c>
      <c r="F108" s="76" t="s">
        <v>129</v>
      </c>
      <c r="G108" s="115" t="s">
        <v>151</v>
      </c>
      <c r="H108" s="83">
        <v>41690</v>
      </c>
      <c r="I108" s="83">
        <v>41778</v>
      </c>
      <c r="J108" s="77" t="s">
        <v>130</v>
      </c>
      <c r="K108" s="123">
        <f t="shared" si="2"/>
        <v>2.9333333333333331</v>
      </c>
      <c r="L108" s="125" t="s">
        <v>326</v>
      </c>
      <c r="M108" s="123">
        <v>0</v>
      </c>
      <c r="N108" s="115" t="s">
        <v>151</v>
      </c>
      <c r="O108" s="16">
        <v>91337488</v>
      </c>
      <c r="P108" s="16">
        <v>328</v>
      </c>
      <c r="Q108" s="116"/>
      <c r="R108" s="78"/>
      <c r="S108" s="78"/>
      <c r="T108" s="78"/>
      <c r="U108" s="78"/>
      <c r="V108" s="78"/>
      <c r="W108" s="78"/>
      <c r="X108" s="78"/>
      <c r="Y108" s="78"/>
      <c r="Z108" s="78"/>
    </row>
    <row r="109" spans="1:26" s="79" customFormat="1" x14ac:dyDescent="0.25">
      <c r="A109" s="33">
        <f t="shared" ref="A109:A111" si="3">+A108+1</f>
        <v>5</v>
      </c>
      <c r="B109" s="80"/>
      <c r="C109" s="81"/>
      <c r="D109" s="80"/>
      <c r="E109" s="75"/>
      <c r="F109" s="76"/>
      <c r="G109" s="76"/>
      <c r="H109" s="76"/>
      <c r="I109" s="77"/>
      <c r="J109" s="77"/>
      <c r="K109" s="77"/>
      <c r="L109" s="77"/>
      <c r="M109" s="68"/>
      <c r="N109" s="68"/>
      <c r="O109" s="16"/>
      <c r="P109" s="16"/>
      <c r="Q109" s="116"/>
      <c r="R109" s="78"/>
      <c r="S109" s="78"/>
      <c r="T109" s="78"/>
      <c r="U109" s="78"/>
      <c r="V109" s="78"/>
      <c r="W109" s="78"/>
      <c r="X109" s="78"/>
      <c r="Y109" s="78"/>
      <c r="Z109" s="78"/>
    </row>
    <row r="110" spans="1:26" s="79" customFormat="1" x14ac:dyDescent="0.25">
      <c r="A110" s="33">
        <f t="shared" si="3"/>
        <v>6</v>
      </c>
      <c r="B110" s="80"/>
      <c r="C110" s="81"/>
      <c r="D110" s="80"/>
      <c r="E110" s="75"/>
      <c r="F110" s="76"/>
      <c r="G110" s="76"/>
      <c r="H110" s="76"/>
      <c r="I110" s="77"/>
      <c r="J110" s="77"/>
      <c r="K110" s="77"/>
      <c r="L110" s="77"/>
      <c r="M110" s="68"/>
      <c r="N110" s="68"/>
      <c r="O110" s="16"/>
      <c r="P110" s="16"/>
      <c r="Q110" s="116"/>
      <c r="R110" s="78"/>
      <c r="S110" s="78"/>
      <c r="T110" s="78"/>
      <c r="U110" s="78"/>
      <c r="V110" s="78"/>
      <c r="W110" s="78"/>
      <c r="X110" s="78"/>
      <c r="Y110" s="78"/>
      <c r="Z110" s="78"/>
    </row>
    <row r="111" spans="1:26" s="79" customFormat="1" x14ac:dyDescent="0.25">
      <c r="A111" s="33">
        <f t="shared" si="3"/>
        <v>7</v>
      </c>
      <c r="B111" s="80"/>
      <c r="C111" s="81"/>
      <c r="D111" s="80"/>
      <c r="E111" s="75"/>
      <c r="F111" s="76"/>
      <c r="G111" s="76"/>
      <c r="H111" s="76"/>
      <c r="I111" s="77"/>
      <c r="J111" s="77"/>
      <c r="K111" s="77"/>
      <c r="L111" s="77"/>
      <c r="M111" s="68"/>
      <c r="N111" s="68"/>
      <c r="O111" s="16"/>
      <c r="P111" s="16"/>
      <c r="Q111" s="116"/>
      <c r="R111" s="78"/>
      <c r="S111" s="78"/>
      <c r="T111" s="78"/>
      <c r="U111" s="78"/>
      <c r="V111" s="78"/>
      <c r="W111" s="78"/>
      <c r="X111" s="78"/>
      <c r="Y111" s="78"/>
      <c r="Z111" s="78"/>
    </row>
    <row r="112" spans="1:26" s="79" customFormat="1" x14ac:dyDescent="0.25">
      <c r="A112" s="33"/>
      <c r="B112" s="34" t="s">
        <v>16</v>
      </c>
      <c r="C112" s="81"/>
      <c r="D112" s="80"/>
      <c r="E112" s="75"/>
      <c r="F112" s="76"/>
      <c r="G112" s="76"/>
      <c r="H112" s="76"/>
      <c r="I112" s="77"/>
      <c r="J112" s="77"/>
      <c r="K112" s="114">
        <f>SUM(K105:K111)</f>
        <v>11.333333333333334</v>
      </c>
      <c r="L112" s="114">
        <f>SUM(L105:L111)</f>
        <v>0.13333333333333333</v>
      </c>
      <c r="M112" s="114">
        <f>SUM(M105:M111)</f>
        <v>1140</v>
      </c>
      <c r="N112" s="82">
        <f>SUM(N105:N111)</f>
        <v>0</v>
      </c>
      <c r="O112" s="16"/>
      <c r="P112" s="16"/>
      <c r="Q112" s="117"/>
    </row>
    <row r="113" spans="2:17" x14ac:dyDescent="0.25">
      <c r="B113" s="17"/>
      <c r="C113" s="17"/>
      <c r="D113" s="17"/>
      <c r="E113" s="18"/>
      <c r="F113" s="17"/>
      <c r="G113" s="17"/>
      <c r="H113" s="17"/>
      <c r="I113" s="17"/>
      <c r="J113" s="17"/>
      <c r="K113" s="17"/>
      <c r="L113" s="17"/>
      <c r="M113" s="17"/>
      <c r="N113" s="17"/>
      <c r="O113" s="17"/>
      <c r="P113" s="17"/>
    </row>
    <row r="114" spans="2:17" ht="18.75" x14ac:dyDescent="0.25">
      <c r="B114" s="38" t="s">
        <v>32</v>
      </c>
      <c r="C114" s="178">
        <f>+K112</f>
        <v>11.333333333333334</v>
      </c>
      <c r="H114" s="19"/>
      <c r="I114" s="19"/>
      <c r="J114" s="19"/>
      <c r="K114" s="19"/>
      <c r="L114" s="19"/>
      <c r="M114" s="19"/>
      <c r="N114" s="17"/>
      <c r="O114" s="17"/>
      <c r="P114" s="17"/>
    </row>
    <row r="116" spans="2:17" ht="15.75" thickBot="1" x14ac:dyDescent="0.3"/>
    <row r="117" spans="2:17" ht="37.15" customHeight="1" thickBot="1" x14ac:dyDescent="0.3">
      <c r="B117" s="49" t="s">
        <v>47</v>
      </c>
      <c r="C117" s="50" t="s">
        <v>48</v>
      </c>
      <c r="D117" s="49" t="s">
        <v>49</v>
      </c>
      <c r="E117" s="50" t="s">
        <v>53</v>
      </c>
    </row>
    <row r="118" spans="2:17" ht="41.45" customHeight="1" x14ac:dyDescent="0.25">
      <c r="B118" s="43" t="s">
        <v>117</v>
      </c>
      <c r="C118" s="45">
        <v>20</v>
      </c>
      <c r="D118" s="45">
        <v>20</v>
      </c>
      <c r="E118" s="234">
        <f>+D118+D119+D120</f>
        <v>20</v>
      </c>
    </row>
    <row r="119" spans="2:17" x14ac:dyDescent="0.25">
      <c r="B119" s="43" t="s">
        <v>118</v>
      </c>
      <c r="C119" s="36">
        <v>30</v>
      </c>
      <c r="D119" s="150">
        <v>0</v>
      </c>
      <c r="E119" s="235"/>
    </row>
    <row r="120" spans="2:17" ht="15.75" thickBot="1" x14ac:dyDescent="0.3">
      <c r="B120" s="43" t="s">
        <v>119</v>
      </c>
      <c r="C120" s="46">
        <v>40</v>
      </c>
      <c r="D120" s="46">
        <v>0</v>
      </c>
      <c r="E120" s="236"/>
    </row>
    <row r="122" spans="2:17" ht="15.75" thickBot="1" x14ac:dyDescent="0.3"/>
    <row r="123" spans="2:17" ht="27" thickBot="1" x14ac:dyDescent="0.3">
      <c r="B123" s="224" t="s">
        <v>50</v>
      </c>
      <c r="C123" s="225"/>
      <c r="D123" s="225"/>
      <c r="E123" s="225"/>
      <c r="F123" s="225"/>
      <c r="G123" s="225"/>
      <c r="H123" s="225"/>
      <c r="I123" s="225"/>
      <c r="J123" s="225"/>
      <c r="K123" s="225"/>
      <c r="L123" s="225"/>
      <c r="M123" s="225"/>
      <c r="N123" s="226"/>
    </row>
    <row r="125" spans="2:17" ht="76.5" customHeight="1" x14ac:dyDescent="0.25">
      <c r="B125" s="86" t="s">
        <v>0</v>
      </c>
      <c r="C125" s="86" t="s">
        <v>39</v>
      </c>
      <c r="D125" s="86" t="s">
        <v>40</v>
      </c>
      <c r="E125" s="86" t="s">
        <v>109</v>
      </c>
      <c r="F125" s="86" t="s">
        <v>111</v>
      </c>
      <c r="G125" s="86" t="s">
        <v>112</v>
      </c>
      <c r="H125" s="86" t="s">
        <v>113</v>
      </c>
      <c r="I125" s="86" t="s">
        <v>110</v>
      </c>
      <c r="J125" s="218" t="s">
        <v>114</v>
      </c>
      <c r="K125" s="229"/>
      <c r="L125" s="219"/>
      <c r="M125" s="86" t="s">
        <v>115</v>
      </c>
      <c r="N125" s="86" t="s">
        <v>41</v>
      </c>
      <c r="O125" s="86" t="s">
        <v>42</v>
      </c>
      <c r="P125" s="218" t="s">
        <v>3</v>
      </c>
      <c r="Q125" s="219"/>
    </row>
    <row r="126" spans="2:17" ht="60" x14ac:dyDescent="0.25">
      <c r="B126" s="44" t="s">
        <v>123</v>
      </c>
      <c r="C126" s="137" t="s">
        <v>295</v>
      </c>
      <c r="D126" s="157" t="s">
        <v>266</v>
      </c>
      <c r="E126" s="48">
        <v>1116543071</v>
      </c>
      <c r="F126" s="157" t="s">
        <v>267</v>
      </c>
      <c r="G126" s="44" t="s">
        <v>304</v>
      </c>
      <c r="H126" s="158">
        <v>41244</v>
      </c>
      <c r="I126" s="36" t="s">
        <v>129</v>
      </c>
      <c r="J126" s="156" t="s">
        <v>224</v>
      </c>
      <c r="K126" s="159" t="s">
        <v>305</v>
      </c>
      <c r="L126" s="159" t="s">
        <v>306</v>
      </c>
      <c r="M126" s="150" t="s">
        <v>129</v>
      </c>
      <c r="N126" s="150" t="s">
        <v>129</v>
      </c>
      <c r="O126" s="150" t="s">
        <v>129</v>
      </c>
      <c r="P126" s="223"/>
      <c r="Q126" s="223"/>
    </row>
    <row r="127" spans="2:17" ht="60" x14ac:dyDescent="0.25">
      <c r="B127" s="157" t="s">
        <v>124</v>
      </c>
      <c r="C127" s="137" t="s">
        <v>295</v>
      </c>
      <c r="D127" s="157" t="s">
        <v>265</v>
      </c>
      <c r="E127" s="48">
        <v>33378051</v>
      </c>
      <c r="F127" s="157" t="s">
        <v>299</v>
      </c>
      <c r="G127" s="48" t="s">
        <v>307</v>
      </c>
      <c r="H127" s="158">
        <v>40711</v>
      </c>
      <c r="I127" s="36" t="s">
        <v>151</v>
      </c>
      <c r="J127" s="48" t="s">
        <v>224</v>
      </c>
      <c r="K127" s="160" t="s">
        <v>308</v>
      </c>
      <c r="L127" s="160" t="s">
        <v>302</v>
      </c>
      <c r="M127" s="150" t="s">
        <v>129</v>
      </c>
      <c r="N127" s="150" t="s">
        <v>129</v>
      </c>
      <c r="O127" s="150" t="s">
        <v>129</v>
      </c>
      <c r="P127" s="237"/>
      <c r="Q127" s="238"/>
    </row>
    <row r="128" spans="2:17" ht="33.6" customHeight="1" x14ac:dyDescent="0.25">
      <c r="B128" s="44" t="s">
        <v>125</v>
      </c>
      <c r="C128" s="137" t="s">
        <v>303</v>
      </c>
      <c r="D128" s="157" t="s">
        <v>268</v>
      </c>
      <c r="E128" s="150">
        <v>43159810</v>
      </c>
      <c r="F128" s="157" t="s">
        <v>267</v>
      </c>
      <c r="G128" s="44" t="s">
        <v>304</v>
      </c>
      <c r="H128" s="128">
        <v>40453</v>
      </c>
      <c r="I128" s="36" t="s">
        <v>129</v>
      </c>
      <c r="J128" s="156" t="s">
        <v>151</v>
      </c>
      <c r="K128" s="156" t="s">
        <v>151</v>
      </c>
      <c r="L128" s="156" t="s">
        <v>151</v>
      </c>
      <c r="M128" s="150" t="s">
        <v>129</v>
      </c>
      <c r="N128" s="150" t="s">
        <v>129</v>
      </c>
      <c r="O128" s="150" t="s">
        <v>129</v>
      </c>
      <c r="P128" s="223"/>
      <c r="Q128" s="223"/>
    </row>
    <row r="131" spans="2:7" ht="15.75" thickBot="1" x14ac:dyDescent="0.3"/>
    <row r="132" spans="2:7" ht="54" customHeight="1" x14ac:dyDescent="0.25">
      <c r="B132" s="89" t="s">
        <v>33</v>
      </c>
      <c r="C132" s="89" t="s">
        <v>47</v>
      </c>
      <c r="D132" s="86" t="s">
        <v>48</v>
      </c>
      <c r="E132" s="89" t="s">
        <v>49</v>
      </c>
      <c r="F132" s="50" t="s">
        <v>54</v>
      </c>
      <c r="G132" s="63"/>
    </row>
    <row r="133" spans="2:7" ht="120.75" customHeight="1" x14ac:dyDescent="0.25">
      <c r="B133" s="230" t="s">
        <v>51</v>
      </c>
      <c r="C133" s="153" t="s">
        <v>120</v>
      </c>
      <c r="D133" s="150">
        <v>25</v>
      </c>
      <c r="E133" s="150">
        <v>25</v>
      </c>
      <c r="F133" s="231">
        <f>+E133+E134+E135</f>
        <v>60</v>
      </c>
      <c r="G133" s="64"/>
    </row>
    <row r="134" spans="2:7" ht="76.150000000000006" customHeight="1" x14ac:dyDescent="0.25">
      <c r="B134" s="230"/>
      <c r="C134" s="153" t="s">
        <v>121</v>
      </c>
      <c r="D134" s="48">
        <v>25</v>
      </c>
      <c r="E134" s="150">
        <v>25</v>
      </c>
      <c r="F134" s="232"/>
      <c r="G134" s="64"/>
    </row>
    <row r="135" spans="2:7" ht="69" customHeight="1" x14ac:dyDescent="0.25">
      <c r="B135" s="230"/>
      <c r="C135" s="153" t="s">
        <v>122</v>
      </c>
      <c r="D135" s="150">
        <v>10</v>
      </c>
      <c r="E135" s="150">
        <v>10</v>
      </c>
      <c r="F135" s="233"/>
      <c r="G135" s="64"/>
    </row>
    <row r="139" spans="2:7" x14ac:dyDescent="0.25">
      <c r="B139" s="88" t="s">
        <v>55</v>
      </c>
    </row>
    <row r="142" spans="2:7" x14ac:dyDescent="0.25">
      <c r="B142" s="90" t="s">
        <v>33</v>
      </c>
      <c r="C142" s="90" t="s">
        <v>56</v>
      </c>
      <c r="D142" s="89" t="s">
        <v>49</v>
      </c>
      <c r="E142" s="89" t="s">
        <v>16</v>
      </c>
    </row>
    <row r="143" spans="2:7" ht="28.5" x14ac:dyDescent="0.25">
      <c r="B143" s="71" t="s">
        <v>57</v>
      </c>
      <c r="C143" s="72">
        <v>40</v>
      </c>
      <c r="D143" s="150">
        <f>+E118</f>
        <v>20</v>
      </c>
      <c r="E143" s="210">
        <f>+D143+D144</f>
        <v>80</v>
      </c>
    </row>
    <row r="144" spans="2:7" ht="42.75" x14ac:dyDescent="0.25">
      <c r="B144" s="71" t="s">
        <v>58</v>
      </c>
      <c r="C144" s="72">
        <v>60</v>
      </c>
      <c r="D144" s="150">
        <f>+F133</f>
        <v>60</v>
      </c>
      <c r="E144" s="211"/>
    </row>
  </sheetData>
  <mergeCells count="44">
    <mergeCell ref="C9:N9"/>
    <mergeCell ref="B2:P2"/>
    <mergeCell ref="B4:P4"/>
    <mergeCell ref="C6:N6"/>
    <mergeCell ref="C7:N7"/>
    <mergeCell ref="C8:N8"/>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D95:E95"/>
    <mergeCell ref="O72:P72"/>
    <mergeCell ref="O73:P73"/>
    <mergeCell ref="B79:N79"/>
    <mergeCell ref="J84:L84"/>
    <mergeCell ref="P84:Q84"/>
    <mergeCell ref="P85:Q85"/>
    <mergeCell ref="P86:Q86"/>
    <mergeCell ref="P87:Q87"/>
    <mergeCell ref="P88:Q88"/>
    <mergeCell ref="B91:N91"/>
    <mergeCell ref="D94:E94"/>
    <mergeCell ref="E143:E144"/>
    <mergeCell ref="B98:P98"/>
    <mergeCell ref="B101:N101"/>
    <mergeCell ref="E118:E120"/>
    <mergeCell ref="B123:N123"/>
    <mergeCell ref="J125:L125"/>
    <mergeCell ref="P125:Q125"/>
    <mergeCell ref="P126:Q126"/>
    <mergeCell ref="P127:Q127"/>
    <mergeCell ref="P128:Q128"/>
    <mergeCell ref="B133:B135"/>
    <mergeCell ref="F133:F135"/>
  </mergeCells>
  <dataValidations count="2">
    <dataValidation type="list" allowBlank="1" showInputMessage="1" showErrorMessage="1" sqref="WVE983060 A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A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A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A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A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A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A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A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A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A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A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A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A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A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A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0 WLL983060 C65556 IV65556 SR65556 ACN65556 AMJ65556 AWF65556 BGB65556 BPX65556 BZT65556 CJP65556 CTL65556 DDH65556 DND65556 DWZ65556 EGV65556 EQR65556 FAN65556 FKJ65556 FUF65556 GEB65556 GNX65556 GXT65556 HHP65556 HRL65556 IBH65556 ILD65556 IUZ65556 JEV65556 JOR65556 JYN65556 KIJ65556 KSF65556 LCB65556 LLX65556 LVT65556 MFP65556 MPL65556 MZH65556 NJD65556 NSZ65556 OCV65556 OMR65556 OWN65556 PGJ65556 PQF65556 QAB65556 QJX65556 QTT65556 RDP65556 RNL65556 RXH65556 SHD65556 SQZ65556 TAV65556 TKR65556 TUN65556 UEJ65556 UOF65556 UYB65556 VHX65556 VRT65556 WBP65556 WLL65556 WVH65556 C131092 IV131092 SR131092 ACN131092 AMJ131092 AWF131092 BGB131092 BPX131092 BZT131092 CJP131092 CTL131092 DDH131092 DND131092 DWZ131092 EGV131092 EQR131092 FAN131092 FKJ131092 FUF131092 GEB131092 GNX131092 GXT131092 HHP131092 HRL131092 IBH131092 ILD131092 IUZ131092 JEV131092 JOR131092 JYN131092 KIJ131092 KSF131092 LCB131092 LLX131092 LVT131092 MFP131092 MPL131092 MZH131092 NJD131092 NSZ131092 OCV131092 OMR131092 OWN131092 PGJ131092 PQF131092 QAB131092 QJX131092 QTT131092 RDP131092 RNL131092 RXH131092 SHD131092 SQZ131092 TAV131092 TKR131092 TUN131092 UEJ131092 UOF131092 UYB131092 VHX131092 VRT131092 WBP131092 WLL131092 WVH131092 C196628 IV196628 SR196628 ACN196628 AMJ196628 AWF196628 BGB196628 BPX196628 BZT196628 CJP196628 CTL196628 DDH196628 DND196628 DWZ196628 EGV196628 EQR196628 FAN196628 FKJ196628 FUF196628 GEB196628 GNX196628 GXT196628 HHP196628 HRL196628 IBH196628 ILD196628 IUZ196628 JEV196628 JOR196628 JYN196628 KIJ196628 KSF196628 LCB196628 LLX196628 LVT196628 MFP196628 MPL196628 MZH196628 NJD196628 NSZ196628 OCV196628 OMR196628 OWN196628 PGJ196628 PQF196628 QAB196628 QJX196628 QTT196628 RDP196628 RNL196628 RXH196628 SHD196628 SQZ196628 TAV196628 TKR196628 TUN196628 UEJ196628 UOF196628 UYB196628 VHX196628 VRT196628 WBP196628 WLL196628 WVH196628 C262164 IV262164 SR262164 ACN262164 AMJ262164 AWF262164 BGB262164 BPX262164 BZT262164 CJP262164 CTL262164 DDH262164 DND262164 DWZ262164 EGV262164 EQR262164 FAN262164 FKJ262164 FUF262164 GEB262164 GNX262164 GXT262164 HHP262164 HRL262164 IBH262164 ILD262164 IUZ262164 JEV262164 JOR262164 JYN262164 KIJ262164 KSF262164 LCB262164 LLX262164 LVT262164 MFP262164 MPL262164 MZH262164 NJD262164 NSZ262164 OCV262164 OMR262164 OWN262164 PGJ262164 PQF262164 QAB262164 QJX262164 QTT262164 RDP262164 RNL262164 RXH262164 SHD262164 SQZ262164 TAV262164 TKR262164 TUN262164 UEJ262164 UOF262164 UYB262164 VHX262164 VRT262164 WBP262164 WLL262164 WVH262164 C327700 IV327700 SR327700 ACN327700 AMJ327700 AWF327700 BGB327700 BPX327700 BZT327700 CJP327700 CTL327700 DDH327700 DND327700 DWZ327700 EGV327700 EQR327700 FAN327700 FKJ327700 FUF327700 GEB327700 GNX327700 GXT327700 HHP327700 HRL327700 IBH327700 ILD327700 IUZ327700 JEV327700 JOR327700 JYN327700 KIJ327700 KSF327700 LCB327700 LLX327700 LVT327700 MFP327700 MPL327700 MZH327700 NJD327700 NSZ327700 OCV327700 OMR327700 OWN327700 PGJ327700 PQF327700 QAB327700 QJX327700 QTT327700 RDP327700 RNL327700 RXH327700 SHD327700 SQZ327700 TAV327700 TKR327700 TUN327700 UEJ327700 UOF327700 UYB327700 VHX327700 VRT327700 WBP327700 WLL327700 WVH327700 C393236 IV393236 SR393236 ACN393236 AMJ393236 AWF393236 BGB393236 BPX393236 BZT393236 CJP393236 CTL393236 DDH393236 DND393236 DWZ393236 EGV393236 EQR393236 FAN393236 FKJ393236 FUF393236 GEB393236 GNX393236 GXT393236 HHP393236 HRL393236 IBH393236 ILD393236 IUZ393236 JEV393236 JOR393236 JYN393236 KIJ393236 KSF393236 LCB393236 LLX393236 LVT393236 MFP393236 MPL393236 MZH393236 NJD393236 NSZ393236 OCV393236 OMR393236 OWN393236 PGJ393236 PQF393236 QAB393236 QJX393236 QTT393236 RDP393236 RNL393236 RXH393236 SHD393236 SQZ393236 TAV393236 TKR393236 TUN393236 UEJ393236 UOF393236 UYB393236 VHX393236 VRT393236 WBP393236 WLL393236 WVH393236 C458772 IV458772 SR458772 ACN458772 AMJ458772 AWF458772 BGB458772 BPX458772 BZT458772 CJP458772 CTL458772 DDH458772 DND458772 DWZ458772 EGV458772 EQR458772 FAN458772 FKJ458772 FUF458772 GEB458772 GNX458772 GXT458772 HHP458772 HRL458772 IBH458772 ILD458772 IUZ458772 JEV458772 JOR458772 JYN458772 KIJ458772 KSF458772 LCB458772 LLX458772 LVT458772 MFP458772 MPL458772 MZH458772 NJD458772 NSZ458772 OCV458772 OMR458772 OWN458772 PGJ458772 PQF458772 QAB458772 QJX458772 QTT458772 RDP458772 RNL458772 RXH458772 SHD458772 SQZ458772 TAV458772 TKR458772 TUN458772 UEJ458772 UOF458772 UYB458772 VHX458772 VRT458772 WBP458772 WLL458772 WVH458772 C524308 IV524308 SR524308 ACN524308 AMJ524308 AWF524308 BGB524308 BPX524308 BZT524308 CJP524308 CTL524308 DDH524308 DND524308 DWZ524308 EGV524308 EQR524308 FAN524308 FKJ524308 FUF524308 GEB524308 GNX524308 GXT524308 HHP524308 HRL524308 IBH524308 ILD524308 IUZ524308 JEV524308 JOR524308 JYN524308 KIJ524308 KSF524308 LCB524308 LLX524308 LVT524308 MFP524308 MPL524308 MZH524308 NJD524308 NSZ524308 OCV524308 OMR524308 OWN524308 PGJ524308 PQF524308 QAB524308 QJX524308 QTT524308 RDP524308 RNL524308 RXH524308 SHD524308 SQZ524308 TAV524308 TKR524308 TUN524308 UEJ524308 UOF524308 UYB524308 VHX524308 VRT524308 WBP524308 WLL524308 WVH524308 C589844 IV589844 SR589844 ACN589844 AMJ589844 AWF589844 BGB589844 BPX589844 BZT589844 CJP589844 CTL589844 DDH589844 DND589844 DWZ589844 EGV589844 EQR589844 FAN589844 FKJ589844 FUF589844 GEB589844 GNX589844 GXT589844 HHP589844 HRL589844 IBH589844 ILD589844 IUZ589844 JEV589844 JOR589844 JYN589844 KIJ589844 KSF589844 LCB589844 LLX589844 LVT589844 MFP589844 MPL589844 MZH589844 NJD589844 NSZ589844 OCV589844 OMR589844 OWN589844 PGJ589844 PQF589844 QAB589844 QJX589844 QTT589844 RDP589844 RNL589844 RXH589844 SHD589844 SQZ589844 TAV589844 TKR589844 TUN589844 UEJ589844 UOF589844 UYB589844 VHX589844 VRT589844 WBP589844 WLL589844 WVH589844 C655380 IV655380 SR655380 ACN655380 AMJ655380 AWF655380 BGB655380 BPX655380 BZT655380 CJP655380 CTL655380 DDH655380 DND655380 DWZ655380 EGV655380 EQR655380 FAN655380 FKJ655380 FUF655380 GEB655380 GNX655380 GXT655380 HHP655380 HRL655380 IBH655380 ILD655380 IUZ655380 JEV655380 JOR655380 JYN655380 KIJ655380 KSF655380 LCB655380 LLX655380 LVT655380 MFP655380 MPL655380 MZH655380 NJD655380 NSZ655380 OCV655380 OMR655380 OWN655380 PGJ655380 PQF655380 QAB655380 QJX655380 QTT655380 RDP655380 RNL655380 RXH655380 SHD655380 SQZ655380 TAV655380 TKR655380 TUN655380 UEJ655380 UOF655380 UYB655380 VHX655380 VRT655380 WBP655380 WLL655380 WVH655380 C720916 IV720916 SR720916 ACN720916 AMJ720916 AWF720916 BGB720916 BPX720916 BZT720916 CJP720916 CTL720916 DDH720916 DND720916 DWZ720916 EGV720916 EQR720916 FAN720916 FKJ720916 FUF720916 GEB720916 GNX720916 GXT720916 HHP720916 HRL720916 IBH720916 ILD720916 IUZ720916 JEV720916 JOR720916 JYN720916 KIJ720916 KSF720916 LCB720916 LLX720916 LVT720916 MFP720916 MPL720916 MZH720916 NJD720916 NSZ720916 OCV720916 OMR720916 OWN720916 PGJ720916 PQF720916 QAB720916 QJX720916 QTT720916 RDP720916 RNL720916 RXH720916 SHD720916 SQZ720916 TAV720916 TKR720916 TUN720916 UEJ720916 UOF720916 UYB720916 VHX720916 VRT720916 WBP720916 WLL720916 WVH720916 C786452 IV786452 SR786452 ACN786452 AMJ786452 AWF786452 BGB786452 BPX786452 BZT786452 CJP786452 CTL786452 DDH786452 DND786452 DWZ786452 EGV786452 EQR786452 FAN786452 FKJ786452 FUF786452 GEB786452 GNX786452 GXT786452 HHP786452 HRL786452 IBH786452 ILD786452 IUZ786452 JEV786452 JOR786452 JYN786452 KIJ786452 KSF786452 LCB786452 LLX786452 LVT786452 MFP786452 MPL786452 MZH786452 NJD786452 NSZ786452 OCV786452 OMR786452 OWN786452 PGJ786452 PQF786452 QAB786452 QJX786452 QTT786452 RDP786452 RNL786452 RXH786452 SHD786452 SQZ786452 TAV786452 TKR786452 TUN786452 UEJ786452 UOF786452 UYB786452 VHX786452 VRT786452 WBP786452 WLL786452 WVH786452 C851988 IV851988 SR851988 ACN851988 AMJ851988 AWF851988 BGB851988 BPX851988 BZT851988 CJP851988 CTL851988 DDH851988 DND851988 DWZ851988 EGV851988 EQR851988 FAN851988 FKJ851988 FUF851988 GEB851988 GNX851988 GXT851988 HHP851988 HRL851988 IBH851988 ILD851988 IUZ851988 JEV851988 JOR851988 JYN851988 KIJ851988 KSF851988 LCB851988 LLX851988 LVT851988 MFP851988 MPL851988 MZH851988 NJD851988 NSZ851988 OCV851988 OMR851988 OWN851988 PGJ851988 PQF851988 QAB851988 QJX851988 QTT851988 RDP851988 RNL851988 RXH851988 SHD851988 SQZ851988 TAV851988 TKR851988 TUN851988 UEJ851988 UOF851988 UYB851988 VHX851988 VRT851988 WBP851988 WLL851988 WVH851988 C917524 IV917524 SR917524 ACN917524 AMJ917524 AWF917524 BGB917524 BPX917524 BZT917524 CJP917524 CTL917524 DDH917524 DND917524 DWZ917524 EGV917524 EQR917524 FAN917524 FKJ917524 FUF917524 GEB917524 GNX917524 GXT917524 HHP917524 HRL917524 IBH917524 ILD917524 IUZ917524 JEV917524 JOR917524 JYN917524 KIJ917524 KSF917524 LCB917524 LLX917524 LVT917524 MFP917524 MPL917524 MZH917524 NJD917524 NSZ917524 OCV917524 OMR917524 OWN917524 PGJ917524 PQF917524 QAB917524 QJX917524 QTT917524 RDP917524 RNL917524 RXH917524 SHD917524 SQZ917524 TAV917524 TKR917524 TUN917524 UEJ917524 UOF917524 UYB917524 VHX917524 VRT917524 WBP917524 WLL917524 WVH917524 C983060 IV983060 SR983060 ACN983060 AMJ983060 AWF983060 BGB983060 BPX983060 BZT983060 CJP983060 CTL983060 DDH983060 DND983060 DWZ983060 EGV983060 EQR983060 FAN983060 FKJ983060 FUF983060 GEB983060 GNX983060 GXT983060 HHP983060 HRL983060 IBH983060 ILD983060 IUZ983060 JEV983060 JOR983060 JYN983060 KIJ983060 KSF983060 LCB983060 LLX983060 LVT983060 MFP983060 MPL983060 MZH983060 NJD983060 NSZ983060 OCV983060 OMR983060 OWN983060 PGJ983060 PQF983060 QAB983060 QJX983060 QTT983060 RDP983060 RNL983060 RXH983060 SHD983060 SQZ983060 TAV983060 TKR983060 TUN983060 UEJ983060 UOF983060 UYB983060 VHX983060 VRT983060 WBP983060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3"/>
  <sheetViews>
    <sheetView zoomScale="85" zoomScaleNormal="85" workbookViewId="0">
      <selection activeCell="C6" sqref="C6:N6"/>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30.57031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01" t="s">
        <v>61</v>
      </c>
      <c r="C2" s="202"/>
      <c r="D2" s="202"/>
      <c r="E2" s="202"/>
      <c r="F2" s="202"/>
      <c r="G2" s="202"/>
      <c r="H2" s="202"/>
      <c r="I2" s="202"/>
      <c r="J2" s="202"/>
      <c r="K2" s="202"/>
      <c r="L2" s="202"/>
      <c r="M2" s="202"/>
      <c r="N2" s="202"/>
      <c r="O2" s="202"/>
      <c r="P2" s="202"/>
    </row>
    <row r="4" spans="2:16" ht="26.25" x14ac:dyDescent="0.25">
      <c r="B4" s="201" t="s">
        <v>46</v>
      </c>
      <c r="C4" s="202"/>
      <c r="D4" s="202"/>
      <c r="E4" s="202"/>
      <c r="F4" s="202"/>
      <c r="G4" s="202"/>
      <c r="H4" s="202"/>
      <c r="I4" s="202"/>
      <c r="J4" s="202"/>
      <c r="K4" s="202"/>
      <c r="L4" s="202"/>
      <c r="M4" s="202"/>
      <c r="N4" s="202"/>
      <c r="O4" s="202"/>
      <c r="P4" s="202"/>
    </row>
    <row r="5" spans="2:16" ht="15.75" thickBot="1" x14ac:dyDescent="0.3"/>
    <row r="6" spans="2:16" ht="21.75" thickBot="1" x14ac:dyDescent="0.3">
      <c r="B6" s="4" t="s">
        <v>4</v>
      </c>
      <c r="C6" s="199" t="s">
        <v>309</v>
      </c>
      <c r="D6" s="199"/>
      <c r="E6" s="199"/>
      <c r="F6" s="199"/>
      <c r="G6" s="199"/>
      <c r="H6" s="199"/>
      <c r="I6" s="199"/>
      <c r="J6" s="199"/>
      <c r="K6" s="199"/>
      <c r="L6" s="199"/>
      <c r="M6" s="199"/>
      <c r="N6" s="200"/>
    </row>
    <row r="7" spans="2:16" ht="16.5" thickBot="1" x14ac:dyDescent="0.3">
      <c r="B7" s="5" t="s">
        <v>5</v>
      </c>
      <c r="C7" s="199" t="s">
        <v>151</v>
      </c>
      <c r="D7" s="199"/>
      <c r="E7" s="199"/>
      <c r="F7" s="199"/>
      <c r="G7" s="199"/>
      <c r="H7" s="199"/>
      <c r="I7" s="199"/>
      <c r="J7" s="199"/>
      <c r="K7" s="199"/>
      <c r="L7" s="199"/>
      <c r="M7" s="199"/>
      <c r="N7" s="200"/>
    </row>
    <row r="8" spans="2:16" ht="16.5" thickBot="1" x14ac:dyDescent="0.3">
      <c r="B8" s="5" t="s">
        <v>6</v>
      </c>
      <c r="C8" s="199" t="s">
        <v>151</v>
      </c>
      <c r="D8" s="199"/>
      <c r="E8" s="199"/>
      <c r="F8" s="199"/>
      <c r="G8" s="199"/>
      <c r="H8" s="199"/>
      <c r="I8" s="199"/>
      <c r="J8" s="199"/>
      <c r="K8" s="199"/>
      <c r="L8" s="199"/>
      <c r="M8" s="199"/>
      <c r="N8" s="200"/>
    </row>
    <row r="9" spans="2:16" ht="16.5" thickBot="1" x14ac:dyDescent="0.3">
      <c r="B9" s="5" t="s">
        <v>7</v>
      </c>
      <c r="C9" s="199" t="s">
        <v>151</v>
      </c>
      <c r="D9" s="199"/>
      <c r="E9" s="199"/>
      <c r="F9" s="199"/>
      <c r="G9" s="199"/>
      <c r="H9" s="199"/>
      <c r="I9" s="199"/>
      <c r="J9" s="199"/>
      <c r="K9" s="199"/>
      <c r="L9" s="199"/>
      <c r="M9" s="199"/>
      <c r="N9" s="200"/>
    </row>
    <row r="10" spans="2:16" ht="16.5" thickBot="1" x14ac:dyDescent="0.3">
      <c r="B10" s="5" t="s">
        <v>8</v>
      </c>
      <c r="C10" s="205">
        <v>6</v>
      </c>
      <c r="D10" s="205"/>
      <c r="E10" s="206"/>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07" t="s">
        <v>95</v>
      </c>
      <c r="C14" s="207"/>
      <c r="D14" s="133" t="s">
        <v>12</v>
      </c>
      <c r="E14" s="133" t="s">
        <v>13</v>
      </c>
      <c r="F14" s="133" t="s">
        <v>29</v>
      </c>
      <c r="G14" s="61"/>
      <c r="I14" s="25"/>
      <c r="J14" s="25"/>
      <c r="K14" s="25"/>
      <c r="L14" s="25"/>
      <c r="M14" s="25"/>
      <c r="N14" s="74"/>
    </row>
    <row r="15" spans="2:16" x14ac:dyDescent="0.25">
      <c r="B15" s="207"/>
      <c r="C15" s="207"/>
      <c r="D15" s="133">
        <v>6</v>
      </c>
      <c r="E15" s="279">
        <v>426487140</v>
      </c>
      <c r="F15" s="280">
        <v>180</v>
      </c>
      <c r="G15" s="62"/>
      <c r="I15" s="26"/>
      <c r="J15" s="26"/>
      <c r="K15" s="26"/>
      <c r="L15" s="26"/>
      <c r="M15" s="26"/>
      <c r="N15" s="74"/>
    </row>
    <row r="16" spans="2:16" x14ac:dyDescent="0.25">
      <c r="B16" s="207"/>
      <c r="C16" s="207"/>
      <c r="D16" s="133"/>
      <c r="E16" s="279"/>
      <c r="F16" s="280"/>
      <c r="G16" s="62"/>
      <c r="I16" s="26"/>
      <c r="J16" s="26"/>
      <c r="K16" s="26"/>
      <c r="L16" s="26"/>
      <c r="M16" s="26"/>
      <c r="N16" s="74"/>
    </row>
    <row r="17" spans="1:14" x14ac:dyDescent="0.25">
      <c r="B17" s="207"/>
      <c r="C17" s="207"/>
      <c r="D17" s="133"/>
      <c r="E17" s="279"/>
      <c r="F17" s="280"/>
      <c r="G17" s="62"/>
      <c r="I17" s="26"/>
      <c r="J17" s="26"/>
      <c r="K17" s="26"/>
      <c r="L17" s="26"/>
      <c r="M17" s="26"/>
      <c r="N17" s="74"/>
    </row>
    <row r="18" spans="1:14" x14ac:dyDescent="0.25">
      <c r="B18" s="207"/>
      <c r="C18" s="207"/>
      <c r="D18" s="133"/>
      <c r="E18" s="24"/>
      <c r="F18" s="280"/>
      <c r="G18" s="62"/>
      <c r="H18" s="14"/>
      <c r="I18" s="26"/>
      <c r="J18" s="26"/>
      <c r="K18" s="26"/>
      <c r="L18" s="26"/>
      <c r="M18" s="26"/>
      <c r="N18" s="13"/>
    </row>
    <row r="19" spans="1:14" x14ac:dyDescent="0.25">
      <c r="B19" s="207"/>
      <c r="C19" s="207"/>
      <c r="D19" s="133"/>
      <c r="E19" s="24"/>
      <c r="F19" s="280"/>
      <c r="G19" s="62"/>
      <c r="H19" s="14"/>
      <c r="I19" s="28"/>
      <c r="J19" s="28"/>
      <c r="K19" s="28"/>
      <c r="L19" s="28"/>
      <c r="M19" s="28"/>
      <c r="N19" s="13"/>
    </row>
    <row r="20" spans="1:14" x14ac:dyDescent="0.25">
      <c r="B20" s="207"/>
      <c r="C20" s="207"/>
      <c r="D20" s="133"/>
      <c r="E20" s="24"/>
      <c r="F20" s="280"/>
      <c r="G20" s="62"/>
      <c r="H20" s="14"/>
      <c r="I20" s="73"/>
      <c r="J20" s="73"/>
      <c r="K20" s="73"/>
      <c r="L20" s="73"/>
      <c r="M20" s="73"/>
      <c r="N20" s="13"/>
    </row>
    <row r="21" spans="1:14" x14ac:dyDescent="0.25">
      <c r="B21" s="207"/>
      <c r="C21" s="207"/>
      <c r="D21" s="133"/>
      <c r="E21" s="24"/>
      <c r="F21" s="280"/>
      <c r="G21" s="62"/>
      <c r="H21" s="14"/>
      <c r="I21" s="73"/>
      <c r="J21" s="73"/>
      <c r="K21" s="73"/>
      <c r="L21" s="73"/>
      <c r="M21" s="73"/>
      <c r="N21" s="13"/>
    </row>
    <row r="22" spans="1:14" ht="15.75" thickBot="1" x14ac:dyDescent="0.3">
      <c r="B22" s="208" t="s">
        <v>14</v>
      </c>
      <c r="C22" s="209"/>
      <c r="D22" s="133">
        <v>6</v>
      </c>
      <c r="E22" s="279">
        <f>SUM(E15:E21)</f>
        <v>426487140</v>
      </c>
      <c r="F22" s="280">
        <f>SUM(F15:F21)</f>
        <v>180</v>
      </c>
      <c r="G22" s="62"/>
      <c r="H22" s="14"/>
      <c r="I22" s="73"/>
      <c r="J22" s="73"/>
      <c r="K22" s="73"/>
      <c r="L22" s="73"/>
      <c r="M22" s="73"/>
      <c r="N22" s="13"/>
    </row>
    <row r="23" spans="1:14" ht="45.75" thickBot="1" x14ac:dyDescent="0.3">
      <c r="A23" s="30"/>
      <c r="B23" s="35" t="s">
        <v>15</v>
      </c>
      <c r="C23" s="35" t="s">
        <v>96</v>
      </c>
      <c r="E23" s="25"/>
      <c r="F23" s="25"/>
      <c r="G23" s="25"/>
      <c r="H23" s="25"/>
      <c r="I23" s="3"/>
      <c r="J23" s="3"/>
      <c r="K23" s="3"/>
      <c r="L23" s="3"/>
      <c r="M23" s="3"/>
    </row>
    <row r="24" spans="1:14" ht="15.75" thickBot="1" x14ac:dyDescent="0.3">
      <c r="A24" s="31">
        <v>1</v>
      </c>
      <c r="C24" s="274">
        <f>+F22*80%</f>
        <v>144</v>
      </c>
      <c r="D24" s="26"/>
      <c r="E24" s="275">
        <f>E22</f>
        <v>426487140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3"/>
      <c r="D30" s="183" t="s">
        <v>152</v>
      </c>
      <c r="E30" s="2" t="s">
        <v>310</v>
      </c>
      <c r="I30" s="73"/>
      <c r="J30" s="73"/>
      <c r="K30" s="73"/>
      <c r="L30" s="73"/>
      <c r="M30" s="73"/>
      <c r="N30" s="74"/>
    </row>
    <row r="31" spans="1:14" x14ac:dyDescent="0.25">
      <c r="A31" s="65"/>
      <c r="B31" s="87" t="s">
        <v>132</v>
      </c>
      <c r="C31" s="183" t="s">
        <v>152</v>
      </c>
      <c r="D31" s="183"/>
      <c r="I31" s="73"/>
      <c r="J31" s="73"/>
      <c r="K31" s="73"/>
      <c r="L31" s="73"/>
      <c r="M31" s="73"/>
      <c r="N31" s="74"/>
    </row>
    <row r="32" spans="1:14" x14ac:dyDescent="0.25">
      <c r="A32" s="65"/>
      <c r="B32" s="87" t="s">
        <v>133</v>
      </c>
      <c r="C32" s="183"/>
      <c r="D32" s="183" t="s">
        <v>152</v>
      </c>
      <c r="E32" s="2" t="s">
        <v>310</v>
      </c>
      <c r="I32" s="73"/>
      <c r="J32" s="73"/>
      <c r="K32" s="73"/>
      <c r="L32" s="73"/>
      <c r="M32" s="73"/>
      <c r="N32" s="74"/>
    </row>
    <row r="33" spans="1:17" x14ac:dyDescent="0.25">
      <c r="A33" s="65"/>
      <c r="B33" s="87" t="s">
        <v>134</v>
      </c>
      <c r="C33" s="183"/>
      <c r="D33" s="183" t="s">
        <v>152</v>
      </c>
      <c r="E33" s="2" t="s">
        <v>310</v>
      </c>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32">
        <f>D142</f>
        <v>0</v>
      </c>
      <c r="E40" s="210">
        <f>+D40+D41</f>
        <v>60</v>
      </c>
      <c r="I40" s="73"/>
      <c r="J40" s="73"/>
      <c r="K40" s="73"/>
      <c r="L40" s="73"/>
      <c r="M40" s="73"/>
      <c r="N40" s="74"/>
    </row>
    <row r="41" spans="1:17" ht="42.75" x14ac:dyDescent="0.25">
      <c r="A41" s="65"/>
      <c r="B41" s="71" t="s">
        <v>137</v>
      </c>
      <c r="C41" s="72">
        <v>60</v>
      </c>
      <c r="D41" s="183">
        <f>D143</f>
        <v>60</v>
      </c>
      <c r="E41" s="211"/>
      <c r="I41" s="73"/>
      <c r="J41" s="73"/>
      <c r="K41" s="73"/>
      <c r="L41" s="73"/>
      <c r="M41" s="73"/>
      <c r="N41" s="74"/>
    </row>
    <row r="42" spans="1:17" x14ac:dyDescent="0.25">
      <c r="A42" s="65"/>
      <c r="C42" s="66"/>
      <c r="D42" s="26"/>
      <c r="E42" s="67"/>
      <c r="F42" s="27"/>
      <c r="G42" s="27"/>
      <c r="H42" s="27"/>
      <c r="I42" s="15"/>
      <c r="J42" s="15">
        <v>2.5</v>
      </c>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12" t="s">
        <v>35</v>
      </c>
      <c r="N45" s="212"/>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30" x14ac:dyDescent="0.25">
      <c r="A49" s="33"/>
      <c r="B49" s="34" t="s">
        <v>224</v>
      </c>
      <c r="C49" s="34" t="s">
        <v>224</v>
      </c>
      <c r="D49" s="80" t="s">
        <v>285</v>
      </c>
      <c r="E49" s="147" t="s">
        <v>286</v>
      </c>
      <c r="F49" s="76" t="s">
        <v>129</v>
      </c>
      <c r="G49" s="115" t="s">
        <v>151</v>
      </c>
      <c r="H49" s="83">
        <v>41100</v>
      </c>
      <c r="I49" s="83">
        <v>41273</v>
      </c>
      <c r="J49" s="77" t="s">
        <v>130</v>
      </c>
      <c r="K49" s="124">
        <f>(I49-H49)/30</f>
        <v>5.7666666666666666</v>
      </c>
      <c r="L49" s="125">
        <v>0</v>
      </c>
      <c r="M49" s="123">
        <v>160</v>
      </c>
      <c r="N49" s="123" t="s">
        <v>151</v>
      </c>
      <c r="O49" s="16"/>
      <c r="P49" s="16"/>
      <c r="Q49" s="116"/>
      <c r="R49" s="78"/>
      <c r="S49" s="78"/>
      <c r="T49" s="78"/>
      <c r="U49" s="78"/>
      <c r="V49" s="78"/>
      <c r="W49" s="78"/>
      <c r="X49" s="78"/>
      <c r="Y49" s="78"/>
      <c r="Z49" s="78"/>
    </row>
    <row r="50" spans="1:26" s="79" customFormat="1" ht="75" x14ac:dyDescent="0.25">
      <c r="A50" s="33"/>
      <c r="B50" s="34" t="s">
        <v>224</v>
      </c>
      <c r="C50" s="34" t="s">
        <v>224</v>
      </c>
      <c r="D50" s="80" t="s">
        <v>287</v>
      </c>
      <c r="E50" s="123">
        <v>137</v>
      </c>
      <c r="F50" s="76" t="s">
        <v>129</v>
      </c>
      <c r="G50" s="115" t="s">
        <v>151</v>
      </c>
      <c r="H50" s="83">
        <v>41194</v>
      </c>
      <c r="I50" s="83">
        <v>41269</v>
      </c>
      <c r="J50" s="77" t="s">
        <v>130</v>
      </c>
      <c r="K50" s="124">
        <f>(I50-H50)/30-L50</f>
        <v>0</v>
      </c>
      <c r="L50" s="124">
        <v>2.5</v>
      </c>
      <c r="M50" s="123">
        <v>60</v>
      </c>
      <c r="N50" s="123" t="s">
        <v>151</v>
      </c>
      <c r="O50" s="140">
        <v>15000000</v>
      </c>
      <c r="P50" s="16" t="s">
        <v>288</v>
      </c>
      <c r="Q50" s="116" t="s">
        <v>362</v>
      </c>
      <c r="R50" s="78"/>
      <c r="S50" s="78"/>
      <c r="T50" s="78"/>
      <c r="U50" s="78"/>
      <c r="V50" s="78"/>
      <c r="W50" s="78"/>
      <c r="X50" s="78"/>
      <c r="Y50" s="78"/>
      <c r="Z50" s="78"/>
    </row>
    <row r="51" spans="1:26" s="79" customFormat="1" ht="45" x14ac:dyDescent="0.25">
      <c r="A51" s="33"/>
      <c r="B51" s="34" t="s">
        <v>224</v>
      </c>
      <c r="C51" s="34" t="s">
        <v>224</v>
      </c>
      <c r="D51" s="80" t="s">
        <v>285</v>
      </c>
      <c r="E51" s="123">
        <v>192</v>
      </c>
      <c r="F51" s="76" t="s">
        <v>129</v>
      </c>
      <c r="G51" s="115" t="s">
        <v>151</v>
      </c>
      <c r="H51" s="83">
        <v>41255</v>
      </c>
      <c r="I51" s="83">
        <v>41943</v>
      </c>
      <c r="J51" s="77" t="s">
        <v>130</v>
      </c>
      <c r="K51" s="124">
        <f>(I51-H51)/30-L51</f>
        <v>22.333333333333332</v>
      </c>
      <c r="L51" s="125">
        <f>(I49-H51)/30</f>
        <v>0.6</v>
      </c>
      <c r="M51" s="123">
        <v>1720</v>
      </c>
      <c r="N51" s="123" t="s">
        <v>151</v>
      </c>
      <c r="O51" s="16"/>
      <c r="P51" s="16"/>
      <c r="Q51" s="116" t="s">
        <v>361</v>
      </c>
      <c r="R51" s="78"/>
      <c r="S51" s="78"/>
      <c r="T51" s="78"/>
      <c r="U51" s="78"/>
      <c r="V51" s="78"/>
      <c r="W51" s="78"/>
      <c r="X51" s="78"/>
      <c r="Y51" s="78"/>
      <c r="Z51" s="78"/>
    </row>
    <row r="52" spans="1:26" s="79" customFormat="1" x14ac:dyDescent="0.25">
      <c r="A52" s="33"/>
      <c r="B52" s="34"/>
      <c r="C52" s="34"/>
      <c r="D52" s="80"/>
      <c r="E52" s="123"/>
      <c r="F52" s="76"/>
      <c r="G52" s="115"/>
      <c r="H52" s="83"/>
      <c r="I52" s="83"/>
      <c r="J52" s="77"/>
      <c r="K52" s="124"/>
      <c r="L52" s="125"/>
      <c r="M52" s="123"/>
      <c r="N52" s="123"/>
      <c r="O52" s="16"/>
      <c r="P52" s="16"/>
      <c r="Q52" s="116"/>
      <c r="R52" s="78"/>
      <c r="S52" s="78"/>
      <c r="T52" s="78"/>
      <c r="U52" s="78"/>
      <c r="V52" s="78"/>
      <c r="W52" s="78"/>
      <c r="X52" s="78"/>
      <c r="Y52" s="78"/>
      <c r="Z52" s="78"/>
    </row>
    <row r="53" spans="1:26" s="79" customFormat="1" x14ac:dyDescent="0.25">
      <c r="A53" s="33">
        <f t="shared" ref="A53:A56" si="0">+A52+1</f>
        <v>1</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2</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3</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f t="shared" si="0"/>
        <v>4</v>
      </c>
      <c r="B56" s="80"/>
      <c r="C56" s="81"/>
      <c r="D56" s="80"/>
      <c r="E56" s="75"/>
      <c r="F56" s="76"/>
      <c r="G56" s="76"/>
      <c r="H56" s="76"/>
      <c r="I56" s="77"/>
      <c r="J56" s="77"/>
      <c r="K56" s="77"/>
      <c r="L56" s="77"/>
      <c r="M56" s="68"/>
      <c r="N56" s="68"/>
      <c r="O56" s="16"/>
      <c r="P56" s="16"/>
      <c r="Q56" s="116"/>
      <c r="R56" s="78"/>
      <c r="S56" s="78"/>
      <c r="T56" s="78"/>
      <c r="U56" s="78"/>
      <c r="V56" s="78"/>
      <c r="W56" s="78"/>
      <c r="X56" s="78"/>
      <c r="Y56" s="78"/>
      <c r="Z56" s="78"/>
    </row>
    <row r="57" spans="1:26" s="79" customFormat="1" x14ac:dyDescent="0.25">
      <c r="A57" s="33"/>
      <c r="B57" s="34" t="s">
        <v>16</v>
      </c>
      <c r="C57" s="81"/>
      <c r="D57" s="80"/>
      <c r="E57" s="75"/>
      <c r="F57" s="76"/>
      <c r="G57" s="76"/>
      <c r="H57" s="76"/>
      <c r="I57" s="77"/>
      <c r="J57" s="77"/>
      <c r="K57" s="82">
        <f>SUM(K49:K56)</f>
        <v>28.099999999999998</v>
      </c>
      <c r="L57" s="82">
        <f>SUM(L49:L56)</f>
        <v>3.1</v>
      </c>
      <c r="M57" s="114">
        <f>SUM(M49:M56)</f>
        <v>1940</v>
      </c>
      <c r="N57" s="82">
        <f>SUM(N49:N56)</f>
        <v>0</v>
      </c>
      <c r="O57" s="16"/>
      <c r="P57" s="16"/>
      <c r="Q57" s="117"/>
    </row>
    <row r="58" spans="1:26" s="17" customFormat="1" x14ac:dyDescent="0.25">
      <c r="E58" s="18"/>
    </row>
    <row r="59" spans="1:26" s="17" customFormat="1" x14ac:dyDescent="0.25">
      <c r="B59" s="213" t="s">
        <v>28</v>
      </c>
      <c r="C59" s="213" t="s">
        <v>27</v>
      </c>
      <c r="D59" s="215" t="s">
        <v>34</v>
      </c>
      <c r="E59" s="215"/>
    </row>
    <row r="60" spans="1:26" s="17" customFormat="1" x14ac:dyDescent="0.25">
      <c r="B60" s="214"/>
      <c r="C60" s="214"/>
      <c r="D60" s="134" t="s">
        <v>23</v>
      </c>
      <c r="E60" s="40" t="s">
        <v>24</v>
      </c>
    </row>
    <row r="61" spans="1:26" s="17" customFormat="1" ht="30.6" customHeight="1" x14ac:dyDescent="0.25">
      <c r="B61" s="38" t="s">
        <v>21</v>
      </c>
      <c r="C61" s="39">
        <f>+K57</f>
        <v>28.099999999999998</v>
      </c>
      <c r="D61" s="36"/>
      <c r="E61" s="37" t="s">
        <v>152</v>
      </c>
      <c r="F61" s="19"/>
      <c r="G61" s="19"/>
      <c r="H61" s="19"/>
      <c r="I61" s="19"/>
      <c r="J61" s="19"/>
      <c r="K61" s="19"/>
      <c r="L61" s="19"/>
      <c r="M61" s="19"/>
    </row>
    <row r="62" spans="1:26" s="17" customFormat="1" ht="30" customHeight="1" x14ac:dyDescent="0.25">
      <c r="B62" s="38" t="s">
        <v>25</v>
      </c>
      <c r="C62" s="39">
        <f>+M57</f>
        <v>1940</v>
      </c>
      <c r="D62" s="36" t="s">
        <v>152</v>
      </c>
      <c r="E62" s="37"/>
    </row>
    <row r="63" spans="1:26" s="17" customFormat="1" x14ac:dyDescent="0.25">
      <c r="B63" s="20"/>
      <c r="C63" s="216"/>
      <c r="D63" s="216"/>
      <c r="E63" s="216"/>
      <c r="F63" s="216"/>
      <c r="G63" s="216"/>
      <c r="H63" s="216"/>
      <c r="I63" s="216"/>
      <c r="J63" s="216"/>
      <c r="K63" s="216"/>
      <c r="L63" s="216"/>
      <c r="M63" s="216"/>
      <c r="N63" s="216"/>
    </row>
    <row r="64" spans="1:26" ht="15.75" thickBot="1" x14ac:dyDescent="0.3">
      <c r="C64" s="148"/>
    </row>
    <row r="65" spans="2:17" ht="27" thickBot="1" x14ac:dyDescent="0.3">
      <c r="B65" s="217" t="s">
        <v>98</v>
      </c>
      <c r="C65" s="217"/>
      <c r="D65" s="217"/>
      <c r="E65" s="217"/>
      <c r="F65" s="217"/>
      <c r="G65" s="217"/>
      <c r="H65" s="217"/>
      <c r="I65" s="217"/>
      <c r="J65" s="217"/>
      <c r="K65" s="217"/>
      <c r="L65" s="217"/>
      <c r="M65" s="217"/>
      <c r="N65" s="217"/>
    </row>
    <row r="68" spans="2:17" ht="109.5" customHeight="1" x14ac:dyDescent="0.25">
      <c r="B68" s="86" t="s">
        <v>142</v>
      </c>
      <c r="C68" s="86" t="s">
        <v>2</v>
      </c>
      <c r="D68" s="86" t="s">
        <v>100</v>
      </c>
      <c r="E68" s="86" t="s">
        <v>99</v>
      </c>
      <c r="F68" s="86" t="s">
        <v>101</v>
      </c>
      <c r="G68" s="86" t="s">
        <v>102</v>
      </c>
      <c r="H68" s="86" t="s">
        <v>156</v>
      </c>
      <c r="I68" s="86" t="s">
        <v>103</v>
      </c>
      <c r="J68" s="86" t="s">
        <v>104</v>
      </c>
      <c r="K68" s="86" t="s">
        <v>105</v>
      </c>
      <c r="L68" s="86" t="s">
        <v>106</v>
      </c>
      <c r="M68" s="131" t="s">
        <v>107</v>
      </c>
      <c r="N68" s="131" t="s">
        <v>108</v>
      </c>
      <c r="O68" s="218" t="s">
        <v>3</v>
      </c>
      <c r="P68" s="219"/>
      <c r="Q68" s="86" t="s">
        <v>18</v>
      </c>
    </row>
    <row r="69" spans="2:17" ht="93.75" customHeight="1" x14ac:dyDescent="0.25">
      <c r="B69" s="87" t="s">
        <v>154</v>
      </c>
      <c r="C69" s="87" t="s">
        <v>154</v>
      </c>
      <c r="D69" s="126" t="s">
        <v>289</v>
      </c>
      <c r="E69" s="36">
        <v>60</v>
      </c>
      <c r="F69" s="36" t="s">
        <v>151</v>
      </c>
      <c r="G69" s="36" t="s">
        <v>151</v>
      </c>
      <c r="H69" s="36" t="s">
        <v>274</v>
      </c>
      <c r="I69" s="36" t="s">
        <v>151</v>
      </c>
      <c r="J69" s="36" t="s">
        <v>129</v>
      </c>
      <c r="K69" s="132" t="s">
        <v>129</v>
      </c>
      <c r="L69" s="132" t="s">
        <v>129</v>
      </c>
      <c r="M69" s="132" t="s">
        <v>129</v>
      </c>
      <c r="N69" s="132" t="s">
        <v>129</v>
      </c>
      <c r="O69" s="220" t="s">
        <v>291</v>
      </c>
      <c r="P69" s="221"/>
      <c r="Q69" s="132" t="s">
        <v>130</v>
      </c>
    </row>
    <row r="70" spans="2:17" ht="92.25" customHeight="1" x14ac:dyDescent="0.25">
      <c r="B70" s="87" t="s">
        <v>154</v>
      </c>
      <c r="C70" s="87" t="s">
        <v>154</v>
      </c>
      <c r="D70" s="126" t="s">
        <v>290</v>
      </c>
      <c r="E70" s="36">
        <v>20</v>
      </c>
      <c r="F70" s="36" t="s">
        <v>151</v>
      </c>
      <c r="G70" s="36" t="s">
        <v>151</v>
      </c>
      <c r="H70" s="36" t="s">
        <v>129</v>
      </c>
      <c r="I70" s="36" t="s">
        <v>151</v>
      </c>
      <c r="J70" s="36" t="s">
        <v>129</v>
      </c>
      <c r="K70" s="132" t="s">
        <v>129</v>
      </c>
      <c r="L70" s="132" t="s">
        <v>129</v>
      </c>
      <c r="M70" s="132" t="s">
        <v>129</v>
      </c>
      <c r="N70" s="132" t="s">
        <v>129</v>
      </c>
      <c r="O70" s="220" t="s">
        <v>342</v>
      </c>
      <c r="P70" s="221"/>
      <c r="Q70" s="132" t="s">
        <v>130</v>
      </c>
    </row>
    <row r="71" spans="2:17" ht="99" customHeight="1" x14ac:dyDescent="0.25">
      <c r="B71" s="87" t="s">
        <v>157</v>
      </c>
      <c r="C71" s="87" t="s">
        <v>157</v>
      </c>
      <c r="D71" s="126" t="s">
        <v>289</v>
      </c>
      <c r="E71" s="36">
        <v>100</v>
      </c>
      <c r="F71" s="36" t="s">
        <v>151</v>
      </c>
      <c r="G71" s="36" t="s">
        <v>151</v>
      </c>
      <c r="H71" s="36" t="s">
        <v>151</v>
      </c>
      <c r="I71" s="36" t="s">
        <v>129</v>
      </c>
      <c r="J71" s="36" t="s">
        <v>151</v>
      </c>
      <c r="K71" s="36" t="s">
        <v>151</v>
      </c>
      <c r="L71" s="36" t="s">
        <v>151</v>
      </c>
      <c r="M71" s="36" t="s">
        <v>151</v>
      </c>
      <c r="N71" s="36" t="s">
        <v>151</v>
      </c>
      <c r="O71" s="244" t="s">
        <v>292</v>
      </c>
      <c r="P71" s="245"/>
      <c r="Q71" s="132"/>
    </row>
    <row r="72" spans="2:17" x14ac:dyDescent="0.25">
      <c r="B72" s="87"/>
      <c r="C72" s="87"/>
      <c r="D72" s="87"/>
      <c r="E72" s="87"/>
      <c r="F72" s="87"/>
      <c r="G72" s="87"/>
      <c r="H72" s="87"/>
      <c r="I72" s="87"/>
      <c r="J72" s="87"/>
      <c r="K72" s="87"/>
      <c r="L72" s="87"/>
      <c r="M72" s="87"/>
      <c r="N72" s="87"/>
      <c r="O72" s="227"/>
      <c r="P72" s="228"/>
      <c r="Q72" s="87"/>
    </row>
    <row r="73" spans="2:17" x14ac:dyDescent="0.25">
      <c r="B73" s="2" t="s">
        <v>1</v>
      </c>
    </row>
    <row r="74" spans="2:17" x14ac:dyDescent="0.25">
      <c r="B74" s="2" t="s">
        <v>37</v>
      </c>
    </row>
    <row r="75" spans="2:17" x14ac:dyDescent="0.25">
      <c r="B75" s="2" t="s">
        <v>60</v>
      </c>
    </row>
    <row r="77" spans="2:17" ht="15.75" thickBot="1" x14ac:dyDescent="0.3"/>
    <row r="78" spans="2:17" ht="27" thickBot="1" x14ac:dyDescent="0.3">
      <c r="B78" s="224" t="s">
        <v>38</v>
      </c>
      <c r="C78" s="225"/>
      <c r="D78" s="225"/>
      <c r="E78" s="225"/>
      <c r="F78" s="225"/>
      <c r="G78" s="225"/>
      <c r="H78" s="225"/>
      <c r="I78" s="225"/>
      <c r="J78" s="225"/>
      <c r="K78" s="225"/>
      <c r="L78" s="225"/>
      <c r="M78" s="225"/>
      <c r="N78" s="226"/>
    </row>
    <row r="83" spans="2:17" ht="76.5" customHeight="1" x14ac:dyDescent="0.25">
      <c r="B83" s="86" t="s">
        <v>0</v>
      </c>
      <c r="C83" s="86" t="s">
        <v>39</v>
      </c>
      <c r="D83" s="86" t="s">
        <v>40</v>
      </c>
      <c r="E83" s="86" t="s">
        <v>109</v>
      </c>
      <c r="F83" s="86" t="s">
        <v>111</v>
      </c>
      <c r="G83" s="86" t="s">
        <v>112</v>
      </c>
      <c r="H83" s="86" t="s">
        <v>113</v>
      </c>
      <c r="I83" s="86" t="s">
        <v>110</v>
      </c>
      <c r="J83" s="218" t="s">
        <v>114</v>
      </c>
      <c r="K83" s="229"/>
      <c r="L83" s="219"/>
      <c r="M83" s="86" t="s">
        <v>115</v>
      </c>
      <c r="N83" s="86" t="s">
        <v>41</v>
      </c>
      <c r="O83" s="86" t="s">
        <v>42</v>
      </c>
      <c r="P83" s="218" t="s">
        <v>3</v>
      </c>
      <c r="Q83" s="219"/>
    </row>
    <row r="84" spans="2:17" ht="107.25" customHeight="1" x14ac:dyDescent="0.25">
      <c r="B84" s="44" t="s">
        <v>235</v>
      </c>
      <c r="C84" s="137" t="s">
        <v>228</v>
      </c>
      <c r="D84" s="44" t="s">
        <v>236</v>
      </c>
      <c r="E84" s="87">
        <v>1118539051</v>
      </c>
      <c r="F84" s="87" t="s">
        <v>163</v>
      </c>
      <c r="G84" s="44" t="s">
        <v>180</v>
      </c>
      <c r="H84" s="128">
        <v>41026</v>
      </c>
      <c r="I84" s="36" t="s">
        <v>129</v>
      </c>
      <c r="J84" s="44" t="s">
        <v>240</v>
      </c>
      <c r="K84" s="127" t="s">
        <v>241</v>
      </c>
      <c r="L84" s="127" t="s">
        <v>239</v>
      </c>
      <c r="M84" s="132" t="s">
        <v>129</v>
      </c>
      <c r="N84" s="132" t="s">
        <v>129</v>
      </c>
      <c r="O84" s="132" t="s">
        <v>129</v>
      </c>
      <c r="P84" s="223"/>
      <c r="Q84" s="223"/>
    </row>
    <row r="85" spans="2:17" ht="144.75" customHeight="1" x14ac:dyDescent="0.25">
      <c r="B85" s="44" t="s">
        <v>237</v>
      </c>
      <c r="C85" s="48" t="s">
        <v>228</v>
      </c>
      <c r="D85" s="44" t="s">
        <v>238</v>
      </c>
      <c r="E85" s="87">
        <v>1049619594</v>
      </c>
      <c r="F85" s="44" t="s">
        <v>163</v>
      </c>
      <c r="G85" s="44" t="s">
        <v>180</v>
      </c>
      <c r="H85" s="128">
        <v>41201</v>
      </c>
      <c r="I85" s="36" t="s">
        <v>129</v>
      </c>
      <c r="J85" s="44" t="s">
        <v>242</v>
      </c>
      <c r="K85" s="44" t="s">
        <v>244</v>
      </c>
      <c r="L85" s="127" t="s">
        <v>243</v>
      </c>
      <c r="M85" s="132" t="s">
        <v>129</v>
      </c>
      <c r="N85" s="132" t="s">
        <v>129</v>
      </c>
      <c r="O85" s="132" t="s">
        <v>129</v>
      </c>
      <c r="P85" s="246" t="s">
        <v>343</v>
      </c>
      <c r="Q85" s="246"/>
    </row>
    <row r="87" spans="2:17" ht="15.75" thickBot="1" x14ac:dyDescent="0.3"/>
    <row r="88" spans="2:17" ht="27" thickBot="1" x14ac:dyDescent="0.3">
      <c r="B88" s="224" t="s">
        <v>44</v>
      </c>
      <c r="C88" s="225"/>
      <c r="D88" s="225"/>
      <c r="E88" s="225"/>
      <c r="F88" s="225"/>
      <c r="G88" s="225"/>
      <c r="H88" s="225"/>
      <c r="I88" s="225"/>
      <c r="J88" s="225"/>
      <c r="K88" s="225"/>
      <c r="L88" s="225"/>
      <c r="M88" s="225"/>
      <c r="N88" s="226"/>
    </row>
    <row r="91" spans="2:17" ht="46.15" customHeight="1" x14ac:dyDescent="0.25">
      <c r="B91" s="86" t="s">
        <v>33</v>
      </c>
      <c r="C91" s="86" t="s">
        <v>45</v>
      </c>
      <c r="D91" s="218" t="s">
        <v>3</v>
      </c>
      <c r="E91" s="219"/>
    </row>
    <row r="92" spans="2:17" ht="46.9" customHeight="1" x14ac:dyDescent="0.25">
      <c r="B92" s="44" t="s">
        <v>116</v>
      </c>
      <c r="C92" s="138" t="s">
        <v>152</v>
      </c>
      <c r="D92" s="241" t="s">
        <v>321</v>
      </c>
      <c r="E92" s="242"/>
    </row>
    <row r="95" spans="2:17" ht="26.25" x14ac:dyDescent="0.25">
      <c r="B95" s="201" t="s">
        <v>62</v>
      </c>
      <c r="C95" s="202"/>
      <c r="D95" s="202"/>
      <c r="E95" s="202"/>
      <c r="F95" s="202"/>
      <c r="G95" s="202"/>
      <c r="H95" s="202"/>
      <c r="I95" s="202"/>
      <c r="J95" s="202"/>
      <c r="K95" s="202"/>
      <c r="L95" s="202"/>
      <c r="M95" s="202"/>
      <c r="N95" s="202"/>
      <c r="O95" s="202"/>
      <c r="P95" s="202"/>
    </row>
    <row r="97" spans="1:26" ht="15.75" thickBot="1" x14ac:dyDescent="0.3"/>
    <row r="98" spans="1:26" ht="27" thickBot="1" x14ac:dyDescent="0.3">
      <c r="B98" s="224" t="s">
        <v>52</v>
      </c>
      <c r="C98" s="225"/>
      <c r="D98" s="225"/>
      <c r="E98" s="225"/>
      <c r="F98" s="225"/>
      <c r="G98" s="225"/>
      <c r="H98" s="225"/>
      <c r="I98" s="225"/>
      <c r="J98" s="225"/>
      <c r="K98" s="225"/>
      <c r="L98" s="225"/>
      <c r="M98" s="225"/>
      <c r="N98" s="226"/>
    </row>
    <row r="100" spans="1:26" ht="15.75" thickBot="1" x14ac:dyDescent="0.3">
      <c r="M100" s="42"/>
      <c r="N100" s="42"/>
    </row>
    <row r="101" spans="1:26" s="73" customFormat="1" ht="109.5" customHeight="1" x14ac:dyDescent="0.25">
      <c r="B101" s="84" t="s">
        <v>138</v>
      </c>
      <c r="C101" s="84" t="s">
        <v>139</v>
      </c>
      <c r="D101" s="84" t="s">
        <v>140</v>
      </c>
      <c r="E101" s="84" t="s">
        <v>43</v>
      </c>
      <c r="F101" s="84" t="s">
        <v>22</v>
      </c>
      <c r="G101" s="84" t="s">
        <v>97</v>
      </c>
      <c r="H101" s="84" t="s">
        <v>17</v>
      </c>
      <c r="I101" s="84" t="s">
        <v>10</v>
      </c>
      <c r="J101" s="84" t="s">
        <v>31</v>
      </c>
      <c r="K101" s="84" t="s">
        <v>59</v>
      </c>
      <c r="L101" s="84" t="s">
        <v>20</v>
      </c>
      <c r="M101" s="69" t="s">
        <v>26</v>
      </c>
      <c r="N101" s="84" t="s">
        <v>141</v>
      </c>
      <c r="O101" s="84" t="s">
        <v>36</v>
      </c>
      <c r="P101" s="85" t="s">
        <v>11</v>
      </c>
      <c r="Q101" s="85" t="s">
        <v>19</v>
      </c>
    </row>
    <row r="102" spans="1:26" s="79" customFormat="1" ht="60" x14ac:dyDescent="0.25">
      <c r="A102" s="33">
        <v>1</v>
      </c>
      <c r="B102" s="34" t="s">
        <v>311</v>
      </c>
      <c r="C102" s="34" t="s">
        <v>311</v>
      </c>
      <c r="D102" s="80" t="s">
        <v>348</v>
      </c>
      <c r="E102" s="123">
        <v>55</v>
      </c>
      <c r="F102" s="76" t="s">
        <v>129</v>
      </c>
      <c r="G102" s="115" t="s">
        <v>151</v>
      </c>
      <c r="H102" s="83">
        <v>40009</v>
      </c>
      <c r="I102" s="83">
        <v>40132</v>
      </c>
      <c r="J102" s="77" t="s">
        <v>130</v>
      </c>
      <c r="K102" s="142">
        <f>(I102-H102)/30-L102</f>
        <v>0</v>
      </c>
      <c r="L102" s="123">
        <v>4.0999999999999996</v>
      </c>
      <c r="M102" s="123">
        <v>2000</v>
      </c>
      <c r="N102" s="115" t="s">
        <v>151</v>
      </c>
      <c r="O102" s="16">
        <v>0</v>
      </c>
      <c r="P102" s="16">
        <v>447</v>
      </c>
      <c r="Q102" s="116" t="s">
        <v>349</v>
      </c>
      <c r="R102" s="78"/>
      <c r="S102" s="78"/>
      <c r="T102" s="78"/>
      <c r="U102" s="78"/>
      <c r="V102" s="78"/>
      <c r="W102" s="78"/>
      <c r="X102" s="78"/>
      <c r="Y102" s="78"/>
      <c r="Z102" s="78"/>
    </row>
    <row r="103" spans="1:26" s="79" customFormat="1" ht="30" x14ac:dyDescent="0.25">
      <c r="A103" s="33">
        <v>1</v>
      </c>
      <c r="B103" s="34" t="s">
        <v>224</v>
      </c>
      <c r="C103" s="34" t="s">
        <v>224</v>
      </c>
      <c r="D103" s="80" t="s">
        <v>293</v>
      </c>
      <c r="E103" s="123">
        <v>317</v>
      </c>
      <c r="F103" s="76" t="s">
        <v>130</v>
      </c>
      <c r="G103" s="115" t="s">
        <v>151</v>
      </c>
      <c r="H103" s="83">
        <v>40126</v>
      </c>
      <c r="I103" s="83">
        <v>40135</v>
      </c>
      <c r="J103" s="77" t="s">
        <v>130</v>
      </c>
      <c r="K103" s="142">
        <f>(I103-H103)/30-L103</f>
        <v>0</v>
      </c>
      <c r="L103" s="2">
        <v>0.3</v>
      </c>
      <c r="M103" s="142">
        <v>0</v>
      </c>
      <c r="N103" s="68" t="s">
        <v>151</v>
      </c>
      <c r="O103" s="140">
        <v>4000000</v>
      </c>
      <c r="P103" s="16" t="s">
        <v>294</v>
      </c>
      <c r="Q103" s="116"/>
      <c r="R103" s="78"/>
      <c r="S103" s="78"/>
      <c r="T103" s="78"/>
      <c r="U103" s="78"/>
      <c r="V103" s="78"/>
      <c r="W103" s="78"/>
      <c r="X103" s="78"/>
      <c r="Y103" s="78"/>
      <c r="Z103" s="78"/>
    </row>
    <row r="104" spans="1:26" s="79" customFormat="1" ht="30" x14ac:dyDescent="0.25">
      <c r="A104" s="33">
        <f>+A103+1</f>
        <v>2</v>
      </c>
      <c r="B104" s="34" t="s">
        <v>224</v>
      </c>
      <c r="C104" s="34" t="s">
        <v>224</v>
      </c>
      <c r="D104" s="80" t="s">
        <v>350</v>
      </c>
      <c r="E104" s="179" t="s">
        <v>351</v>
      </c>
      <c r="F104" s="76" t="s">
        <v>129</v>
      </c>
      <c r="G104" s="115" t="s">
        <v>151</v>
      </c>
      <c r="H104" s="83">
        <v>41054</v>
      </c>
      <c r="I104" s="77">
        <v>41068</v>
      </c>
      <c r="J104" s="77" t="s">
        <v>130</v>
      </c>
      <c r="K104" s="142">
        <f>(I104-H104)/30-L104</f>
        <v>0.46666666666666667</v>
      </c>
      <c r="L104" s="77"/>
      <c r="M104" s="68">
        <v>0</v>
      </c>
      <c r="N104" s="68" t="s">
        <v>151</v>
      </c>
      <c r="O104" s="16"/>
      <c r="P104" s="16">
        <v>455</v>
      </c>
      <c r="Q104" s="116"/>
      <c r="R104" s="78"/>
      <c r="S104" s="78"/>
      <c r="T104" s="78"/>
      <c r="U104" s="78"/>
      <c r="V104" s="78"/>
      <c r="W104" s="78"/>
      <c r="X104" s="78"/>
      <c r="Y104" s="78"/>
      <c r="Z104" s="78"/>
    </row>
    <row r="105" spans="1:26" s="79" customFormat="1" x14ac:dyDescent="0.25">
      <c r="A105" s="33">
        <f t="shared" ref="A105:A110" si="1">+A104+1</f>
        <v>3</v>
      </c>
      <c r="B105" s="34"/>
      <c r="C105" s="80"/>
      <c r="D105" s="80"/>
      <c r="E105" s="75"/>
      <c r="F105" s="76"/>
      <c r="G105" s="76"/>
      <c r="H105" s="76"/>
      <c r="I105" s="77"/>
      <c r="J105" s="77"/>
      <c r="K105" s="77"/>
      <c r="L105" s="77"/>
      <c r="M105" s="68"/>
      <c r="N105" s="68"/>
      <c r="O105" s="16"/>
      <c r="P105" s="16"/>
      <c r="Q105" s="116"/>
      <c r="R105" s="78"/>
      <c r="S105" s="78"/>
      <c r="T105" s="78"/>
      <c r="U105" s="78"/>
      <c r="V105" s="78"/>
      <c r="W105" s="78"/>
      <c r="X105" s="78"/>
      <c r="Y105" s="78"/>
      <c r="Z105" s="78"/>
    </row>
    <row r="106" spans="1:26" s="79" customFormat="1" x14ac:dyDescent="0.25">
      <c r="A106" s="33">
        <f t="shared" si="1"/>
        <v>4</v>
      </c>
      <c r="B106" s="80"/>
      <c r="C106" s="81"/>
      <c r="D106" s="80"/>
      <c r="E106" s="75"/>
      <c r="F106" s="76"/>
      <c r="G106" s="76"/>
      <c r="H106" s="76"/>
      <c r="I106" s="77"/>
      <c r="J106" s="77"/>
      <c r="K106" s="77"/>
      <c r="L106" s="77"/>
      <c r="M106" s="68"/>
      <c r="N106" s="68"/>
      <c r="O106" s="16"/>
      <c r="P106" s="16"/>
      <c r="Q106" s="116"/>
      <c r="R106" s="78"/>
      <c r="S106" s="78"/>
      <c r="T106" s="78"/>
      <c r="U106" s="78"/>
      <c r="V106" s="78"/>
      <c r="W106" s="78"/>
      <c r="X106" s="78"/>
      <c r="Y106" s="78"/>
      <c r="Z106" s="78"/>
    </row>
    <row r="107" spans="1:26" s="79" customFormat="1" x14ac:dyDescent="0.25">
      <c r="A107" s="33">
        <f t="shared" si="1"/>
        <v>5</v>
      </c>
      <c r="B107" s="80"/>
      <c r="C107" s="81"/>
      <c r="D107" s="80"/>
      <c r="E107" s="75"/>
      <c r="F107" s="76"/>
      <c r="G107" s="76"/>
      <c r="H107" s="76"/>
      <c r="I107" s="77"/>
      <c r="J107" s="77"/>
      <c r="K107" s="77"/>
      <c r="L107" s="77"/>
      <c r="M107" s="68"/>
      <c r="N107" s="68"/>
      <c r="O107" s="16"/>
      <c r="P107" s="16"/>
      <c r="Q107" s="116"/>
      <c r="R107" s="78"/>
      <c r="S107" s="78"/>
      <c r="T107" s="78"/>
      <c r="U107" s="78"/>
      <c r="V107" s="78"/>
      <c r="W107" s="78"/>
      <c r="X107" s="78"/>
      <c r="Y107" s="78"/>
      <c r="Z107" s="78"/>
    </row>
    <row r="108" spans="1:26" s="79" customFormat="1" x14ac:dyDescent="0.25">
      <c r="A108" s="33">
        <f t="shared" si="1"/>
        <v>6</v>
      </c>
      <c r="B108" s="80"/>
      <c r="C108" s="81"/>
      <c r="D108" s="80"/>
      <c r="E108" s="75"/>
      <c r="F108" s="76"/>
      <c r="G108" s="76"/>
      <c r="H108" s="76"/>
      <c r="I108" s="77"/>
      <c r="J108" s="77"/>
      <c r="K108" s="77"/>
      <c r="L108" s="77"/>
      <c r="M108" s="68"/>
      <c r="N108" s="68"/>
      <c r="O108" s="16"/>
      <c r="P108" s="16"/>
      <c r="Q108" s="116"/>
      <c r="R108" s="78"/>
      <c r="S108" s="78"/>
      <c r="T108" s="78"/>
      <c r="U108" s="78"/>
      <c r="V108" s="78"/>
      <c r="W108" s="78"/>
      <c r="X108" s="78"/>
      <c r="Y108" s="78"/>
      <c r="Z108" s="78"/>
    </row>
    <row r="109" spans="1:26" s="79" customFormat="1" x14ac:dyDescent="0.25">
      <c r="A109" s="33">
        <f t="shared" si="1"/>
        <v>7</v>
      </c>
      <c r="B109" s="80"/>
      <c r="C109" s="81"/>
      <c r="D109" s="80"/>
      <c r="E109" s="75"/>
      <c r="F109" s="76"/>
      <c r="G109" s="76"/>
      <c r="H109" s="76"/>
      <c r="I109" s="77"/>
      <c r="J109" s="77"/>
      <c r="K109" s="77"/>
      <c r="L109" s="77"/>
      <c r="M109" s="68"/>
      <c r="N109" s="68"/>
      <c r="O109" s="16"/>
      <c r="P109" s="16"/>
      <c r="Q109" s="116"/>
      <c r="R109" s="78"/>
      <c r="S109" s="78"/>
      <c r="T109" s="78"/>
      <c r="U109" s="78"/>
      <c r="V109" s="78"/>
      <c r="W109" s="78"/>
      <c r="X109" s="78"/>
      <c r="Y109" s="78"/>
      <c r="Z109" s="78"/>
    </row>
    <row r="110" spans="1:26" s="79" customFormat="1" x14ac:dyDescent="0.25">
      <c r="A110" s="33">
        <f t="shared" si="1"/>
        <v>8</v>
      </c>
      <c r="B110" s="80"/>
      <c r="C110" s="81"/>
      <c r="D110" s="80"/>
      <c r="E110" s="75"/>
      <c r="F110" s="76"/>
      <c r="G110" s="76"/>
      <c r="H110" s="76"/>
      <c r="I110" s="77"/>
      <c r="J110" s="77"/>
      <c r="K110" s="77"/>
      <c r="L110" s="77"/>
      <c r="M110" s="68"/>
      <c r="N110" s="68"/>
      <c r="O110" s="16"/>
      <c r="P110" s="16"/>
      <c r="Q110" s="116"/>
      <c r="R110" s="78"/>
      <c r="S110" s="78"/>
      <c r="T110" s="78"/>
      <c r="U110" s="78"/>
      <c r="V110" s="78"/>
      <c r="W110" s="78"/>
      <c r="X110" s="78"/>
      <c r="Y110" s="78"/>
      <c r="Z110" s="78"/>
    </row>
    <row r="111" spans="1:26" s="79" customFormat="1" x14ac:dyDescent="0.25">
      <c r="A111" s="33"/>
      <c r="B111" s="34" t="s">
        <v>16</v>
      </c>
      <c r="C111" s="81"/>
      <c r="D111" s="80"/>
      <c r="E111" s="75"/>
      <c r="F111" s="76"/>
      <c r="G111" s="76"/>
      <c r="H111" s="76"/>
      <c r="I111" s="77"/>
      <c r="J111" s="77"/>
      <c r="K111" s="114">
        <f>SUM(K103:K110)</f>
        <v>0.46666666666666667</v>
      </c>
      <c r="L111" s="82">
        <f>SUM(L103:L110)</f>
        <v>0.3</v>
      </c>
      <c r="M111" s="114">
        <f>SUM(M103:M110)</f>
        <v>0</v>
      </c>
      <c r="N111" s="82">
        <f>SUM(N103:N110)</f>
        <v>0</v>
      </c>
      <c r="O111" s="16"/>
      <c r="P111" s="16"/>
      <c r="Q111" s="117"/>
    </row>
    <row r="112" spans="1:26" x14ac:dyDescent="0.25">
      <c r="B112" s="17"/>
      <c r="C112" s="17"/>
      <c r="D112" s="17"/>
      <c r="E112" s="18"/>
      <c r="F112" s="17"/>
      <c r="G112" s="17"/>
      <c r="H112" s="17"/>
      <c r="I112" s="17"/>
      <c r="J112" s="17"/>
      <c r="K112" s="17"/>
      <c r="L112" s="17"/>
      <c r="M112" s="17"/>
      <c r="N112" s="17"/>
      <c r="O112" s="17"/>
      <c r="P112" s="17"/>
    </row>
    <row r="113" spans="2:17" ht="18.75" x14ac:dyDescent="0.25">
      <c r="B113" s="38" t="s">
        <v>32</v>
      </c>
      <c r="C113" s="178">
        <f>+K111</f>
        <v>0.46666666666666667</v>
      </c>
      <c r="H113" s="19"/>
      <c r="I113" s="19"/>
      <c r="J113" s="19"/>
      <c r="K113" s="19"/>
      <c r="L113" s="19"/>
      <c r="M113" s="19"/>
      <c r="N113" s="17"/>
      <c r="O113" s="17"/>
      <c r="P113" s="17"/>
    </row>
    <row r="115" spans="2:17" ht="15.75" thickBot="1" x14ac:dyDescent="0.3"/>
    <row r="116" spans="2:17" ht="37.15" customHeight="1" thickBot="1" x14ac:dyDescent="0.3">
      <c r="B116" s="49" t="s">
        <v>47</v>
      </c>
      <c r="C116" s="50" t="s">
        <v>48</v>
      </c>
      <c r="D116" s="49" t="s">
        <v>49</v>
      </c>
      <c r="E116" s="50" t="s">
        <v>53</v>
      </c>
    </row>
    <row r="117" spans="2:17" ht="41.45" customHeight="1" x14ac:dyDescent="0.25">
      <c r="B117" s="43" t="s">
        <v>117</v>
      </c>
      <c r="C117" s="45">
        <v>20</v>
      </c>
      <c r="D117" s="150">
        <v>0</v>
      </c>
      <c r="E117" s="234">
        <f>+D117+D118+D119</f>
        <v>0</v>
      </c>
    </row>
    <row r="118" spans="2:17" x14ac:dyDescent="0.25">
      <c r="B118" s="43" t="s">
        <v>118</v>
      </c>
      <c r="C118" s="36">
        <v>30</v>
      </c>
      <c r="D118" s="132">
        <v>0</v>
      </c>
      <c r="E118" s="235"/>
    </row>
    <row r="119" spans="2:17" ht="15.75" thickBot="1" x14ac:dyDescent="0.3">
      <c r="B119" s="43" t="s">
        <v>119</v>
      </c>
      <c r="C119" s="46">
        <v>40</v>
      </c>
      <c r="D119" s="46">
        <v>0</v>
      </c>
      <c r="E119" s="236"/>
    </row>
    <row r="121" spans="2:17" ht="15.75" thickBot="1" x14ac:dyDescent="0.3"/>
    <row r="122" spans="2:17" ht="27" thickBot="1" x14ac:dyDescent="0.3">
      <c r="B122" s="224" t="s">
        <v>50</v>
      </c>
      <c r="C122" s="225"/>
      <c r="D122" s="225"/>
      <c r="E122" s="225"/>
      <c r="F122" s="225"/>
      <c r="G122" s="225"/>
      <c r="H122" s="225"/>
      <c r="I122" s="225"/>
      <c r="J122" s="225"/>
      <c r="K122" s="225"/>
      <c r="L122" s="225"/>
      <c r="M122" s="225"/>
      <c r="N122" s="226"/>
    </row>
    <row r="124" spans="2:17" ht="76.5" customHeight="1" x14ac:dyDescent="0.25">
      <c r="B124" s="86" t="s">
        <v>0</v>
      </c>
      <c r="C124" s="86" t="s">
        <v>39</v>
      </c>
      <c r="D124" s="86" t="s">
        <v>40</v>
      </c>
      <c r="E124" s="86" t="s">
        <v>109</v>
      </c>
      <c r="F124" s="86" t="s">
        <v>111</v>
      </c>
      <c r="G124" s="86" t="s">
        <v>112</v>
      </c>
      <c r="H124" s="86" t="s">
        <v>113</v>
      </c>
      <c r="I124" s="86" t="s">
        <v>110</v>
      </c>
      <c r="J124" s="218" t="s">
        <v>114</v>
      </c>
      <c r="K124" s="229"/>
      <c r="L124" s="219"/>
      <c r="M124" s="86" t="s">
        <v>115</v>
      </c>
      <c r="N124" s="86" t="s">
        <v>41</v>
      </c>
      <c r="O124" s="86" t="s">
        <v>42</v>
      </c>
      <c r="P124" s="218" t="s">
        <v>3</v>
      </c>
      <c r="Q124" s="219"/>
    </row>
    <row r="125" spans="2:17" ht="60" x14ac:dyDescent="0.25">
      <c r="B125" s="44" t="s">
        <v>123</v>
      </c>
      <c r="C125" s="137" t="s">
        <v>295</v>
      </c>
      <c r="D125" s="157" t="s">
        <v>266</v>
      </c>
      <c r="E125" s="48">
        <v>1116543071</v>
      </c>
      <c r="F125" s="157" t="s">
        <v>267</v>
      </c>
      <c r="G125" s="44" t="s">
        <v>304</v>
      </c>
      <c r="H125" s="158">
        <v>41244</v>
      </c>
      <c r="I125" s="36" t="s">
        <v>129</v>
      </c>
      <c r="J125" s="156" t="s">
        <v>224</v>
      </c>
      <c r="K125" s="159" t="s">
        <v>305</v>
      </c>
      <c r="L125" s="159" t="s">
        <v>306</v>
      </c>
      <c r="M125" s="139" t="s">
        <v>129</v>
      </c>
      <c r="N125" s="139" t="s">
        <v>129</v>
      </c>
      <c r="O125" s="139" t="s">
        <v>129</v>
      </c>
      <c r="P125" s="223"/>
      <c r="Q125" s="223"/>
    </row>
    <row r="126" spans="2:17" ht="60" x14ac:dyDescent="0.25">
      <c r="B126" s="157" t="s">
        <v>124</v>
      </c>
      <c r="C126" s="137" t="s">
        <v>295</v>
      </c>
      <c r="D126" s="157" t="s">
        <v>265</v>
      </c>
      <c r="E126" s="48">
        <v>33378051</v>
      </c>
      <c r="F126" s="157" t="s">
        <v>299</v>
      </c>
      <c r="G126" s="48" t="s">
        <v>307</v>
      </c>
      <c r="H126" s="158">
        <v>40711</v>
      </c>
      <c r="I126" s="36" t="s">
        <v>151</v>
      </c>
      <c r="J126" s="48" t="s">
        <v>224</v>
      </c>
      <c r="K126" s="160" t="s">
        <v>308</v>
      </c>
      <c r="L126" s="160" t="s">
        <v>302</v>
      </c>
      <c r="M126" s="139" t="s">
        <v>129</v>
      </c>
      <c r="N126" s="139" t="s">
        <v>129</v>
      </c>
      <c r="O126" s="139" t="s">
        <v>129</v>
      </c>
      <c r="P126" s="237"/>
      <c r="Q126" s="238"/>
    </row>
    <row r="127" spans="2:17" ht="33.6" customHeight="1" x14ac:dyDescent="0.25">
      <c r="B127" s="44" t="s">
        <v>125</v>
      </c>
      <c r="C127" s="137" t="s">
        <v>303</v>
      </c>
      <c r="D127" s="157" t="s">
        <v>268</v>
      </c>
      <c r="E127" s="139">
        <v>43159810</v>
      </c>
      <c r="F127" s="157" t="s">
        <v>267</v>
      </c>
      <c r="G127" s="44" t="s">
        <v>304</v>
      </c>
      <c r="H127" s="128">
        <v>40453</v>
      </c>
      <c r="I127" s="36" t="s">
        <v>129</v>
      </c>
      <c r="J127" s="156" t="s">
        <v>151</v>
      </c>
      <c r="K127" s="156" t="s">
        <v>151</v>
      </c>
      <c r="L127" s="156" t="s">
        <v>151</v>
      </c>
      <c r="M127" s="139" t="s">
        <v>129</v>
      </c>
      <c r="N127" s="139" t="s">
        <v>129</v>
      </c>
      <c r="O127" s="139" t="s">
        <v>129</v>
      </c>
      <c r="P127" s="223"/>
      <c r="Q127" s="223"/>
    </row>
    <row r="130" spans="2:7" ht="15.75" thickBot="1" x14ac:dyDescent="0.3"/>
    <row r="131" spans="2:7" ht="54" customHeight="1" x14ac:dyDescent="0.25">
      <c r="B131" s="89" t="s">
        <v>33</v>
      </c>
      <c r="C131" s="89" t="s">
        <v>47</v>
      </c>
      <c r="D131" s="86" t="s">
        <v>48</v>
      </c>
      <c r="E131" s="89" t="s">
        <v>49</v>
      </c>
      <c r="F131" s="50" t="s">
        <v>54</v>
      </c>
      <c r="G131" s="63"/>
    </row>
    <row r="132" spans="2:7" ht="120.75" customHeight="1" x14ac:dyDescent="0.25">
      <c r="B132" s="230" t="s">
        <v>51</v>
      </c>
      <c r="C132" s="130" t="s">
        <v>120</v>
      </c>
      <c r="D132" s="132">
        <v>25</v>
      </c>
      <c r="E132" s="183">
        <v>25</v>
      </c>
      <c r="F132" s="231">
        <f>+E132+E133+E134</f>
        <v>60</v>
      </c>
      <c r="G132" s="64"/>
    </row>
    <row r="133" spans="2:7" ht="76.150000000000006" customHeight="1" x14ac:dyDescent="0.25">
      <c r="B133" s="230"/>
      <c r="C133" s="130" t="s">
        <v>121</v>
      </c>
      <c r="D133" s="48">
        <v>25</v>
      </c>
      <c r="E133" s="184">
        <v>25</v>
      </c>
      <c r="F133" s="232"/>
      <c r="G133" s="64"/>
    </row>
    <row r="134" spans="2:7" ht="69" customHeight="1" x14ac:dyDescent="0.25">
      <c r="B134" s="230"/>
      <c r="C134" s="130" t="s">
        <v>122</v>
      </c>
      <c r="D134" s="132">
        <v>10</v>
      </c>
      <c r="E134" s="183">
        <v>10</v>
      </c>
      <c r="F134" s="233"/>
      <c r="G134" s="64"/>
    </row>
    <row r="138" spans="2:7" x14ac:dyDescent="0.25">
      <c r="B138" s="88" t="s">
        <v>55</v>
      </c>
    </row>
    <row r="141" spans="2:7" x14ac:dyDescent="0.25">
      <c r="B141" s="90" t="s">
        <v>33</v>
      </c>
      <c r="C141" s="90" t="s">
        <v>56</v>
      </c>
      <c r="D141" s="89" t="s">
        <v>49</v>
      </c>
      <c r="E141" s="89" t="s">
        <v>16</v>
      </c>
    </row>
    <row r="142" spans="2:7" ht="28.5" x14ac:dyDescent="0.25">
      <c r="B142" s="71" t="s">
        <v>57</v>
      </c>
      <c r="C142" s="72">
        <v>40</v>
      </c>
      <c r="D142" s="132">
        <f>+E117</f>
        <v>0</v>
      </c>
      <c r="E142" s="210">
        <f>+D142+D143</f>
        <v>60</v>
      </c>
    </row>
    <row r="143" spans="2:7" ht="42.75" x14ac:dyDescent="0.25">
      <c r="B143" s="71" t="s">
        <v>58</v>
      </c>
      <c r="C143" s="72">
        <v>60</v>
      </c>
      <c r="D143" s="132">
        <f>+F132</f>
        <v>60</v>
      </c>
      <c r="E143" s="211"/>
    </row>
  </sheetData>
  <mergeCells count="41">
    <mergeCell ref="P127:Q127"/>
    <mergeCell ref="B132:B134"/>
    <mergeCell ref="F132:F134"/>
    <mergeCell ref="E142:E143"/>
    <mergeCell ref="B98:N98"/>
    <mergeCell ref="E117:E119"/>
    <mergeCell ref="B122:N122"/>
    <mergeCell ref="J124:L124"/>
    <mergeCell ref="P124:Q124"/>
    <mergeCell ref="P125:Q125"/>
    <mergeCell ref="P126:Q126"/>
    <mergeCell ref="B95:P95"/>
    <mergeCell ref="O72:P72"/>
    <mergeCell ref="B78:N78"/>
    <mergeCell ref="J83:L83"/>
    <mergeCell ref="P83:Q83"/>
    <mergeCell ref="P84:Q84"/>
    <mergeCell ref="P85:Q85"/>
    <mergeCell ref="B88:N88"/>
    <mergeCell ref="D91:E91"/>
    <mergeCell ref="D92:E92"/>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C9:N9"/>
    <mergeCell ref="B2:P2"/>
    <mergeCell ref="B4:P4"/>
    <mergeCell ref="C6:N6"/>
    <mergeCell ref="C7:N7"/>
    <mergeCell ref="C8:N8"/>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50"/>
  <sheetViews>
    <sheetView zoomScale="70" zoomScaleNormal="70" workbookViewId="0">
      <selection activeCell="G19" sqref="G19"/>
    </sheetView>
  </sheetViews>
  <sheetFormatPr baseColWidth="10" defaultRowHeight="15" x14ac:dyDescent="0.25"/>
  <cols>
    <col min="1" max="1" width="3.140625" style="2" bestFit="1" customWidth="1"/>
    <col min="2" max="2" width="102.7109375" style="2" bestFit="1"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5.42578125" style="2" customWidth="1"/>
    <col min="11" max="11" width="19" style="2" customWidth="1"/>
    <col min="12" max="13" width="18.7109375" style="2" customWidth="1"/>
    <col min="14" max="14" width="22.140625" style="2" customWidth="1"/>
    <col min="15" max="15" width="26.140625" style="2" customWidth="1"/>
    <col min="16" max="16" width="19.5703125" style="2" bestFit="1" customWidth="1"/>
    <col min="17" max="17" width="42.2851562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6" ht="26.25" x14ac:dyDescent="0.25">
      <c r="B2" s="201" t="s">
        <v>61</v>
      </c>
      <c r="C2" s="202"/>
      <c r="D2" s="202"/>
      <c r="E2" s="202"/>
      <c r="F2" s="202"/>
      <c r="G2" s="202"/>
      <c r="H2" s="202"/>
      <c r="I2" s="202"/>
      <c r="J2" s="202"/>
      <c r="K2" s="202"/>
      <c r="L2" s="202"/>
      <c r="M2" s="202"/>
      <c r="N2" s="202"/>
      <c r="O2" s="202"/>
      <c r="P2" s="202"/>
    </row>
    <row r="4" spans="2:16" ht="26.25" x14ac:dyDescent="0.25">
      <c r="B4" s="201" t="s">
        <v>46</v>
      </c>
      <c r="C4" s="202"/>
      <c r="D4" s="202"/>
      <c r="E4" s="202"/>
      <c r="F4" s="202"/>
      <c r="G4" s="202"/>
      <c r="H4" s="202"/>
      <c r="I4" s="202"/>
      <c r="J4" s="202"/>
      <c r="K4" s="202"/>
      <c r="L4" s="202"/>
      <c r="M4" s="202"/>
      <c r="N4" s="202"/>
      <c r="O4" s="202"/>
      <c r="P4" s="202"/>
    </row>
    <row r="5" spans="2:16" ht="15.75" thickBot="1" x14ac:dyDescent="0.3"/>
    <row r="6" spans="2:16" ht="21.75" thickBot="1" x14ac:dyDescent="0.3">
      <c r="B6" s="4" t="s">
        <v>4</v>
      </c>
      <c r="C6" s="199" t="s">
        <v>311</v>
      </c>
      <c r="D6" s="199"/>
      <c r="E6" s="199"/>
      <c r="F6" s="199"/>
      <c r="G6" s="199"/>
      <c r="H6" s="199"/>
      <c r="I6" s="199"/>
      <c r="J6" s="199"/>
      <c r="K6" s="199"/>
      <c r="L6" s="199"/>
      <c r="M6" s="199"/>
      <c r="N6" s="200"/>
    </row>
    <row r="7" spans="2:16" ht="16.5" thickBot="1" x14ac:dyDescent="0.3">
      <c r="B7" s="5" t="s">
        <v>5</v>
      </c>
      <c r="C7" s="199" t="s">
        <v>151</v>
      </c>
      <c r="D7" s="199"/>
      <c r="E7" s="199"/>
      <c r="F7" s="199"/>
      <c r="G7" s="199"/>
      <c r="H7" s="199"/>
      <c r="I7" s="199"/>
      <c r="J7" s="199"/>
      <c r="K7" s="199"/>
      <c r="L7" s="199"/>
      <c r="M7" s="199"/>
      <c r="N7" s="200"/>
    </row>
    <row r="8" spans="2:16" ht="16.5" thickBot="1" x14ac:dyDescent="0.3">
      <c r="B8" s="5" t="s">
        <v>6</v>
      </c>
      <c r="C8" s="199" t="s">
        <v>151</v>
      </c>
      <c r="D8" s="199"/>
      <c r="E8" s="199"/>
      <c r="F8" s="199"/>
      <c r="G8" s="199"/>
      <c r="H8" s="199"/>
      <c r="I8" s="199"/>
      <c r="J8" s="199"/>
      <c r="K8" s="199"/>
      <c r="L8" s="199"/>
      <c r="M8" s="199"/>
      <c r="N8" s="200"/>
    </row>
    <row r="9" spans="2:16" ht="16.5" thickBot="1" x14ac:dyDescent="0.3">
      <c r="B9" s="5" t="s">
        <v>7</v>
      </c>
      <c r="C9" s="199" t="s">
        <v>151</v>
      </c>
      <c r="D9" s="199"/>
      <c r="E9" s="199"/>
      <c r="F9" s="199"/>
      <c r="G9" s="199"/>
      <c r="H9" s="199"/>
      <c r="I9" s="199"/>
      <c r="J9" s="199"/>
      <c r="K9" s="199"/>
      <c r="L9" s="199"/>
      <c r="M9" s="199"/>
      <c r="N9" s="200"/>
    </row>
    <row r="10" spans="2:16" ht="16.5" thickBot="1" x14ac:dyDescent="0.3">
      <c r="B10" s="5" t="s">
        <v>8</v>
      </c>
      <c r="C10" s="205">
        <v>10</v>
      </c>
      <c r="D10" s="205"/>
      <c r="E10" s="206"/>
      <c r="F10" s="21"/>
      <c r="G10" s="21"/>
      <c r="H10" s="21"/>
      <c r="I10" s="21"/>
      <c r="J10" s="21"/>
      <c r="K10" s="21"/>
      <c r="L10" s="21"/>
      <c r="M10" s="21"/>
      <c r="N10" s="22"/>
    </row>
    <row r="11" spans="2:16" ht="16.5" thickBot="1" x14ac:dyDescent="0.3">
      <c r="B11" s="7" t="s">
        <v>9</v>
      </c>
      <c r="C11" s="8">
        <v>41974</v>
      </c>
      <c r="D11" s="9"/>
      <c r="E11" s="9"/>
      <c r="F11" s="9"/>
      <c r="G11" s="9"/>
      <c r="H11" s="9"/>
      <c r="I11" s="9"/>
      <c r="J11" s="9"/>
      <c r="K11" s="9"/>
      <c r="L11" s="9"/>
      <c r="M11" s="9"/>
      <c r="N11" s="10"/>
    </row>
    <row r="12" spans="2:16" ht="15.75" x14ac:dyDescent="0.25">
      <c r="B12" s="6"/>
      <c r="C12" s="11"/>
      <c r="D12" s="12"/>
      <c r="E12" s="12"/>
      <c r="F12" s="12"/>
      <c r="G12" s="12"/>
      <c r="H12" s="12"/>
      <c r="I12" s="73"/>
      <c r="J12" s="73"/>
      <c r="K12" s="73"/>
      <c r="L12" s="73"/>
      <c r="M12" s="73"/>
      <c r="N12" s="12"/>
    </row>
    <row r="13" spans="2:16" x14ac:dyDescent="0.25">
      <c r="I13" s="73"/>
      <c r="J13" s="73"/>
      <c r="K13" s="73"/>
      <c r="L13" s="73"/>
      <c r="M13" s="73"/>
      <c r="N13" s="74"/>
    </row>
    <row r="14" spans="2:16" ht="45.75" customHeight="1" x14ac:dyDescent="0.25">
      <c r="B14" s="207" t="s">
        <v>95</v>
      </c>
      <c r="C14" s="207"/>
      <c r="D14" s="151" t="s">
        <v>12</v>
      </c>
      <c r="E14" s="151" t="s">
        <v>13</v>
      </c>
      <c r="F14" s="151" t="s">
        <v>29</v>
      </c>
      <c r="I14" s="25"/>
      <c r="J14" s="25"/>
      <c r="K14" s="25"/>
      <c r="L14" s="25"/>
      <c r="M14" s="25"/>
      <c r="N14" s="74"/>
    </row>
    <row r="15" spans="2:16" x14ac:dyDescent="0.25">
      <c r="B15" s="207"/>
      <c r="C15" s="207"/>
      <c r="D15" s="151">
        <v>10</v>
      </c>
      <c r="E15" s="23">
        <v>1116217140</v>
      </c>
      <c r="F15" s="121">
        <v>480</v>
      </c>
      <c r="I15" s="26"/>
      <c r="J15" s="26"/>
      <c r="K15" s="26"/>
      <c r="L15" s="26"/>
      <c r="M15" s="26"/>
      <c r="N15" s="74"/>
    </row>
    <row r="16" spans="2:16" x14ac:dyDescent="0.25">
      <c r="B16" s="207"/>
      <c r="C16" s="207"/>
      <c r="D16" s="151"/>
      <c r="E16" s="23"/>
      <c r="F16" s="121"/>
      <c r="I16" s="26"/>
      <c r="J16" s="26"/>
      <c r="K16" s="26"/>
      <c r="L16" s="26"/>
      <c r="M16" s="26"/>
      <c r="N16" s="74"/>
    </row>
    <row r="17" spans="1:14" x14ac:dyDescent="0.25">
      <c r="B17" s="207"/>
      <c r="C17" s="207"/>
      <c r="D17" s="151"/>
      <c r="E17" s="23"/>
      <c r="F17" s="121"/>
      <c r="I17" s="26"/>
      <c r="J17" s="26"/>
      <c r="K17" s="26"/>
      <c r="L17" s="26"/>
      <c r="M17" s="26"/>
      <c r="N17" s="74"/>
    </row>
    <row r="18" spans="1:14" x14ac:dyDescent="0.25">
      <c r="B18" s="207"/>
      <c r="C18" s="207"/>
      <c r="D18" s="151"/>
      <c r="E18" s="24"/>
      <c r="F18" s="121"/>
      <c r="H18" s="14"/>
      <c r="I18" s="26"/>
      <c r="J18" s="26"/>
      <c r="K18" s="26"/>
      <c r="L18" s="26"/>
      <c r="M18" s="26"/>
      <c r="N18" s="13"/>
    </row>
    <row r="19" spans="1:14" x14ac:dyDescent="0.25">
      <c r="B19" s="207"/>
      <c r="C19" s="207"/>
      <c r="D19" s="151"/>
      <c r="E19" s="24"/>
      <c r="F19" s="121"/>
      <c r="H19" s="14"/>
      <c r="I19" s="28"/>
      <c r="J19" s="28"/>
      <c r="K19" s="28"/>
      <c r="L19" s="28"/>
      <c r="M19" s="28"/>
      <c r="N19" s="13"/>
    </row>
    <row r="20" spans="1:14" x14ac:dyDescent="0.25">
      <c r="B20" s="207"/>
      <c r="C20" s="207"/>
      <c r="D20" s="151"/>
      <c r="E20" s="24"/>
      <c r="F20" s="121"/>
      <c r="H20" s="14"/>
      <c r="I20" s="73"/>
      <c r="J20" s="73"/>
      <c r="K20" s="73"/>
      <c r="L20" s="73"/>
      <c r="M20" s="73"/>
      <c r="N20" s="13"/>
    </row>
    <row r="21" spans="1:14" x14ac:dyDescent="0.25">
      <c r="B21" s="207"/>
      <c r="C21" s="207"/>
      <c r="D21" s="151"/>
      <c r="E21" s="281"/>
      <c r="F21" s="121"/>
      <c r="H21" s="14"/>
      <c r="I21" s="73"/>
      <c r="J21" s="73"/>
      <c r="K21" s="73"/>
      <c r="L21" s="73"/>
      <c r="M21" s="73"/>
      <c r="N21" s="13"/>
    </row>
    <row r="22" spans="1:14" ht="15.75" thickBot="1" x14ac:dyDescent="0.3">
      <c r="B22" s="208" t="s">
        <v>14</v>
      </c>
      <c r="C22" s="209"/>
      <c r="D22" s="151"/>
      <c r="E22" s="23">
        <f>SUM(E15:E21)</f>
        <v>1116217140</v>
      </c>
      <c r="F22" s="121">
        <f>SUM(F15:F21)</f>
        <v>480</v>
      </c>
      <c r="H22" s="14"/>
      <c r="I22" s="73"/>
      <c r="J22" s="73"/>
      <c r="K22" s="73"/>
      <c r="L22" s="73"/>
      <c r="M22" s="73"/>
      <c r="N22" s="13"/>
    </row>
    <row r="23" spans="1:14" ht="45.75" thickBot="1" x14ac:dyDescent="0.3">
      <c r="A23" s="30"/>
      <c r="B23" s="35" t="s">
        <v>15</v>
      </c>
      <c r="C23" s="35" t="s">
        <v>96</v>
      </c>
      <c r="E23" s="25"/>
      <c r="F23" s="25"/>
      <c r="H23" s="25"/>
      <c r="I23" s="3"/>
      <c r="J23" s="3"/>
      <c r="K23" s="3"/>
      <c r="L23" s="3"/>
      <c r="M23" s="3"/>
    </row>
    <row r="24" spans="1:14" ht="15.75" thickBot="1" x14ac:dyDescent="0.3">
      <c r="A24" s="31">
        <v>1</v>
      </c>
      <c r="C24" s="274">
        <f>+F22*80%</f>
        <v>384</v>
      </c>
      <c r="D24" s="26"/>
      <c r="E24" s="275">
        <f>E22</f>
        <v>1116217140</v>
      </c>
      <c r="F24" s="27"/>
      <c r="G24" s="27"/>
      <c r="H24" s="27"/>
      <c r="I24" s="15"/>
      <c r="J24" s="15"/>
      <c r="K24" s="15"/>
      <c r="L24" s="15"/>
      <c r="M24" s="15"/>
    </row>
    <row r="25" spans="1:14" x14ac:dyDescent="0.25">
      <c r="A25" s="65"/>
      <c r="C25" s="66"/>
      <c r="D25" s="26"/>
      <c r="E25" s="67"/>
      <c r="F25" s="27"/>
      <c r="G25" s="27"/>
      <c r="H25" s="27"/>
      <c r="I25" s="15"/>
      <c r="J25" s="15"/>
      <c r="K25" s="15"/>
      <c r="L25" s="15"/>
      <c r="M25" s="15"/>
    </row>
    <row r="26" spans="1:14" x14ac:dyDescent="0.25">
      <c r="A26" s="65"/>
      <c r="C26" s="66"/>
      <c r="D26" s="26"/>
      <c r="E26" s="67"/>
      <c r="F26" s="27"/>
      <c r="G26" s="27"/>
      <c r="H26" s="27"/>
      <c r="I26" s="15"/>
      <c r="J26" s="15"/>
      <c r="K26" s="15"/>
      <c r="L26" s="15"/>
      <c r="M26" s="15"/>
    </row>
    <row r="27" spans="1:14" x14ac:dyDescent="0.25">
      <c r="A27" s="65"/>
      <c r="B27" s="88" t="s">
        <v>128</v>
      </c>
      <c r="I27" s="73"/>
      <c r="J27" s="73"/>
      <c r="K27" s="73"/>
      <c r="L27" s="73"/>
      <c r="M27" s="73"/>
      <c r="N27" s="74"/>
    </row>
    <row r="28" spans="1:14" x14ac:dyDescent="0.25">
      <c r="A28" s="65"/>
      <c r="I28" s="73"/>
      <c r="J28" s="73"/>
      <c r="K28" s="73"/>
      <c r="L28" s="73"/>
      <c r="M28" s="73"/>
      <c r="N28" s="74"/>
    </row>
    <row r="29" spans="1:14" x14ac:dyDescent="0.25">
      <c r="A29" s="65"/>
      <c r="B29" s="90" t="s">
        <v>33</v>
      </c>
      <c r="C29" s="90" t="s">
        <v>129</v>
      </c>
      <c r="D29" s="90" t="s">
        <v>130</v>
      </c>
      <c r="I29" s="73"/>
      <c r="J29" s="73"/>
      <c r="K29" s="73"/>
      <c r="L29" s="73"/>
      <c r="M29" s="73"/>
      <c r="N29" s="74"/>
    </row>
    <row r="30" spans="1:14" x14ac:dyDescent="0.25">
      <c r="A30" s="65"/>
      <c r="B30" s="87" t="s">
        <v>131</v>
      </c>
      <c r="C30" s="183"/>
      <c r="D30" s="183" t="s">
        <v>152</v>
      </c>
      <c r="E30" s="2" t="s">
        <v>310</v>
      </c>
      <c r="I30" s="73"/>
      <c r="J30" s="73"/>
      <c r="K30" s="73"/>
      <c r="L30" s="73"/>
      <c r="M30" s="73"/>
      <c r="N30" s="74"/>
    </row>
    <row r="31" spans="1:14" x14ac:dyDescent="0.25">
      <c r="A31" s="65"/>
      <c r="B31" s="87" t="s">
        <v>132</v>
      </c>
      <c r="C31" s="183" t="s">
        <v>152</v>
      </c>
      <c r="D31" s="183"/>
      <c r="I31" s="73"/>
      <c r="J31" s="73"/>
      <c r="K31" s="73"/>
      <c r="L31" s="73"/>
      <c r="M31" s="73"/>
      <c r="N31" s="74"/>
    </row>
    <row r="32" spans="1:14" x14ac:dyDescent="0.25">
      <c r="A32" s="65"/>
      <c r="B32" s="87" t="s">
        <v>133</v>
      </c>
      <c r="C32" s="183"/>
      <c r="D32" s="183" t="s">
        <v>152</v>
      </c>
      <c r="E32" s="2" t="s">
        <v>310</v>
      </c>
      <c r="I32" s="73"/>
      <c r="J32" s="73"/>
      <c r="K32" s="73"/>
      <c r="L32" s="73"/>
      <c r="M32" s="73"/>
      <c r="N32" s="74"/>
    </row>
    <row r="33" spans="1:17" x14ac:dyDescent="0.25">
      <c r="A33" s="65"/>
      <c r="B33" s="87" t="s">
        <v>134</v>
      </c>
      <c r="C33" s="183" t="s">
        <v>152</v>
      </c>
      <c r="D33" s="183"/>
      <c r="I33" s="73"/>
      <c r="J33" s="73"/>
      <c r="K33" s="73"/>
      <c r="L33" s="73"/>
      <c r="M33" s="73"/>
      <c r="N33" s="74"/>
    </row>
    <row r="34" spans="1:17" x14ac:dyDescent="0.25">
      <c r="A34" s="65"/>
      <c r="I34" s="73"/>
      <c r="J34" s="73"/>
      <c r="K34" s="73"/>
      <c r="L34" s="73"/>
      <c r="M34" s="73"/>
      <c r="N34" s="74"/>
    </row>
    <row r="35" spans="1:17" x14ac:dyDescent="0.25">
      <c r="A35" s="65"/>
      <c r="I35" s="73"/>
      <c r="J35" s="73"/>
      <c r="K35" s="73"/>
      <c r="L35" s="73"/>
      <c r="M35" s="73"/>
      <c r="N35" s="74"/>
    </row>
    <row r="36" spans="1:17" x14ac:dyDescent="0.25">
      <c r="A36" s="65"/>
      <c r="B36" s="88" t="s">
        <v>135</v>
      </c>
      <c r="I36" s="73"/>
      <c r="J36" s="73"/>
      <c r="K36" s="73"/>
      <c r="L36" s="73"/>
      <c r="M36" s="73"/>
      <c r="N36" s="74"/>
    </row>
    <row r="37" spans="1:17" x14ac:dyDescent="0.25">
      <c r="A37" s="65"/>
      <c r="I37" s="73"/>
      <c r="J37" s="73"/>
      <c r="K37" s="73"/>
      <c r="L37" s="73"/>
      <c r="M37" s="73"/>
      <c r="N37" s="74"/>
    </row>
    <row r="38" spans="1:17" x14ac:dyDescent="0.25">
      <c r="A38" s="65"/>
      <c r="I38" s="73"/>
      <c r="J38" s="73"/>
      <c r="K38" s="73"/>
      <c r="L38" s="73"/>
      <c r="M38" s="73"/>
      <c r="N38" s="74"/>
    </row>
    <row r="39" spans="1:17" x14ac:dyDescent="0.25">
      <c r="A39" s="65"/>
      <c r="B39" s="90" t="s">
        <v>33</v>
      </c>
      <c r="C39" s="90" t="s">
        <v>56</v>
      </c>
      <c r="D39" s="89" t="s">
        <v>49</v>
      </c>
      <c r="E39" s="89" t="s">
        <v>16</v>
      </c>
      <c r="I39" s="73"/>
      <c r="J39" s="73"/>
      <c r="K39" s="73"/>
      <c r="L39" s="73"/>
      <c r="M39" s="73"/>
      <c r="N39" s="74"/>
    </row>
    <row r="40" spans="1:17" ht="28.5" x14ac:dyDescent="0.25">
      <c r="A40" s="65"/>
      <c r="B40" s="71" t="s">
        <v>136</v>
      </c>
      <c r="C40" s="72">
        <v>40</v>
      </c>
      <c r="D40" s="150">
        <f>D149</f>
        <v>0</v>
      </c>
      <c r="E40" s="210">
        <f>+D40+D41</f>
        <v>60</v>
      </c>
      <c r="I40" s="73"/>
      <c r="J40" s="73"/>
      <c r="K40" s="73"/>
      <c r="L40" s="73"/>
      <c r="M40" s="73"/>
      <c r="N40" s="74"/>
    </row>
    <row r="41" spans="1:17" ht="42.75" x14ac:dyDescent="0.25">
      <c r="A41" s="65"/>
      <c r="B41" s="71" t="s">
        <v>137</v>
      </c>
      <c r="C41" s="72">
        <v>60</v>
      </c>
      <c r="D41" s="183">
        <f>D150</f>
        <v>60</v>
      </c>
      <c r="E41" s="211"/>
      <c r="I41" s="73"/>
      <c r="J41" s="73"/>
      <c r="K41" s="73"/>
      <c r="L41" s="73"/>
      <c r="M41" s="73"/>
      <c r="N41" s="74"/>
    </row>
    <row r="42" spans="1:17" x14ac:dyDescent="0.25">
      <c r="A42" s="65"/>
      <c r="C42" s="66"/>
      <c r="D42" s="26"/>
      <c r="E42" s="67"/>
      <c r="F42" s="27"/>
      <c r="G42" s="27"/>
      <c r="H42" s="27"/>
      <c r="I42" s="15"/>
      <c r="J42" s="15"/>
      <c r="K42" s="15"/>
      <c r="L42" s="15"/>
      <c r="M42" s="15"/>
    </row>
    <row r="43" spans="1:17" x14ac:dyDescent="0.25">
      <c r="A43" s="65"/>
      <c r="C43" s="66"/>
      <c r="D43" s="26"/>
      <c r="E43" s="67"/>
      <c r="F43" s="27"/>
      <c r="G43" s="27"/>
      <c r="H43" s="27"/>
      <c r="I43" s="15"/>
      <c r="J43" s="15"/>
      <c r="K43" s="15"/>
      <c r="L43" s="15"/>
      <c r="M43" s="15"/>
    </row>
    <row r="44" spans="1:17" x14ac:dyDescent="0.25">
      <c r="A44" s="65"/>
      <c r="C44" s="66"/>
      <c r="D44" s="26"/>
      <c r="E44" s="67"/>
      <c r="F44" s="27"/>
      <c r="G44" s="27"/>
      <c r="H44" s="27"/>
      <c r="I44" s="15"/>
      <c r="J44" s="15"/>
      <c r="K44" s="15"/>
      <c r="L44" s="15"/>
      <c r="M44" s="15"/>
    </row>
    <row r="45" spans="1:17" ht="15.75" thickBot="1" x14ac:dyDescent="0.3">
      <c r="M45" s="212" t="s">
        <v>35</v>
      </c>
      <c r="N45" s="212"/>
    </row>
    <row r="46" spans="1:17" x14ac:dyDescent="0.25">
      <c r="B46" s="88" t="s">
        <v>30</v>
      </c>
      <c r="M46" s="42"/>
      <c r="N46" s="42"/>
    </row>
    <row r="47" spans="1:17" ht="15.75" thickBot="1" x14ac:dyDescent="0.3">
      <c r="M47" s="42"/>
      <c r="N47" s="42"/>
    </row>
    <row r="48" spans="1:17" s="73" customFormat="1" ht="109.5" customHeight="1" x14ac:dyDescent="0.25">
      <c r="B48" s="84" t="s">
        <v>138</v>
      </c>
      <c r="C48" s="84" t="s">
        <v>139</v>
      </c>
      <c r="D48" s="84" t="s">
        <v>140</v>
      </c>
      <c r="E48" s="84" t="s">
        <v>43</v>
      </c>
      <c r="F48" s="84" t="s">
        <v>22</v>
      </c>
      <c r="G48" s="84" t="s">
        <v>97</v>
      </c>
      <c r="H48" s="84" t="s">
        <v>17</v>
      </c>
      <c r="I48" s="84" t="s">
        <v>10</v>
      </c>
      <c r="J48" s="84" t="s">
        <v>31</v>
      </c>
      <c r="K48" s="84" t="s">
        <v>59</v>
      </c>
      <c r="L48" s="84" t="s">
        <v>20</v>
      </c>
      <c r="M48" s="69" t="s">
        <v>26</v>
      </c>
      <c r="N48" s="84" t="s">
        <v>141</v>
      </c>
      <c r="O48" s="84" t="s">
        <v>36</v>
      </c>
      <c r="P48" s="85" t="s">
        <v>11</v>
      </c>
      <c r="Q48" s="85" t="s">
        <v>19</v>
      </c>
    </row>
    <row r="49" spans="1:26" s="79" customFormat="1" ht="158.25" customHeight="1" x14ac:dyDescent="0.25">
      <c r="A49" s="33"/>
      <c r="B49" s="34" t="s">
        <v>311</v>
      </c>
      <c r="C49" s="34" t="s">
        <v>311</v>
      </c>
      <c r="D49" s="80" t="s">
        <v>333</v>
      </c>
      <c r="E49" s="123">
        <v>96</v>
      </c>
      <c r="F49" s="76" t="s">
        <v>129</v>
      </c>
      <c r="G49" s="115" t="s">
        <v>151</v>
      </c>
      <c r="H49" s="83">
        <v>41100</v>
      </c>
      <c r="I49" s="83">
        <v>41273</v>
      </c>
      <c r="J49" s="77" t="s">
        <v>130</v>
      </c>
      <c r="K49" s="124" t="s">
        <v>334</v>
      </c>
      <c r="L49" s="125">
        <v>0</v>
      </c>
      <c r="M49" s="123">
        <v>160</v>
      </c>
      <c r="N49" s="123" t="s">
        <v>151</v>
      </c>
      <c r="O49" s="16">
        <v>0</v>
      </c>
      <c r="P49" s="16">
        <v>647</v>
      </c>
      <c r="Q49" s="161" t="s">
        <v>314</v>
      </c>
      <c r="R49" s="78"/>
      <c r="S49" s="78"/>
      <c r="T49" s="78"/>
      <c r="U49" s="78"/>
      <c r="V49" s="78"/>
      <c r="W49" s="78"/>
      <c r="X49" s="78"/>
      <c r="Y49" s="78"/>
      <c r="Z49" s="78"/>
    </row>
    <row r="50" spans="1:26" s="79" customFormat="1" ht="143.25" customHeight="1" x14ac:dyDescent="0.25">
      <c r="A50" s="33" t="e">
        <f>+#REF!+1</f>
        <v>#REF!</v>
      </c>
      <c r="B50" s="34" t="s">
        <v>311</v>
      </c>
      <c r="C50" s="34" t="s">
        <v>311</v>
      </c>
      <c r="D50" s="80" t="s">
        <v>312</v>
      </c>
      <c r="E50" s="123">
        <v>137</v>
      </c>
      <c r="F50" s="76" t="s">
        <v>129</v>
      </c>
      <c r="G50" s="115" t="s">
        <v>151</v>
      </c>
      <c r="H50" s="83">
        <v>41178</v>
      </c>
      <c r="I50" s="83">
        <v>41274</v>
      </c>
      <c r="J50" s="77" t="s">
        <v>130</v>
      </c>
      <c r="K50" s="124">
        <v>0</v>
      </c>
      <c r="L50" s="125" t="s">
        <v>313</v>
      </c>
      <c r="M50" s="123">
        <v>260</v>
      </c>
      <c r="N50" s="123">
        <v>0</v>
      </c>
      <c r="O50" s="16"/>
      <c r="P50" s="16"/>
      <c r="Q50" s="161" t="s">
        <v>314</v>
      </c>
      <c r="R50" s="78"/>
      <c r="S50" s="78"/>
      <c r="T50" s="78"/>
      <c r="U50" s="78"/>
      <c r="V50" s="78"/>
      <c r="W50" s="78"/>
      <c r="X50" s="78"/>
      <c r="Y50" s="78"/>
      <c r="Z50" s="78"/>
    </row>
    <row r="51" spans="1:26" s="79" customFormat="1" ht="120" x14ac:dyDescent="0.25">
      <c r="A51" s="33">
        <v>1</v>
      </c>
      <c r="B51" s="34" t="s">
        <v>311</v>
      </c>
      <c r="C51" s="34" t="s">
        <v>311</v>
      </c>
      <c r="D51" s="80" t="s">
        <v>312</v>
      </c>
      <c r="E51" s="123">
        <v>192</v>
      </c>
      <c r="F51" s="76" t="s">
        <v>129</v>
      </c>
      <c r="G51" s="115" t="s">
        <v>151</v>
      </c>
      <c r="H51" s="83">
        <v>41255</v>
      </c>
      <c r="I51" s="83">
        <v>41943</v>
      </c>
      <c r="J51" s="77" t="s">
        <v>130</v>
      </c>
      <c r="K51" s="124"/>
      <c r="L51" s="125">
        <v>0</v>
      </c>
      <c r="M51" s="123">
        <v>1720</v>
      </c>
      <c r="N51" s="123" t="s">
        <v>151</v>
      </c>
      <c r="O51" s="16">
        <v>6499443139</v>
      </c>
      <c r="P51" s="16">
        <v>28</v>
      </c>
      <c r="Q51" s="161" t="s">
        <v>314</v>
      </c>
      <c r="R51" s="78"/>
      <c r="S51" s="78"/>
      <c r="T51" s="78"/>
      <c r="U51" s="78"/>
      <c r="V51" s="78"/>
      <c r="W51" s="78"/>
      <c r="X51" s="78"/>
      <c r="Y51" s="78"/>
      <c r="Z51" s="78"/>
    </row>
    <row r="52" spans="1:26" s="79" customFormat="1" x14ac:dyDescent="0.25">
      <c r="A52" s="33">
        <f t="shared" ref="A52:A55" si="0">+A51+1</f>
        <v>2</v>
      </c>
      <c r="B52" s="80"/>
      <c r="C52" s="81"/>
      <c r="D52" s="80"/>
      <c r="E52" s="75"/>
      <c r="F52" s="76"/>
      <c r="G52" s="76"/>
      <c r="H52" s="76"/>
      <c r="I52" s="77"/>
      <c r="J52" s="77"/>
      <c r="K52" s="77"/>
      <c r="L52" s="77"/>
      <c r="M52" s="68"/>
      <c r="N52" s="68"/>
      <c r="O52" s="16"/>
      <c r="P52" s="16"/>
      <c r="Q52" s="116"/>
      <c r="R52" s="78"/>
      <c r="S52" s="78"/>
      <c r="T52" s="78"/>
      <c r="U52" s="78"/>
      <c r="V52" s="78"/>
      <c r="W52" s="78"/>
      <c r="X52" s="78"/>
      <c r="Y52" s="78"/>
      <c r="Z52" s="78"/>
    </row>
    <row r="53" spans="1:26" s="79" customFormat="1" x14ac:dyDescent="0.25">
      <c r="A53" s="33">
        <f t="shared" si="0"/>
        <v>3</v>
      </c>
      <c r="B53" s="80"/>
      <c r="C53" s="81"/>
      <c r="D53" s="80"/>
      <c r="E53" s="75"/>
      <c r="F53" s="76"/>
      <c r="G53" s="76"/>
      <c r="H53" s="76"/>
      <c r="I53" s="77"/>
      <c r="J53" s="77"/>
      <c r="K53" s="77"/>
      <c r="L53" s="77"/>
      <c r="M53" s="68"/>
      <c r="N53" s="68"/>
      <c r="O53" s="16"/>
      <c r="P53" s="16"/>
      <c r="Q53" s="116"/>
      <c r="R53" s="78"/>
      <c r="S53" s="78"/>
      <c r="T53" s="78"/>
      <c r="U53" s="78"/>
      <c r="V53" s="78"/>
      <c r="W53" s="78"/>
      <c r="X53" s="78"/>
      <c r="Y53" s="78"/>
      <c r="Z53" s="78"/>
    </row>
    <row r="54" spans="1:26" s="79" customFormat="1" x14ac:dyDescent="0.25">
      <c r="A54" s="33">
        <f t="shared" si="0"/>
        <v>4</v>
      </c>
      <c r="B54" s="80"/>
      <c r="C54" s="81"/>
      <c r="D54" s="80"/>
      <c r="E54" s="75"/>
      <c r="F54" s="76"/>
      <c r="G54" s="76"/>
      <c r="H54" s="76"/>
      <c r="I54" s="77"/>
      <c r="J54" s="77"/>
      <c r="K54" s="77"/>
      <c r="L54" s="77"/>
      <c r="M54" s="68"/>
      <c r="N54" s="68"/>
      <c r="O54" s="16"/>
      <c r="P54" s="16"/>
      <c r="Q54" s="116"/>
      <c r="R54" s="78"/>
      <c r="S54" s="78"/>
      <c r="T54" s="78"/>
      <c r="U54" s="78"/>
      <c r="V54" s="78"/>
      <c r="W54" s="78"/>
      <c r="X54" s="78"/>
      <c r="Y54" s="78"/>
      <c r="Z54" s="78"/>
    </row>
    <row r="55" spans="1:26" s="79" customFormat="1" x14ac:dyDescent="0.25">
      <c r="A55" s="33">
        <f t="shared" si="0"/>
        <v>5</v>
      </c>
      <c r="B55" s="80"/>
      <c r="C55" s="81"/>
      <c r="D55" s="80"/>
      <c r="E55" s="75"/>
      <c r="F55" s="76"/>
      <c r="G55" s="76"/>
      <c r="H55" s="76"/>
      <c r="I55" s="77"/>
      <c r="J55" s="77"/>
      <c r="K55" s="77"/>
      <c r="L55" s="77"/>
      <c r="M55" s="68"/>
      <c r="N55" s="68"/>
      <c r="O55" s="16"/>
      <c r="P55" s="16"/>
      <c r="Q55" s="116"/>
      <c r="R55" s="78"/>
      <c r="S55" s="78"/>
      <c r="T55" s="78"/>
      <c r="U55" s="78"/>
      <c r="V55" s="78"/>
      <c r="W55" s="78"/>
      <c r="X55" s="78"/>
      <c r="Y55" s="78"/>
      <c r="Z55" s="78"/>
    </row>
    <row r="56" spans="1:26" s="79" customFormat="1" x14ac:dyDescent="0.25">
      <c r="A56" s="33"/>
      <c r="B56" s="34" t="s">
        <v>16</v>
      </c>
      <c r="C56" s="81"/>
      <c r="D56" s="80"/>
      <c r="E56" s="75"/>
      <c r="F56" s="76"/>
      <c r="G56" s="76"/>
      <c r="H56" s="76"/>
      <c r="I56" s="77"/>
      <c r="J56" s="77"/>
      <c r="K56" s="82">
        <f>SUM(K49:K55)</f>
        <v>0</v>
      </c>
      <c r="L56" s="82">
        <f>SUM(L49:L55)</f>
        <v>0</v>
      </c>
      <c r="M56" s="114">
        <f>SUM(M49:M55)</f>
        <v>2140</v>
      </c>
      <c r="N56" s="82">
        <f>SUM(N49:N55)</f>
        <v>0</v>
      </c>
      <c r="O56" s="16"/>
      <c r="P56" s="16"/>
      <c r="Q56" s="117"/>
    </row>
    <row r="57" spans="1:26" s="17" customFormat="1" x14ac:dyDescent="0.25">
      <c r="E57" s="18"/>
    </row>
    <row r="58" spans="1:26" s="17" customFormat="1" x14ac:dyDescent="0.25">
      <c r="B58" s="213" t="s">
        <v>28</v>
      </c>
      <c r="C58" s="213" t="s">
        <v>27</v>
      </c>
      <c r="D58" s="215" t="s">
        <v>34</v>
      </c>
      <c r="E58" s="215"/>
    </row>
    <row r="59" spans="1:26" s="17" customFormat="1" x14ac:dyDescent="0.25">
      <c r="B59" s="214"/>
      <c r="C59" s="214"/>
      <c r="D59" s="152" t="s">
        <v>23</v>
      </c>
      <c r="E59" s="40" t="s">
        <v>24</v>
      </c>
    </row>
    <row r="60" spans="1:26" s="17" customFormat="1" ht="30.6" customHeight="1" x14ac:dyDescent="0.25">
      <c r="B60" s="38" t="s">
        <v>21</v>
      </c>
      <c r="C60" s="39">
        <f>+K56</f>
        <v>0</v>
      </c>
      <c r="D60" s="36"/>
      <c r="E60" s="37" t="s">
        <v>152</v>
      </c>
      <c r="F60" s="19"/>
      <c r="G60" s="19"/>
      <c r="H60" s="19"/>
      <c r="I60" s="19"/>
      <c r="J60" s="19"/>
      <c r="K60" s="19"/>
      <c r="L60" s="19"/>
      <c r="M60" s="19"/>
    </row>
    <row r="61" spans="1:26" s="17" customFormat="1" ht="30" customHeight="1" x14ac:dyDescent="0.25">
      <c r="B61" s="38" t="s">
        <v>25</v>
      </c>
      <c r="C61" s="39">
        <f>+M56</f>
        <v>2140</v>
      </c>
      <c r="D61" s="36" t="s">
        <v>152</v>
      </c>
      <c r="E61" s="37"/>
    </row>
    <row r="62" spans="1:26" s="17" customFormat="1" x14ac:dyDescent="0.25">
      <c r="B62" s="20"/>
      <c r="C62" s="216"/>
      <c r="D62" s="216"/>
      <c r="E62" s="216"/>
      <c r="F62" s="216"/>
      <c r="G62" s="216"/>
      <c r="H62" s="216"/>
      <c r="I62" s="216"/>
      <c r="J62" s="216"/>
      <c r="K62" s="216"/>
      <c r="L62" s="216"/>
      <c r="M62" s="216"/>
      <c r="N62" s="216"/>
    </row>
    <row r="63" spans="1:26" ht="28.15" customHeight="1" thickBot="1" x14ac:dyDescent="0.3"/>
    <row r="64" spans="1:26" ht="27" thickBot="1" x14ac:dyDescent="0.3">
      <c r="B64" s="217" t="s">
        <v>98</v>
      </c>
      <c r="C64" s="217"/>
      <c r="D64" s="217"/>
      <c r="E64" s="217"/>
      <c r="F64" s="217"/>
      <c r="G64" s="217"/>
      <c r="H64" s="217"/>
      <c r="I64" s="217"/>
      <c r="J64" s="217"/>
      <c r="K64" s="217"/>
      <c r="L64" s="217"/>
      <c r="M64" s="217"/>
      <c r="N64" s="217"/>
    </row>
    <row r="67" spans="2:17" ht="109.5" customHeight="1" x14ac:dyDescent="0.25">
      <c r="B67" s="86" t="s">
        <v>142</v>
      </c>
      <c r="C67" s="86" t="s">
        <v>2</v>
      </c>
      <c r="D67" s="86" t="s">
        <v>100</v>
      </c>
      <c r="E67" s="86" t="s">
        <v>99</v>
      </c>
      <c r="F67" s="86" t="s">
        <v>101</v>
      </c>
      <c r="G67" s="86" t="s">
        <v>102</v>
      </c>
      <c r="H67" s="86" t="s">
        <v>156</v>
      </c>
      <c r="I67" s="86" t="s">
        <v>103</v>
      </c>
      <c r="J67" s="86" t="s">
        <v>104</v>
      </c>
      <c r="K67" s="86" t="s">
        <v>105</v>
      </c>
      <c r="L67" s="86" t="s">
        <v>106</v>
      </c>
      <c r="M67" s="149" t="s">
        <v>107</v>
      </c>
      <c r="N67" s="149" t="s">
        <v>108</v>
      </c>
      <c r="O67" s="218" t="s">
        <v>3</v>
      </c>
      <c r="P67" s="219"/>
      <c r="Q67" s="86" t="s">
        <v>18</v>
      </c>
    </row>
    <row r="68" spans="2:17" ht="93.75" customHeight="1" x14ac:dyDescent="0.25">
      <c r="B68" s="87" t="s">
        <v>154</v>
      </c>
      <c r="C68" s="87" t="s">
        <v>315</v>
      </c>
      <c r="D68" s="126" t="s">
        <v>335</v>
      </c>
      <c r="E68" s="36">
        <v>60</v>
      </c>
      <c r="F68" s="36" t="s">
        <v>151</v>
      </c>
      <c r="G68" s="36" t="s">
        <v>151</v>
      </c>
      <c r="H68" s="36" t="s">
        <v>129</v>
      </c>
      <c r="I68" s="36" t="s">
        <v>151</v>
      </c>
      <c r="J68" s="36" t="s">
        <v>129</v>
      </c>
      <c r="K68" s="36" t="s">
        <v>129</v>
      </c>
      <c r="L68" s="36" t="s">
        <v>129</v>
      </c>
      <c r="M68" s="150" t="s">
        <v>129</v>
      </c>
      <c r="N68" s="150" t="s">
        <v>129</v>
      </c>
      <c r="O68" s="239" t="s">
        <v>358</v>
      </c>
      <c r="P68" s="240"/>
      <c r="Q68" s="150" t="s">
        <v>129</v>
      </c>
    </row>
    <row r="69" spans="2:17" ht="92.25" customHeight="1" x14ac:dyDescent="0.25">
      <c r="B69" s="87" t="s">
        <v>154</v>
      </c>
      <c r="C69" s="87" t="s">
        <v>315</v>
      </c>
      <c r="D69" s="126" t="s">
        <v>336</v>
      </c>
      <c r="E69" s="36">
        <v>60</v>
      </c>
      <c r="F69" s="36" t="s">
        <v>151</v>
      </c>
      <c r="G69" s="36" t="s">
        <v>151</v>
      </c>
      <c r="H69" s="36" t="s">
        <v>129</v>
      </c>
      <c r="I69" s="36" t="s">
        <v>151</v>
      </c>
      <c r="J69" s="36" t="s">
        <v>129</v>
      </c>
      <c r="K69" s="36" t="s">
        <v>129</v>
      </c>
      <c r="L69" s="36" t="s">
        <v>129</v>
      </c>
      <c r="M69" s="150" t="s">
        <v>129</v>
      </c>
      <c r="N69" s="150" t="s">
        <v>129</v>
      </c>
      <c r="O69" s="239" t="s">
        <v>358</v>
      </c>
      <c r="P69" s="240"/>
      <c r="Q69" s="150" t="s">
        <v>129</v>
      </c>
    </row>
    <row r="70" spans="2:17" ht="92.25" customHeight="1" x14ac:dyDescent="0.25">
      <c r="B70" s="87" t="s">
        <v>154</v>
      </c>
      <c r="C70" s="87" t="s">
        <v>315</v>
      </c>
      <c r="D70" s="126" t="s">
        <v>337</v>
      </c>
      <c r="E70" s="36">
        <v>60</v>
      </c>
      <c r="F70" s="36" t="s">
        <v>151</v>
      </c>
      <c r="G70" s="36" t="s">
        <v>151</v>
      </c>
      <c r="H70" s="36" t="s">
        <v>129</v>
      </c>
      <c r="I70" s="36" t="s">
        <v>151</v>
      </c>
      <c r="J70" s="36" t="s">
        <v>129</v>
      </c>
      <c r="K70" s="36" t="s">
        <v>129</v>
      </c>
      <c r="L70" s="36" t="s">
        <v>129</v>
      </c>
      <c r="M70" s="150" t="s">
        <v>129</v>
      </c>
      <c r="N70" s="150" t="s">
        <v>129</v>
      </c>
      <c r="O70" s="239" t="s">
        <v>358</v>
      </c>
      <c r="P70" s="240"/>
      <c r="Q70" s="150" t="s">
        <v>129</v>
      </c>
    </row>
    <row r="71" spans="2:17" ht="99" customHeight="1" x14ac:dyDescent="0.25">
      <c r="B71" s="87" t="s">
        <v>157</v>
      </c>
      <c r="C71" s="87" t="s">
        <v>320</v>
      </c>
      <c r="D71" s="126" t="s">
        <v>352</v>
      </c>
      <c r="E71" s="36">
        <v>50</v>
      </c>
      <c r="F71" s="36" t="s">
        <v>151</v>
      </c>
      <c r="G71" s="36" t="s">
        <v>151</v>
      </c>
      <c r="H71" s="36" t="s">
        <v>151</v>
      </c>
      <c r="I71" s="36" t="s">
        <v>129</v>
      </c>
      <c r="J71" s="36" t="s">
        <v>151</v>
      </c>
      <c r="K71" s="36" t="s">
        <v>151</v>
      </c>
      <c r="L71" s="36" t="s">
        <v>151</v>
      </c>
      <c r="M71" s="36" t="s">
        <v>151</v>
      </c>
      <c r="N71" s="36" t="s">
        <v>151</v>
      </c>
      <c r="O71" s="239" t="s">
        <v>358</v>
      </c>
      <c r="P71" s="240"/>
      <c r="Q71" s="150" t="s">
        <v>129</v>
      </c>
    </row>
    <row r="72" spans="2:17" ht="90.75" customHeight="1" x14ac:dyDescent="0.25">
      <c r="B72" s="87" t="s">
        <v>157</v>
      </c>
      <c r="C72" s="87" t="s">
        <v>320</v>
      </c>
      <c r="D72" s="127" t="s">
        <v>353</v>
      </c>
      <c r="E72" s="36">
        <v>50</v>
      </c>
      <c r="F72" s="36" t="s">
        <v>151</v>
      </c>
      <c r="G72" s="36" t="s">
        <v>151</v>
      </c>
      <c r="H72" s="36" t="s">
        <v>151</v>
      </c>
      <c r="I72" s="36" t="s">
        <v>129</v>
      </c>
      <c r="J72" s="36" t="s">
        <v>151</v>
      </c>
      <c r="K72" s="36" t="s">
        <v>151</v>
      </c>
      <c r="L72" s="36" t="s">
        <v>151</v>
      </c>
      <c r="M72" s="36" t="s">
        <v>151</v>
      </c>
      <c r="N72" s="36" t="s">
        <v>151</v>
      </c>
      <c r="O72" s="239" t="s">
        <v>358</v>
      </c>
      <c r="P72" s="240"/>
      <c r="Q72" s="150" t="s">
        <v>129</v>
      </c>
    </row>
    <row r="73" spans="2:17" ht="90.75" customHeight="1" x14ac:dyDescent="0.25">
      <c r="B73" s="87" t="s">
        <v>157</v>
      </c>
      <c r="C73" s="87" t="s">
        <v>320</v>
      </c>
      <c r="D73" s="127" t="s">
        <v>354</v>
      </c>
      <c r="E73" s="36">
        <v>50</v>
      </c>
      <c r="F73" s="36" t="s">
        <v>151</v>
      </c>
      <c r="G73" s="36" t="s">
        <v>151</v>
      </c>
      <c r="H73" s="36" t="s">
        <v>151</v>
      </c>
      <c r="I73" s="36" t="s">
        <v>129</v>
      </c>
      <c r="J73" s="36" t="s">
        <v>151</v>
      </c>
      <c r="K73" s="36" t="s">
        <v>151</v>
      </c>
      <c r="L73" s="36" t="s">
        <v>151</v>
      </c>
      <c r="M73" s="36" t="s">
        <v>151</v>
      </c>
      <c r="N73" s="36" t="s">
        <v>151</v>
      </c>
      <c r="O73" s="239" t="s">
        <v>358</v>
      </c>
      <c r="P73" s="240"/>
      <c r="Q73" s="176" t="s">
        <v>129</v>
      </c>
    </row>
    <row r="74" spans="2:17" ht="90.75" customHeight="1" x14ac:dyDescent="0.25">
      <c r="B74" s="87" t="s">
        <v>157</v>
      </c>
      <c r="C74" s="87" t="s">
        <v>320</v>
      </c>
      <c r="D74" s="127" t="s">
        <v>355</v>
      </c>
      <c r="E74" s="36">
        <v>50</v>
      </c>
      <c r="F74" s="36" t="s">
        <v>151</v>
      </c>
      <c r="G74" s="36" t="s">
        <v>151</v>
      </c>
      <c r="H74" s="36" t="s">
        <v>151</v>
      </c>
      <c r="I74" s="36" t="s">
        <v>129</v>
      </c>
      <c r="J74" s="36" t="s">
        <v>151</v>
      </c>
      <c r="K74" s="36" t="s">
        <v>151</v>
      </c>
      <c r="L74" s="36" t="s">
        <v>151</v>
      </c>
      <c r="M74" s="36" t="s">
        <v>151</v>
      </c>
      <c r="N74" s="36" t="s">
        <v>151</v>
      </c>
      <c r="O74" s="239" t="s">
        <v>358</v>
      </c>
      <c r="P74" s="240"/>
      <c r="Q74" s="176" t="s">
        <v>129</v>
      </c>
    </row>
    <row r="75" spans="2:17" ht="90.75" customHeight="1" x14ac:dyDescent="0.25">
      <c r="B75" s="87" t="s">
        <v>157</v>
      </c>
      <c r="C75" s="87" t="s">
        <v>320</v>
      </c>
      <c r="D75" s="127" t="s">
        <v>356</v>
      </c>
      <c r="E75" s="36">
        <v>50</v>
      </c>
      <c r="F75" s="36" t="s">
        <v>151</v>
      </c>
      <c r="G75" s="36" t="s">
        <v>151</v>
      </c>
      <c r="H75" s="36" t="s">
        <v>151</v>
      </c>
      <c r="I75" s="36" t="s">
        <v>129</v>
      </c>
      <c r="J75" s="36" t="s">
        <v>151</v>
      </c>
      <c r="K75" s="36" t="s">
        <v>151</v>
      </c>
      <c r="L75" s="36" t="s">
        <v>151</v>
      </c>
      <c r="M75" s="36" t="s">
        <v>151</v>
      </c>
      <c r="N75" s="36" t="s">
        <v>151</v>
      </c>
      <c r="O75" s="239" t="s">
        <v>358</v>
      </c>
      <c r="P75" s="240"/>
      <c r="Q75" s="176" t="s">
        <v>129</v>
      </c>
    </row>
    <row r="76" spans="2:17" ht="90.75" customHeight="1" x14ac:dyDescent="0.25">
      <c r="B76" s="87" t="s">
        <v>157</v>
      </c>
      <c r="C76" s="87" t="s">
        <v>320</v>
      </c>
      <c r="D76" s="127" t="s">
        <v>357</v>
      </c>
      <c r="E76" s="36">
        <v>50</v>
      </c>
      <c r="F76" s="36" t="s">
        <v>151</v>
      </c>
      <c r="G76" s="36" t="s">
        <v>151</v>
      </c>
      <c r="H76" s="36" t="s">
        <v>151</v>
      </c>
      <c r="I76" s="36" t="s">
        <v>129</v>
      </c>
      <c r="J76" s="36" t="s">
        <v>151</v>
      </c>
      <c r="K76" s="36" t="s">
        <v>151</v>
      </c>
      <c r="L76" s="36" t="s">
        <v>151</v>
      </c>
      <c r="M76" s="36" t="s">
        <v>151</v>
      </c>
      <c r="N76" s="36" t="s">
        <v>151</v>
      </c>
      <c r="O76" s="239" t="s">
        <v>358</v>
      </c>
      <c r="P76" s="240"/>
      <c r="Q76" s="176" t="s">
        <v>129</v>
      </c>
    </row>
    <row r="77" spans="2:17" x14ac:dyDescent="0.25">
      <c r="B77" s="87"/>
      <c r="C77" s="87"/>
      <c r="D77" s="87"/>
      <c r="E77" s="87"/>
      <c r="F77" s="87"/>
      <c r="G77" s="87"/>
      <c r="H77" s="87"/>
      <c r="I77" s="87"/>
      <c r="J77" s="87"/>
      <c r="K77" s="87"/>
      <c r="L77" s="87"/>
      <c r="M77" s="87"/>
      <c r="N77" s="87"/>
      <c r="O77" s="227"/>
      <c r="P77" s="228"/>
      <c r="Q77" s="87"/>
    </row>
    <row r="78" spans="2:17" x14ac:dyDescent="0.25">
      <c r="B78" s="2" t="s">
        <v>1</v>
      </c>
    </row>
    <row r="79" spans="2:17" x14ac:dyDescent="0.25">
      <c r="B79" s="2" t="s">
        <v>37</v>
      </c>
    </row>
    <row r="80" spans="2:17" x14ac:dyDescent="0.25">
      <c r="B80" s="2" t="s">
        <v>60</v>
      </c>
    </row>
    <row r="82" spans="2:17" ht="15.75" thickBot="1" x14ac:dyDescent="0.3"/>
    <row r="83" spans="2:17" ht="27" thickBot="1" x14ac:dyDescent="0.3">
      <c r="B83" s="224" t="s">
        <v>38</v>
      </c>
      <c r="C83" s="225"/>
      <c r="D83" s="225"/>
      <c r="E83" s="225"/>
      <c r="F83" s="225"/>
      <c r="G83" s="225"/>
      <c r="H83" s="225"/>
      <c r="I83" s="225"/>
      <c r="J83" s="225"/>
      <c r="K83" s="225"/>
      <c r="L83" s="225"/>
      <c r="M83" s="225"/>
      <c r="N83" s="226"/>
    </row>
    <row r="88" spans="2:17" ht="76.5" customHeight="1" x14ac:dyDescent="0.25">
      <c r="B88" s="86" t="s">
        <v>0</v>
      </c>
      <c r="C88" s="86" t="s">
        <v>39</v>
      </c>
      <c r="D88" s="86" t="s">
        <v>40</v>
      </c>
      <c r="E88" s="86" t="s">
        <v>109</v>
      </c>
      <c r="F88" s="86" t="s">
        <v>111</v>
      </c>
      <c r="G88" s="86" t="s">
        <v>112</v>
      </c>
      <c r="H88" s="86" t="s">
        <v>113</v>
      </c>
      <c r="I88" s="86" t="s">
        <v>110</v>
      </c>
      <c r="J88" s="218" t="s">
        <v>114</v>
      </c>
      <c r="K88" s="229"/>
      <c r="L88" s="219"/>
      <c r="M88" s="86" t="s">
        <v>115</v>
      </c>
      <c r="N88" s="86" t="s">
        <v>41</v>
      </c>
      <c r="O88" s="86" t="s">
        <v>42</v>
      </c>
      <c r="P88" s="218" t="s">
        <v>3</v>
      </c>
      <c r="Q88" s="219"/>
    </row>
    <row r="89" spans="2:17" ht="107.25" customHeight="1" x14ac:dyDescent="0.25">
      <c r="B89" s="44" t="s">
        <v>202</v>
      </c>
      <c r="C89" s="48" t="s">
        <v>228</v>
      </c>
      <c r="D89" s="44" t="s">
        <v>200</v>
      </c>
      <c r="E89" s="87">
        <v>1006866063</v>
      </c>
      <c r="F89" s="87" t="s">
        <v>163</v>
      </c>
      <c r="G89" s="44" t="s">
        <v>176</v>
      </c>
      <c r="H89" s="128">
        <v>41012</v>
      </c>
      <c r="I89" s="36" t="s">
        <v>129</v>
      </c>
      <c r="J89" s="44" t="s">
        <v>204</v>
      </c>
      <c r="K89" s="127" t="s">
        <v>205</v>
      </c>
      <c r="L89" s="127" t="s">
        <v>203</v>
      </c>
      <c r="M89" s="150" t="s">
        <v>129</v>
      </c>
      <c r="N89" s="150" t="s">
        <v>129</v>
      </c>
      <c r="O89" s="150" t="s">
        <v>129</v>
      </c>
      <c r="P89" s="223"/>
      <c r="Q89" s="223"/>
    </row>
    <row r="90" spans="2:17" ht="144.75" customHeight="1" x14ac:dyDescent="0.25">
      <c r="B90" s="44" t="s">
        <v>211</v>
      </c>
      <c r="C90" s="48" t="s">
        <v>228</v>
      </c>
      <c r="D90" s="44" t="s">
        <v>201</v>
      </c>
      <c r="E90" s="87">
        <v>1102360408</v>
      </c>
      <c r="F90" s="44" t="s">
        <v>163</v>
      </c>
      <c r="G90" s="44" t="s">
        <v>176</v>
      </c>
      <c r="H90" s="128">
        <v>40816</v>
      </c>
      <c r="I90" s="36" t="s">
        <v>129</v>
      </c>
      <c r="J90" s="44" t="s">
        <v>208</v>
      </c>
      <c r="K90" s="44" t="s">
        <v>207</v>
      </c>
      <c r="L90" s="127" t="s">
        <v>209</v>
      </c>
      <c r="M90" s="150" t="s">
        <v>129</v>
      </c>
      <c r="N90" s="150" t="s">
        <v>129</v>
      </c>
      <c r="O90" s="150" t="s">
        <v>129</v>
      </c>
      <c r="P90" s="223"/>
      <c r="Q90" s="223"/>
    </row>
    <row r="91" spans="2:17" ht="144.75" customHeight="1" x14ac:dyDescent="0.25">
      <c r="B91" s="44" t="s">
        <v>181</v>
      </c>
      <c r="C91" s="136" t="s">
        <v>198</v>
      </c>
      <c r="D91" s="44" t="s">
        <v>206</v>
      </c>
      <c r="E91" s="87">
        <v>1116690529</v>
      </c>
      <c r="F91" s="44" t="s">
        <v>163</v>
      </c>
      <c r="G91" s="44" t="s">
        <v>176</v>
      </c>
      <c r="H91" s="128">
        <v>41012</v>
      </c>
      <c r="I91" s="36" t="s">
        <v>129</v>
      </c>
      <c r="J91" s="44" t="s">
        <v>212</v>
      </c>
      <c r="K91" s="44" t="s">
        <v>213</v>
      </c>
      <c r="L91" s="127" t="s">
        <v>214</v>
      </c>
      <c r="M91" s="150" t="s">
        <v>129</v>
      </c>
      <c r="N91" s="150" t="s">
        <v>129</v>
      </c>
      <c r="O91" s="150" t="s">
        <v>129</v>
      </c>
      <c r="P91" s="247"/>
      <c r="Q91" s="248"/>
    </row>
    <row r="92" spans="2:17" ht="104.25" customHeight="1" x14ac:dyDescent="0.25">
      <c r="B92" s="44" t="s">
        <v>210</v>
      </c>
      <c r="C92" s="48" t="s">
        <v>199</v>
      </c>
      <c r="D92" s="44" t="s">
        <v>215</v>
      </c>
      <c r="E92" s="87">
        <v>1117322672</v>
      </c>
      <c r="F92" s="44" t="s">
        <v>163</v>
      </c>
      <c r="G92" s="44" t="s">
        <v>176</v>
      </c>
      <c r="H92" s="128">
        <v>41390</v>
      </c>
      <c r="I92" s="36" t="s">
        <v>129</v>
      </c>
      <c r="J92" s="44" t="s">
        <v>216</v>
      </c>
      <c r="K92" s="44" t="s">
        <v>217</v>
      </c>
      <c r="L92" s="127" t="s">
        <v>218</v>
      </c>
      <c r="M92" s="150" t="s">
        <v>129</v>
      </c>
      <c r="N92" s="150" t="s">
        <v>129</v>
      </c>
      <c r="O92" s="150" t="s">
        <v>129</v>
      </c>
      <c r="P92" s="249"/>
      <c r="Q92" s="250"/>
    </row>
    <row r="93" spans="2:17" ht="104.25" customHeight="1" x14ac:dyDescent="0.25">
      <c r="B93" s="44" t="s">
        <v>219</v>
      </c>
      <c r="C93" s="48" t="s">
        <v>199</v>
      </c>
      <c r="D93" s="44" t="s">
        <v>220</v>
      </c>
      <c r="E93" s="87">
        <v>11222985</v>
      </c>
      <c r="F93" s="44" t="s">
        <v>163</v>
      </c>
      <c r="G93" s="44" t="s">
        <v>221</v>
      </c>
      <c r="H93" s="128">
        <v>41029</v>
      </c>
      <c r="I93" s="36" t="s">
        <v>129</v>
      </c>
      <c r="J93" s="44" t="s">
        <v>224</v>
      </c>
      <c r="K93" s="44" t="s">
        <v>222</v>
      </c>
      <c r="L93" s="127" t="s">
        <v>223</v>
      </c>
      <c r="M93" s="150" t="s">
        <v>129</v>
      </c>
      <c r="N93" s="150" t="s">
        <v>129</v>
      </c>
      <c r="O93" s="150" t="s">
        <v>129</v>
      </c>
      <c r="P93" s="249"/>
      <c r="Q93" s="250"/>
    </row>
    <row r="95" spans="2:17" ht="15.75" thickBot="1" x14ac:dyDescent="0.3"/>
    <row r="96" spans="2:17" ht="27" thickBot="1" x14ac:dyDescent="0.3">
      <c r="B96" s="224" t="s">
        <v>44</v>
      </c>
      <c r="C96" s="225"/>
      <c r="D96" s="225"/>
      <c r="E96" s="225"/>
      <c r="F96" s="225"/>
      <c r="G96" s="225"/>
      <c r="H96" s="225"/>
      <c r="I96" s="225"/>
      <c r="J96" s="225"/>
      <c r="K96" s="225"/>
      <c r="L96" s="225"/>
      <c r="M96" s="225"/>
      <c r="N96" s="226"/>
    </row>
    <row r="99" spans="1:26" ht="46.15" customHeight="1" x14ac:dyDescent="0.25">
      <c r="B99" s="86" t="s">
        <v>33</v>
      </c>
      <c r="C99" s="86" t="s">
        <v>45</v>
      </c>
      <c r="D99" s="218" t="s">
        <v>3</v>
      </c>
      <c r="E99" s="219"/>
    </row>
    <row r="100" spans="1:26" ht="75.75" customHeight="1" x14ac:dyDescent="0.25">
      <c r="B100" s="44" t="s">
        <v>116</v>
      </c>
      <c r="C100" s="87" t="s">
        <v>129</v>
      </c>
      <c r="D100" s="241" t="s">
        <v>321</v>
      </c>
      <c r="E100" s="242"/>
    </row>
    <row r="103" spans="1:26" ht="26.25" x14ac:dyDescent="0.25">
      <c r="B103" s="201" t="s">
        <v>62</v>
      </c>
      <c r="C103" s="202"/>
      <c r="D103" s="202"/>
      <c r="E103" s="202"/>
      <c r="F103" s="202"/>
      <c r="G103" s="202"/>
      <c r="H103" s="202"/>
      <c r="I103" s="202"/>
      <c r="J103" s="202"/>
      <c r="K103" s="202"/>
      <c r="L103" s="202"/>
      <c r="M103" s="202"/>
      <c r="N103" s="202"/>
      <c r="O103" s="202"/>
      <c r="P103" s="202"/>
    </row>
    <row r="105" spans="1:26" ht="15.75" thickBot="1" x14ac:dyDescent="0.3"/>
    <row r="106" spans="1:26" ht="27" thickBot="1" x14ac:dyDescent="0.3">
      <c r="B106" s="224" t="s">
        <v>52</v>
      </c>
      <c r="C106" s="225"/>
      <c r="D106" s="225"/>
      <c r="E106" s="225"/>
      <c r="F106" s="225"/>
      <c r="G106" s="225"/>
      <c r="H106" s="225"/>
      <c r="I106" s="225"/>
      <c r="J106" s="225"/>
      <c r="K106" s="225"/>
      <c r="L106" s="225"/>
      <c r="M106" s="225"/>
      <c r="N106" s="226"/>
    </row>
    <row r="108" spans="1:26" ht="15.75" thickBot="1" x14ac:dyDescent="0.3">
      <c r="M108" s="42"/>
      <c r="N108" s="42"/>
    </row>
    <row r="109" spans="1:26" s="73" customFormat="1" ht="109.5" customHeight="1" x14ac:dyDescent="0.25">
      <c r="B109" s="84" t="s">
        <v>138</v>
      </c>
      <c r="C109" s="84" t="s">
        <v>139</v>
      </c>
      <c r="D109" s="84" t="s">
        <v>140</v>
      </c>
      <c r="E109" s="84" t="s">
        <v>43</v>
      </c>
      <c r="F109" s="84" t="s">
        <v>22</v>
      </c>
      <c r="G109" s="84" t="s">
        <v>97</v>
      </c>
      <c r="H109" s="84" t="s">
        <v>17</v>
      </c>
      <c r="I109" s="84" t="s">
        <v>10</v>
      </c>
      <c r="J109" s="84" t="s">
        <v>31</v>
      </c>
      <c r="K109" s="84" t="s">
        <v>59</v>
      </c>
      <c r="L109" s="84" t="s">
        <v>20</v>
      </c>
      <c r="M109" s="69" t="s">
        <v>26</v>
      </c>
      <c r="N109" s="84" t="s">
        <v>141</v>
      </c>
      <c r="O109" s="84" t="s">
        <v>36</v>
      </c>
      <c r="P109" s="85" t="s">
        <v>11</v>
      </c>
      <c r="Q109" s="85" t="s">
        <v>19</v>
      </c>
    </row>
    <row r="110" spans="1:26" s="79" customFormat="1" ht="27" customHeight="1" x14ac:dyDescent="0.25">
      <c r="A110" s="33">
        <v>1</v>
      </c>
      <c r="B110" s="80"/>
      <c r="C110" s="81"/>
      <c r="D110" s="80"/>
      <c r="E110" s="75"/>
      <c r="F110" s="76"/>
      <c r="G110" s="115"/>
      <c r="H110" s="83"/>
      <c r="I110" s="77"/>
      <c r="J110" s="77"/>
      <c r="K110" s="77"/>
      <c r="L110" s="77"/>
      <c r="M110" s="68"/>
      <c r="N110" s="68">
        <f>+M110*G110</f>
        <v>0</v>
      </c>
      <c r="O110" s="16"/>
      <c r="P110" s="16"/>
      <c r="Q110" s="116"/>
      <c r="R110" s="78"/>
      <c r="S110" s="78"/>
      <c r="T110" s="78"/>
      <c r="U110" s="78"/>
      <c r="V110" s="78"/>
      <c r="W110" s="78"/>
      <c r="X110" s="78"/>
      <c r="Y110" s="78"/>
      <c r="Z110" s="78"/>
    </row>
    <row r="111" spans="1:26" s="79" customFormat="1" ht="30" customHeight="1" x14ac:dyDescent="0.25">
      <c r="A111" s="33">
        <f>+A110+1</f>
        <v>2</v>
      </c>
      <c r="B111" s="80"/>
      <c r="C111" s="81"/>
      <c r="D111" s="80"/>
      <c r="E111" s="75"/>
      <c r="F111" s="76"/>
      <c r="G111" s="76"/>
      <c r="H111" s="76"/>
      <c r="I111" s="77"/>
      <c r="J111" s="77"/>
      <c r="K111" s="77"/>
      <c r="L111" s="77"/>
      <c r="M111" s="68"/>
      <c r="N111" s="68"/>
      <c r="O111" s="16"/>
      <c r="P111" s="16"/>
      <c r="Q111" s="116"/>
      <c r="R111" s="78"/>
      <c r="S111" s="78"/>
      <c r="T111" s="78"/>
      <c r="U111" s="78"/>
      <c r="V111" s="78"/>
      <c r="W111" s="78"/>
      <c r="X111" s="78"/>
      <c r="Y111" s="78"/>
      <c r="Z111" s="78"/>
    </row>
    <row r="112" spans="1:26" s="79" customFormat="1" x14ac:dyDescent="0.25">
      <c r="A112" s="33">
        <f t="shared" ref="A112:A117" si="1">+A111+1</f>
        <v>3</v>
      </c>
      <c r="B112" s="80"/>
      <c r="C112" s="81"/>
      <c r="D112" s="80"/>
      <c r="E112" s="75"/>
      <c r="F112" s="76"/>
      <c r="G112" s="76"/>
      <c r="H112" s="76"/>
      <c r="I112" s="77"/>
      <c r="J112" s="77"/>
      <c r="K112" s="77"/>
      <c r="L112" s="77"/>
      <c r="M112" s="68"/>
      <c r="N112" s="68"/>
      <c r="O112" s="16"/>
      <c r="P112" s="16"/>
      <c r="Q112" s="116"/>
      <c r="R112" s="78"/>
      <c r="S112" s="78"/>
      <c r="T112" s="78"/>
      <c r="U112" s="78"/>
      <c r="V112" s="78"/>
      <c r="W112" s="78"/>
      <c r="X112" s="78"/>
      <c r="Y112" s="78"/>
      <c r="Z112" s="78"/>
    </row>
    <row r="113" spans="1:26" s="79" customFormat="1" x14ac:dyDescent="0.25">
      <c r="A113" s="33">
        <f t="shared" si="1"/>
        <v>4</v>
      </c>
      <c r="B113" s="80"/>
      <c r="C113" s="81"/>
      <c r="D113" s="80"/>
      <c r="E113" s="75"/>
      <c r="F113" s="76"/>
      <c r="G113" s="76"/>
      <c r="H113" s="76"/>
      <c r="I113" s="77"/>
      <c r="J113" s="77"/>
      <c r="K113" s="77"/>
      <c r="L113" s="77"/>
      <c r="M113" s="68"/>
      <c r="N113" s="68"/>
      <c r="O113" s="16"/>
      <c r="P113" s="16"/>
      <c r="Q113" s="116"/>
      <c r="R113" s="78"/>
      <c r="S113" s="78"/>
      <c r="T113" s="78"/>
      <c r="U113" s="78"/>
      <c r="V113" s="78"/>
      <c r="W113" s="78"/>
      <c r="X113" s="78"/>
      <c r="Y113" s="78"/>
      <c r="Z113" s="78"/>
    </row>
    <row r="114" spans="1:26" s="79" customFormat="1" x14ac:dyDescent="0.25">
      <c r="A114" s="33">
        <f t="shared" si="1"/>
        <v>5</v>
      </c>
      <c r="B114" s="80"/>
      <c r="C114" s="81"/>
      <c r="D114" s="80"/>
      <c r="E114" s="75"/>
      <c r="F114" s="76"/>
      <c r="G114" s="76"/>
      <c r="H114" s="76"/>
      <c r="I114" s="77"/>
      <c r="J114" s="77"/>
      <c r="K114" s="77"/>
      <c r="L114" s="77"/>
      <c r="M114" s="68"/>
      <c r="N114" s="68"/>
      <c r="O114" s="16"/>
      <c r="P114" s="16"/>
      <c r="Q114" s="116"/>
      <c r="R114" s="78"/>
      <c r="S114" s="78"/>
      <c r="T114" s="78"/>
      <c r="U114" s="78"/>
      <c r="V114" s="78"/>
      <c r="W114" s="78"/>
      <c r="X114" s="78"/>
      <c r="Y114" s="78"/>
      <c r="Z114" s="78"/>
    </row>
    <row r="115" spans="1:26" s="79" customFormat="1" x14ac:dyDescent="0.25">
      <c r="A115" s="33">
        <f t="shared" si="1"/>
        <v>6</v>
      </c>
      <c r="B115" s="80"/>
      <c r="C115" s="81"/>
      <c r="D115" s="80"/>
      <c r="E115" s="75"/>
      <c r="F115" s="76"/>
      <c r="G115" s="76"/>
      <c r="H115" s="76"/>
      <c r="I115" s="77"/>
      <c r="J115" s="77"/>
      <c r="K115" s="77"/>
      <c r="L115" s="77"/>
      <c r="M115" s="68"/>
      <c r="N115" s="68"/>
      <c r="O115" s="16"/>
      <c r="P115" s="16"/>
      <c r="Q115" s="116"/>
      <c r="R115" s="78"/>
      <c r="S115" s="78"/>
      <c r="T115" s="78"/>
      <c r="U115" s="78"/>
      <c r="V115" s="78"/>
      <c r="W115" s="78"/>
      <c r="X115" s="78"/>
      <c r="Y115" s="78"/>
      <c r="Z115" s="78"/>
    </row>
    <row r="116" spans="1:26" s="79" customFormat="1" x14ac:dyDescent="0.25">
      <c r="A116" s="33">
        <f t="shared" si="1"/>
        <v>7</v>
      </c>
      <c r="B116" s="80"/>
      <c r="C116" s="81"/>
      <c r="D116" s="80"/>
      <c r="E116" s="75"/>
      <c r="F116" s="76"/>
      <c r="G116" s="76"/>
      <c r="H116" s="76"/>
      <c r="I116" s="77"/>
      <c r="J116" s="77"/>
      <c r="K116" s="77"/>
      <c r="L116" s="77"/>
      <c r="M116" s="68"/>
      <c r="N116" s="68"/>
      <c r="O116" s="16"/>
      <c r="P116" s="16"/>
      <c r="Q116" s="116"/>
      <c r="R116" s="78"/>
      <c r="S116" s="78"/>
      <c r="T116" s="78"/>
      <c r="U116" s="78"/>
      <c r="V116" s="78"/>
      <c r="W116" s="78"/>
      <c r="X116" s="78"/>
      <c r="Y116" s="78"/>
      <c r="Z116" s="78"/>
    </row>
    <row r="117" spans="1:26" s="79" customFormat="1" x14ac:dyDescent="0.25">
      <c r="A117" s="33">
        <f t="shared" si="1"/>
        <v>8</v>
      </c>
      <c r="B117" s="80"/>
      <c r="C117" s="81"/>
      <c r="D117" s="80"/>
      <c r="E117" s="75"/>
      <c r="F117" s="76"/>
      <c r="G117" s="76"/>
      <c r="H117" s="76"/>
      <c r="I117" s="77"/>
      <c r="J117" s="77"/>
      <c r="K117" s="77"/>
      <c r="L117" s="77"/>
      <c r="M117" s="68"/>
      <c r="N117" s="68"/>
      <c r="O117" s="16"/>
      <c r="P117" s="16"/>
      <c r="Q117" s="116"/>
      <c r="R117" s="78"/>
      <c r="S117" s="78"/>
      <c r="T117" s="78"/>
      <c r="U117" s="78"/>
      <c r="V117" s="78"/>
      <c r="W117" s="78"/>
      <c r="X117" s="78"/>
      <c r="Y117" s="78"/>
      <c r="Z117" s="78"/>
    </row>
    <row r="118" spans="1:26" s="79" customFormat="1" x14ac:dyDescent="0.25">
      <c r="A118" s="33"/>
      <c r="B118" s="34" t="s">
        <v>16</v>
      </c>
      <c r="C118" s="81"/>
      <c r="D118" s="80"/>
      <c r="E118" s="75"/>
      <c r="F118" s="76"/>
      <c r="G118" s="76"/>
      <c r="H118" s="76"/>
      <c r="I118" s="77"/>
      <c r="J118" s="77"/>
      <c r="K118" s="82">
        <f>SUM(K110:K117)</f>
        <v>0</v>
      </c>
      <c r="L118" s="82">
        <f>SUM(L110:L117)</f>
        <v>0</v>
      </c>
      <c r="M118" s="114">
        <f>SUM(M110:M117)</f>
        <v>0</v>
      </c>
      <c r="N118" s="82">
        <f>SUM(N110:N117)</f>
        <v>0</v>
      </c>
      <c r="O118" s="16"/>
      <c r="P118" s="16"/>
      <c r="Q118" s="117"/>
    </row>
    <row r="119" spans="1:26" x14ac:dyDescent="0.25">
      <c r="B119" s="17"/>
      <c r="C119" s="17"/>
      <c r="D119" s="17"/>
      <c r="E119" s="18"/>
      <c r="F119" s="17"/>
      <c r="G119" s="17"/>
      <c r="H119" s="17"/>
      <c r="I119" s="17"/>
      <c r="J119" s="17"/>
      <c r="K119" s="17"/>
      <c r="L119" s="17"/>
      <c r="M119" s="17"/>
      <c r="N119" s="17"/>
      <c r="O119" s="17"/>
      <c r="P119" s="17"/>
    </row>
    <row r="120" spans="1:26" ht="18.75" x14ac:dyDescent="0.25">
      <c r="B120" s="38" t="s">
        <v>32</v>
      </c>
      <c r="C120" s="47">
        <f>+K118</f>
        <v>0</v>
      </c>
      <c r="H120" s="19"/>
      <c r="I120" s="19"/>
      <c r="J120" s="19"/>
      <c r="K120" s="19"/>
      <c r="L120" s="19"/>
      <c r="M120" s="19"/>
      <c r="N120" s="17"/>
      <c r="O120" s="17"/>
      <c r="P120" s="17"/>
    </row>
    <row r="122" spans="1:26" ht="15.75" thickBot="1" x14ac:dyDescent="0.3"/>
    <row r="123" spans="1:26" ht="37.15" customHeight="1" thickBot="1" x14ac:dyDescent="0.3">
      <c r="B123" s="49" t="s">
        <v>47</v>
      </c>
      <c r="C123" s="50" t="s">
        <v>48</v>
      </c>
      <c r="D123" s="49" t="s">
        <v>49</v>
      </c>
      <c r="E123" s="50" t="s">
        <v>53</v>
      </c>
    </row>
    <row r="124" spans="1:26" ht="41.45" customHeight="1" x14ac:dyDescent="0.25">
      <c r="B124" s="43" t="s">
        <v>117</v>
      </c>
      <c r="C124" s="45">
        <v>20</v>
      </c>
      <c r="D124" s="176">
        <v>0</v>
      </c>
      <c r="E124" s="234">
        <f>+D124+D125+D126</f>
        <v>0</v>
      </c>
    </row>
    <row r="125" spans="1:26" x14ac:dyDescent="0.25">
      <c r="B125" s="43" t="s">
        <v>118</v>
      </c>
      <c r="C125" s="36">
        <v>30</v>
      </c>
      <c r="D125" s="150">
        <v>0</v>
      </c>
      <c r="E125" s="235"/>
    </row>
    <row r="126" spans="1:26" ht="15.75" thickBot="1" x14ac:dyDescent="0.3">
      <c r="B126" s="43" t="s">
        <v>119</v>
      </c>
      <c r="C126" s="46">
        <v>40</v>
      </c>
      <c r="D126" s="46">
        <v>0</v>
      </c>
      <c r="E126" s="236"/>
    </row>
    <row r="128" spans="1:26" ht="15.75" thickBot="1" x14ac:dyDescent="0.3"/>
    <row r="129" spans="2:17" ht="27" thickBot="1" x14ac:dyDescent="0.3">
      <c r="B129" s="224" t="s">
        <v>50</v>
      </c>
      <c r="C129" s="225"/>
      <c r="D129" s="225"/>
      <c r="E129" s="225"/>
      <c r="F129" s="225"/>
      <c r="G129" s="225"/>
      <c r="H129" s="225"/>
      <c r="I129" s="225"/>
      <c r="J129" s="225"/>
      <c r="K129" s="225"/>
      <c r="L129" s="225"/>
      <c r="M129" s="225"/>
      <c r="N129" s="226"/>
    </row>
    <row r="131" spans="2:17" ht="76.5" customHeight="1" x14ac:dyDescent="0.25">
      <c r="B131" s="86" t="s">
        <v>0</v>
      </c>
      <c r="C131" s="86" t="s">
        <v>39</v>
      </c>
      <c r="D131" s="86" t="s">
        <v>40</v>
      </c>
      <c r="E131" s="86" t="s">
        <v>109</v>
      </c>
      <c r="F131" s="86" t="s">
        <v>111</v>
      </c>
      <c r="G131" s="86" t="s">
        <v>112</v>
      </c>
      <c r="H131" s="86" t="s">
        <v>113</v>
      </c>
      <c r="I131" s="86" t="s">
        <v>110</v>
      </c>
      <c r="J131" s="218" t="s">
        <v>114</v>
      </c>
      <c r="K131" s="229"/>
      <c r="L131" s="219"/>
      <c r="M131" s="86" t="s">
        <v>115</v>
      </c>
      <c r="N131" s="86" t="s">
        <v>41</v>
      </c>
      <c r="O131" s="86" t="s">
        <v>42</v>
      </c>
      <c r="P131" s="218" t="s">
        <v>3</v>
      </c>
      <c r="Q131" s="219"/>
    </row>
    <row r="132" spans="2:17" ht="60" x14ac:dyDescent="0.25">
      <c r="B132" s="44" t="s">
        <v>123</v>
      </c>
      <c r="C132" s="137" t="s">
        <v>295</v>
      </c>
      <c r="D132" s="44" t="s">
        <v>266</v>
      </c>
      <c r="E132" s="48">
        <v>1116543071</v>
      </c>
      <c r="F132" s="44" t="s">
        <v>267</v>
      </c>
      <c r="G132" s="44" t="s">
        <v>304</v>
      </c>
      <c r="H132" s="158">
        <v>41244</v>
      </c>
      <c r="I132" s="36" t="s">
        <v>129</v>
      </c>
      <c r="J132" s="156" t="s">
        <v>224</v>
      </c>
      <c r="K132" s="159" t="s">
        <v>305</v>
      </c>
      <c r="L132" s="159" t="s">
        <v>306</v>
      </c>
      <c r="M132" s="150" t="s">
        <v>129</v>
      </c>
      <c r="N132" s="150" t="s">
        <v>129</v>
      </c>
      <c r="O132" s="150" t="s">
        <v>129</v>
      </c>
      <c r="P132" s="223"/>
      <c r="Q132" s="223"/>
    </row>
    <row r="133" spans="2:17" ht="60" x14ac:dyDescent="0.25">
      <c r="B133" s="157" t="s">
        <v>124</v>
      </c>
      <c r="C133" s="137" t="s">
        <v>295</v>
      </c>
      <c r="D133" s="48" t="s">
        <v>265</v>
      </c>
      <c r="E133" s="48">
        <v>33378051</v>
      </c>
      <c r="F133" s="48" t="s">
        <v>299</v>
      </c>
      <c r="G133" s="48" t="s">
        <v>307</v>
      </c>
      <c r="H133" s="158">
        <v>40711</v>
      </c>
      <c r="I133" s="36" t="s">
        <v>151</v>
      </c>
      <c r="J133" s="48" t="s">
        <v>224</v>
      </c>
      <c r="K133" s="160" t="s">
        <v>308</v>
      </c>
      <c r="L133" s="160" t="s">
        <v>302</v>
      </c>
      <c r="M133" s="150" t="s">
        <v>129</v>
      </c>
      <c r="N133" s="150" t="s">
        <v>129</v>
      </c>
      <c r="O133" s="150" t="s">
        <v>129</v>
      </c>
      <c r="P133" s="237"/>
      <c r="Q133" s="238"/>
    </row>
    <row r="134" spans="2:17" ht="33.6" customHeight="1" x14ac:dyDescent="0.25">
      <c r="B134" s="44" t="s">
        <v>125</v>
      </c>
      <c r="C134" s="137" t="s">
        <v>303</v>
      </c>
      <c r="D134" s="44" t="s">
        <v>268</v>
      </c>
      <c r="E134" s="87">
        <v>43159810</v>
      </c>
      <c r="F134" s="44" t="s">
        <v>267</v>
      </c>
      <c r="G134" s="44" t="s">
        <v>304</v>
      </c>
      <c r="H134" s="128">
        <v>40453</v>
      </c>
      <c r="I134" s="36" t="s">
        <v>129</v>
      </c>
      <c r="J134" s="156" t="s">
        <v>151</v>
      </c>
      <c r="K134" s="156" t="s">
        <v>151</v>
      </c>
      <c r="L134" s="156" t="s">
        <v>151</v>
      </c>
      <c r="M134" s="150" t="s">
        <v>129</v>
      </c>
      <c r="N134" s="150" t="s">
        <v>129</v>
      </c>
      <c r="O134" s="150" t="s">
        <v>129</v>
      </c>
      <c r="P134" s="223"/>
      <c r="Q134" s="223"/>
    </row>
    <row r="137" spans="2:17" ht="15.75" thickBot="1" x14ac:dyDescent="0.3"/>
    <row r="138" spans="2:17" ht="54" customHeight="1" x14ac:dyDescent="0.25">
      <c r="B138" s="89" t="s">
        <v>33</v>
      </c>
      <c r="C138" s="89" t="s">
        <v>47</v>
      </c>
      <c r="D138" s="86" t="s">
        <v>48</v>
      </c>
      <c r="E138" s="89" t="s">
        <v>49</v>
      </c>
      <c r="F138" s="50" t="s">
        <v>54</v>
      </c>
      <c r="G138" s="64"/>
    </row>
    <row r="139" spans="2:17" ht="120.75" customHeight="1" x14ac:dyDescent="0.25">
      <c r="B139" s="230" t="s">
        <v>51</v>
      </c>
      <c r="C139" s="153" t="s">
        <v>120</v>
      </c>
      <c r="D139" s="150">
        <v>25</v>
      </c>
      <c r="E139" s="150">
        <v>25</v>
      </c>
      <c r="F139" s="231">
        <f>+E139+E140+E141</f>
        <v>60</v>
      </c>
      <c r="G139" s="64"/>
    </row>
    <row r="140" spans="2:17" ht="76.150000000000006" customHeight="1" x14ac:dyDescent="0.25">
      <c r="B140" s="230"/>
      <c r="C140" s="153" t="s">
        <v>121</v>
      </c>
      <c r="D140" s="48">
        <v>25</v>
      </c>
      <c r="E140" s="150">
        <v>25</v>
      </c>
      <c r="F140" s="232"/>
      <c r="G140" s="64"/>
    </row>
    <row r="141" spans="2:17" ht="69" customHeight="1" x14ac:dyDescent="0.25">
      <c r="B141" s="230"/>
      <c r="C141" s="153" t="s">
        <v>122</v>
      </c>
      <c r="D141" s="150">
        <v>10</v>
      </c>
      <c r="E141" s="150">
        <v>10</v>
      </c>
      <c r="F141" s="233"/>
      <c r="G141" s="64"/>
    </row>
    <row r="145" spans="2:5" x14ac:dyDescent="0.25">
      <c r="B145" s="88" t="s">
        <v>55</v>
      </c>
    </row>
    <row r="148" spans="2:5" x14ac:dyDescent="0.25">
      <c r="B148" s="90" t="s">
        <v>33</v>
      </c>
      <c r="C148" s="90" t="s">
        <v>56</v>
      </c>
      <c r="D148" s="89" t="s">
        <v>49</v>
      </c>
      <c r="E148" s="89" t="s">
        <v>16</v>
      </c>
    </row>
    <row r="149" spans="2:5" ht="28.5" x14ac:dyDescent="0.25">
      <c r="B149" s="71" t="s">
        <v>57</v>
      </c>
      <c r="C149" s="72">
        <v>40</v>
      </c>
      <c r="D149" s="150">
        <f>+E124</f>
        <v>0</v>
      </c>
      <c r="E149" s="210">
        <f>+D149+D150</f>
        <v>60</v>
      </c>
    </row>
    <row r="150" spans="2:5" ht="42.75" x14ac:dyDescent="0.25">
      <c r="B150" s="71" t="s">
        <v>58</v>
      </c>
      <c r="C150" s="72">
        <v>60</v>
      </c>
      <c r="D150" s="150">
        <f>+F139</f>
        <v>60</v>
      </c>
      <c r="E150" s="211"/>
    </row>
  </sheetData>
  <mergeCells count="50">
    <mergeCell ref="B58:B59"/>
    <mergeCell ref="C58:C59"/>
    <mergeCell ref="D58:E58"/>
    <mergeCell ref="B2:P2"/>
    <mergeCell ref="B4:P4"/>
    <mergeCell ref="C6:N6"/>
    <mergeCell ref="C7:N7"/>
    <mergeCell ref="C8:N8"/>
    <mergeCell ref="C9:N9"/>
    <mergeCell ref="C10:E10"/>
    <mergeCell ref="B14:C21"/>
    <mergeCell ref="B22:C22"/>
    <mergeCell ref="E40:E41"/>
    <mergeCell ref="M45:N45"/>
    <mergeCell ref="B83:N83"/>
    <mergeCell ref="C62:N62"/>
    <mergeCell ref="B64:N64"/>
    <mergeCell ref="O67:P67"/>
    <mergeCell ref="O68:P68"/>
    <mergeCell ref="O69:P69"/>
    <mergeCell ref="O70:P70"/>
    <mergeCell ref="O71:P71"/>
    <mergeCell ref="O72:P72"/>
    <mergeCell ref="O75:P75"/>
    <mergeCell ref="O76:P76"/>
    <mergeCell ref="O77:P77"/>
    <mergeCell ref="O73:P73"/>
    <mergeCell ref="O74:P74"/>
    <mergeCell ref="B106:N106"/>
    <mergeCell ref="J88:L88"/>
    <mergeCell ref="P88:Q88"/>
    <mergeCell ref="P89:Q89"/>
    <mergeCell ref="P90:Q90"/>
    <mergeCell ref="P91:Q91"/>
    <mergeCell ref="P92:Q92"/>
    <mergeCell ref="P93:Q93"/>
    <mergeCell ref="B96:N96"/>
    <mergeCell ref="D99:E99"/>
    <mergeCell ref="D100:E100"/>
    <mergeCell ref="B103:P103"/>
    <mergeCell ref="P134:Q134"/>
    <mergeCell ref="B139:B141"/>
    <mergeCell ref="F139:F141"/>
    <mergeCell ref="E149:E150"/>
    <mergeCell ref="E124:E126"/>
    <mergeCell ref="B129:N129"/>
    <mergeCell ref="J131:L131"/>
    <mergeCell ref="P131:Q131"/>
    <mergeCell ref="P132:Q132"/>
    <mergeCell ref="P133:Q133"/>
  </mergeCells>
  <dataValidations count="2">
    <dataValidation type="decimal" allowBlank="1" showInputMessage="1" showErrorMessage="1" sqref="WVH983066 WLL983066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3" workbookViewId="0">
      <selection activeCell="H26" sqref="H26"/>
    </sheetView>
  </sheetViews>
  <sheetFormatPr baseColWidth="10" defaultRowHeight="15.75" x14ac:dyDescent="0.25"/>
  <cols>
    <col min="1" max="1" width="4.42578125" style="112" customWidth="1"/>
    <col min="2" max="2" width="49.42578125" style="112" customWidth="1"/>
    <col min="3" max="3" width="35.28515625" style="112" customWidth="1"/>
    <col min="4" max="4" width="29.42578125" style="112" customWidth="1"/>
    <col min="5" max="5" width="6.140625" style="112" customWidth="1"/>
    <col min="6" max="16384" width="11.42578125" style="70"/>
  </cols>
  <sheetData>
    <row r="1" spans="1:5" x14ac:dyDescent="0.25">
      <c r="A1" s="258" t="s">
        <v>87</v>
      </c>
      <c r="B1" s="259"/>
      <c r="C1" s="259"/>
      <c r="D1" s="259"/>
      <c r="E1" s="92"/>
    </row>
    <row r="2" spans="1:5" x14ac:dyDescent="0.25">
      <c r="A2" s="93"/>
      <c r="B2" s="260" t="s">
        <v>75</v>
      </c>
      <c r="C2" s="260"/>
      <c r="D2" s="260"/>
      <c r="E2" s="94"/>
    </row>
    <row r="3" spans="1:5" x14ac:dyDescent="0.25">
      <c r="A3" s="95"/>
      <c r="B3" s="260" t="s">
        <v>143</v>
      </c>
      <c r="C3" s="260"/>
      <c r="D3" s="260"/>
      <c r="E3" s="96"/>
    </row>
    <row r="4" spans="1:5" thickBot="1" x14ac:dyDescent="0.3">
      <c r="A4" s="97"/>
      <c r="B4" s="98"/>
      <c r="C4" s="98"/>
      <c r="D4" s="98"/>
      <c r="E4" s="99"/>
    </row>
    <row r="5" spans="1:5" ht="16.5" thickBot="1" x14ac:dyDescent="0.3">
      <c r="A5" s="97"/>
      <c r="B5" s="100" t="s">
        <v>76</v>
      </c>
      <c r="C5" s="261" t="s">
        <v>309</v>
      </c>
      <c r="D5" s="262"/>
      <c r="E5" s="99"/>
    </row>
    <row r="6" spans="1:5" ht="16.5" thickBot="1" x14ac:dyDescent="0.3">
      <c r="A6" s="97"/>
      <c r="B6" s="118" t="s">
        <v>77</v>
      </c>
      <c r="C6" s="263" t="s">
        <v>363</v>
      </c>
      <c r="D6" s="264"/>
      <c r="E6" s="99"/>
    </row>
    <row r="7" spans="1:5" ht="16.5" thickBot="1" x14ac:dyDescent="0.3">
      <c r="A7" s="97"/>
      <c r="B7" s="118" t="s">
        <v>144</v>
      </c>
      <c r="C7" s="256" t="s">
        <v>145</v>
      </c>
      <c r="D7" s="257"/>
      <c r="E7" s="99"/>
    </row>
    <row r="8" spans="1:5" ht="16.5" thickBot="1" x14ac:dyDescent="0.3">
      <c r="A8" s="97"/>
      <c r="B8" s="119">
        <v>4</v>
      </c>
      <c r="C8" s="251">
        <v>1605949980</v>
      </c>
      <c r="D8" s="252"/>
      <c r="E8" s="99"/>
    </row>
    <row r="9" spans="1:5" ht="16.5" thickBot="1" x14ac:dyDescent="0.3">
      <c r="A9" s="97"/>
      <c r="B9" s="119">
        <v>5</v>
      </c>
      <c r="C9" s="251">
        <v>585315950</v>
      </c>
      <c r="D9" s="252"/>
      <c r="E9" s="99"/>
    </row>
    <row r="10" spans="1:5" ht="16.5" thickBot="1" x14ac:dyDescent="0.3">
      <c r="A10" s="97"/>
      <c r="B10" s="119">
        <v>6</v>
      </c>
      <c r="C10" s="251">
        <v>426487140</v>
      </c>
      <c r="D10" s="252"/>
      <c r="E10" s="99"/>
    </row>
    <row r="11" spans="1:5" ht="16.5" thickBot="1" x14ac:dyDescent="0.3">
      <c r="A11" s="97"/>
      <c r="B11" s="119">
        <v>1</v>
      </c>
      <c r="C11" s="251">
        <v>367789350</v>
      </c>
      <c r="D11" s="252"/>
      <c r="E11" s="99"/>
    </row>
    <row r="12" spans="1:5" ht="16.5" thickBot="1" x14ac:dyDescent="0.3">
      <c r="A12" s="97"/>
      <c r="B12" s="119">
        <v>10</v>
      </c>
      <c r="C12" s="251">
        <v>1116217140</v>
      </c>
      <c r="D12" s="252"/>
      <c r="E12" s="99"/>
    </row>
    <row r="13" spans="1:5" ht="48" thickBot="1" x14ac:dyDescent="0.3">
      <c r="A13" s="97"/>
      <c r="B13" s="120" t="s">
        <v>146</v>
      </c>
      <c r="C13" s="251">
        <f>SUM(C8:D12)</f>
        <v>4101759560</v>
      </c>
      <c r="D13" s="252"/>
      <c r="E13" s="99"/>
    </row>
    <row r="14" spans="1:5" ht="48" thickBot="1" x14ac:dyDescent="0.3">
      <c r="A14" s="97"/>
      <c r="B14" s="120" t="s">
        <v>147</v>
      </c>
      <c r="C14" s="251">
        <f>+C13/616000</f>
        <v>6658.7005844155847</v>
      </c>
      <c r="D14" s="252"/>
      <c r="E14" s="99"/>
    </row>
    <row r="15" spans="1:5" x14ac:dyDescent="0.25">
      <c r="A15" s="97"/>
      <c r="B15" s="98"/>
      <c r="C15" s="101"/>
      <c r="D15" s="102"/>
      <c r="E15" s="99"/>
    </row>
    <row r="16" spans="1:5" ht="16.5" thickBot="1" x14ac:dyDescent="0.3">
      <c r="A16" s="97"/>
      <c r="B16" s="98" t="s">
        <v>148</v>
      </c>
      <c r="C16" s="101"/>
      <c r="D16" s="102"/>
      <c r="E16" s="99"/>
    </row>
    <row r="17" spans="1:7" ht="15" x14ac:dyDescent="0.25">
      <c r="A17" s="97"/>
      <c r="B17" s="103" t="s">
        <v>78</v>
      </c>
      <c r="C17" s="282">
        <v>431438708</v>
      </c>
      <c r="D17" s="283"/>
      <c r="E17" s="99"/>
    </row>
    <row r="18" spans="1:7" ht="15" x14ac:dyDescent="0.25">
      <c r="A18" s="97"/>
      <c r="B18" s="97" t="s">
        <v>79</v>
      </c>
      <c r="C18" s="284">
        <v>483272643</v>
      </c>
      <c r="D18" s="99"/>
      <c r="E18" s="99"/>
      <c r="G18" s="285"/>
    </row>
    <row r="19" spans="1:7" ht="15" x14ac:dyDescent="0.25">
      <c r="A19" s="97"/>
      <c r="B19" s="97" t="s">
        <v>80</v>
      </c>
      <c r="C19" s="284">
        <v>328666965</v>
      </c>
      <c r="D19" s="286"/>
      <c r="E19" s="99"/>
    </row>
    <row r="20" spans="1:7" thickBot="1" x14ac:dyDescent="0.3">
      <c r="A20" s="97"/>
      <c r="B20" s="104" t="s">
        <v>81</v>
      </c>
      <c r="C20" s="287">
        <v>328666965</v>
      </c>
      <c r="D20" s="105"/>
      <c r="E20" s="99"/>
    </row>
    <row r="21" spans="1:7" ht="16.5" thickBot="1" x14ac:dyDescent="0.3">
      <c r="A21" s="97"/>
      <c r="B21" s="253" t="s">
        <v>82</v>
      </c>
      <c r="C21" s="254"/>
      <c r="D21" s="255"/>
      <c r="E21" s="99"/>
    </row>
    <row r="22" spans="1:7" ht="16.5" thickBot="1" x14ac:dyDescent="0.3">
      <c r="A22" s="97"/>
      <c r="B22" s="253" t="s">
        <v>83</v>
      </c>
      <c r="C22" s="254"/>
      <c r="D22" s="255"/>
      <c r="E22" s="99"/>
    </row>
    <row r="23" spans="1:7" x14ac:dyDescent="0.25">
      <c r="A23" s="97"/>
      <c r="B23" s="106" t="s">
        <v>149</v>
      </c>
      <c r="C23" s="288">
        <f>C17/C19</f>
        <v>1.3126926461866955</v>
      </c>
      <c r="D23" s="102" t="s">
        <v>364</v>
      </c>
      <c r="E23" s="99"/>
    </row>
    <row r="24" spans="1:7" ht="16.5" thickBot="1" x14ac:dyDescent="0.3">
      <c r="A24" s="97"/>
      <c r="B24" s="185" t="s">
        <v>84</v>
      </c>
      <c r="C24" s="289">
        <f>C20/C18</f>
        <v>0.68008601306240291</v>
      </c>
      <c r="D24" s="107" t="s">
        <v>365</v>
      </c>
      <c r="E24" s="99"/>
    </row>
    <row r="25" spans="1:7" ht="16.5" thickBot="1" x14ac:dyDescent="0.3">
      <c r="A25" s="97"/>
      <c r="B25" s="108"/>
      <c r="C25" s="109"/>
      <c r="D25" s="98"/>
      <c r="E25" s="110"/>
    </row>
    <row r="26" spans="1:7" x14ac:dyDescent="0.25">
      <c r="A26" s="268"/>
      <c r="B26" s="269"/>
      <c r="C26" s="271" t="s">
        <v>366</v>
      </c>
      <c r="D26" s="272"/>
      <c r="E26" s="273"/>
      <c r="F26" s="265"/>
    </row>
    <row r="27" spans="1:7" ht="16.5" thickBot="1" x14ac:dyDescent="0.3">
      <c r="A27" s="268"/>
      <c r="B27" s="270"/>
      <c r="C27" s="266" t="s">
        <v>85</v>
      </c>
      <c r="D27" s="267"/>
      <c r="E27" s="273"/>
      <c r="F27" s="265"/>
    </row>
    <row r="28" spans="1:7" thickBot="1" x14ac:dyDescent="0.3">
      <c r="A28" s="104"/>
      <c r="B28" s="111"/>
      <c r="C28" s="111"/>
      <c r="D28" s="111"/>
      <c r="E28" s="105"/>
      <c r="F28" s="91"/>
    </row>
    <row r="29" spans="1:7" x14ac:dyDescent="0.25">
      <c r="B29" s="113" t="s">
        <v>150</v>
      </c>
    </row>
  </sheetData>
  <mergeCells count="21">
    <mergeCell ref="C26:D26"/>
    <mergeCell ref="B21:D21"/>
    <mergeCell ref="B22:D22"/>
    <mergeCell ref="A26:A27"/>
    <mergeCell ref="B26:B27"/>
    <mergeCell ref="E26:E27"/>
    <mergeCell ref="F26:F27"/>
    <mergeCell ref="C27:D27"/>
    <mergeCell ref="A1:D1"/>
    <mergeCell ref="B2:D2"/>
    <mergeCell ref="B3:D3"/>
    <mergeCell ref="C5:D5"/>
    <mergeCell ref="C6:D6"/>
    <mergeCell ref="C13:D13"/>
    <mergeCell ref="C8:D8"/>
    <mergeCell ref="C7:D7"/>
    <mergeCell ref="C9:D9"/>
    <mergeCell ref="C10:D10"/>
    <mergeCell ref="C11:D11"/>
    <mergeCell ref="C12:D12"/>
    <mergeCell ref="C14:D14"/>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workbookViewId="0">
      <selection activeCell="I11" sqref="I11"/>
    </sheetView>
  </sheetViews>
  <sheetFormatPr baseColWidth="10" defaultRowHeight="15" x14ac:dyDescent="0.25"/>
  <cols>
    <col min="1" max="1" width="20.28515625" style="166" customWidth="1"/>
    <col min="2" max="2" width="12.42578125" bestFit="1" customWidth="1"/>
    <col min="3" max="3" width="17.42578125" customWidth="1"/>
    <col min="4" max="4" width="12.140625" bestFit="1" customWidth="1"/>
    <col min="5" max="5" width="19.42578125" bestFit="1" customWidth="1"/>
    <col min="7" max="7" width="22.85546875" customWidth="1"/>
    <col min="9" max="9" width="21.28515625" customWidth="1"/>
  </cols>
  <sheetData>
    <row r="1" spans="1:10" s="70" customFormat="1" x14ac:dyDescent="0.25">
      <c r="A1" s="166"/>
    </row>
    <row r="2" spans="1:10" x14ac:dyDescent="0.25">
      <c r="B2">
        <v>1</v>
      </c>
      <c r="D2" t="s">
        <v>339</v>
      </c>
      <c r="F2">
        <v>5</v>
      </c>
      <c r="H2">
        <v>6</v>
      </c>
      <c r="J2" t="s">
        <v>340</v>
      </c>
    </row>
    <row r="3" spans="1:10" ht="15.75" thickBot="1" x14ac:dyDescent="0.3">
      <c r="B3" t="s">
        <v>338</v>
      </c>
    </row>
    <row r="4" spans="1:10" ht="45" x14ac:dyDescent="0.25">
      <c r="B4" s="84" t="s">
        <v>43</v>
      </c>
      <c r="D4" s="84" t="s">
        <v>43</v>
      </c>
      <c r="F4" s="84" t="s">
        <v>43</v>
      </c>
      <c r="H4" s="84" t="s">
        <v>43</v>
      </c>
      <c r="J4" s="84" t="s">
        <v>43</v>
      </c>
    </row>
    <row r="5" spans="1:10" ht="33.75" x14ac:dyDescent="0.25">
      <c r="A5" s="169" t="s">
        <v>269</v>
      </c>
      <c r="B5" s="163">
        <v>137</v>
      </c>
      <c r="C5" s="168" t="s">
        <v>312</v>
      </c>
      <c r="D5" s="173">
        <v>192</v>
      </c>
      <c r="E5" s="168" t="s">
        <v>346</v>
      </c>
      <c r="F5" s="123">
        <v>55</v>
      </c>
      <c r="G5" s="168" t="s">
        <v>285</v>
      </c>
      <c r="H5" s="174" t="s">
        <v>286</v>
      </c>
      <c r="I5" s="168" t="s">
        <v>333</v>
      </c>
      <c r="J5" s="172">
        <v>96</v>
      </c>
    </row>
    <row r="6" spans="1:10" ht="33.75" x14ac:dyDescent="0.25">
      <c r="A6" s="169" t="s">
        <v>271</v>
      </c>
      <c r="B6" s="175">
        <v>159</v>
      </c>
      <c r="C6" s="168" t="s">
        <v>312</v>
      </c>
      <c r="D6" s="163">
        <v>137</v>
      </c>
      <c r="E6" s="168" t="s">
        <v>346</v>
      </c>
      <c r="F6" s="123">
        <v>91</v>
      </c>
      <c r="G6" s="168" t="s">
        <v>287</v>
      </c>
      <c r="H6" s="163">
        <v>137</v>
      </c>
      <c r="I6" s="168" t="s">
        <v>312</v>
      </c>
      <c r="J6" s="163">
        <v>137</v>
      </c>
    </row>
    <row r="7" spans="1:10" ht="33.75" x14ac:dyDescent="0.25">
      <c r="A7" s="169" t="s">
        <v>271</v>
      </c>
      <c r="B7" s="173">
        <v>192</v>
      </c>
      <c r="E7" s="169" t="s">
        <v>269</v>
      </c>
      <c r="F7" s="123">
        <v>137</v>
      </c>
      <c r="G7" s="186" t="s">
        <v>285</v>
      </c>
      <c r="H7" s="173">
        <v>192</v>
      </c>
      <c r="I7" s="168" t="s">
        <v>312</v>
      </c>
      <c r="J7" s="173">
        <v>192</v>
      </c>
    </row>
    <row r="8" spans="1:10" x14ac:dyDescent="0.25">
      <c r="E8" s="170"/>
      <c r="F8" s="171"/>
      <c r="G8" s="187"/>
    </row>
    <row r="9" spans="1:10" s="70" customFormat="1" ht="15.75" thickBot="1" x14ac:dyDescent="0.3">
      <c r="A9" s="166"/>
      <c r="E9" s="170"/>
      <c r="F9" s="171"/>
    </row>
    <row r="10" spans="1:10" ht="45" x14ac:dyDescent="0.25">
      <c r="B10" s="84" t="s">
        <v>43</v>
      </c>
      <c r="D10" s="84" t="s">
        <v>43</v>
      </c>
      <c r="F10" s="84" t="s">
        <v>43</v>
      </c>
      <c r="H10" s="84" t="s">
        <v>43</v>
      </c>
    </row>
    <row r="11" spans="1:10" ht="33.75" x14ac:dyDescent="0.25">
      <c r="A11" s="167" t="s">
        <v>277</v>
      </c>
      <c r="B11" s="123">
        <v>588</v>
      </c>
      <c r="C11" s="168" t="s">
        <v>322</v>
      </c>
      <c r="D11" s="123">
        <v>27</v>
      </c>
      <c r="E11" s="80" t="s">
        <v>331</v>
      </c>
      <c r="F11" s="164" t="s">
        <v>332</v>
      </c>
      <c r="G11" s="80" t="s">
        <v>293</v>
      </c>
      <c r="H11" s="123">
        <v>317</v>
      </c>
    </row>
    <row r="12" spans="1:10" ht="45" x14ac:dyDescent="0.25">
      <c r="A12" s="168" t="s">
        <v>279</v>
      </c>
      <c r="B12" s="142">
        <v>10</v>
      </c>
      <c r="C12" s="168" t="s">
        <v>322</v>
      </c>
      <c r="D12" s="123">
        <v>30</v>
      </c>
    </row>
    <row r="13" spans="1:10" ht="33.75" x14ac:dyDescent="0.25">
      <c r="A13" s="168" t="s">
        <v>281</v>
      </c>
      <c r="B13" s="144" t="s">
        <v>282</v>
      </c>
      <c r="C13" s="168" t="s">
        <v>323</v>
      </c>
      <c r="D13" s="123">
        <v>47</v>
      </c>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JURIDICA MUJERES PROCASANARE</vt:lpstr>
      <vt:lpstr>TECNICA GRUPO 1</vt:lpstr>
      <vt:lpstr>TECNICA GRUPO 4</vt:lpstr>
      <vt:lpstr>TECNICA GRUPO 5</vt:lpstr>
      <vt:lpstr>TECNICA GRUPO 6</vt:lpstr>
      <vt:lpstr>TECNICA GRUPO 10</vt:lpstr>
      <vt:lpstr>FINANCIERA</vt:lpstr>
      <vt:lpstr>Hoja4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admin</cp:lastModifiedBy>
  <dcterms:created xsi:type="dcterms:W3CDTF">2014-10-22T15:49:24Z</dcterms:created>
  <dcterms:modified xsi:type="dcterms:W3CDTF">2014-12-03T20:20:24Z</dcterms:modified>
</cp:coreProperties>
</file>