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CBF FINANCIERA 2014\ICBF 2014\Jorge Murcia\CONVOCATORIA PUB 002-2014\CASANARE 1\CASANARE EVALUACIONES\EVALUAC. CON SUBSAN\"/>
    </mc:Choice>
  </mc:AlternateContent>
  <bookViews>
    <workbookView xWindow="120" yWindow="135" windowWidth="15480" windowHeight="6660" tabRatio="592" activeTab="1"/>
  </bookViews>
  <sheets>
    <sheet name="JURIDICA FUNDEXPO" sheetId="15" r:id="rId1"/>
    <sheet name=" TECNICA GRUPO 2" sheetId="8" r:id="rId2"/>
    <sheet name="TECNICA GRUPO 8" sheetId="12" r:id="rId3"/>
    <sheet name="TECNICA GRUPO 12" sheetId="13" r:id="rId4"/>
    <sheet name="FINANCIERA" sheetId="10" r:id="rId5"/>
    <sheet name="Hoja1" sheetId="14" r:id="rId6"/>
  </sheets>
  <calcPr calcId="152511"/>
</workbook>
</file>

<file path=xl/calcChain.xml><?xml version="1.0" encoding="utf-8"?>
<calcChain xmlns="http://schemas.openxmlformats.org/spreadsheetml/2006/main">
  <c r="K46" i="8" l="1"/>
  <c r="C23" i="10" l="1"/>
  <c r="C22" i="10"/>
  <c r="C13" i="10"/>
  <c r="C12" i="10"/>
  <c r="D35" i="8" l="1"/>
  <c r="D34" i="8"/>
  <c r="D34" i="13" l="1"/>
  <c r="F18" i="13"/>
  <c r="F16" i="13"/>
  <c r="E16" i="13"/>
  <c r="C18" i="13"/>
  <c r="D35" i="12"/>
  <c r="D34" i="12"/>
  <c r="K45" i="12"/>
  <c r="L45" i="12"/>
  <c r="K44" i="12"/>
  <c r="K43" i="12"/>
  <c r="F18" i="12"/>
  <c r="F16" i="12"/>
  <c r="E16" i="12"/>
  <c r="C18" i="12"/>
  <c r="F18" i="8"/>
  <c r="F16" i="8"/>
  <c r="E16" i="8"/>
  <c r="C18" i="8"/>
  <c r="E34" i="8"/>
  <c r="K95" i="8"/>
  <c r="K94" i="8"/>
  <c r="O48" i="13" l="1"/>
  <c r="N48" i="13"/>
  <c r="M48" i="13"/>
  <c r="C53" i="13" s="1"/>
  <c r="K48" i="13"/>
  <c r="C52" i="13"/>
  <c r="O46" i="8"/>
  <c r="F120" i="13"/>
  <c r="D131" i="13" s="1"/>
  <c r="D35" i="13" s="1"/>
  <c r="E34" i="13" s="1"/>
  <c r="E105" i="13"/>
  <c r="D130" i="13" s="1"/>
  <c r="O99" i="13"/>
  <c r="N99" i="13"/>
  <c r="M99" i="13"/>
  <c r="L99" i="13"/>
  <c r="K99" i="13"/>
  <c r="C101" i="13" s="1"/>
  <c r="A98" i="13"/>
  <c r="L48" i="13"/>
  <c r="A44" i="13"/>
  <c r="A45" i="13" s="1"/>
  <c r="E18" i="13"/>
  <c r="O46" i="12"/>
  <c r="O96" i="12"/>
  <c r="E130" i="13" l="1"/>
  <c r="F117" i="12" l="1"/>
  <c r="D128" i="12" s="1"/>
  <c r="E102" i="12"/>
  <c r="D127" i="12" s="1"/>
  <c r="M96" i="12"/>
  <c r="L96" i="12"/>
  <c r="K96" i="12"/>
  <c r="C98" i="12" s="1"/>
  <c r="A95" i="12"/>
  <c r="N96" i="12"/>
  <c r="M46" i="12"/>
  <c r="C51" i="12" s="1"/>
  <c r="L46" i="12"/>
  <c r="K46" i="12"/>
  <c r="C50" i="12" s="1"/>
  <c r="A44" i="12"/>
  <c r="A45" i="12" s="1"/>
  <c r="N46" i="12"/>
  <c r="E34" i="12"/>
  <c r="E18" i="12"/>
  <c r="E127" i="12" l="1"/>
  <c r="M96" i="8"/>
  <c r="L96" i="8"/>
  <c r="K96" i="8"/>
  <c r="A95" i="8"/>
  <c r="N96" i="8"/>
  <c r="N46" i="8"/>
  <c r="E18" i="8" l="1"/>
  <c r="E102" i="8" l="1"/>
  <c r="D127" i="8" s="1"/>
  <c r="F117" i="8"/>
  <c r="D128" i="8" s="1"/>
  <c r="E127" i="8" l="1"/>
  <c r="C98" i="8" l="1"/>
  <c r="M46" i="8"/>
  <c r="C51" i="8" s="1"/>
  <c r="L46" i="8"/>
  <c r="C50" i="8"/>
  <c r="A44" i="8"/>
  <c r="A45" i="8" s="1"/>
</calcChain>
</file>

<file path=xl/sharedStrings.xml><?xml version="1.0" encoding="utf-8"?>
<sst xmlns="http://schemas.openxmlformats.org/spreadsheetml/2006/main" count="1187" uniqueCount="356">
  <si>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</si>
  <si>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</si>
  <si>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</si>
  <si>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</si>
  <si>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</si>
  <si>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</si>
  <si>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</si>
  <si>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</si>
  <si>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</si>
  <si>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</si>
  <si>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</si>
  <si>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</si>
  <si>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</si>
  <si>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</si>
  <si>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</si>
  <si>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</si>
  <si>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</si>
  <si>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</si>
  <si>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</si>
  <si>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</si>
  <si>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</si>
  <si>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</si>
  <si>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</si>
  <si>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</si>
  <si>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</si>
  <si>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</si>
  <si>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</si>
  <si>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</si>
  <si>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</si>
  <si>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</si>
  <si>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</si>
  <si>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</si>
  <si>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</si>
  <si>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</si>
  <si>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</si>
  <si>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</si>
  <si>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</si>
  <si>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</si>
  <si>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</si>
  <si>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</si>
  <si>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</si>
  <si>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</si>
  <si>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</si>
  <si>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</si>
  <si>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PROFESIONAL DE APOYO PSICOSOCIAL</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</si>
  <si>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</si>
  <si>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</si>
  <si>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</si>
  <si>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</si>
  <si>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</si>
  <si>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</si>
  <si>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</si>
  <si>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</si>
  <si>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</si>
  <si>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</si>
  <si>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</si>
  <si>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</si>
  <si>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</si>
  <si>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</si>
  <si>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</si>
  <si>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</si>
  <si>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</si>
  <si>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</si>
  <si>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</si>
  <si>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</si>
  <si>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</si>
  <si>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</si>
  <si>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</si>
  <si>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</si>
  <si>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</si>
  <si>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</si>
  <si>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</si>
  <si>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</si>
  <si>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</si>
  <si>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</si>
  <si>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</si>
  <si>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</si>
  <si>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</si>
  <si>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 xml:space="preserve">PROPONENTE: </t>
  </si>
  <si>
    <t>NUMERO DE NIT</t>
  </si>
  <si>
    <t>ACTIVO CORRIENTE</t>
  </si>
  <si>
    <t xml:space="preserve">ACTIVO TOTAL </t>
  </si>
  <si>
    <t xml:space="preserve">PASIVO CORRIENTE </t>
  </si>
  <si>
    <t>PASIVO TOTAL</t>
  </si>
  <si>
    <t>INDICADORES FINANCIEROS DEL PROPONENTE</t>
  </si>
  <si>
    <t>Capacidad Financiera</t>
  </si>
  <si>
    <t>NIVEL DE ENDEUDAMIENTO</t>
  </si>
  <si>
    <t xml:space="preserve">CON LA CAPACIDAD FINANCIERA </t>
  </si>
  <si>
    <t>PROPONENTE</t>
  </si>
  <si>
    <t xml:space="preserve">                                                 INSTITUTO COLOMBIANO DE BIENESTAR FAMILIAR - ICBF</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</si>
  <si>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</si>
  <si>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</si>
  <si>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</si>
  <si>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</si>
  <si>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CARTA DE PRESENTACION DE LA PROPUESTA DONDE SE INDIQUE EL GRUPO O CRUPOS EN LOS QUE VA A PARTICIPAR FORMATO 1</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</si>
  <si>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</si>
  <si>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</si>
  <si>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</si>
  <si>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</si>
  <si>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</si>
  <si>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</si>
  <si>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</si>
  <si>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</si>
  <si>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</si>
  <si>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</si>
  <si>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</si>
  <si>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</si>
  <si>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</si>
  <si>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</si>
  <si>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</si>
  <si>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</si>
  <si>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</si>
  <si>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</si>
  <si>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</si>
  <si>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</si>
  <si>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</si>
  <si>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</si>
  <si>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</si>
  <si>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</si>
  <si>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</si>
  <si>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</si>
  <si>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</si>
  <si>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</si>
  <si>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</si>
  <si>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</si>
  <si>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</si>
  <si>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</si>
  <si>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COORDINADORCOORDINADOR GENERAL DEL PROYECTO POR CADA MIL CUPOS OFERTADOS O FRACIÓN INFERIOR</t>
  </si>
  <si>
    <t>PROFESIONAL DE APOYO PEDAGÓGICO  POR CADA MIL CUPOS OFERTADOS O FRACIÓN INFERIOR</t>
  </si>
  <si>
    <t xml:space="preserve">FINANCIERO  POR CADA CINCO MIL CUPOS OFERTADOS O FRACIÓN INFERIOR </t>
  </si>
  <si>
    <t xml:space="preserve">GARANTIA DE SERIEDAD DE LA PROPUESTA </t>
  </si>
  <si>
    <t xml:space="preserve">AUTORIZACION DEL REPRESENTANTE LEGAL Y/O APODERADO PARA PRESENTAR PROPUESTA O SUSCRIBIR EL CONTRATO (DE REQUERIRSE DE ACUERDO A LOS ESTATUTOS)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</si>
  <si>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</si>
  <si>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</si>
  <si>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</si>
  <si>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</si>
  <si>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</si>
  <si>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</si>
  <si>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</si>
  <si>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</si>
  <si>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</si>
  <si>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</si>
  <si>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</si>
  <si>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</si>
  <si>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</si>
  <si>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</si>
  <si>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</si>
  <si>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</si>
  <si>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</si>
  <si>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</si>
  <si>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VALOR TOTAL DEL PRESUPUESTO OFICIAL DE LOS GRUPOS A LOS QUE SE PRESENTA:</t>
  </si>
  <si>
    <t>VALOR TOTAL DEL PRESUPUESTO DE LOS GRUPOS A LOS QUE SE PRESENTA EN SMMLV:</t>
  </si>
  <si>
    <t>INFORMACION A 31 DE DICIEMBRE DE 2013</t>
  </si>
  <si>
    <t>LIQUIDEZ*</t>
  </si>
  <si>
    <t>* VER NOTA 5 DEL NUMERAL 3.18</t>
  </si>
  <si>
    <t>GRUPO 2</t>
  </si>
  <si>
    <t>LUZ AMPARO MOGOLLON GUVARA</t>
  </si>
  <si>
    <t>ADMINISTRADORA DE EMPRESAS</t>
  </si>
  <si>
    <t>UNIVERSIDAD DEL NORTE</t>
  </si>
  <si>
    <t>MARZO 30 DE 2012</t>
  </si>
  <si>
    <t>EMPRESA FUNDEXPO</t>
  </si>
  <si>
    <t>FUNCIONES ELABORAR LA EXTREUCTURA GENERAL DEL PLAN OPERATIVO DE ATENCION INTEGRAL A LA 1RA INFACIA</t>
  </si>
  <si>
    <t>1/300</t>
  </si>
  <si>
    <t>1/150</t>
  </si>
  <si>
    <t>MARLENE MUÑOZ DAZA</t>
  </si>
  <si>
    <t xml:space="preserve">LICENCIADA EN ADUCACIÓN BASICA </t>
  </si>
  <si>
    <t>UNIVERSIDAD UPCT</t>
  </si>
  <si>
    <t>FEBREO DE 18 DE 2011</t>
  </si>
  <si>
    <t xml:space="preserve">FECHA DE INICIO 01/15/2013 A 30/12/2013 </t>
  </si>
  <si>
    <t>DEGNA ZUNILDA TRIGOS GARCIA</t>
  </si>
  <si>
    <t>ADMINISTRADORA FINANCIERA Y DE SISTEMAS</t>
  </si>
  <si>
    <t>UNIVERSIDAD AGRARIA DE COLOMBIA</t>
  </si>
  <si>
    <t>JULIO DE 1999</t>
  </si>
  <si>
    <t>25876-031235CND</t>
  </si>
  <si>
    <t>FECHA DE INICIO 01/15/2013 A 30/12/2014</t>
  </si>
  <si>
    <t>MARYURIS YANETH RIVADENEYRA MENGUAL</t>
  </si>
  <si>
    <t>SICOLOGA</t>
  </si>
  <si>
    <t>CORPORACION UNIVERSITARIA DEL CARIBE</t>
  </si>
  <si>
    <t>JULIO 13 DE 2017</t>
  </si>
  <si>
    <t>ANA MARCELA TORRES USCATEGUI</t>
  </si>
  <si>
    <t>UNIVERSIDAD SANTO TOMAS</t>
  </si>
  <si>
    <t>AGOSTO 29 DE 1997</t>
  </si>
  <si>
    <t>FECHA DE INICIO 02/01/2013 A 07/30/2014</t>
  </si>
  <si>
    <t>YULY GAYLORD CAMARGO SUEGRA</t>
  </si>
  <si>
    <t>UNIVERSIDAD PONTIFICIA BOLIVARIANA</t>
  </si>
  <si>
    <t>MARZO 10 DE 2006</t>
  </si>
  <si>
    <t>FECHA DE INICIO 01/16/2014 A 07/30/2014</t>
  </si>
  <si>
    <t>PAULA JOHANA ROJAS MONROY</t>
  </si>
  <si>
    <t>TRABAJADORA SOCIAL</t>
  </si>
  <si>
    <t>FUNDACION UNIVERSITARIA MONSERRATE</t>
  </si>
  <si>
    <t>FEBRERO 23 DE 2007</t>
  </si>
  <si>
    <t>147353313-I</t>
  </si>
  <si>
    <t>FECHA DE INICIO 02/01/2013 A12/30/2013</t>
  </si>
  <si>
    <t>YUDY ALEXANDRA PRECIADO ROJAS</t>
  </si>
  <si>
    <t>165404713-I</t>
  </si>
  <si>
    <t>FECHA DE INICIO 15/01/2013 A12/30/2013</t>
  </si>
  <si>
    <t>GRUPO 8</t>
  </si>
  <si>
    <t>1/200</t>
  </si>
  <si>
    <t>DEISY MILENA QUINTERO LEAL</t>
  </si>
  <si>
    <t>UNIVERSIDAD UPTC</t>
  </si>
  <si>
    <t>JUNIO 28 DE 2012</t>
  </si>
  <si>
    <t xml:space="preserve">01/11/2012 A 29/11/2014 </t>
  </si>
  <si>
    <t>FUNCIONES ELABORAR LA EXTRUCTURA GENERAL DEL PLAN OPERATIVO DE ATENCION INTEGRAL A LA 1RA INFACIA</t>
  </si>
  <si>
    <t xml:space="preserve">LICENCIADA EN SICOPEDAGOGIA </t>
  </si>
  <si>
    <t>NA</t>
  </si>
  <si>
    <t>MONICA ALEXANDRA VELASQUEZ QUIROGA</t>
  </si>
  <si>
    <t>LICENCIADA EN INFORMATICA</t>
  </si>
  <si>
    <t>UNIMINUTO</t>
  </si>
  <si>
    <t>OCTUBRE 17 DE 2009</t>
  </si>
  <si>
    <t xml:space="preserve">FECHA DE INICIO 18/10/2012 A 30/12/2012; DESDE 11/01/2013 A 25/12/2013 </t>
  </si>
  <si>
    <t>CARMEN ELENA LAGOS PIRAJAN</t>
  </si>
  <si>
    <t>UNAD</t>
  </si>
  <si>
    <t>JUNIO 22 DE 2007</t>
  </si>
  <si>
    <t>FECHA DE INICIO 01/07/2013 A 30/12/2013; DESDE 16/01/2014 A 30/07/2014</t>
  </si>
  <si>
    <t>LUBY YAMILE PEREZ FUENTES</t>
  </si>
  <si>
    <t>DICIEMBRE 21 DE 2007</t>
  </si>
  <si>
    <t>FECHA DE INICIO 25/09/2013 A 30/12/2013; DESDE 16/01/2014 A 30/07/2014</t>
  </si>
  <si>
    <t>FUNCIONES PARTICIPAR EN LA ELABORACION DE LA ESTRUCTURA GENERAL DEL PLAN OPERATIVO DE ATENCION INTEGRAL A LA 1RA INFACIA</t>
  </si>
  <si>
    <t>SOBEIDA NIÑO CUEVAS</t>
  </si>
  <si>
    <t>EMPRESA FUNDESARROLLO</t>
  </si>
  <si>
    <t>FECHA DE INICIO 01/06/2012 A31/12/2012</t>
  </si>
  <si>
    <t>FUNCIONES DE EDUCADOR FAMILIAR</t>
  </si>
  <si>
    <t>JULIETH IVONEE MARIA FLORIEN ESCANDON</t>
  </si>
  <si>
    <t>UNIVERSIDAD CATOLICA</t>
  </si>
  <si>
    <t>FECHA DE INICIO 01/05/2014 A30/10/2014</t>
  </si>
  <si>
    <t>ADRIANA JUDITH MONTOYA GOMEZ</t>
  </si>
  <si>
    <t>JUNIO 27 DE 2009</t>
  </si>
  <si>
    <t>FECHA DE INICIO 11/01/2013 A 25/12/2013</t>
  </si>
  <si>
    <t>CLAUDIA LILIANA ABRIL VERGARA</t>
  </si>
  <si>
    <t>UNIVERSIDAD ANTONIO NARIÑO</t>
  </si>
  <si>
    <t>ABRIL 27 DE 2012</t>
  </si>
  <si>
    <t>FUNDACION NACIONAL PARA EL DESARROLLO DE LA PROSPERIDAD - FUNDEXPO</t>
  </si>
  <si>
    <t>FUNDEXPO</t>
  </si>
  <si>
    <t>ICBF</t>
  </si>
  <si>
    <t>269</t>
  </si>
  <si>
    <t>1/1000</t>
  </si>
  <si>
    <t>1 POR 5000</t>
  </si>
  <si>
    <t>MARIA CLARA MARTINEZ PEREA</t>
  </si>
  <si>
    <t>FUNDACION EMPRENDEDORES SOCIALES</t>
  </si>
  <si>
    <t>OSCAR JAVIER TRIGOS GARCIA</t>
  </si>
  <si>
    <t>ADMINISTRADOR DE EMPRESAS</t>
  </si>
  <si>
    <t>FUNDACION UNIVERSITARIA SAN MARTIN</t>
  </si>
  <si>
    <t>SEPTIEMBRE 19 DE 2007</t>
  </si>
  <si>
    <t xml:space="preserve"> INICIO 01/07/2012 A 30/10/2014</t>
  </si>
  <si>
    <t xml:space="preserve">FUNCIONES COMO COORDINADOR </t>
  </si>
  <si>
    <t>FLORALBA MALDONADO VARGAS</t>
  </si>
  <si>
    <t>LICENCIADA EN EDUCACION BASICA</t>
  </si>
  <si>
    <t>UNIVERSIDAD DE PAMPLONA</t>
  </si>
  <si>
    <t>SEPTIEMBRE 28 DE 2012</t>
  </si>
  <si>
    <t xml:space="preserve">INICIO 01/11/2012 A 30/12/2012; DESDE 15/01/2013 A 30/12/2013; DESDE 16/01/2014 A 30/10/2014; </t>
  </si>
  <si>
    <t>FUNCION DE DOCENTE PERFIL 1</t>
  </si>
  <si>
    <t>INGENIERA FINANCIERA</t>
  </si>
  <si>
    <t>UNIVERSIDAD PILOTO</t>
  </si>
  <si>
    <t>FEBRERO 20 DE 2004</t>
  </si>
  <si>
    <t>DIANA PATRICIA REYNA MARTINEZ</t>
  </si>
  <si>
    <t>ADMINISTRADOR DE NEGOCIOS INTERNACIONALES</t>
  </si>
  <si>
    <t>UNIVERSIDAD DEL ROSARIO</t>
  </si>
  <si>
    <t>ABRIL 19 DE 2012</t>
  </si>
  <si>
    <t>INICIO 06/05/2012 A 01/12/2014</t>
  </si>
  <si>
    <t>COORDINADORA DE PROGRAMAS SOCIALES DIRIGIDOS A LA PRIMERA INFANCIA</t>
  </si>
  <si>
    <t>NINFA LORENA SANCHEZ CRUZ</t>
  </si>
  <si>
    <t>MARZO 20 2012</t>
  </si>
  <si>
    <t>0</t>
  </si>
  <si>
    <t>GLENDA YANIRA GRANADOS NAVARRO</t>
  </si>
  <si>
    <t>FUNDACION UNIVERSITARIA DE BOYACA</t>
  </si>
  <si>
    <t>OCTUBRE 01 DE 1999</t>
  </si>
  <si>
    <t xml:space="preserve"> INICIO 02/05/2011 A 16/08/2013</t>
  </si>
  <si>
    <t>SANDRA MILENA DUEÑAS CAMARGO</t>
  </si>
  <si>
    <t>INICIO 01/11/2012 A 30/12/2012; DESDE 15/01/2013 A 30/12/2013; DESDE 16/01/2014 A 30/10/2014</t>
  </si>
  <si>
    <t>FAMILIAR</t>
  </si>
  <si>
    <t>MODALIDAD FAMILIAR</t>
  </si>
  <si>
    <t xml:space="preserve">Se descuentan 2 meses de noviembre a Diciembre de 2012, en esta certificacion porque se evidenciia un traslapo con el convenio 085 de 2012
</t>
  </si>
  <si>
    <t xml:space="preserve">Se descuentan 17 dias de Diciembre de 2012, en esta certificacion porque se evidenciia un traslapo con el contrato 161 de 2012
</t>
  </si>
  <si>
    <t>FUNDACION, VIDA,  AMOR Y PAZ</t>
  </si>
  <si>
    <t xml:space="preserve"> FUNDACION NACIONAL PARA EL DESARROLLO DE LA PROSPERIDAD - FUNDEXPO NIT: 809.007.422-1</t>
  </si>
  <si>
    <t xml:space="preserve">  FUNDACION NACIONAL PARA EL DESARROLLO DE LA PROSPERIDAD - FUNDEXPO NIT: 809.007.422-1</t>
  </si>
  <si>
    <t>GRUPO 12</t>
  </si>
  <si>
    <t>PREESCOLAR CASTILLO DE LA ALEGRIA</t>
  </si>
  <si>
    <t>2</t>
  </si>
  <si>
    <t>0,17</t>
  </si>
  <si>
    <t xml:space="preserve">Se descuentan 3 meses de Septiembre a Diciembre de 2013, en esta certificacion porque se evidenciia un traslapo con el contrato 66 de 2013
</t>
  </si>
  <si>
    <t>GOBERNACION DE CASANARE</t>
  </si>
  <si>
    <t xml:space="preserve">Se descuentan 4 meses de Diciembre de 2013 a Abril de 2014, en esta certificacion porque se evidenciia un traslapo con el contrato 114 de 2013
</t>
  </si>
  <si>
    <t>EDILMA IBICA GARCIA</t>
  </si>
  <si>
    <t>SERVICIOS COMO COORDINADORA</t>
  </si>
  <si>
    <t>SONIA CRISTINA ZULUAGA OSPINA</t>
  </si>
  <si>
    <t>FUNDACION UNIVERSITARIA KONRAD LORENZ</t>
  </si>
  <si>
    <t>INICIO 15/01/2013 A 30/12/2013</t>
  </si>
  <si>
    <t>INICIO 15/01/2013 A 30/12/2013; DESDE 16/01/2014 A 30/10/2014</t>
  </si>
  <si>
    <t>PAULA ZULEIMA CARREÑO HEREDIA</t>
  </si>
  <si>
    <t>ANA MARIA AZUERO BRIÑEZ</t>
  </si>
  <si>
    <t>FUNDACION UNIVERSITARIA DEL ESPINAL - FUNDES</t>
  </si>
  <si>
    <t>FECHA DE INICIO 10/01/2014 A 30/10/2014</t>
  </si>
  <si>
    <t>SERVICIOS COMO SICOLOGA</t>
  </si>
  <si>
    <t>AYDEE YANETH MENDIVELSO ALBARRACIN</t>
  </si>
  <si>
    <t>SICOLOGA SOCIAL</t>
  </si>
  <si>
    <t>ALCALDIA TAMARA</t>
  </si>
  <si>
    <t>INICIO 03/01/2012 A 30/05/2014</t>
  </si>
  <si>
    <t>CLAUDIA PATRICIA MORENO HEREDIA</t>
  </si>
  <si>
    <t>UNIVERSIDAD DE BOYACA</t>
  </si>
  <si>
    <t>INICIO 15/01/2014 A 30/10/2014</t>
  </si>
  <si>
    <t>LEIDY VIVIANA VALDERRAMA CUCUNUBA</t>
  </si>
  <si>
    <t>INICIO 16/01/2014 A 30/10/2014</t>
  </si>
  <si>
    <t>ZULY MARITZA LUGO MESA</t>
  </si>
  <si>
    <t>UNIVERSIDAD PILOTO DE COLOMBIA</t>
  </si>
  <si>
    <t>EMPRESA FUNDEXPO; ALCALDIA PAZ DE ARIPORO</t>
  </si>
  <si>
    <t xml:space="preserve">INICIO 15/08/2014 A 02/12/2014; DESDE 15/08/2008 A 28/12/2008 </t>
  </si>
  <si>
    <t>OLIVIA MILDRED MONROY SILVA</t>
  </si>
  <si>
    <t>PROYECTO GAIA</t>
  </si>
  <si>
    <t xml:space="preserve"> 02/01/2012</t>
  </si>
  <si>
    <t xml:space="preserve">CONV. 08 </t>
  </si>
  <si>
    <t xml:space="preserve">CONV. 05 </t>
  </si>
  <si>
    <t>02</t>
  </si>
  <si>
    <t>004</t>
  </si>
  <si>
    <t>003</t>
  </si>
  <si>
    <t>066</t>
  </si>
  <si>
    <t>habilitante</t>
  </si>
  <si>
    <t>adicional</t>
  </si>
  <si>
    <t>002</t>
  </si>
  <si>
    <t xml:space="preserve">SE OBSERVA QUE EL PROPONENTE SI INVOLUCRO LOS 5 COMPONENTES, CUMPLE CON LA SINTESIS DE PALABRAS SOLICITADAS. </t>
  </si>
  <si>
    <t>Se descuentan 3 dias de Enero de 2012, en esta certificacion porque se evidenciia un traslapo con el convenio 008 de 2011</t>
  </si>
  <si>
    <t>1/5000</t>
  </si>
  <si>
    <t>X</t>
  </si>
  <si>
    <t>809007422-1</t>
  </si>
  <si>
    <t xml:space="preserve">CUMPLE </t>
  </si>
  <si>
    <t>EL PROPONENTE CUMPLE ___x___ NO CUMPLE _______</t>
  </si>
  <si>
    <t xml:space="preserve"> FUNDACION NACIONAL PARA EL DESARROLLO DE LA PROSPERIDAD -FUNDEXPO</t>
  </si>
  <si>
    <t>CONVOCATORIA PÚBLICA DE APORTE No 02 DE 2014</t>
  </si>
  <si>
    <r>
      <t xml:space="preserve">En Yopal, al  </t>
    </r>
    <r>
      <rPr>
        <b/>
        <sz val="11"/>
        <color theme="1"/>
        <rFont val="Arial Narrow"/>
        <family val="2"/>
      </rPr>
      <t xml:space="preserve">1er dia de Diciembre </t>
    </r>
    <r>
      <rPr>
        <sz val="11"/>
        <color theme="1"/>
        <rFont val="Arial Narrow"/>
        <family val="2"/>
      </rPr>
      <t xml:space="preserve">de 2014, en las instalaciones del Instituto Colombiano de Bienestar Familiar –ICBF- de la Regional </t>
    </r>
    <r>
      <rPr>
        <b/>
        <sz val="11"/>
        <color theme="1"/>
        <rFont val="Arial Narrow"/>
        <family val="2"/>
      </rPr>
      <t xml:space="preserve">Casanare </t>
    </r>
    <r>
      <rPr>
        <sz val="11"/>
        <color theme="1"/>
        <rFont val="Arial Narrow"/>
        <family val="2"/>
      </rPr>
      <t>se reunieron los integrantes del Comité Evaluador, a saber: Estudio Técnico</t>
    </r>
    <r>
      <rPr>
        <b/>
        <sz val="11"/>
        <color theme="1"/>
        <rFont val="Arial Narrow"/>
        <family val="2"/>
      </rPr>
      <t xml:space="preserve">: Jorge Murcia Sandoval,Adriana Sofia Triana Silva, Juliet Paola Archila Pérez;  </t>
    </r>
    <r>
      <rPr>
        <sz val="11"/>
        <color theme="1"/>
        <rFont val="Arial Narrow"/>
        <family val="2"/>
      </rPr>
      <t>Estudio Financiero</t>
    </r>
    <r>
      <rPr>
        <b/>
        <sz val="11"/>
        <color theme="1"/>
        <rFont val="Arial Narrow"/>
        <family val="2"/>
      </rPr>
      <t>:</t>
    </r>
    <r>
      <rPr>
        <sz val="11"/>
        <color theme="1"/>
        <rFont val="Arial Narrow"/>
        <family val="2"/>
      </rPr>
      <t xml:space="preserve"> Zoraida Estepa Mendivelso, Washington Tenorio Arizala; y Estudio Jurídico</t>
    </r>
    <r>
      <rPr>
        <b/>
        <sz val="11"/>
        <color theme="1"/>
        <rFont val="Arial Narrow"/>
        <family val="2"/>
      </rPr>
      <t>:</t>
    </r>
    <r>
      <rPr>
        <sz val="11"/>
        <color theme="1"/>
        <rFont val="Arial Narrow"/>
        <family val="2"/>
      </rPr>
      <t xml:space="preserve"> Ingrid Tatiana Mendoza y Dorys Gutiérrez, con el fin de estudiar y evaluar las propuestas presentadas con ocasión de la Convocatoria Pública de aporte No. 002 de 2014, cuyo </t>
    </r>
    <r>
      <rPr>
        <sz val="11"/>
        <rFont val="Arial Narrow"/>
        <family val="2"/>
      </rPr>
      <t>objeto</t>
    </r>
    <r>
      <rPr>
        <sz val="11"/>
        <color theme="1"/>
        <rFont val="Arial Narrow"/>
        <family val="2"/>
      </rPr>
      <t xml:space="preserve"> consiste en</t>
    </r>
    <r>
      <rPr>
        <b/>
        <sz val="11"/>
        <color theme="1"/>
        <rFont val="Arial Narrow"/>
        <family val="2"/>
      </rPr>
      <t>: Atender a niños y niñas menores de 5 años, o hasta su ingreso al grado de transición en los servicios de educación inicial y cuidado, en las modalidades Centros de Desarrollo Infantil y Desarrollo Infantil en medio familiar, con el fin de promover el desarrollo integral de la primera infancia con calidad, de conformidad con los lineamientos, estándares de calidad y las directrices, y parámetros establecidos por el ICBF”.</t>
    </r>
  </si>
  <si>
    <t>FUNDACION SANTA ENGRACIA</t>
  </si>
  <si>
    <t>FUNDACION PARA COOPERACION Y EL DESARROLLO SOSTENIBLE DE LA ORINOQUIA</t>
  </si>
  <si>
    <t>PROPONENTE No. 4. FUNDACIÓN NACIONAL PARA EL DESARROLLO DE LA PROSPERIDAD</t>
  </si>
  <si>
    <t>5 al 7</t>
  </si>
  <si>
    <t>21 y 25</t>
  </si>
  <si>
    <t>El folio 21 corresponde a certificación suscrita por el Revisor Fiscal y el folio 25 por el Representante Legal</t>
  </si>
  <si>
    <t>40 al 41</t>
  </si>
  <si>
    <t>Para el Grupo 2</t>
  </si>
  <si>
    <t>43 al 44</t>
  </si>
  <si>
    <t>Para el Grupo 8</t>
  </si>
  <si>
    <t>46 al 47</t>
  </si>
  <si>
    <t>Para el Grupo 12</t>
  </si>
  <si>
    <t>9 al 12</t>
  </si>
  <si>
    <t>49 al 76</t>
  </si>
  <si>
    <t>14 al 17</t>
  </si>
  <si>
    <t>N/A</t>
  </si>
  <si>
    <t>30 y 31 respectivamente</t>
  </si>
  <si>
    <t>33 y 34 respectivamente</t>
  </si>
  <si>
    <t>27 al 28</t>
  </si>
  <si>
    <t>FUNDACION MUEJRES PRO CANASARE</t>
  </si>
  <si>
    <t>SUBSANAR NO PRESENTA FORMATO 11, DE ACUERDO AL CAPITULO III NUMERAL 320 INFRAESTRUCTURA
PRESENTO SUBSANACION EL 5 DE DICIEMBRE DE 2014, LA CUAL ES ACEPTADA</t>
  </si>
  <si>
    <t>SUBSANAR, NO PRESENTA TARJETA PROFESIONAL (FOLIO 623)
PRESENTO TARJETA PROFESIONAL DE ACUERDO A LA SUBSANACION SOLICITADA.</t>
  </si>
  <si>
    <t>SUBSANAR, NO PRESENTA TARJETA PROFESIONAL (EN HOJA DE VIDA FOLIO 751)
PRESENTO TARJETA PROFESIONAL DE ACUERDO A LA SUBSANACION SOLICITADA.</t>
  </si>
  <si>
    <t xml:space="preserve">SUBSANAR, NO PRESENTA TARJETA PROFESIONAL (EN HOJA DE VIDA FOLIO 901)
DE ACUERDO A LA ACLARACION DE LA SEDE NACIONAL DEL 7 DE DICIEMBRE DE 2014, NO SE REQUIERE ADJUNTAR LA TARJETA PROFESIONAL, POR LO TANTO SE ACEPTA LA HOJA DE VIDA PRESENTADA EN LA PROPUESTA.
</t>
  </si>
  <si>
    <t>SUBSANAR, NO PRESENTA TARJETA PROFESIONAL (EN HOJA DE VIDA FOLIO 783)
DE ACUERDO A LA ACLARACION DE LA SEDE NACIONAL DEL 7 DE DICIEMBRE DE 2014, NO SE REQUIERE ADJUNTAR LA TARJETA PROFESIONAL, POR LO TANTO SE ACEPTA LA HOJA DE VIDA PRESENTADA EN LA PROPUESTA.</t>
  </si>
  <si>
    <t>NO APLICA PUNTAJE PARA PONDERACION POR NO ADJUNTAR TRAJETA PROFESIONAL
DE ACUERDO A LA ACLARACION DE LA SEDE NACIONAL DEL 7 DE DICIEMBRE DE 2014, NO SE REQUIERE ADJUNTAR LA TARJETA PROFESIONAL, POR LO TANTO SE ACEPTA LA HOJA DE VIDA PRESENTADA EN LA PROPUESTA Y SE CORRIGE EL PUNTAGE DE PONDERACION</t>
  </si>
  <si>
    <t>SUBSANAR NO PRESENTA FOPRMATO 11, DE ACUERDO AL CAPITULO III NUMERAL 320 INFRAESTRUCTURA
PRESENTO SUBSANACION EL 5 DE DICIEMBRE DE 2014, LA CUAL ES ACEPTADA</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</si>
</sst>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quot;$&quot;* #,##0.00_-;_-&quot;$&quot;* &quot;-&quot;??_-;_-@_-"/>
    <numFmt numFmtId="43" formatCode="_-* #,##0.00_-;\-* #,##0.00_-;_-* &quot;-&quot;??_-;_-@_-"/>
    <numFmt numFmtId="164" formatCode="[$$-240A]\ #,##0"/>
    <numFmt numFmtId="165" formatCode="&quot;$&quot;\ #,##0_);[Red]\(&quot;$&quot;\ #,##0\)"/>
    <numFmt numFmtId="166" formatCode="[$$-2C0A]\ #,##0"/>
    <numFmt numFmtId="167" formatCode="[$$-240A]\ #,##0.00"/>
    <numFmt numFmtId="168" formatCode="_-* #,##0\ _€_-;\-* #,##0\ _€_-;_-* &quot;-&quot;??\ _€_-;_-@_-"/>
    <numFmt numFmtId="169" formatCode="[$$-2C0A]\ #,##0.00"/>
    <numFmt numFmtId="170" formatCode="_-* #,##0_-;\-* #,##0_-;_-* &quot;-&quot;??_-;_-@_-"/>
    <numFmt numFmtId="171" formatCode="0.0"/>
  </numFmts>
  <fonts count="37"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9"/>
      <color rgb="FF000000"/>
      <name val="Arial Narrow"/>
      <family val="2"/>
    </font>
    <font>
      <b/>
      <sz val="12"/>
      <color rgb="FF000000"/>
      <name val="Arial"/>
      <family val="2"/>
    </font>
    <font>
      <sz val="12"/>
      <color rgb="FF000000"/>
      <name val="Arial"/>
      <family val="2"/>
    </font>
    <font>
      <sz val="12"/>
      <color theme="1"/>
      <name val="Arial"/>
      <family val="2"/>
    </font>
    <font>
      <sz val="10"/>
      <color theme="1"/>
      <name val="Arial"/>
      <family val="2"/>
    </font>
    <font>
      <b/>
      <sz val="10"/>
      <color theme="1"/>
      <name val="Arial"/>
      <family val="2"/>
    </font>
    <font>
      <sz val="12"/>
      <color rgb="FF7030A0"/>
      <name val="Arial"/>
      <family val="2"/>
    </font>
    <font>
      <b/>
      <sz val="12"/>
      <name val="Arial"/>
      <family val="2"/>
    </font>
    <font>
      <sz val="12"/>
      <name val="Arial"/>
      <family val="2"/>
    </font>
    <font>
      <sz val="11"/>
      <name val="Arial Narrow"/>
      <family val="2"/>
    </font>
  </fonts>
  <fills count="10">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297">
    <xf numFmtId="0" fontId="0" fillId="0" borderId="0" xfId="0"/>
    <xf numFmtId="0" fontId="0" fillId="0" borderId="1" xfId="0" applyBorder="1"/>
    <xf numFmtId="0" fontId="2" fillId="0" borderId="1" xfId="0" applyFont="1" applyBorder="1" applyAlignment="1">
      <alignment horizontal="justify" vertical="center" wrapText="1"/>
    </xf>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5" fontId="0" fillId="0" borderId="0" xfId="0" applyNumberFormat="1" applyAlignment="1">
      <alignment horizontal="center" vertical="center"/>
    </xf>
    <xf numFmtId="0" fontId="1" fillId="0" borderId="0" xfId="0" applyFont="1" applyAlignment="1">
      <alignment horizontal="center" vertical="center"/>
    </xf>
    <xf numFmtId="166" fontId="0" fillId="0" borderId="0" xfId="0" applyNumberFormat="1" applyFill="1" applyBorder="1" applyAlignment="1">
      <alignment horizontal="center" vertical="center"/>
    </xf>
    <xf numFmtId="164" fontId="0" fillId="0" borderId="0" xfId="0" applyNumberFormat="1" applyBorder="1" applyAlignment="1">
      <alignment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168" fontId="13" fillId="0" borderId="1" xfId="1" applyNumberFormat="1" applyFont="1" applyFill="1" applyBorder="1" applyAlignment="1">
      <alignment horizontal="right" vertical="center" wrapText="1"/>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166" fontId="0" fillId="4" borderId="1" xfId="0" applyNumberFormat="1" applyFill="1" applyBorder="1" applyAlignment="1" applyProtection="1">
      <alignment vertical="center"/>
      <protection locked="0"/>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0" fontId="1" fillId="0" borderId="1" xfId="0" applyFont="1" applyFill="1" applyBorder="1" applyAlignment="1">
      <alignment horizontal="center" vertical="center"/>
    </xf>
    <xf numFmtId="169" fontId="1" fillId="0" borderId="1" xfId="0" applyNumberFormat="1" applyFont="1" applyFill="1" applyBorder="1" applyAlignment="1">
      <alignment horizontal="center" vertical="center"/>
    </xf>
    <xf numFmtId="0" fontId="0" fillId="0" borderId="1" xfId="0" applyBorder="1" applyAlignment="1">
      <alignment vertical="center"/>
    </xf>
    <xf numFmtId="166" fontId="0" fillId="3" borderId="1" xfId="0" applyNumberFormat="1" applyFill="1" applyBorder="1" applyAlignment="1">
      <alignment horizontal="center" vertical="center"/>
    </xf>
    <xf numFmtId="0" fontId="19" fillId="0" borderId="0" xfId="0" applyFont="1" applyBorder="1" applyAlignment="1">
      <alignment horizontal="center" vertical="center"/>
    </xf>
    <xf numFmtId="0" fontId="1" fillId="0" borderId="0" xfId="0" applyFont="1" applyAlignment="1">
      <alignment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4" fillId="0" borderId="0" xfId="0" applyFont="1" applyAlignment="1">
      <alignment horizontal="justify" vertical="center"/>
    </xf>
    <xf numFmtId="0" fontId="25" fillId="5"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6" borderId="5"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7"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31" fillId="0" borderId="0" xfId="0" applyFont="1" applyAlignment="1">
      <alignment horizontal="justify" vertical="center"/>
    </xf>
    <xf numFmtId="0" fontId="0" fillId="0" borderId="1" xfId="0" applyBorder="1" applyAlignment="1">
      <alignment wrapText="1"/>
    </xf>
    <xf numFmtId="0" fontId="9" fillId="2" borderId="0" xfId="0" applyFont="1" applyFill="1" applyBorder="1" applyAlignment="1">
      <alignment horizontal="center" vertical="center" wrapText="1"/>
    </xf>
    <xf numFmtId="166"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1" xfId="0" applyBorder="1" applyAlignment="1">
      <alignment wrapText="1"/>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7" borderId="0" xfId="0" applyFont="1" applyFill="1" applyAlignment="1">
      <alignment vertical="center"/>
    </xf>
    <xf numFmtId="0" fontId="28" fillId="7" borderId="27" xfId="0" applyFont="1" applyFill="1" applyBorder="1" applyAlignment="1">
      <alignment vertical="center"/>
    </xf>
    <xf numFmtId="0" fontId="28" fillId="7" borderId="28" xfId="0" applyFont="1" applyFill="1" applyBorder="1" applyAlignment="1">
      <alignment horizontal="center" vertical="center" wrapText="1"/>
    </xf>
    <xf numFmtId="0" fontId="29" fillId="0" borderId="29" xfId="0" applyFont="1" applyBorder="1" applyAlignment="1">
      <alignment vertical="center" wrapText="1"/>
    </xf>
    <xf numFmtId="0" fontId="29" fillId="0" borderId="28" xfId="0" applyFont="1" applyBorder="1" applyAlignment="1">
      <alignment vertical="center"/>
    </xf>
    <xf numFmtId="0" fontId="28" fillId="7" borderId="29" xfId="0" applyFont="1" applyFill="1" applyBorder="1" applyAlignment="1">
      <alignment vertical="center"/>
    </xf>
    <xf numFmtId="0" fontId="29" fillId="7" borderId="28" xfId="0" applyFont="1" applyFill="1" applyBorder="1" applyAlignment="1">
      <alignment vertical="center"/>
    </xf>
    <xf numFmtId="0" fontId="29" fillId="7" borderId="0" xfId="0" applyFont="1" applyFill="1" applyAlignment="1">
      <alignment vertical="center"/>
    </xf>
    <xf numFmtId="0" fontId="29" fillId="7" borderId="29" xfId="0" applyFont="1" applyFill="1" applyBorder="1" applyAlignment="1">
      <alignment vertical="center"/>
    </xf>
    <xf numFmtId="0" fontId="28" fillId="7" borderId="30" xfId="0" applyFont="1" applyFill="1" applyBorder="1" applyAlignment="1">
      <alignment vertical="center"/>
    </xf>
    <xf numFmtId="0" fontId="28" fillId="7" borderId="0" xfId="0" applyFont="1" applyFill="1" applyAlignment="1">
      <alignment horizontal="center" vertical="center"/>
    </xf>
    <xf numFmtId="0" fontId="28" fillId="7" borderId="29" xfId="0" applyFont="1" applyFill="1" applyBorder="1" applyAlignment="1">
      <alignment horizontal="center" vertical="center"/>
    </xf>
    <xf numFmtId="0" fontId="29" fillId="7" borderId="25" xfId="0" applyFont="1" applyFill="1" applyBorder="1" applyAlignment="1">
      <alignment vertical="center"/>
    </xf>
    <xf numFmtId="0" fontId="29" fillId="7" borderId="33" xfId="0" applyFont="1" applyFill="1" applyBorder="1" applyAlignment="1">
      <alignment vertical="center"/>
    </xf>
    <xf numFmtId="0" fontId="29" fillId="7" borderId="36" xfId="0" applyFont="1" applyFill="1" applyBorder="1" applyAlignment="1">
      <alignment vertical="center"/>
    </xf>
    <xf numFmtId="0" fontId="28" fillId="7" borderId="28" xfId="0" applyFont="1" applyFill="1" applyBorder="1" applyAlignment="1">
      <alignment vertical="center"/>
    </xf>
    <xf numFmtId="0" fontId="28" fillId="7" borderId="36" xfId="0" applyFont="1" applyFill="1" applyBorder="1" applyAlignment="1">
      <alignment horizontal="center" vertical="center"/>
    </xf>
    <xf numFmtId="0" fontId="28" fillId="7" borderId="0" xfId="0" applyFont="1" applyFill="1" applyAlignment="1">
      <alignment horizontal="right" vertical="center"/>
    </xf>
    <xf numFmtId="0" fontId="28" fillId="7" borderId="0" xfId="0" applyFont="1" applyFill="1" applyAlignment="1">
      <alignment vertical="center"/>
    </xf>
    <xf numFmtId="0" fontId="29" fillId="0" borderId="29" xfId="0" applyFont="1" applyBorder="1" applyAlignment="1">
      <alignment vertical="center"/>
    </xf>
    <xf numFmtId="0" fontId="29" fillId="7" borderId="35" xfId="0" applyFont="1" applyFill="1" applyBorder="1" applyAlignment="1">
      <alignment vertical="center" wrapText="1"/>
    </xf>
    <xf numFmtId="0" fontId="30" fillId="0" borderId="0" xfId="0" applyFont="1"/>
    <xf numFmtId="0" fontId="33" fillId="0" borderId="0" xfId="0" applyFont="1"/>
    <xf numFmtId="2" fontId="18" fillId="0" borderId="1" xfId="0" applyNumberFormat="1" applyFont="1" applyFill="1" applyBorder="1" applyAlignment="1" applyProtection="1">
      <alignment horizontal="center" vertical="center" wrapText="1"/>
      <protection locked="0"/>
    </xf>
    <xf numFmtId="9" fontId="13" fillId="0" borderId="1" xfId="4"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4" fillId="7" borderId="33" xfId="0" applyFont="1" applyFill="1" applyBorder="1" applyAlignment="1">
      <alignment vertical="center"/>
    </xf>
    <xf numFmtId="0" fontId="34" fillId="7" borderId="33" xfId="0" applyFont="1" applyFill="1" applyBorder="1" applyAlignment="1">
      <alignment horizontal="center" vertical="center"/>
    </xf>
    <xf numFmtId="0" fontId="34" fillId="7" borderId="33" xfId="0" applyFont="1" applyFill="1" applyBorder="1" applyAlignment="1">
      <alignment vertical="center" wrapText="1"/>
    </xf>
    <xf numFmtId="0" fontId="0" fillId="0" borderId="1" xfId="0" applyBorder="1" applyAlignment="1">
      <alignment wrapText="1"/>
    </xf>
    <xf numFmtId="0" fontId="0" fillId="0" borderId="1" xfId="0" applyFill="1" applyBorder="1" applyAlignment="1">
      <alignment horizontal="left"/>
    </xf>
    <xf numFmtId="0" fontId="13" fillId="0" borderId="1" xfId="0" applyNumberFormat="1" applyFont="1" applyFill="1" applyBorder="1" applyAlignment="1" applyProtection="1">
      <alignment horizontal="center" vertical="center" wrapText="1"/>
      <protection locked="0"/>
    </xf>
    <xf numFmtId="1" fontId="13" fillId="0" borderId="1" xfId="0" applyNumberFormat="1" applyFont="1" applyFill="1" applyBorder="1" applyAlignment="1" applyProtection="1">
      <alignment horizontal="center" vertical="center" wrapText="1"/>
      <protection locked="0"/>
    </xf>
    <xf numFmtId="49" fontId="13" fillId="0" borderId="1" xfId="0" applyNumberFormat="1" applyFont="1" applyFill="1" applyBorder="1" applyAlignment="1" applyProtection="1">
      <alignment horizontal="center" vertical="center" wrapText="1"/>
      <protection locked="0"/>
    </xf>
    <xf numFmtId="1" fontId="0" fillId="3" borderId="1" xfId="0" applyNumberFormat="1" applyFill="1" applyBorder="1" applyAlignment="1">
      <alignment horizontal="right" vertical="center"/>
    </xf>
    <xf numFmtId="1" fontId="18" fillId="0" borderId="1" xfId="0" applyNumberFormat="1" applyFont="1" applyFill="1" applyBorder="1" applyAlignment="1" applyProtection="1">
      <alignment horizontal="center" vertical="center" wrapText="1"/>
      <protection locked="0"/>
    </xf>
    <xf numFmtId="0" fontId="1" fillId="2" borderId="5" xfId="0" applyFont="1" applyFill="1" applyBorder="1" applyAlignment="1">
      <alignment horizontal="center" vertical="center" wrapText="1"/>
    </xf>
    <xf numFmtId="0" fontId="0" fillId="0" borderId="1" xfId="0"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2" borderId="5" xfId="0" applyFont="1" applyFill="1" applyBorder="1" applyAlignment="1">
      <alignment horizontal="center" vertical="center" wrapText="1"/>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3" fillId="0" borderId="1" xfId="0" quotePrefix="1" applyNumberFormat="1" applyFont="1" applyFill="1" applyBorder="1" applyAlignment="1" applyProtection="1">
      <alignment horizontal="center" vertical="center" wrapText="1"/>
      <protection locked="0"/>
    </xf>
    <xf numFmtId="170" fontId="13" fillId="0" borderId="1" xfId="1" applyNumberFormat="1" applyFont="1" applyFill="1" applyBorder="1" applyAlignment="1" applyProtection="1">
      <alignment horizontal="center" vertical="center" wrapText="1"/>
      <protection locked="0"/>
    </xf>
    <xf numFmtId="0" fontId="0" fillId="0" borderId="0" xfId="0" applyAlignment="1">
      <alignment horizontal="center"/>
    </xf>
    <xf numFmtId="9" fontId="13" fillId="0" borderId="0" xfId="0" applyNumberFormat="1" applyFont="1" applyFill="1" applyBorder="1" applyAlignment="1" applyProtection="1">
      <alignment horizontal="center" vertical="center" wrapText="1"/>
      <protection locked="0"/>
    </xf>
    <xf numFmtId="0" fontId="13" fillId="0" borderId="0" xfId="0" applyNumberFormat="1" applyFont="1" applyFill="1" applyBorder="1" applyAlignment="1" applyProtection="1">
      <alignment horizontal="center" vertical="center" wrapText="1"/>
      <protection locked="0"/>
    </xf>
    <xf numFmtId="0" fontId="0" fillId="0" borderId="0" xfId="0" applyFill="1" applyAlignment="1">
      <alignment horizontal="center"/>
    </xf>
    <xf numFmtId="0" fontId="0" fillId="0" borderId="0" xfId="0" applyFill="1"/>
    <xf numFmtId="0" fontId="1"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0" xfId="0" applyFill="1" applyBorder="1"/>
    <xf numFmtId="170" fontId="13" fillId="0" borderId="0" xfId="1" applyNumberFormat="1" applyFont="1" applyFill="1" applyBorder="1" applyAlignment="1" applyProtection="1">
      <alignment horizontal="center" vertical="center" wrapText="1"/>
      <protection locked="0"/>
    </xf>
    <xf numFmtId="0" fontId="0" fillId="2" borderId="1" xfId="0" applyFill="1" applyBorder="1"/>
    <xf numFmtId="0" fontId="0" fillId="0" borderId="1" xfId="0" quotePrefix="1" applyBorder="1" applyAlignment="1">
      <alignment wrapText="1"/>
    </xf>
    <xf numFmtId="0" fontId="0" fillId="0" borderId="1" xfId="0" applyFill="1" applyBorder="1" applyAlignment="1">
      <alignment vertical="center" wrapText="1"/>
    </xf>
    <xf numFmtId="0" fontId="0" fillId="0" borderId="1" xfId="0" applyFill="1" applyBorder="1" applyAlignment="1">
      <alignment horizontal="right" vertical="center"/>
    </xf>
    <xf numFmtId="0" fontId="0" fillId="0" borderId="1" xfId="0" applyFill="1" applyBorder="1" applyAlignment="1">
      <alignment horizontal="left" vertical="center"/>
    </xf>
    <xf numFmtId="17" fontId="0" fillId="0" borderId="1" xfId="0" applyNumberFormat="1" applyBorder="1" applyAlignment="1">
      <alignment vertical="center" wrapText="1"/>
    </xf>
    <xf numFmtId="171" fontId="13" fillId="0" borderId="1" xfId="0" applyNumberFormat="1" applyFont="1" applyFill="1" applyBorder="1" applyAlignment="1" applyProtection="1">
      <alignment horizontal="center" vertical="center" wrapText="1"/>
      <protection locked="0"/>
    </xf>
    <xf numFmtId="1" fontId="0" fillId="0" borderId="0" xfId="0" applyNumberFormat="1" applyAlignment="1">
      <alignment vertical="center"/>
    </xf>
    <xf numFmtId="2" fontId="0" fillId="0" borderId="1" xfId="0" applyNumberFormat="1" applyFill="1" applyBorder="1" applyAlignment="1">
      <alignment horizontal="center" vertical="center"/>
    </xf>
    <xf numFmtId="0" fontId="0" fillId="0" borderId="1" xfId="0" applyBorder="1" applyAlignment="1">
      <alignment horizontal="center"/>
    </xf>
    <xf numFmtId="0" fontId="25" fillId="6" borderId="1" xfId="0" applyFont="1" applyFill="1" applyBorder="1" applyAlignment="1">
      <alignment horizontal="center" vertical="center" wrapText="1"/>
    </xf>
    <xf numFmtId="0" fontId="23" fillId="0" borderId="0" xfId="0" applyFont="1" applyAlignment="1">
      <alignment horizontal="center" vertical="center"/>
    </xf>
    <xf numFmtId="0" fontId="0" fillId="0" borderId="1" xfId="0" applyBorder="1" applyAlignment="1">
      <alignment horizontal="center" vertical="center"/>
    </xf>
    <xf numFmtId="0" fontId="28" fillId="7" borderId="33" xfId="0" applyFont="1" applyFill="1" applyBorder="1" applyAlignment="1">
      <alignment vertical="center"/>
    </xf>
    <xf numFmtId="166" fontId="0" fillId="0" borderId="1" xfId="0" applyNumberFormat="1" applyFill="1" applyBorder="1" applyAlignment="1" applyProtection="1">
      <alignment vertical="center"/>
      <protection locked="0"/>
    </xf>
    <xf numFmtId="3" fontId="11" fillId="0" borderId="1" xfId="0" applyNumberFormat="1" applyFont="1" applyFill="1" applyBorder="1" applyAlignment="1">
      <alignment horizontal="right" vertical="center" wrapText="1"/>
    </xf>
    <xf numFmtId="14" fontId="0" fillId="0" borderId="1" xfId="0" applyNumberFormat="1" applyBorder="1" applyAlignment="1">
      <alignment vertical="center"/>
    </xf>
    <xf numFmtId="166" fontId="0" fillId="3" borderId="1" xfId="0" applyNumberFormat="1" applyFill="1" applyBorder="1" applyAlignment="1">
      <alignment vertical="center"/>
    </xf>
    <xf numFmtId="170" fontId="0" fillId="3" borderId="1" xfId="1" applyNumberFormat="1" applyFont="1" applyFill="1" applyBorder="1" applyAlignment="1">
      <alignment vertical="center"/>
    </xf>
    <xf numFmtId="170" fontId="0" fillId="4" borderId="1" xfId="1" applyNumberFormat="1" applyFont="1" applyFill="1" applyBorder="1" applyAlignment="1" applyProtection="1">
      <alignment vertical="center"/>
      <protection locked="0"/>
    </xf>
    <xf numFmtId="0" fontId="0" fillId="0" borderId="1" xfId="0" applyBorder="1" applyAlignment="1">
      <alignment horizontal="center" vertical="center"/>
    </xf>
    <xf numFmtId="2" fontId="29" fillId="7" borderId="27" xfId="0" applyNumberFormat="1" applyFont="1" applyFill="1" applyBorder="1" applyAlignment="1">
      <alignment vertical="center"/>
    </xf>
    <xf numFmtId="2" fontId="29" fillId="7" borderId="29" xfId="0" applyNumberFormat="1" applyFont="1" applyFill="1" applyBorder="1" applyAlignment="1">
      <alignment vertical="center"/>
    </xf>
    <xf numFmtId="2" fontId="29" fillId="8" borderId="0" xfId="0" applyNumberFormat="1" applyFont="1" applyFill="1" applyAlignment="1">
      <alignment horizontal="center" vertical="center"/>
    </xf>
    <xf numFmtId="2" fontId="29" fillId="8" borderId="35" xfId="0" applyNumberFormat="1" applyFont="1" applyFill="1" applyBorder="1" applyAlignment="1">
      <alignment horizontal="center" vertical="center"/>
    </xf>
    <xf numFmtId="43" fontId="29" fillId="8" borderId="26" xfId="1" applyFont="1" applyFill="1" applyBorder="1" applyAlignment="1">
      <alignment vertical="center"/>
    </xf>
    <xf numFmtId="43" fontId="29" fillId="8" borderId="0" xfId="1" applyFont="1" applyFill="1" applyAlignment="1">
      <alignment vertical="center"/>
    </xf>
    <xf numFmtId="43" fontId="29" fillId="8" borderId="35" xfId="1" applyFont="1" applyFill="1" applyBorder="1" applyAlignment="1">
      <alignment vertical="center"/>
    </xf>
    <xf numFmtId="0" fontId="0" fillId="0" borderId="1" xfId="0" applyBorder="1" applyAlignment="1">
      <alignment horizontal="center" vertical="center"/>
    </xf>
    <xf numFmtId="0" fontId="25" fillId="0" borderId="1" xfId="0" applyFont="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wrapText="1"/>
    </xf>
    <xf numFmtId="0" fontId="25" fillId="5" borderId="1" xfId="0" applyFont="1" applyFill="1" applyBorder="1" applyAlignment="1">
      <alignment horizontal="center" vertical="center" wrapText="1"/>
    </xf>
    <xf numFmtId="0" fontId="0" fillId="0" borderId="1" xfId="0" applyBorder="1" applyAlignment="1">
      <alignment wrapText="1"/>
    </xf>
    <xf numFmtId="0" fontId="32" fillId="0" borderId="0" xfId="0" applyFont="1" applyAlignment="1">
      <alignment horizontal="center" vertical="center"/>
    </xf>
    <xf numFmtId="0" fontId="25" fillId="6" borderId="1" xfId="0" applyFont="1" applyFill="1" applyBorder="1" applyAlignment="1">
      <alignment horizontal="center" vertical="center" wrapText="1"/>
    </xf>
    <xf numFmtId="0" fontId="26" fillId="7" borderId="19" xfId="0" applyFont="1" applyFill="1" applyBorder="1" applyAlignment="1">
      <alignment horizontal="left" vertical="justify" wrapText="1"/>
    </xf>
    <xf numFmtId="0" fontId="26" fillId="7" borderId="20" xfId="0" applyFont="1" applyFill="1" applyBorder="1" applyAlignment="1">
      <alignment horizontal="left" vertical="justify" wrapText="1"/>
    </xf>
    <xf numFmtId="0" fontId="26" fillId="7" borderId="21" xfId="0" applyFont="1" applyFill="1" applyBorder="1" applyAlignment="1">
      <alignment horizontal="left" vertical="justify" wrapText="1"/>
    </xf>
    <xf numFmtId="0" fontId="0" fillId="0" borderId="1" xfId="0" applyBorder="1" applyAlignment="1">
      <alignment horizontal="center"/>
    </xf>
    <xf numFmtId="0" fontId="26" fillId="7" borderId="22" xfId="0" applyFont="1" applyFill="1" applyBorder="1" applyAlignment="1">
      <alignment horizontal="left" vertical="justify" wrapText="1"/>
    </xf>
    <xf numFmtId="0" fontId="26" fillId="7" borderId="23" xfId="0" applyFont="1" applyFill="1" applyBorder="1" applyAlignment="1">
      <alignment horizontal="left" vertical="justify" wrapText="1"/>
    </xf>
    <xf numFmtId="0" fontId="26" fillId="7" borderId="24" xfId="0" applyFont="1" applyFill="1" applyBorder="1" applyAlignment="1">
      <alignment horizontal="left" vertical="justify" wrapText="1"/>
    </xf>
    <xf numFmtId="0" fontId="0" fillId="0" borderId="5"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26" fillId="0" borderId="22" xfId="0" applyFont="1" applyBorder="1" applyAlignment="1">
      <alignment horizontal="left" vertical="justify" wrapText="1"/>
    </xf>
    <xf numFmtId="0" fontId="26" fillId="0" borderId="23" xfId="0" applyFont="1" applyBorder="1" applyAlignment="1">
      <alignment horizontal="left" vertical="justify" wrapText="1"/>
    </xf>
    <xf numFmtId="0" fontId="26" fillId="0" borderId="24" xfId="0" applyFont="1" applyBorder="1" applyAlignment="1">
      <alignment horizontal="left" vertical="justify" wrapText="1"/>
    </xf>
    <xf numFmtId="0" fontId="0" fillId="0" borderId="5" xfId="0" applyBorder="1" applyAlignment="1">
      <alignment horizontal="justify" vertical="center" wrapText="1"/>
    </xf>
    <xf numFmtId="0" fontId="0" fillId="0" borderId="14" xfId="0" applyBorder="1" applyAlignment="1">
      <alignment horizontal="justify" vertical="center" wrapText="1"/>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1" xfId="0" applyFill="1" applyBorder="1" applyAlignment="1">
      <alignment horizontal="justify" vertical="center" wrapText="1"/>
    </xf>
    <xf numFmtId="0" fontId="7" fillId="2" borderId="6" xfId="0" applyFont="1" applyFill="1" applyBorder="1" applyAlignment="1">
      <alignment horizontal="center" vertical="center"/>
    </xf>
    <xf numFmtId="0" fontId="17" fillId="0" borderId="0" xfId="0" applyFont="1" applyFill="1" applyAlignment="1">
      <alignment horizontal="left" vertical="center"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9" fillId="0" borderId="15" xfId="0" applyFont="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1" fillId="2" borderId="40" xfId="0" applyFont="1" applyFill="1" applyBorder="1" applyAlignment="1">
      <alignment horizontal="center" vertical="center" wrapText="1"/>
    </xf>
    <xf numFmtId="0" fontId="0" fillId="0" borderId="1" xfId="0" applyBorder="1" applyAlignment="1">
      <alignment horizontal="center" vertical="center"/>
    </xf>
    <xf numFmtId="0" fontId="0" fillId="0" borderId="14" xfId="0" applyBorder="1" applyAlignment="1">
      <alignment horizontal="justify"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justify" vertical="center"/>
    </xf>
    <xf numFmtId="0" fontId="0" fillId="0" borderId="5" xfId="0" applyBorder="1" applyAlignment="1">
      <alignment horizontal="justify" vertical="center"/>
    </xf>
    <xf numFmtId="0" fontId="0" fillId="0" borderId="28" xfId="0" applyBorder="1"/>
    <xf numFmtId="0" fontId="28" fillId="7" borderId="35" xfId="0" applyFont="1" applyFill="1" applyBorder="1" applyAlignment="1">
      <alignment vertical="center" wrapText="1"/>
    </xf>
    <xf numFmtId="0" fontId="28" fillId="7" borderId="34" xfId="0" applyFont="1" applyFill="1" applyBorder="1" applyAlignment="1">
      <alignment vertical="center" wrapText="1"/>
    </xf>
    <xf numFmtId="0" fontId="28" fillId="9" borderId="30" xfId="0" applyFont="1" applyFill="1" applyBorder="1" applyAlignment="1">
      <alignment horizontal="center" vertical="center"/>
    </xf>
    <xf numFmtId="0" fontId="28" fillId="9" borderId="32" xfId="0" applyFont="1" applyFill="1" applyBorder="1" applyAlignment="1">
      <alignment horizontal="center" vertical="center"/>
    </xf>
    <xf numFmtId="0" fontId="28" fillId="9" borderId="31" xfId="0" applyFont="1" applyFill="1" applyBorder="1" applyAlignment="1">
      <alignment horizontal="center" vertical="center"/>
    </xf>
    <xf numFmtId="0" fontId="29" fillId="7" borderId="38" xfId="0" applyFont="1" applyFill="1" applyBorder="1" applyAlignment="1">
      <alignment vertical="center"/>
    </xf>
    <xf numFmtId="0" fontId="28" fillId="7" borderId="25" xfId="0" applyFont="1" applyFill="1" applyBorder="1" applyAlignment="1">
      <alignment vertical="center"/>
    </xf>
    <xf numFmtId="0" fontId="28" fillId="7" borderId="33" xfId="0" applyFont="1" applyFill="1" applyBorder="1" applyAlignment="1">
      <alignment vertical="center"/>
    </xf>
    <xf numFmtId="0" fontId="28" fillId="7" borderId="26" xfId="0" applyFont="1" applyFill="1" applyBorder="1" applyAlignment="1">
      <alignment vertical="center" wrapText="1"/>
    </xf>
    <xf numFmtId="0" fontId="28" fillId="7" borderId="37" xfId="0" applyFont="1" applyFill="1" applyBorder="1" applyAlignment="1">
      <alignment vertical="center" wrapText="1"/>
    </xf>
    <xf numFmtId="0" fontId="29" fillId="7" borderId="39" xfId="0" applyFont="1" applyFill="1" applyBorder="1" applyAlignment="1">
      <alignment vertical="center"/>
    </xf>
    <xf numFmtId="0" fontId="28" fillId="7" borderId="25" xfId="0" applyFont="1" applyFill="1" applyBorder="1" applyAlignment="1">
      <alignment horizontal="center" vertical="center" wrapText="1"/>
    </xf>
    <xf numFmtId="0" fontId="28" fillId="7" borderId="26" xfId="0" applyFont="1" applyFill="1" applyBorder="1" applyAlignment="1">
      <alignment horizontal="center" vertical="center" wrapText="1"/>
    </xf>
    <xf numFmtId="0" fontId="28" fillId="7" borderId="0" xfId="0" applyFont="1" applyFill="1" applyAlignment="1">
      <alignment horizontal="center" vertical="center" wrapText="1"/>
    </xf>
    <xf numFmtId="0" fontId="29" fillId="7" borderId="32" xfId="0" applyFont="1" applyFill="1" applyBorder="1" applyAlignment="1">
      <alignment horizontal="justify" vertical="center" wrapText="1"/>
    </xf>
    <xf numFmtId="0" fontId="29" fillId="7" borderId="31" xfId="0" applyFont="1" applyFill="1" applyBorder="1" applyAlignment="1">
      <alignment horizontal="justify" vertical="center" wrapText="1"/>
    </xf>
    <xf numFmtId="0" fontId="35" fillId="7" borderId="32" xfId="0" applyFont="1" applyFill="1" applyBorder="1" applyAlignment="1">
      <alignment horizontal="center" vertical="center" wrapText="1"/>
    </xf>
    <xf numFmtId="0" fontId="35" fillId="7" borderId="31" xfId="0" applyFont="1" applyFill="1" applyBorder="1" applyAlignment="1">
      <alignment horizontal="center" vertical="center" wrapText="1"/>
    </xf>
    <xf numFmtId="44" fontId="35" fillId="7" borderId="32" xfId="3" applyFont="1" applyFill="1" applyBorder="1" applyAlignment="1">
      <alignment horizontal="center" vertical="center" wrapText="1"/>
    </xf>
    <xf numFmtId="44" fontId="35" fillId="7" borderId="31" xfId="3" applyFont="1" applyFill="1" applyBorder="1" applyAlignment="1">
      <alignment horizontal="center" vertical="center" wrapText="1"/>
    </xf>
    <xf numFmtId="0" fontId="34" fillId="7" borderId="32" xfId="0" applyFont="1" applyFill="1" applyBorder="1" applyAlignment="1">
      <alignment horizontal="center" vertical="center" wrapText="1"/>
    </xf>
    <xf numFmtId="0" fontId="34" fillId="7" borderId="31" xfId="0" applyFont="1" applyFill="1" applyBorder="1" applyAlignment="1">
      <alignment horizontal="center" vertical="center" wrapText="1"/>
    </xf>
    <xf numFmtId="0" fontId="0" fillId="0" borderId="1" xfId="0" applyBorder="1" applyAlignment="1">
      <alignment horizontal="justify" vertical="center" wrapText="1"/>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38"/>
  <sheetViews>
    <sheetView topLeftCell="A12" zoomScaleNormal="100" workbookViewId="0">
      <selection activeCell="A19" sqref="A19:L19"/>
    </sheetView>
  </sheetViews>
  <sheetFormatPr baseColWidth="10" defaultRowHeight="15" x14ac:dyDescent="0.25"/>
  <cols>
    <col min="1" max="1" width="11.42578125" style="102"/>
    <col min="2" max="2" width="13.85546875" style="102" customWidth="1"/>
    <col min="3" max="3" width="13.7109375" style="102" customWidth="1"/>
    <col min="4" max="4" width="21.85546875" style="102" customWidth="1"/>
    <col min="5" max="5" width="11.42578125" style="102"/>
    <col min="6" max="6" width="9.85546875" style="102" customWidth="1"/>
    <col min="7" max="7" width="10.85546875" style="102" customWidth="1"/>
    <col min="8" max="11" width="11.42578125" style="102"/>
    <col min="12" max="12" width="20.28515625" style="102" customWidth="1"/>
    <col min="13" max="16384" width="11.42578125" style="102"/>
  </cols>
  <sheetData>
    <row r="3" spans="1:12" ht="16.5" x14ac:dyDescent="0.25">
      <c r="A3" s="215" t="s">
        <v>65</v>
      </c>
      <c r="B3" s="215"/>
      <c r="C3" s="215"/>
      <c r="D3" s="215"/>
      <c r="E3" s="215"/>
      <c r="F3" s="215"/>
      <c r="G3" s="215"/>
      <c r="H3" s="215"/>
      <c r="I3" s="215"/>
      <c r="J3" s="215"/>
      <c r="K3" s="215"/>
      <c r="L3" s="215"/>
    </row>
    <row r="4" spans="1:12" ht="16.5" x14ac:dyDescent="0.25">
      <c r="A4" s="196"/>
    </row>
    <row r="5" spans="1:12" ht="16.5" x14ac:dyDescent="0.25">
      <c r="A5" s="215" t="s">
        <v>327</v>
      </c>
      <c r="B5" s="215"/>
      <c r="C5" s="215"/>
      <c r="D5" s="215"/>
      <c r="E5" s="215"/>
      <c r="F5" s="215"/>
      <c r="G5" s="215"/>
      <c r="H5" s="215"/>
      <c r="I5" s="215"/>
      <c r="J5" s="215"/>
      <c r="K5" s="215"/>
      <c r="L5" s="215"/>
    </row>
    <row r="6" spans="1:12" ht="16.5" x14ac:dyDescent="0.25">
      <c r="A6" s="78"/>
    </row>
    <row r="7" spans="1:12" ht="109.5" customHeight="1" x14ac:dyDescent="0.25">
      <c r="A7" s="216" t="s">
        <v>328</v>
      </c>
      <c r="B7" s="216"/>
      <c r="C7" s="216"/>
      <c r="D7" s="216"/>
      <c r="E7" s="216"/>
      <c r="F7" s="216"/>
      <c r="G7" s="216"/>
      <c r="H7" s="216"/>
      <c r="I7" s="216"/>
      <c r="J7" s="216"/>
      <c r="K7" s="216"/>
      <c r="L7" s="216"/>
    </row>
    <row r="8" spans="1:12" ht="45.75" customHeight="1" x14ac:dyDescent="0.25">
      <c r="A8" s="216"/>
      <c r="B8" s="216"/>
      <c r="C8" s="216"/>
      <c r="D8" s="216"/>
      <c r="E8" s="216"/>
      <c r="F8" s="216"/>
      <c r="G8" s="216"/>
      <c r="H8" s="216"/>
      <c r="I8" s="216"/>
      <c r="J8" s="216"/>
      <c r="K8" s="216"/>
      <c r="L8" s="216"/>
    </row>
    <row r="9" spans="1:12" ht="28.5" customHeight="1" x14ac:dyDescent="0.25">
      <c r="A9" s="216" t="s">
        <v>91</v>
      </c>
      <c r="B9" s="216"/>
      <c r="C9" s="216"/>
      <c r="D9" s="216"/>
      <c r="E9" s="216"/>
      <c r="F9" s="216"/>
      <c r="G9" s="216"/>
      <c r="H9" s="216"/>
      <c r="I9" s="216"/>
      <c r="J9" s="216"/>
      <c r="K9" s="216"/>
      <c r="L9" s="216"/>
    </row>
    <row r="10" spans="1:12" ht="28.5" customHeight="1" x14ac:dyDescent="0.25">
      <c r="A10" s="216"/>
      <c r="B10" s="216"/>
      <c r="C10" s="216"/>
      <c r="D10" s="216"/>
      <c r="E10" s="216"/>
      <c r="F10" s="216"/>
      <c r="G10" s="216"/>
      <c r="H10" s="216"/>
      <c r="I10" s="216"/>
      <c r="J10" s="216"/>
      <c r="K10" s="216"/>
      <c r="L10" s="216"/>
    </row>
    <row r="11" spans="1:12" ht="15.75" thickBot="1" x14ac:dyDescent="0.3"/>
    <row r="12" spans="1:12" ht="15.75" thickBot="1" x14ac:dyDescent="0.3">
      <c r="A12" s="79" t="s">
        <v>66</v>
      </c>
      <c r="B12" s="217" t="s">
        <v>88</v>
      </c>
      <c r="C12" s="218"/>
      <c r="D12" s="218"/>
      <c r="E12" s="218"/>
      <c r="F12" s="218"/>
      <c r="G12" s="218"/>
      <c r="H12" s="218"/>
      <c r="I12" s="218"/>
      <c r="J12" s="218"/>
      <c r="K12" s="218"/>
      <c r="L12" s="218"/>
    </row>
    <row r="13" spans="1:12" ht="15.75" thickBot="1" x14ac:dyDescent="0.3">
      <c r="A13" s="80">
        <v>1</v>
      </c>
      <c r="B13" s="214" t="s">
        <v>329</v>
      </c>
      <c r="C13" s="214"/>
      <c r="D13" s="214"/>
      <c r="E13" s="214"/>
      <c r="F13" s="214"/>
      <c r="G13" s="214"/>
      <c r="H13" s="214"/>
      <c r="I13" s="214"/>
      <c r="J13" s="214"/>
      <c r="K13" s="214"/>
      <c r="L13" s="214"/>
    </row>
    <row r="14" spans="1:12" ht="15.75" thickBot="1" x14ac:dyDescent="0.3">
      <c r="A14" s="80">
        <v>2</v>
      </c>
      <c r="B14" s="214" t="s">
        <v>348</v>
      </c>
      <c r="C14" s="214"/>
      <c r="D14" s="214"/>
      <c r="E14" s="214"/>
      <c r="F14" s="214"/>
      <c r="G14" s="214"/>
      <c r="H14" s="214"/>
      <c r="I14" s="214"/>
      <c r="J14" s="214"/>
      <c r="K14" s="214"/>
      <c r="L14" s="214"/>
    </row>
    <row r="15" spans="1:12" ht="15.75" thickBot="1" x14ac:dyDescent="0.3">
      <c r="A15" s="80">
        <v>3</v>
      </c>
      <c r="B15" s="214" t="s">
        <v>330</v>
      </c>
      <c r="C15" s="214"/>
      <c r="D15" s="214"/>
      <c r="E15" s="214"/>
      <c r="F15" s="214"/>
      <c r="G15" s="214"/>
      <c r="H15" s="214"/>
      <c r="I15" s="214"/>
      <c r="J15" s="214"/>
      <c r="K15" s="214"/>
      <c r="L15" s="214"/>
    </row>
    <row r="16" spans="1:12" ht="15.75" thickBot="1" x14ac:dyDescent="0.3">
      <c r="A16" s="80">
        <v>4</v>
      </c>
      <c r="B16" s="214" t="s">
        <v>231</v>
      </c>
      <c r="C16" s="214"/>
      <c r="D16" s="214"/>
      <c r="E16" s="214"/>
      <c r="F16" s="214"/>
      <c r="G16" s="214"/>
      <c r="H16" s="214"/>
      <c r="I16" s="214"/>
      <c r="J16" s="214"/>
      <c r="K16" s="214"/>
      <c r="L16" s="214"/>
    </row>
    <row r="17" spans="1:12" x14ac:dyDescent="0.25">
      <c r="A17" s="86"/>
      <c r="B17" s="86"/>
      <c r="C17" s="86"/>
      <c r="D17" s="86"/>
      <c r="E17" s="86"/>
      <c r="F17" s="86"/>
      <c r="G17" s="86"/>
      <c r="H17" s="86"/>
      <c r="I17" s="86"/>
      <c r="J17" s="86"/>
      <c r="K17" s="86"/>
      <c r="L17" s="86"/>
    </row>
    <row r="18" spans="1:12" x14ac:dyDescent="0.25">
      <c r="A18" s="87"/>
      <c r="B18" s="86"/>
      <c r="C18" s="86"/>
      <c r="D18" s="86"/>
      <c r="E18" s="86"/>
      <c r="F18" s="86"/>
      <c r="G18" s="86"/>
      <c r="H18" s="86"/>
      <c r="I18" s="86"/>
      <c r="J18" s="86"/>
      <c r="K18" s="86"/>
      <c r="L18" s="86"/>
    </row>
    <row r="19" spans="1:12" x14ac:dyDescent="0.25">
      <c r="A19" s="219" t="s">
        <v>331</v>
      </c>
      <c r="B19" s="219"/>
      <c r="C19" s="219"/>
      <c r="D19" s="219"/>
      <c r="E19" s="219"/>
      <c r="F19" s="219"/>
      <c r="G19" s="219"/>
      <c r="H19" s="219"/>
      <c r="I19" s="219"/>
      <c r="J19" s="219"/>
      <c r="K19" s="219"/>
      <c r="L19" s="219"/>
    </row>
    <row r="21" spans="1:12" x14ac:dyDescent="0.25">
      <c r="A21" s="220" t="s">
        <v>67</v>
      </c>
      <c r="B21" s="220"/>
      <c r="C21" s="220"/>
      <c r="D21" s="220"/>
      <c r="E21" s="81" t="s">
        <v>68</v>
      </c>
      <c r="F21" s="195" t="s">
        <v>69</v>
      </c>
      <c r="G21" s="195" t="s">
        <v>70</v>
      </c>
      <c r="H21" s="220" t="s">
        <v>3</v>
      </c>
      <c r="I21" s="220"/>
      <c r="J21" s="220"/>
      <c r="K21" s="220"/>
      <c r="L21" s="220"/>
    </row>
    <row r="22" spans="1:12" ht="32.25" customHeight="1" x14ac:dyDescent="0.25">
      <c r="A22" s="221" t="s">
        <v>94</v>
      </c>
      <c r="B22" s="222"/>
      <c r="C22" s="222"/>
      <c r="D22" s="223"/>
      <c r="E22" s="82" t="s">
        <v>332</v>
      </c>
      <c r="F22" s="194" t="s">
        <v>133</v>
      </c>
      <c r="G22" s="1"/>
      <c r="H22" s="224"/>
      <c r="I22" s="224"/>
      <c r="J22" s="224"/>
      <c r="K22" s="224"/>
      <c r="L22" s="224"/>
    </row>
    <row r="23" spans="1:12" ht="28.5" customHeight="1" x14ac:dyDescent="0.25">
      <c r="A23" s="225" t="s">
        <v>95</v>
      </c>
      <c r="B23" s="226"/>
      <c r="C23" s="226"/>
      <c r="D23" s="227"/>
      <c r="E23" s="83" t="s">
        <v>333</v>
      </c>
      <c r="F23" s="194" t="s">
        <v>133</v>
      </c>
      <c r="G23" s="1"/>
      <c r="H23" s="224" t="s">
        <v>334</v>
      </c>
      <c r="I23" s="224"/>
      <c r="J23" s="224"/>
      <c r="K23" s="224"/>
      <c r="L23" s="224"/>
    </row>
    <row r="24" spans="1:12" ht="21" customHeight="1" x14ac:dyDescent="0.25">
      <c r="A24" s="225" t="s">
        <v>130</v>
      </c>
      <c r="B24" s="226"/>
      <c r="C24" s="226"/>
      <c r="D24" s="227"/>
      <c r="E24" s="83" t="s">
        <v>335</v>
      </c>
      <c r="F24" s="194" t="s">
        <v>133</v>
      </c>
      <c r="G24" s="1"/>
      <c r="H24" s="228" t="s">
        <v>336</v>
      </c>
      <c r="I24" s="229"/>
      <c r="J24" s="229"/>
      <c r="K24" s="229"/>
      <c r="L24" s="230"/>
    </row>
    <row r="25" spans="1:12" ht="21" customHeight="1" x14ac:dyDescent="0.25">
      <c r="A25" s="225" t="s">
        <v>130</v>
      </c>
      <c r="B25" s="226"/>
      <c r="C25" s="226"/>
      <c r="D25" s="227"/>
      <c r="E25" s="83" t="s">
        <v>337</v>
      </c>
      <c r="F25" s="194" t="s">
        <v>133</v>
      </c>
      <c r="G25" s="1"/>
      <c r="H25" s="228" t="s">
        <v>338</v>
      </c>
      <c r="I25" s="229"/>
      <c r="J25" s="229"/>
      <c r="K25" s="229"/>
      <c r="L25" s="230"/>
    </row>
    <row r="26" spans="1:12" ht="21" customHeight="1" x14ac:dyDescent="0.25">
      <c r="A26" s="225" t="s">
        <v>130</v>
      </c>
      <c r="B26" s="226"/>
      <c r="C26" s="226"/>
      <c r="D26" s="227"/>
      <c r="E26" s="83" t="s">
        <v>339</v>
      </c>
      <c r="F26" s="194" t="s">
        <v>133</v>
      </c>
      <c r="G26" s="1"/>
      <c r="H26" s="228" t="s">
        <v>340</v>
      </c>
      <c r="I26" s="229"/>
      <c r="J26" s="229"/>
      <c r="K26" s="229"/>
      <c r="L26" s="230"/>
    </row>
    <row r="27" spans="1:12" x14ac:dyDescent="0.25">
      <c r="A27" s="231" t="s">
        <v>71</v>
      </c>
      <c r="B27" s="232"/>
      <c r="C27" s="232"/>
      <c r="D27" s="233"/>
      <c r="E27" s="84" t="s">
        <v>341</v>
      </c>
      <c r="F27" s="194" t="s">
        <v>133</v>
      </c>
      <c r="G27" s="1"/>
      <c r="H27" s="224"/>
      <c r="I27" s="224"/>
      <c r="J27" s="224"/>
      <c r="K27" s="224"/>
      <c r="L27" s="224"/>
    </row>
    <row r="28" spans="1:12" x14ac:dyDescent="0.25">
      <c r="A28" s="231" t="s">
        <v>90</v>
      </c>
      <c r="B28" s="232"/>
      <c r="C28" s="232"/>
      <c r="D28" s="233"/>
      <c r="E28" s="84" t="s">
        <v>342</v>
      </c>
      <c r="F28" s="194" t="s">
        <v>133</v>
      </c>
      <c r="G28" s="1"/>
      <c r="H28" s="228"/>
      <c r="I28" s="229"/>
      <c r="J28" s="229"/>
      <c r="K28" s="229"/>
      <c r="L28" s="230"/>
    </row>
    <row r="29" spans="1:12" ht="41.25" customHeight="1" x14ac:dyDescent="0.25">
      <c r="A29" s="231" t="s">
        <v>131</v>
      </c>
      <c r="B29" s="232"/>
      <c r="C29" s="232"/>
      <c r="D29" s="233"/>
      <c r="E29" s="84" t="s">
        <v>343</v>
      </c>
      <c r="F29" s="194" t="s">
        <v>133</v>
      </c>
      <c r="G29" s="1"/>
      <c r="H29" s="224"/>
      <c r="I29" s="224"/>
      <c r="J29" s="224"/>
      <c r="K29" s="224"/>
      <c r="L29" s="224"/>
    </row>
    <row r="30" spans="1:12" ht="27" customHeight="1" x14ac:dyDescent="0.25">
      <c r="A30" s="231" t="s">
        <v>93</v>
      </c>
      <c r="B30" s="232"/>
      <c r="C30" s="232"/>
      <c r="D30" s="233"/>
      <c r="E30" s="84" t="s">
        <v>344</v>
      </c>
      <c r="F30" s="194" t="s">
        <v>344</v>
      </c>
      <c r="G30" s="1"/>
      <c r="H30" s="228"/>
      <c r="I30" s="229"/>
      <c r="J30" s="229"/>
      <c r="K30" s="229"/>
      <c r="L30" s="230"/>
    </row>
    <row r="31" spans="1:12" x14ac:dyDescent="0.25">
      <c r="A31" s="225" t="s">
        <v>72</v>
      </c>
      <c r="B31" s="226"/>
      <c r="C31" s="226"/>
      <c r="D31" s="227"/>
      <c r="E31" s="83">
        <v>38</v>
      </c>
      <c r="F31" s="194" t="s">
        <v>133</v>
      </c>
      <c r="G31" s="1"/>
      <c r="H31" s="224"/>
      <c r="I31" s="224"/>
      <c r="J31" s="224"/>
      <c r="K31" s="224"/>
      <c r="L31" s="224"/>
    </row>
    <row r="32" spans="1:12" x14ac:dyDescent="0.25">
      <c r="A32" s="225" t="s">
        <v>73</v>
      </c>
      <c r="B32" s="226"/>
      <c r="C32" s="226"/>
      <c r="D32" s="227"/>
      <c r="E32" s="83">
        <v>19</v>
      </c>
      <c r="F32" s="194" t="s">
        <v>133</v>
      </c>
      <c r="G32" s="1"/>
      <c r="H32" s="224"/>
      <c r="I32" s="224"/>
      <c r="J32" s="224"/>
      <c r="K32" s="224"/>
      <c r="L32" s="224"/>
    </row>
    <row r="33" spans="1:12" ht="24.75" customHeight="1" x14ac:dyDescent="0.25">
      <c r="A33" s="225" t="s">
        <v>74</v>
      </c>
      <c r="B33" s="226"/>
      <c r="C33" s="226"/>
      <c r="D33" s="227"/>
      <c r="E33" s="83" t="s">
        <v>345</v>
      </c>
      <c r="F33" s="194" t="s">
        <v>133</v>
      </c>
      <c r="G33" s="1"/>
      <c r="H33" s="224"/>
      <c r="I33" s="224"/>
      <c r="J33" s="224"/>
      <c r="K33" s="224"/>
      <c r="L33" s="224"/>
    </row>
    <row r="34" spans="1:12" ht="45" customHeight="1" x14ac:dyDescent="0.25">
      <c r="A34" s="225" t="s">
        <v>75</v>
      </c>
      <c r="B34" s="226"/>
      <c r="C34" s="226"/>
      <c r="D34" s="227"/>
      <c r="E34" s="83" t="s">
        <v>346</v>
      </c>
      <c r="F34" s="194" t="s">
        <v>133</v>
      </c>
      <c r="G34" s="1"/>
      <c r="H34" s="224"/>
      <c r="I34" s="224"/>
      <c r="J34" s="224"/>
      <c r="K34" s="224"/>
      <c r="L34" s="224"/>
    </row>
    <row r="35" spans="1:12" x14ac:dyDescent="0.25">
      <c r="A35" s="225" t="s">
        <v>76</v>
      </c>
      <c r="B35" s="226"/>
      <c r="C35" s="226"/>
      <c r="D35" s="227"/>
      <c r="E35" s="83">
        <v>36</v>
      </c>
      <c r="F35" s="194" t="s">
        <v>133</v>
      </c>
      <c r="G35" s="1"/>
      <c r="H35" s="224"/>
      <c r="I35" s="224"/>
      <c r="J35" s="224"/>
      <c r="K35" s="224"/>
      <c r="L35" s="224"/>
    </row>
    <row r="36" spans="1:12" ht="27" customHeight="1" x14ac:dyDescent="0.25">
      <c r="A36" s="225" t="s">
        <v>92</v>
      </c>
      <c r="B36" s="226"/>
      <c r="C36" s="226"/>
      <c r="D36" s="227"/>
      <c r="E36" s="83"/>
      <c r="F36" s="194" t="s">
        <v>133</v>
      </c>
      <c r="G36" s="1"/>
      <c r="H36" s="228"/>
      <c r="I36" s="229"/>
      <c r="J36" s="229"/>
      <c r="K36" s="229"/>
      <c r="L36" s="230"/>
    </row>
    <row r="37" spans="1:12" x14ac:dyDescent="0.25">
      <c r="A37" s="225" t="s">
        <v>96</v>
      </c>
      <c r="B37" s="226"/>
      <c r="C37" s="226"/>
      <c r="D37" s="227"/>
      <c r="E37" s="83" t="s">
        <v>347</v>
      </c>
      <c r="F37" s="194" t="s">
        <v>133</v>
      </c>
      <c r="G37" s="1"/>
      <c r="H37" s="228"/>
      <c r="I37" s="229"/>
      <c r="J37" s="229"/>
      <c r="K37" s="229"/>
      <c r="L37" s="230"/>
    </row>
    <row r="38" spans="1:12" x14ac:dyDescent="0.25">
      <c r="A38" s="225" t="s">
        <v>97</v>
      </c>
      <c r="B38" s="226"/>
      <c r="C38" s="226"/>
      <c r="D38" s="227"/>
      <c r="E38" s="85"/>
      <c r="F38" s="194"/>
      <c r="G38" s="1"/>
      <c r="H38" s="224"/>
      <c r="I38" s="224"/>
      <c r="J38" s="224"/>
      <c r="K38" s="224"/>
      <c r="L38" s="224"/>
    </row>
  </sheetData>
  <mergeCells count="46">
    <mergeCell ref="A37:D37"/>
    <mergeCell ref="H37:L37"/>
    <mergeCell ref="A38:D38"/>
    <mergeCell ref="H38:L38"/>
    <mergeCell ref="A34:D34"/>
    <mergeCell ref="H34:L34"/>
    <mergeCell ref="A35:D35"/>
    <mergeCell ref="H35:L35"/>
    <mergeCell ref="A36:D36"/>
    <mergeCell ref="H36:L36"/>
    <mergeCell ref="A31:D31"/>
    <mergeCell ref="H31:L31"/>
    <mergeCell ref="A32:D32"/>
    <mergeCell ref="H32:L32"/>
    <mergeCell ref="A33:D33"/>
    <mergeCell ref="H33:L33"/>
    <mergeCell ref="A28:D28"/>
    <mergeCell ref="H28:L28"/>
    <mergeCell ref="A29:D29"/>
    <mergeCell ref="H29:L29"/>
    <mergeCell ref="A30:D30"/>
    <mergeCell ref="H30:L30"/>
    <mergeCell ref="A25:D25"/>
    <mergeCell ref="H25:L25"/>
    <mergeCell ref="A26:D26"/>
    <mergeCell ref="H26:L26"/>
    <mergeCell ref="A27:D27"/>
    <mergeCell ref="H27:L27"/>
    <mergeCell ref="A22:D22"/>
    <mergeCell ref="H22:L22"/>
    <mergeCell ref="A23:D23"/>
    <mergeCell ref="H23:L23"/>
    <mergeCell ref="A24:D24"/>
    <mergeCell ref="H24:L24"/>
    <mergeCell ref="B14:L14"/>
    <mergeCell ref="B15:L15"/>
    <mergeCell ref="B16:L16"/>
    <mergeCell ref="A19:L19"/>
    <mergeCell ref="A21:D21"/>
    <mergeCell ref="H21:L21"/>
    <mergeCell ref="B13:L13"/>
    <mergeCell ref="A3:L3"/>
    <mergeCell ref="A5:L5"/>
    <mergeCell ref="A7:L8"/>
    <mergeCell ref="A9:L10"/>
    <mergeCell ref="B12:L12"/>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28"/>
  <sheetViews>
    <sheetView tabSelected="1" topLeftCell="A35" zoomScale="87" zoomScaleNormal="87" workbookViewId="0">
      <selection activeCell="O58" sqref="O58:P58"/>
    </sheetView>
  </sheetViews>
  <sheetFormatPr baseColWidth="10" defaultRowHeight="15" x14ac:dyDescent="0.25"/>
  <cols>
    <col min="1" max="1" width="3.140625" style="9" bestFit="1" customWidth="1"/>
    <col min="2" max="2" width="102.7109375" style="9" bestFit="1" customWidth="1"/>
    <col min="3" max="3" width="31.140625" style="9" customWidth="1"/>
    <col min="4" max="4" width="39" style="9" customWidth="1"/>
    <col min="5" max="5" width="25" style="9" customWidth="1"/>
    <col min="6" max="7" width="29.7109375" style="9" customWidth="1"/>
    <col min="8" max="8" width="24.5703125" style="9" customWidth="1"/>
    <col min="9" max="9" width="24" style="9" customWidth="1"/>
    <col min="10" max="10" width="20.28515625" style="9" customWidth="1"/>
    <col min="11" max="11" width="14.7109375" style="9" bestFit="1" customWidth="1"/>
    <col min="12" max="13" width="18.7109375" style="9" customWidth="1"/>
    <col min="14" max="14" width="22.140625" style="9" customWidth="1"/>
    <col min="15" max="15" width="26.140625" style="9" customWidth="1"/>
    <col min="16" max="16" width="32.42578125" style="9" customWidth="1"/>
    <col min="17" max="17" width="44"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242" t="s">
        <v>63</v>
      </c>
      <c r="C2" s="243"/>
      <c r="D2" s="243"/>
      <c r="E2" s="243"/>
      <c r="F2" s="243"/>
      <c r="G2" s="243"/>
      <c r="H2" s="243"/>
      <c r="I2" s="243"/>
      <c r="J2" s="243"/>
      <c r="K2" s="243"/>
      <c r="L2" s="243"/>
      <c r="M2" s="243"/>
      <c r="N2" s="243"/>
      <c r="O2" s="243"/>
      <c r="P2" s="243"/>
    </row>
    <row r="4" spans="2:16" ht="26.25" x14ac:dyDescent="0.25">
      <c r="B4" s="242" t="s">
        <v>48</v>
      </c>
      <c r="C4" s="243"/>
      <c r="D4" s="243"/>
      <c r="E4" s="243"/>
      <c r="F4" s="243"/>
      <c r="G4" s="243"/>
      <c r="H4" s="243"/>
      <c r="I4" s="243"/>
      <c r="J4" s="243"/>
      <c r="K4" s="243"/>
      <c r="L4" s="243"/>
      <c r="M4" s="243"/>
      <c r="N4" s="243"/>
      <c r="O4" s="243"/>
      <c r="P4" s="243"/>
    </row>
    <row r="5" spans="2:16" ht="15.75" thickBot="1" x14ac:dyDescent="0.3"/>
    <row r="6" spans="2:16" ht="21.75" thickBot="1" x14ac:dyDescent="0.3">
      <c r="B6" s="11" t="s">
        <v>4</v>
      </c>
      <c r="C6" s="262" t="s">
        <v>274</v>
      </c>
      <c r="D6" s="262"/>
      <c r="E6" s="262"/>
      <c r="F6" s="262"/>
      <c r="G6" s="262"/>
      <c r="H6" s="262"/>
      <c r="I6" s="262"/>
      <c r="J6" s="262"/>
      <c r="K6" s="262"/>
      <c r="L6" s="262"/>
      <c r="M6" s="262"/>
      <c r="N6" s="263"/>
    </row>
    <row r="7" spans="2:16" ht="16.5" thickBot="1" x14ac:dyDescent="0.3">
      <c r="B7" s="12" t="s">
        <v>5</v>
      </c>
      <c r="C7" s="262"/>
      <c r="D7" s="262"/>
      <c r="E7" s="262"/>
      <c r="F7" s="262"/>
      <c r="G7" s="262"/>
      <c r="H7" s="262"/>
      <c r="I7" s="262"/>
      <c r="J7" s="262"/>
      <c r="K7" s="262"/>
      <c r="L7" s="262"/>
      <c r="M7" s="262"/>
      <c r="N7" s="263"/>
    </row>
    <row r="8" spans="2:16" ht="16.5" thickBot="1" x14ac:dyDescent="0.3">
      <c r="B8" s="12" t="s">
        <v>6</v>
      </c>
      <c r="C8" s="262"/>
      <c r="D8" s="262"/>
      <c r="E8" s="262"/>
      <c r="F8" s="262"/>
      <c r="G8" s="262"/>
      <c r="H8" s="262"/>
      <c r="I8" s="262"/>
      <c r="J8" s="262"/>
      <c r="K8" s="262"/>
      <c r="L8" s="262"/>
      <c r="M8" s="262"/>
      <c r="N8" s="263"/>
    </row>
    <row r="9" spans="2:16" ht="16.5" thickBot="1" x14ac:dyDescent="0.3">
      <c r="B9" s="12" t="s">
        <v>7</v>
      </c>
      <c r="C9" s="262"/>
      <c r="D9" s="262"/>
      <c r="E9" s="262"/>
      <c r="F9" s="262"/>
      <c r="G9" s="262"/>
      <c r="H9" s="262"/>
      <c r="I9" s="262"/>
      <c r="J9" s="262"/>
      <c r="K9" s="262"/>
      <c r="L9" s="262"/>
      <c r="M9" s="262"/>
      <c r="N9" s="263"/>
    </row>
    <row r="10" spans="2:16" ht="16.5" thickBot="1" x14ac:dyDescent="0.3">
      <c r="B10" s="12" t="s">
        <v>8</v>
      </c>
      <c r="C10" s="264" t="s">
        <v>155</v>
      </c>
      <c r="D10" s="264"/>
      <c r="E10" s="265"/>
      <c r="F10" s="34"/>
      <c r="G10" s="34"/>
      <c r="H10" s="34"/>
      <c r="I10" s="34"/>
      <c r="J10" s="34"/>
      <c r="K10" s="34"/>
      <c r="L10" s="34"/>
      <c r="M10" s="34"/>
      <c r="N10" s="35"/>
    </row>
    <row r="11" spans="2:16" ht="16.5" thickBot="1" x14ac:dyDescent="0.3">
      <c r="B11" s="14" t="s">
        <v>9</v>
      </c>
      <c r="C11" s="15">
        <v>41974</v>
      </c>
      <c r="D11" s="16"/>
      <c r="E11" s="16"/>
      <c r="F11" s="16"/>
      <c r="G11" s="16"/>
      <c r="H11" s="16"/>
      <c r="I11" s="16"/>
      <c r="J11" s="16"/>
      <c r="K11" s="16"/>
      <c r="L11" s="16"/>
      <c r="M11" s="16"/>
      <c r="N11" s="17"/>
    </row>
    <row r="12" spans="2:16" ht="15.75" x14ac:dyDescent="0.25">
      <c r="B12" s="13"/>
      <c r="C12" s="18"/>
      <c r="D12" s="19"/>
      <c r="E12" s="19"/>
      <c r="F12" s="19"/>
      <c r="G12" s="19"/>
      <c r="H12" s="19"/>
      <c r="I12" s="8"/>
      <c r="J12" s="8"/>
      <c r="K12" s="8"/>
      <c r="L12" s="8"/>
      <c r="M12" s="8"/>
      <c r="N12" s="19"/>
    </row>
    <row r="13" spans="2:16" x14ac:dyDescent="0.25">
      <c r="I13" s="8"/>
      <c r="J13" s="8"/>
      <c r="K13" s="8"/>
      <c r="L13" s="8"/>
      <c r="M13" s="8"/>
      <c r="N13" s="21"/>
    </row>
    <row r="14" spans="2:16" ht="45.75" customHeight="1" x14ac:dyDescent="0.25">
      <c r="B14" s="255" t="s">
        <v>98</v>
      </c>
      <c r="C14" s="255"/>
      <c r="D14" s="51" t="s">
        <v>12</v>
      </c>
      <c r="E14" s="51" t="s">
        <v>13</v>
      </c>
      <c r="F14" s="51" t="s">
        <v>29</v>
      </c>
      <c r="G14" s="37"/>
      <c r="I14" s="37"/>
      <c r="J14" s="37"/>
      <c r="K14" s="37"/>
      <c r="L14" s="37"/>
      <c r="M14" s="37"/>
      <c r="N14" s="21"/>
    </row>
    <row r="15" spans="2:16" x14ac:dyDescent="0.25">
      <c r="B15" s="255"/>
      <c r="C15" s="255"/>
      <c r="D15" s="51">
        <v>2</v>
      </c>
      <c r="E15" s="202">
        <v>1566210750</v>
      </c>
      <c r="F15" s="203">
        <v>750</v>
      </c>
      <c r="G15" s="37"/>
      <c r="I15" s="38"/>
      <c r="J15" s="38"/>
      <c r="K15" s="38"/>
      <c r="L15" s="38"/>
      <c r="M15" s="38"/>
      <c r="N15" s="21"/>
    </row>
    <row r="16" spans="2:16" ht="15.75" thickBot="1" x14ac:dyDescent="0.3">
      <c r="B16" s="260" t="s">
        <v>14</v>
      </c>
      <c r="C16" s="261"/>
      <c r="D16" s="51"/>
      <c r="E16" s="202">
        <f>SUM(E15)</f>
        <v>1566210750</v>
      </c>
      <c r="F16" s="203">
        <f>SUM(F15)</f>
        <v>750</v>
      </c>
      <c r="G16" s="37"/>
      <c r="H16" s="22"/>
      <c r="I16" s="8"/>
      <c r="J16" s="8"/>
      <c r="K16" s="8"/>
      <c r="L16" s="8"/>
      <c r="M16" s="8"/>
      <c r="N16" s="20"/>
    </row>
    <row r="17" spans="1:14" ht="45.75" thickBot="1" x14ac:dyDescent="0.3">
      <c r="A17" s="41"/>
      <c r="B17" s="52" t="s">
        <v>15</v>
      </c>
      <c r="C17" s="52" t="s">
        <v>99</v>
      </c>
      <c r="E17" s="37"/>
      <c r="F17" s="37"/>
      <c r="G17" s="37"/>
      <c r="H17" s="37"/>
      <c r="I17" s="10"/>
      <c r="J17" s="10"/>
      <c r="K17" s="10"/>
      <c r="L17" s="10"/>
      <c r="M17" s="10"/>
    </row>
    <row r="18" spans="1:14" ht="15.75" thickBot="1" x14ac:dyDescent="0.3">
      <c r="A18" s="42">
        <v>1</v>
      </c>
      <c r="C18" s="44">
        <f>F15*80%</f>
        <v>600</v>
      </c>
      <c r="D18" s="40"/>
      <c r="E18" s="43">
        <f>E16</f>
        <v>1566210750</v>
      </c>
      <c r="F18" s="204">
        <f>F16</f>
        <v>750</v>
      </c>
      <c r="G18" s="39"/>
      <c r="H18" s="39"/>
      <c r="I18" s="23"/>
      <c r="J18" s="23"/>
      <c r="K18" s="23"/>
      <c r="L18" s="23"/>
      <c r="M18" s="23"/>
    </row>
    <row r="19" spans="1:14" x14ac:dyDescent="0.25">
      <c r="A19" s="97"/>
      <c r="C19" s="98"/>
      <c r="D19" s="38"/>
      <c r="E19" s="99"/>
      <c r="F19" s="39"/>
      <c r="G19" s="39"/>
      <c r="H19" s="39"/>
      <c r="I19" s="23"/>
      <c r="J19" s="23"/>
      <c r="K19" s="23"/>
      <c r="L19" s="23"/>
      <c r="M19" s="23"/>
    </row>
    <row r="20" spans="1:14" x14ac:dyDescent="0.25">
      <c r="A20" s="97"/>
      <c r="C20" s="98"/>
      <c r="D20" s="38"/>
      <c r="E20" s="99"/>
      <c r="F20" s="39"/>
      <c r="G20" s="39"/>
      <c r="H20" s="39"/>
      <c r="I20" s="23"/>
      <c r="J20" s="23"/>
      <c r="K20" s="23"/>
      <c r="L20" s="23"/>
      <c r="M20" s="23"/>
    </row>
    <row r="21" spans="1:14" x14ac:dyDescent="0.25">
      <c r="A21" s="97"/>
      <c r="B21" s="120" t="s">
        <v>132</v>
      </c>
      <c r="C21" s="102"/>
      <c r="D21" s="102"/>
      <c r="E21" s="102"/>
      <c r="F21" s="102"/>
      <c r="G21" s="102"/>
      <c r="H21" s="102"/>
      <c r="I21" s="105"/>
      <c r="J21" s="105"/>
      <c r="K21" s="105"/>
      <c r="L21" s="105"/>
      <c r="M21" s="105"/>
      <c r="N21" s="106"/>
    </row>
    <row r="22" spans="1:14" x14ac:dyDescent="0.25">
      <c r="A22" s="97"/>
      <c r="B22" s="102"/>
      <c r="C22" s="102"/>
      <c r="D22" s="102"/>
      <c r="E22" s="102"/>
      <c r="F22" s="102"/>
      <c r="G22" s="102"/>
      <c r="H22" s="102"/>
      <c r="I22" s="105"/>
      <c r="J22" s="105"/>
      <c r="K22" s="105"/>
      <c r="L22" s="105"/>
      <c r="M22" s="105"/>
      <c r="N22" s="106"/>
    </row>
    <row r="23" spans="1:14" x14ac:dyDescent="0.25">
      <c r="A23" s="97"/>
      <c r="B23" s="122" t="s">
        <v>33</v>
      </c>
      <c r="C23" s="122" t="s">
        <v>133</v>
      </c>
      <c r="D23" s="122" t="s">
        <v>134</v>
      </c>
      <c r="E23" s="102"/>
      <c r="F23" s="102"/>
      <c r="G23" s="102"/>
      <c r="H23" s="102"/>
      <c r="I23" s="105"/>
      <c r="J23" s="105"/>
      <c r="K23" s="105"/>
      <c r="L23" s="105"/>
      <c r="M23" s="105"/>
      <c r="N23" s="106"/>
    </row>
    <row r="24" spans="1:14" x14ac:dyDescent="0.25">
      <c r="A24" s="97"/>
      <c r="B24" s="119" t="s">
        <v>135</v>
      </c>
      <c r="C24" s="161" t="s">
        <v>322</v>
      </c>
      <c r="D24" s="119"/>
      <c r="E24" s="102"/>
      <c r="F24" s="102"/>
      <c r="G24" s="102"/>
      <c r="H24" s="102"/>
      <c r="I24" s="105"/>
      <c r="J24" s="105"/>
      <c r="K24" s="105"/>
      <c r="L24" s="105"/>
      <c r="M24" s="105"/>
      <c r="N24" s="106"/>
    </row>
    <row r="25" spans="1:14" x14ac:dyDescent="0.25">
      <c r="A25" s="97"/>
      <c r="B25" s="119" t="s">
        <v>136</v>
      </c>
      <c r="C25" s="161" t="s">
        <v>322</v>
      </c>
      <c r="D25" s="119"/>
      <c r="E25" s="102"/>
      <c r="F25" s="102"/>
      <c r="G25" s="102"/>
      <c r="H25" s="102"/>
      <c r="I25" s="105"/>
      <c r="J25" s="105"/>
      <c r="K25" s="105"/>
      <c r="L25" s="105"/>
      <c r="M25" s="105"/>
      <c r="N25" s="106"/>
    </row>
    <row r="26" spans="1:14" x14ac:dyDescent="0.25">
      <c r="A26" s="97"/>
      <c r="B26" s="119" t="s">
        <v>137</v>
      </c>
      <c r="C26" s="161" t="s">
        <v>322</v>
      </c>
      <c r="D26" s="119"/>
      <c r="E26" s="102"/>
      <c r="F26" s="102"/>
      <c r="G26" s="102"/>
      <c r="H26" s="102"/>
      <c r="I26" s="105"/>
      <c r="J26" s="105"/>
      <c r="K26" s="105"/>
      <c r="L26" s="105"/>
      <c r="M26" s="105"/>
      <c r="N26" s="106"/>
    </row>
    <row r="27" spans="1:14" x14ac:dyDescent="0.25">
      <c r="A27" s="97"/>
      <c r="B27" s="119" t="s">
        <v>138</v>
      </c>
      <c r="C27" s="161" t="s">
        <v>322</v>
      </c>
      <c r="D27" s="119"/>
      <c r="E27" s="102"/>
      <c r="F27" s="102"/>
      <c r="G27" s="102"/>
      <c r="H27" s="102"/>
      <c r="I27" s="105"/>
      <c r="J27" s="105"/>
      <c r="K27" s="105"/>
      <c r="L27" s="105"/>
      <c r="M27" s="105"/>
      <c r="N27" s="106"/>
    </row>
    <row r="28" spans="1:14" x14ac:dyDescent="0.25">
      <c r="A28" s="97"/>
      <c r="B28" s="102"/>
      <c r="C28" s="102"/>
      <c r="D28" s="102"/>
      <c r="E28" s="102"/>
      <c r="F28" s="102"/>
      <c r="G28" s="102"/>
      <c r="H28" s="102"/>
      <c r="I28" s="105"/>
      <c r="J28" s="105"/>
      <c r="K28" s="105"/>
      <c r="L28" s="105"/>
      <c r="M28" s="105"/>
      <c r="N28" s="106"/>
    </row>
    <row r="29" spans="1:14" x14ac:dyDescent="0.25">
      <c r="A29" s="97"/>
      <c r="B29" s="102"/>
      <c r="C29" s="102"/>
      <c r="D29" s="102"/>
      <c r="E29" s="102"/>
      <c r="F29" s="102"/>
      <c r="G29" s="102"/>
      <c r="H29" s="102"/>
      <c r="I29" s="105"/>
      <c r="J29" s="105"/>
      <c r="K29" s="105"/>
      <c r="L29" s="105"/>
      <c r="M29" s="105"/>
      <c r="N29" s="106"/>
    </row>
    <row r="30" spans="1:14" x14ac:dyDescent="0.25">
      <c r="A30" s="97"/>
      <c r="B30" s="120" t="s">
        <v>139</v>
      </c>
      <c r="C30" s="102"/>
      <c r="D30" s="102"/>
      <c r="E30" s="102"/>
      <c r="F30" s="102"/>
      <c r="G30" s="102"/>
      <c r="H30" s="102"/>
      <c r="I30" s="105"/>
      <c r="J30" s="105"/>
      <c r="K30" s="105"/>
      <c r="L30" s="105"/>
      <c r="M30" s="105"/>
      <c r="N30" s="106"/>
    </row>
    <row r="31" spans="1:14" x14ac:dyDescent="0.25">
      <c r="A31" s="97"/>
      <c r="B31" s="102"/>
      <c r="C31" s="102"/>
      <c r="D31" s="102"/>
      <c r="E31" s="102"/>
      <c r="F31" s="102"/>
      <c r="G31" s="102"/>
      <c r="H31" s="102"/>
      <c r="I31" s="105"/>
      <c r="J31" s="105"/>
      <c r="K31" s="105"/>
      <c r="L31" s="105"/>
      <c r="M31" s="105"/>
      <c r="N31" s="106"/>
    </row>
    <row r="32" spans="1:14" x14ac:dyDescent="0.25">
      <c r="A32" s="97"/>
      <c r="B32" s="102"/>
      <c r="C32" s="102"/>
      <c r="D32" s="102"/>
      <c r="E32" s="102"/>
      <c r="F32" s="102"/>
      <c r="G32" s="102"/>
      <c r="H32" s="102"/>
      <c r="I32" s="105"/>
      <c r="J32" s="105"/>
      <c r="K32" s="105"/>
      <c r="L32" s="105"/>
      <c r="M32" s="105"/>
      <c r="N32" s="106"/>
    </row>
    <row r="33" spans="1:26" x14ac:dyDescent="0.25">
      <c r="A33" s="97"/>
      <c r="B33" s="122" t="s">
        <v>33</v>
      </c>
      <c r="C33" s="122" t="s">
        <v>58</v>
      </c>
      <c r="D33" s="121" t="s">
        <v>51</v>
      </c>
      <c r="E33" s="121" t="s">
        <v>16</v>
      </c>
      <c r="F33" s="102"/>
      <c r="G33" s="102"/>
      <c r="H33" s="102"/>
      <c r="I33" s="105"/>
      <c r="J33" s="105"/>
      <c r="K33" s="105"/>
      <c r="L33" s="105"/>
      <c r="M33" s="105"/>
      <c r="N33" s="106"/>
    </row>
    <row r="34" spans="1:26" ht="28.5" x14ac:dyDescent="0.25">
      <c r="A34" s="97"/>
      <c r="B34" s="103" t="s">
        <v>140</v>
      </c>
      <c r="C34" s="104">
        <v>40</v>
      </c>
      <c r="D34" s="161">
        <f>D127</f>
        <v>30</v>
      </c>
      <c r="E34" s="240">
        <f>+D34+D35</f>
        <v>90</v>
      </c>
      <c r="F34" s="102"/>
      <c r="G34" s="102"/>
      <c r="H34" s="102"/>
      <c r="I34" s="105"/>
      <c r="J34" s="105"/>
      <c r="K34" s="105"/>
      <c r="L34" s="105"/>
      <c r="M34" s="105"/>
      <c r="N34" s="106"/>
    </row>
    <row r="35" spans="1:26" ht="42.75" x14ac:dyDescent="0.25">
      <c r="A35" s="97"/>
      <c r="B35" s="103" t="s">
        <v>141</v>
      </c>
      <c r="C35" s="104">
        <v>60</v>
      </c>
      <c r="D35" s="169">
        <f>D128</f>
        <v>60</v>
      </c>
      <c r="E35" s="241"/>
      <c r="F35" s="102"/>
      <c r="G35" s="102"/>
      <c r="H35" s="102"/>
      <c r="I35" s="105"/>
      <c r="J35" s="105"/>
      <c r="K35" s="105"/>
      <c r="L35" s="105"/>
      <c r="M35" s="105"/>
      <c r="N35" s="106"/>
    </row>
    <row r="36" spans="1:26" x14ac:dyDescent="0.25">
      <c r="A36" s="97"/>
      <c r="C36" s="98"/>
      <c r="D36" s="38"/>
      <c r="E36" s="99"/>
      <c r="F36" s="39"/>
      <c r="G36" s="39"/>
      <c r="H36" s="39"/>
      <c r="I36" s="23"/>
      <c r="J36" s="23"/>
      <c r="K36" s="23"/>
      <c r="L36" s="23"/>
      <c r="M36" s="23"/>
    </row>
    <row r="37" spans="1:26" x14ac:dyDescent="0.25">
      <c r="A37" s="97"/>
      <c r="C37" s="98"/>
      <c r="D37" s="38"/>
      <c r="E37" s="99"/>
      <c r="F37" s="39"/>
      <c r="G37" s="39"/>
      <c r="H37" s="39"/>
      <c r="I37" s="23"/>
      <c r="J37" s="23"/>
      <c r="K37" s="23"/>
      <c r="L37" s="23"/>
      <c r="M37" s="23"/>
    </row>
    <row r="38" spans="1:26" x14ac:dyDescent="0.25">
      <c r="A38" s="97"/>
      <c r="C38" s="98"/>
      <c r="D38" s="38"/>
      <c r="E38" s="99"/>
      <c r="F38" s="39"/>
      <c r="G38" s="39"/>
      <c r="H38" s="39"/>
      <c r="I38" s="23"/>
      <c r="J38" s="23"/>
      <c r="K38" s="23"/>
      <c r="L38" s="23"/>
      <c r="M38" s="23"/>
    </row>
    <row r="39" spans="1:26" ht="15.75" thickBot="1" x14ac:dyDescent="0.3">
      <c r="M39" s="257" t="s">
        <v>35</v>
      </c>
      <c r="N39" s="257"/>
    </row>
    <row r="40" spans="1:26" x14ac:dyDescent="0.25">
      <c r="B40" s="65" t="s">
        <v>30</v>
      </c>
      <c r="M40" s="64"/>
      <c r="N40" s="64"/>
    </row>
    <row r="41" spans="1:26" ht="15.75" thickBot="1" x14ac:dyDescent="0.3">
      <c r="M41" s="64"/>
      <c r="N41" s="64"/>
    </row>
    <row r="42" spans="1:26" s="8" customFormat="1" ht="109.5" customHeight="1" x14ac:dyDescent="0.25">
      <c r="B42" s="116" t="s">
        <v>142</v>
      </c>
      <c r="C42" s="116" t="s">
        <v>143</v>
      </c>
      <c r="D42" s="116" t="s">
        <v>144</v>
      </c>
      <c r="E42" s="53" t="s">
        <v>45</v>
      </c>
      <c r="F42" s="53" t="s">
        <v>22</v>
      </c>
      <c r="G42" s="53" t="s">
        <v>100</v>
      </c>
      <c r="H42" s="53" t="s">
        <v>17</v>
      </c>
      <c r="I42" s="53" t="s">
        <v>10</v>
      </c>
      <c r="J42" s="53" t="s">
        <v>31</v>
      </c>
      <c r="K42" s="53" t="s">
        <v>61</v>
      </c>
      <c r="L42" s="53" t="s">
        <v>20</v>
      </c>
      <c r="M42" s="101" t="s">
        <v>26</v>
      </c>
      <c r="N42" s="116" t="s">
        <v>145</v>
      </c>
      <c r="O42" s="53" t="s">
        <v>36</v>
      </c>
      <c r="P42" s="54" t="s">
        <v>11</v>
      </c>
      <c r="Q42" s="54" t="s">
        <v>19</v>
      </c>
    </row>
    <row r="43" spans="1:26" s="29" customFormat="1" x14ac:dyDescent="0.25">
      <c r="A43" s="45">
        <v>1</v>
      </c>
      <c r="B43" s="112" t="s">
        <v>231</v>
      </c>
      <c r="C43" s="113" t="s">
        <v>232</v>
      </c>
      <c r="D43" s="112" t="s">
        <v>233</v>
      </c>
      <c r="E43" s="175">
        <v>85</v>
      </c>
      <c r="F43" s="25" t="s">
        <v>133</v>
      </c>
      <c r="G43" s="147" t="s">
        <v>204</v>
      </c>
      <c r="H43" s="50">
        <v>41085</v>
      </c>
      <c r="I43" s="115">
        <v>41274</v>
      </c>
      <c r="J43" s="26" t="s">
        <v>134</v>
      </c>
      <c r="K43" s="157">
        <v>6.7</v>
      </c>
      <c r="L43" s="157">
        <v>0</v>
      </c>
      <c r="M43" s="156">
        <v>242</v>
      </c>
      <c r="N43" s="100">
        <v>0</v>
      </c>
      <c r="O43" s="27">
        <v>152221712</v>
      </c>
      <c r="P43" s="27">
        <v>84</v>
      </c>
      <c r="Q43" s="148"/>
      <c r="R43" s="28"/>
      <c r="S43" s="28"/>
      <c r="T43" s="28"/>
      <c r="U43" s="28"/>
      <c r="V43" s="28"/>
      <c r="W43" s="28"/>
      <c r="X43" s="28"/>
      <c r="Y43" s="28"/>
      <c r="Z43" s="28"/>
    </row>
    <row r="44" spans="1:26" s="29" customFormat="1" ht="149.25" customHeight="1" x14ac:dyDescent="0.25">
      <c r="A44" s="45">
        <f>+A43+1</f>
        <v>2</v>
      </c>
      <c r="B44" s="112" t="s">
        <v>231</v>
      </c>
      <c r="C44" s="113" t="s">
        <v>232</v>
      </c>
      <c r="D44" s="112" t="s">
        <v>233</v>
      </c>
      <c r="E44" s="175">
        <v>161</v>
      </c>
      <c r="F44" s="25" t="s">
        <v>133</v>
      </c>
      <c r="G44" s="25" t="s">
        <v>204</v>
      </c>
      <c r="H44" s="115">
        <v>41214</v>
      </c>
      <c r="I44" s="26">
        <v>41274</v>
      </c>
      <c r="J44" s="26" t="s">
        <v>134</v>
      </c>
      <c r="K44" s="157" t="s">
        <v>262</v>
      </c>
      <c r="L44" s="157" t="s">
        <v>278</v>
      </c>
      <c r="M44" s="156">
        <v>550</v>
      </c>
      <c r="N44" s="100">
        <v>0</v>
      </c>
      <c r="O44" s="27">
        <v>213125990</v>
      </c>
      <c r="P44" s="27">
        <v>89</v>
      </c>
      <c r="Q44" s="148" t="s">
        <v>271</v>
      </c>
      <c r="R44" s="28"/>
      <c r="S44" s="28"/>
      <c r="T44" s="28"/>
      <c r="U44" s="28"/>
      <c r="V44" s="28"/>
      <c r="W44" s="28"/>
      <c r="X44" s="28"/>
      <c r="Y44" s="28"/>
      <c r="Z44" s="28"/>
    </row>
    <row r="45" spans="1:26" s="29" customFormat="1" ht="60" x14ac:dyDescent="0.25">
      <c r="A45" s="45">
        <f t="shared" ref="A45" si="0">+A44+1</f>
        <v>3</v>
      </c>
      <c r="B45" s="112" t="s">
        <v>231</v>
      </c>
      <c r="C45" s="113" t="s">
        <v>232</v>
      </c>
      <c r="D45" s="112" t="s">
        <v>233</v>
      </c>
      <c r="E45" s="175">
        <v>198</v>
      </c>
      <c r="F45" s="25" t="s">
        <v>133</v>
      </c>
      <c r="G45" s="25" t="s">
        <v>204</v>
      </c>
      <c r="H45" s="115">
        <v>41257</v>
      </c>
      <c r="I45" s="115">
        <v>41943</v>
      </c>
      <c r="J45" s="109" t="s">
        <v>134</v>
      </c>
      <c r="K45" s="155">
        <v>22.1</v>
      </c>
      <c r="L45" s="157" t="s">
        <v>279</v>
      </c>
      <c r="M45" s="156">
        <v>750</v>
      </c>
      <c r="N45" s="100">
        <v>0</v>
      </c>
      <c r="O45" s="27">
        <v>2474112450</v>
      </c>
      <c r="P45" s="27">
        <v>92</v>
      </c>
      <c r="Q45" s="148" t="s">
        <v>272</v>
      </c>
      <c r="R45" s="28"/>
      <c r="S45" s="28"/>
      <c r="T45" s="28"/>
      <c r="U45" s="28"/>
      <c r="V45" s="28"/>
      <c r="W45" s="28"/>
      <c r="X45" s="28"/>
      <c r="Y45" s="28"/>
      <c r="Z45" s="28"/>
    </row>
    <row r="46" spans="1:26" s="29" customFormat="1" x14ac:dyDescent="0.25">
      <c r="A46" s="45"/>
      <c r="B46" s="48" t="s">
        <v>16</v>
      </c>
      <c r="C46" s="47"/>
      <c r="D46" s="46"/>
      <c r="E46" s="24"/>
      <c r="F46" s="25"/>
      <c r="G46" s="25"/>
      <c r="H46" s="25"/>
      <c r="I46" s="26"/>
      <c r="J46" s="26"/>
      <c r="K46" s="159">
        <f>SUM(K43:K45)</f>
        <v>28.8</v>
      </c>
      <c r="L46" s="49">
        <f>SUM(L43:L45)</f>
        <v>0</v>
      </c>
      <c r="M46" s="159">
        <f>SUM(M43:M45)</f>
        <v>1542</v>
      </c>
      <c r="N46" s="49">
        <f>SUM(N43:N45)</f>
        <v>0</v>
      </c>
      <c r="O46" s="27">
        <f>SUM(O43:O45)</f>
        <v>2839460152</v>
      </c>
      <c r="P46" s="27"/>
      <c r="Q46" s="149"/>
    </row>
    <row r="47" spans="1:26" s="30" customFormat="1" x14ac:dyDescent="0.25">
      <c r="E47" s="31"/>
    </row>
    <row r="48" spans="1:26" s="30" customFormat="1" x14ac:dyDescent="0.25">
      <c r="B48" s="258" t="s">
        <v>28</v>
      </c>
      <c r="C48" s="258" t="s">
        <v>27</v>
      </c>
      <c r="D48" s="256" t="s">
        <v>34</v>
      </c>
      <c r="E48" s="256"/>
    </row>
    <row r="49" spans="2:17" s="30" customFormat="1" x14ac:dyDescent="0.25">
      <c r="B49" s="259"/>
      <c r="C49" s="259"/>
      <c r="D49" s="60" t="s">
        <v>23</v>
      </c>
      <c r="E49" s="61" t="s">
        <v>24</v>
      </c>
    </row>
    <row r="50" spans="2:17" s="30" customFormat="1" ht="30.6" customHeight="1" x14ac:dyDescent="0.25">
      <c r="B50" s="58" t="s">
        <v>21</v>
      </c>
      <c r="C50" s="59">
        <f>+K46</f>
        <v>28.8</v>
      </c>
      <c r="D50" s="56" t="s">
        <v>322</v>
      </c>
      <c r="E50" s="57"/>
      <c r="F50" s="32"/>
      <c r="G50" s="32"/>
      <c r="H50" s="32"/>
      <c r="I50" s="32"/>
      <c r="J50" s="32"/>
      <c r="K50" s="32"/>
      <c r="L50" s="32"/>
      <c r="M50" s="32"/>
    </row>
    <row r="51" spans="2:17" s="30" customFormat="1" ht="30" customHeight="1" x14ac:dyDescent="0.25">
      <c r="B51" s="58" t="s">
        <v>25</v>
      </c>
      <c r="C51" s="59">
        <f>+M46</f>
        <v>1542</v>
      </c>
      <c r="D51" s="56" t="s">
        <v>322</v>
      </c>
      <c r="E51" s="57"/>
    </row>
    <row r="52" spans="2:17" s="30" customFormat="1" x14ac:dyDescent="0.25">
      <c r="B52" s="33"/>
      <c r="C52" s="254"/>
      <c r="D52" s="254"/>
      <c r="E52" s="254"/>
      <c r="F52" s="254"/>
      <c r="G52" s="254"/>
      <c r="H52" s="254"/>
      <c r="I52" s="254"/>
      <c r="J52" s="254"/>
      <c r="K52" s="254"/>
      <c r="L52" s="254"/>
      <c r="M52" s="254"/>
      <c r="N52" s="254"/>
    </row>
    <row r="53" spans="2:17" ht="28.15" customHeight="1" thickBot="1" x14ac:dyDescent="0.3"/>
    <row r="54" spans="2:17" ht="27" thickBot="1" x14ac:dyDescent="0.3">
      <c r="B54" s="253" t="s">
        <v>101</v>
      </c>
      <c r="C54" s="253"/>
      <c r="D54" s="253"/>
      <c r="E54" s="253"/>
      <c r="F54" s="253"/>
      <c r="G54" s="253"/>
      <c r="H54" s="253"/>
      <c r="I54" s="253"/>
      <c r="J54" s="253"/>
      <c r="K54" s="253"/>
      <c r="L54" s="253"/>
      <c r="M54" s="253"/>
      <c r="N54" s="253"/>
    </row>
    <row r="57" spans="2:17" ht="109.5" customHeight="1" x14ac:dyDescent="0.25">
      <c r="B57" s="118" t="s">
        <v>146</v>
      </c>
      <c r="C57" s="67" t="s">
        <v>2</v>
      </c>
      <c r="D57" s="67" t="s">
        <v>103</v>
      </c>
      <c r="E57" s="67" t="s">
        <v>102</v>
      </c>
      <c r="F57" s="67" t="s">
        <v>104</v>
      </c>
      <c r="G57" s="67" t="s">
        <v>105</v>
      </c>
      <c r="H57" s="67" t="s">
        <v>106</v>
      </c>
      <c r="I57" s="67" t="s">
        <v>107</v>
      </c>
      <c r="J57" s="67" t="s">
        <v>108</v>
      </c>
      <c r="K57" s="67" t="s">
        <v>109</v>
      </c>
      <c r="L57" s="67" t="s">
        <v>110</v>
      </c>
      <c r="M57" s="93" t="s">
        <v>111</v>
      </c>
      <c r="N57" s="93" t="s">
        <v>112</v>
      </c>
      <c r="O57" s="250" t="s">
        <v>3</v>
      </c>
      <c r="P57" s="251"/>
      <c r="Q57" s="67" t="s">
        <v>18</v>
      </c>
    </row>
    <row r="58" spans="2:17" ht="73.5" customHeight="1" x14ac:dyDescent="0.25">
      <c r="B58" s="3" t="s">
        <v>270</v>
      </c>
      <c r="C58" s="3" t="s">
        <v>269</v>
      </c>
      <c r="D58" s="5" t="s">
        <v>204</v>
      </c>
      <c r="E58" s="5">
        <v>750</v>
      </c>
      <c r="F58" s="4" t="s">
        <v>204</v>
      </c>
      <c r="G58" s="4" t="s">
        <v>204</v>
      </c>
      <c r="H58" s="4" t="s">
        <v>204</v>
      </c>
      <c r="I58" s="94" t="s">
        <v>133</v>
      </c>
      <c r="J58" s="4" t="s">
        <v>204</v>
      </c>
      <c r="K58" s="4" t="s">
        <v>204</v>
      </c>
      <c r="L58" s="4" t="s">
        <v>204</v>
      </c>
      <c r="M58" s="4" t="s">
        <v>204</v>
      </c>
      <c r="N58" s="4" t="s">
        <v>204</v>
      </c>
      <c r="O58" s="234" t="s">
        <v>349</v>
      </c>
      <c r="P58" s="235"/>
      <c r="Q58" s="119"/>
    </row>
    <row r="59" spans="2:17" x14ac:dyDescent="0.25">
      <c r="B59" s="9" t="s">
        <v>1</v>
      </c>
    </row>
    <row r="60" spans="2:17" x14ac:dyDescent="0.25">
      <c r="B60" s="9" t="s">
        <v>37</v>
      </c>
    </row>
    <row r="61" spans="2:17" x14ac:dyDescent="0.25">
      <c r="B61" s="9" t="s">
        <v>62</v>
      </c>
    </row>
    <row r="63" spans="2:17" ht="15.75" thickBot="1" x14ac:dyDescent="0.3"/>
    <row r="64" spans="2:17" ht="27" thickBot="1" x14ac:dyDescent="0.3">
      <c r="B64" s="244" t="s">
        <v>38</v>
      </c>
      <c r="C64" s="245"/>
      <c r="D64" s="245"/>
      <c r="E64" s="245"/>
      <c r="F64" s="245"/>
      <c r="G64" s="245"/>
      <c r="H64" s="245"/>
      <c r="I64" s="245"/>
      <c r="J64" s="245"/>
      <c r="K64" s="245"/>
      <c r="L64" s="245"/>
      <c r="M64" s="245"/>
      <c r="N64" s="246"/>
    </row>
    <row r="69" spans="2:17" ht="76.5" customHeight="1" x14ac:dyDescent="0.25">
      <c r="B69" s="55" t="s">
        <v>0</v>
      </c>
      <c r="C69" s="55" t="s">
        <v>39</v>
      </c>
      <c r="D69" s="55" t="s">
        <v>40</v>
      </c>
      <c r="E69" s="55" t="s">
        <v>113</v>
      </c>
      <c r="F69" s="55" t="s">
        <v>115</v>
      </c>
      <c r="G69" s="55" t="s">
        <v>116</v>
      </c>
      <c r="H69" s="55" t="s">
        <v>117</v>
      </c>
      <c r="I69" s="55" t="s">
        <v>114</v>
      </c>
      <c r="J69" s="250" t="s">
        <v>118</v>
      </c>
      <c r="K69" s="266"/>
      <c r="L69" s="251"/>
      <c r="M69" s="55" t="s">
        <v>119</v>
      </c>
      <c r="N69" s="55" t="s">
        <v>41</v>
      </c>
      <c r="O69" s="55" t="s">
        <v>42</v>
      </c>
      <c r="P69" s="250" t="s">
        <v>3</v>
      </c>
      <c r="Q69" s="251"/>
    </row>
    <row r="70" spans="2:17" ht="60.75" customHeight="1" x14ac:dyDescent="0.25">
      <c r="B70" s="88" t="s">
        <v>43</v>
      </c>
      <c r="C70" s="88" t="s">
        <v>162</v>
      </c>
      <c r="D70" s="3" t="s">
        <v>156</v>
      </c>
      <c r="E70" s="3">
        <v>46674101</v>
      </c>
      <c r="F70" s="3" t="s">
        <v>157</v>
      </c>
      <c r="G70" s="3" t="s">
        <v>158</v>
      </c>
      <c r="H70" s="3" t="s">
        <v>159</v>
      </c>
      <c r="I70" s="5"/>
      <c r="J70" s="1" t="s">
        <v>160</v>
      </c>
      <c r="K70" s="95" t="s">
        <v>168</v>
      </c>
      <c r="L70" s="94" t="s">
        <v>161</v>
      </c>
      <c r="M70" s="62" t="s">
        <v>133</v>
      </c>
      <c r="N70" s="62" t="s">
        <v>133</v>
      </c>
      <c r="O70" s="62" t="s">
        <v>133</v>
      </c>
      <c r="P70" s="267"/>
      <c r="Q70" s="267"/>
    </row>
    <row r="71" spans="2:17" ht="60.75" customHeight="1" x14ac:dyDescent="0.25">
      <c r="B71" s="96" t="s">
        <v>43</v>
      </c>
      <c r="C71" s="96" t="s">
        <v>162</v>
      </c>
      <c r="D71" s="3" t="s">
        <v>164</v>
      </c>
      <c r="E71" s="3">
        <v>40379018</v>
      </c>
      <c r="F71" s="3" t="s">
        <v>165</v>
      </c>
      <c r="G71" s="3" t="s">
        <v>166</v>
      </c>
      <c r="H71" s="3" t="s">
        <v>167</v>
      </c>
      <c r="I71" s="5"/>
      <c r="J71" s="1" t="s">
        <v>160</v>
      </c>
      <c r="K71" s="95" t="s">
        <v>168</v>
      </c>
      <c r="L71" s="94" t="s">
        <v>161</v>
      </c>
      <c r="M71" s="119" t="s">
        <v>133</v>
      </c>
      <c r="N71" s="119" t="s">
        <v>133</v>
      </c>
      <c r="O71" s="119" t="s">
        <v>133</v>
      </c>
      <c r="P71" s="267"/>
      <c r="Q71" s="267"/>
    </row>
    <row r="72" spans="2:17" ht="60.75" customHeight="1" x14ac:dyDescent="0.25">
      <c r="B72" s="96" t="s">
        <v>43</v>
      </c>
      <c r="C72" s="96" t="s">
        <v>163</v>
      </c>
      <c r="D72" s="3" t="s">
        <v>169</v>
      </c>
      <c r="E72" s="3">
        <v>52488231</v>
      </c>
      <c r="F72" s="3" t="s">
        <v>170</v>
      </c>
      <c r="G72" s="3" t="s">
        <v>171</v>
      </c>
      <c r="H72" s="3" t="s">
        <v>172</v>
      </c>
      <c r="I72" s="5" t="s">
        <v>173</v>
      </c>
      <c r="J72" s="1" t="s">
        <v>160</v>
      </c>
      <c r="K72" s="95" t="s">
        <v>174</v>
      </c>
      <c r="L72" s="94" t="s">
        <v>161</v>
      </c>
      <c r="M72" s="119" t="s">
        <v>133</v>
      </c>
      <c r="N72" s="119" t="s">
        <v>133</v>
      </c>
      <c r="O72" s="119" t="s">
        <v>133</v>
      </c>
      <c r="P72" s="267"/>
      <c r="Q72" s="267"/>
    </row>
    <row r="73" spans="2:17" ht="33.6" customHeight="1" x14ac:dyDescent="0.25">
      <c r="B73" s="88" t="s">
        <v>44</v>
      </c>
      <c r="C73" s="96" t="s">
        <v>163</v>
      </c>
      <c r="D73" s="3" t="s">
        <v>175</v>
      </c>
      <c r="E73" s="3">
        <v>40938397</v>
      </c>
      <c r="F73" s="3" t="s">
        <v>176</v>
      </c>
      <c r="G73" s="3" t="s">
        <v>177</v>
      </c>
      <c r="H73" s="3" t="s">
        <v>178</v>
      </c>
      <c r="I73" s="154">
        <v>103300</v>
      </c>
      <c r="J73" s="1" t="s">
        <v>160</v>
      </c>
      <c r="K73" s="95" t="s">
        <v>174</v>
      </c>
      <c r="L73" s="94" t="s">
        <v>161</v>
      </c>
      <c r="M73" s="62" t="s">
        <v>133</v>
      </c>
      <c r="N73" s="62" t="s">
        <v>133</v>
      </c>
      <c r="O73" s="62" t="s">
        <v>133</v>
      </c>
      <c r="P73" s="267"/>
      <c r="Q73" s="267"/>
    </row>
    <row r="74" spans="2:17" ht="33.6" customHeight="1" x14ac:dyDescent="0.25">
      <c r="B74" s="96" t="s">
        <v>44</v>
      </c>
      <c r="C74" s="96" t="s">
        <v>163</v>
      </c>
      <c r="D74" s="3" t="s">
        <v>179</v>
      </c>
      <c r="E74" s="3">
        <v>52559231</v>
      </c>
      <c r="F74" s="3" t="s">
        <v>176</v>
      </c>
      <c r="G74" s="3" t="s">
        <v>180</v>
      </c>
      <c r="H74" s="3" t="s">
        <v>181</v>
      </c>
      <c r="I74" s="154">
        <v>116776</v>
      </c>
      <c r="J74" s="1" t="s">
        <v>160</v>
      </c>
      <c r="K74" s="94" t="s">
        <v>182</v>
      </c>
      <c r="L74" s="94" t="s">
        <v>161</v>
      </c>
      <c r="M74" s="119" t="s">
        <v>133</v>
      </c>
      <c r="N74" s="119" t="s">
        <v>133</v>
      </c>
      <c r="O74" s="119" t="s">
        <v>133</v>
      </c>
      <c r="P74" s="267"/>
      <c r="Q74" s="267"/>
    </row>
    <row r="75" spans="2:17" ht="33.6" customHeight="1" x14ac:dyDescent="0.25">
      <c r="B75" s="96" t="s">
        <v>44</v>
      </c>
      <c r="C75" s="96" t="s">
        <v>163</v>
      </c>
      <c r="D75" s="3" t="s">
        <v>183</v>
      </c>
      <c r="E75" s="3">
        <v>63529808</v>
      </c>
      <c r="F75" s="3" t="s">
        <v>176</v>
      </c>
      <c r="G75" s="3" t="s">
        <v>184</v>
      </c>
      <c r="H75" s="3" t="s">
        <v>185</v>
      </c>
      <c r="I75" s="154">
        <v>108951</v>
      </c>
      <c r="J75" s="1" t="s">
        <v>160</v>
      </c>
      <c r="K75" s="94" t="s">
        <v>186</v>
      </c>
      <c r="L75" s="94" t="s">
        <v>161</v>
      </c>
      <c r="M75" s="119" t="s">
        <v>133</v>
      </c>
      <c r="N75" s="119" t="s">
        <v>133</v>
      </c>
      <c r="O75" s="119" t="s">
        <v>133</v>
      </c>
      <c r="P75" s="267"/>
      <c r="Q75" s="267"/>
    </row>
    <row r="76" spans="2:17" ht="33.6" customHeight="1" x14ac:dyDescent="0.25">
      <c r="B76" s="96" t="s">
        <v>44</v>
      </c>
      <c r="C76" s="96" t="s">
        <v>163</v>
      </c>
      <c r="D76" s="3" t="s">
        <v>187</v>
      </c>
      <c r="E76" s="3">
        <v>33368772</v>
      </c>
      <c r="F76" s="3" t="s">
        <v>188</v>
      </c>
      <c r="G76" s="3" t="s">
        <v>189</v>
      </c>
      <c r="H76" s="3" t="s">
        <v>190</v>
      </c>
      <c r="I76" s="5" t="s">
        <v>191</v>
      </c>
      <c r="J76" s="1" t="s">
        <v>160</v>
      </c>
      <c r="K76" s="94" t="s">
        <v>192</v>
      </c>
      <c r="L76" s="94" t="s">
        <v>161</v>
      </c>
      <c r="M76" s="119" t="s">
        <v>133</v>
      </c>
      <c r="N76" s="119" t="s">
        <v>133</v>
      </c>
      <c r="O76" s="119" t="s">
        <v>133</v>
      </c>
      <c r="P76" s="267"/>
      <c r="Q76" s="267"/>
    </row>
    <row r="77" spans="2:17" ht="33.6" customHeight="1" x14ac:dyDescent="0.25">
      <c r="B77" s="96" t="s">
        <v>44</v>
      </c>
      <c r="C77" s="96" t="s">
        <v>163</v>
      </c>
      <c r="D77" s="3" t="s">
        <v>193</v>
      </c>
      <c r="E77" s="3">
        <v>47439366</v>
      </c>
      <c r="F77" s="3" t="s">
        <v>188</v>
      </c>
      <c r="G77" s="3" t="s">
        <v>189</v>
      </c>
      <c r="H77" s="3" t="s">
        <v>190</v>
      </c>
      <c r="I77" s="5" t="s">
        <v>194</v>
      </c>
      <c r="J77" s="1" t="s">
        <v>160</v>
      </c>
      <c r="K77" s="94" t="s">
        <v>195</v>
      </c>
      <c r="L77" s="94" t="s">
        <v>161</v>
      </c>
      <c r="M77" s="119" t="s">
        <v>133</v>
      </c>
      <c r="N77" s="119" t="s">
        <v>133</v>
      </c>
      <c r="O77" s="119" t="s">
        <v>133</v>
      </c>
      <c r="P77" s="267"/>
      <c r="Q77" s="267"/>
    </row>
    <row r="79" spans="2:17" ht="15.75" thickBot="1" x14ac:dyDescent="0.3"/>
    <row r="80" spans="2:17" ht="27" thickBot="1" x14ac:dyDescent="0.3">
      <c r="B80" s="244" t="s">
        <v>46</v>
      </c>
      <c r="C80" s="245"/>
      <c r="D80" s="245"/>
      <c r="E80" s="245"/>
      <c r="F80" s="245"/>
      <c r="G80" s="245"/>
      <c r="H80" s="245"/>
      <c r="I80" s="245"/>
      <c r="J80" s="245"/>
      <c r="K80" s="245"/>
      <c r="L80" s="245"/>
      <c r="M80" s="245"/>
      <c r="N80" s="246"/>
    </row>
    <row r="83" spans="1:26" ht="46.15" customHeight="1" x14ac:dyDescent="0.25">
      <c r="B83" s="67" t="s">
        <v>33</v>
      </c>
      <c r="C83" s="67" t="s">
        <v>47</v>
      </c>
      <c r="D83" s="250" t="s">
        <v>3</v>
      </c>
      <c r="E83" s="251"/>
    </row>
    <row r="84" spans="1:26" ht="47.25" customHeight="1" x14ac:dyDescent="0.25">
      <c r="B84" s="68" t="s">
        <v>120</v>
      </c>
      <c r="C84" s="62" t="s">
        <v>133</v>
      </c>
      <c r="D84" s="252" t="s">
        <v>319</v>
      </c>
      <c r="E84" s="252"/>
    </row>
    <row r="87" spans="1:26" ht="26.25" x14ac:dyDescent="0.25">
      <c r="B87" s="242" t="s">
        <v>64</v>
      </c>
      <c r="C87" s="243"/>
      <c r="D87" s="243"/>
      <c r="E87" s="243"/>
      <c r="F87" s="243"/>
      <c r="G87" s="243"/>
      <c r="H87" s="243"/>
      <c r="I87" s="243"/>
      <c r="J87" s="243"/>
      <c r="K87" s="243"/>
      <c r="L87" s="243"/>
      <c r="M87" s="243"/>
      <c r="N87" s="243"/>
      <c r="O87" s="243"/>
      <c r="P87" s="243"/>
    </row>
    <row r="89" spans="1:26" ht="15.75" thickBot="1" x14ac:dyDescent="0.3"/>
    <row r="90" spans="1:26" ht="27" thickBot="1" x14ac:dyDescent="0.3">
      <c r="B90" s="244" t="s">
        <v>54</v>
      </c>
      <c r="C90" s="245"/>
      <c r="D90" s="245"/>
      <c r="E90" s="245"/>
      <c r="F90" s="245"/>
      <c r="G90" s="245"/>
      <c r="H90" s="245"/>
      <c r="I90" s="245"/>
      <c r="J90" s="245"/>
      <c r="K90" s="245"/>
      <c r="L90" s="245"/>
      <c r="M90" s="245"/>
      <c r="N90" s="246"/>
    </row>
    <row r="92" spans="1:26" ht="15.75" thickBot="1" x14ac:dyDescent="0.3">
      <c r="M92" s="64"/>
      <c r="N92" s="64"/>
    </row>
    <row r="93" spans="1:26" s="105" customFormat="1" ht="109.5" customHeight="1" x14ac:dyDescent="0.25">
      <c r="B93" s="116" t="s">
        <v>142</v>
      </c>
      <c r="C93" s="116" t="s">
        <v>143</v>
      </c>
      <c r="D93" s="116" t="s">
        <v>144</v>
      </c>
      <c r="E93" s="116" t="s">
        <v>45</v>
      </c>
      <c r="F93" s="116" t="s">
        <v>22</v>
      </c>
      <c r="G93" s="116" t="s">
        <v>100</v>
      </c>
      <c r="H93" s="116" t="s">
        <v>17</v>
      </c>
      <c r="I93" s="116" t="s">
        <v>10</v>
      </c>
      <c r="J93" s="116" t="s">
        <v>31</v>
      </c>
      <c r="K93" s="116" t="s">
        <v>61</v>
      </c>
      <c r="L93" s="116" t="s">
        <v>20</v>
      </c>
      <c r="M93" s="101" t="s">
        <v>26</v>
      </c>
      <c r="N93" s="116" t="s">
        <v>145</v>
      </c>
      <c r="O93" s="116" t="s">
        <v>36</v>
      </c>
      <c r="P93" s="117" t="s">
        <v>11</v>
      </c>
      <c r="Q93" s="117" t="s">
        <v>19</v>
      </c>
    </row>
    <row r="94" spans="1:26" s="111" customFormat="1" ht="45" x14ac:dyDescent="0.25">
      <c r="A94" s="45">
        <v>1</v>
      </c>
      <c r="B94" s="112" t="s">
        <v>231</v>
      </c>
      <c r="C94" s="112" t="s">
        <v>231</v>
      </c>
      <c r="D94" s="112" t="s">
        <v>273</v>
      </c>
      <c r="E94" s="107" t="s">
        <v>310</v>
      </c>
      <c r="F94" s="108" t="s">
        <v>133</v>
      </c>
      <c r="G94" s="147" t="s">
        <v>204</v>
      </c>
      <c r="H94" s="115">
        <v>40546</v>
      </c>
      <c r="I94" s="115">
        <v>40921</v>
      </c>
      <c r="J94" s="109" t="s">
        <v>134</v>
      </c>
      <c r="K94" s="155">
        <f>(I94-H94)/30</f>
        <v>12.5</v>
      </c>
      <c r="L94" s="109"/>
      <c r="M94" s="155">
        <v>480</v>
      </c>
      <c r="N94" s="100" t="s">
        <v>204</v>
      </c>
      <c r="O94" s="27">
        <v>0</v>
      </c>
      <c r="P94" s="27">
        <v>378</v>
      </c>
      <c r="Q94" s="148"/>
      <c r="R94" s="110"/>
      <c r="S94" s="110"/>
      <c r="T94" s="110"/>
      <c r="U94" s="110"/>
      <c r="V94" s="110"/>
      <c r="W94" s="110"/>
      <c r="X94" s="110"/>
      <c r="Y94" s="110"/>
      <c r="Z94" s="110"/>
    </row>
    <row r="95" spans="1:26" s="111" customFormat="1" ht="45" x14ac:dyDescent="0.25">
      <c r="A95" s="45">
        <f>+A94+1</f>
        <v>2</v>
      </c>
      <c r="B95" s="112" t="s">
        <v>231</v>
      </c>
      <c r="C95" s="112" t="s">
        <v>231</v>
      </c>
      <c r="D95" s="112" t="s">
        <v>273</v>
      </c>
      <c r="E95" s="107" t="s">
        <v>311</v>
      </c>
      <c r="F95" s="108" t="s">
        <v>133</v>
      </c>
      <c r="G95" s="108" t="s">
        <v>204</v>
      </c>
      <c r="H95" s="115">
        <v>40918</v>
      </c>
      <c r="I95" s="109">
        <v>41038</v>
      </c>
      <c r="J95" s="109" t="s">
        <v>134</v>
      </c>
      <c r="K95" s="155">
        <f>(I95-H95)/30</f>
        <v>4</v>
      </c>
      <c r="L95" s="109"/>
      <c r="M95" s="100">
        <v>240</v>
      </c>
      <c r="N95" s="100" t="s">
        <v>204</v>
      </c>
      <c r="O95" s="27"/>
      <c r="P95" s="27">
        <v>380</v>
      </c>
      <c r="Q95" s="148" t="s">
        <v>320</v>
      </c>
      <c r="R95" s="110"/>
      <c r="S95" s="110"/>
      <c r="T95" s="110"/>
      <c r="U95" s="110"/>
      <c r="V95" s="110"/>
      <c r="W95" s="110"/>
      <c r="X95" s="110"/>
      <c r="Y95" s="110"/>
      <c r="Z95" s="110"/>
    </row>
    <row r="96" spans="1:26" s="111" customFormat="1" x14ac:dyDescent="0.25">
      <c r="A96" s="45"/>
      <c r="B96" s="48" t="s">
        <v>16</v>
      </c>
      <c r="C96" s="113"/>
      <c r="D96" s="112"/>
      <c r="E96" s="107"/>
      <c r="F96" s="108"/>
      <c r="G96" s="108"/>
      <c r="H96" s="108"/>
      <c r="I96" s="109"/>
      <c r="J96" s="109"/>
      <c r="K96" s="114">
        <f>SUM(K94:K95)</f>
        <v>16.5</v>
      </c>
      <c r="L96" s="114">
        <f>SUM(L94:L95)</f>
        <v>0</v>
      </c>
      <c r="M96" s="146">
        <f>SUM(M94:M95)</f>
        <v>720</v>
      </c>
      <c r="N96" s="114">
        <f>SUM(N94:N95)</f>
        <v>0</v>
      </c>
      <c r="O96" s="27"/>
      <c r="P96" s="27"/>
      <c r="Q96" s="149"/>
    </row>
    <row r="97" spans="2:17" x14ac:dyDescent="0.25">
      <c r="B97" s="30"/>
      <c r="C97" s="30"/>
      <c r="D97" s="30"/>
      <c r="E97" s="31"/>
      <c r="F97" s="30"/>
      <c r="G97" s="30"/>
      <c r="H97" s="30"/>
      <c r="I97" s="30"/>
      <c r="J97" s="30"/>
      <c r="K97" s="30"/>
      <c r="L97" s="30"/>
      <c r="M97" s="30"/>
      <c r="N97" s="30"/>
      <c r="O97" s="30"/>
      <c r="P97" s="30"/>
    </row>
    <row r="98" spans="2:17" ht="18.75" x14ac:dyDescent="0.25">
      <c r="B98" s="58" t="s">
        <v>32</v>
      </c>
      <c r="C98" s="72">
        <f>+K96</f>
        <v>16.5</v>
      </c>
      <c r="H98" s="32"/>
      <c r="I98" s="32"/>
      <c r="J98" s="32"/>
      <c r="K98" s="32"/>
      <c r="L98" s="32"/>
      <c r="M98" s="32"/>
      <c r="N98" s="30"/>
      <c r="O98" s="30"/>
      <c r="P98" s="30"/>
    </row>
    <row r="100" spans="2:17" ht="15.75" thickBot="1" x14ac:dyDescent="0.3"/>
    <row r="101" spans="2:17" ht="37.15" customHeight="1" thickBot="1" x14ac:dyDescent="0.3">
      <c r="B101" s="75" t="s">
        <v>49</v>
      </c>
      <c r="C101" s="76" t="s">
        <v>50</v>
      </c>
      <c r="D101" s="75" t="s">
        <v>51</v>
      </c>
      <c r="E101" s="76" t="s">
        <v>55</v>
      </c>
    </row>
    <row r="102" spans="2:17" ht="41.45" customHeight="1" x14ac:dyDescent="0.25">
      <c r="B102" s="66" t="s">
        <v>121</v>
      </c>
      <c r="C102" s="69">
        <v>20</v>
      </c>
      <c r="D102" s="69"/>
      <c r="E102" s="247">
        <f>+D102+D103+D104</f>
        <v>30</v>
      </c>
    </row>
    <row r="103" spans="2:17" x14ac:dyDescent="0.25">
      <c r="B103" s="66" t="s">
        <v>122</v>
      </c>
      <c r="C103" s="56">
        <v>30</v>
      </c>
      <c r="D103" s="70">
        <v>30</v>
      </c>
      <c r="E103" s="248"/>
    </row>
    <row r="104" spans="2:17" ht="15.75" thickBot="1" x14ac:dyDescent="0.3">
      <c r="B104" s="66" t="s">
        <v>123</v>
      </c>
      <c r="C104" s="71">
        <v>40</v>
      </c>
      <c r="D104" s="71">
        <v>0</v>
      </c>
      <c r="E104" s="249"/>
    </row>
    <row r="106" spans="2:17" ht="15.75" thickBot="1" x14ac:dyDescent="0.3"/>
    <row r="107" spans="2:17" ht="27" thickBot="1" x14ac:dyDescent="0.3">
      <c r="B107" s="244" t="s">
        <v>52</v>
      </c>
      <c r="C107" s="245"/>
      <c r="D107" s="245"/>
      <c r="E107" s="245"/>
      <c r="F107" s="245"/>
      <c r="G107" s="245"/>
      <c r="H107" s="245"/>
      <c r="I107" s="245"/>
      <c r="J107" s="245"/>
      <c r="K107" s="245"/>
      <c r="L107" s="245"/>
      <c r="M107" s="245"/>
      <c r="N107" s="246"/>
    </row>
    <row r="109" spans="2:17" ht="76.5" customHeight="1" x14ac:dyDescent="0.25">
      <c r="B109" s="55" t="s">
        <v>0</v>
      </c>
      <c r="C109" s="55" t="s">
        <v>39</v>
      </c>
      <c r="D109" s="55" t="s">
        <v>40</v>
      </c>
      <c r="E109" s="55" t="s">
        <v>113</v>
      </c>
      <c r="F109" s="55" t="s">
        <v>115</v>
      </c>
      <c r="G109" s="55" t="s">
        <v>116</v>
      </c>
      <c r="H109" s="55" t="s">
        <v>117</v>
      </c>
      <c r="I109" s="55" t="s">
        <v>114</v>
      </c>
      <c r="J109" s="250" t="s">
        <v>118</v>
      </c>
      <c r="K109" s="266"/>
      <c r="L109" s="251"/>
      <c r="M109" s="55" t="s">
        <v>119</v>
      </c>
      <c r="N109" s="55" t="s">
        <v>41</v>
      </c>
      <c r="O109" s="55" t="s">
        <v>42</v>
      </c>
      <c r="P109" s="250" t="s">
        <v>3</v>
      </c>
      <c r="Q109" s="251"/>
    </row>
    <row r="110" spans="2:17" ht="60.75" customHeight="1" x14ac:dyDescent="0.25">
      <c r="B110" s="88" t="s">
        <v>127</v>
      </c>
      <c r="C110" s="88" t="s">
        <v>235</v>
      </c>
      <c r="D110" s="3" t="s">
        <v>254</v>
      </c>
      <c r="E110" s="3">
        <v>1018409145</v>
      </c>
      <c r="F110" s="3" t="s">
        <v>255</v>
      </c>
      <c r="G110" s="3" t="s">
        <v>256</v>
      </c>
      <c r="H110" s="3" t="s">
        <v>257</v>
      </c>
      <c r="I110" s="5" t="s">
        <v>204</v>
      </c>
      <c r="J110" s="1" t="s">
        <v>232</v>
      </c>
      <c r="K110" s="95" t="s">
        <v>258</v>
      </c>
      <c r="L110" s="94" t="s">
        <v>259</v>
      </c>
      <c r="M110" s="62" t="s">
        <v>133</v>
      </c>
      <c r="N110" s="62" t="s">
        <v>133</v>
      </c>
      <c r="O110" s="62" t="s">
        <v>133</v>
      </c>
      <c r="P110" s="267"/>
      <c r="Q110" s="267"/>
    </row>
    <row r="111" spans="2:17" ht="60.75" customHeight="1" x14ac:dyDescent="0.25">
      <c r="B111" s="88" t="s">
        <v>128</v>
      </c>
      <c r="C111" s="153" t="s">
        <v>235</v>
      </c>
      <c r="D111" s="3" t="s">
        <v>260</v>
      </c>
      <c r="E111" s="3">
        <v>33481889</v>
      </c>
      <c r="F111" s="3" t="s">
        <v>246</v>
      </c>
      <c r="G111" s="3" t="s">
        <v>247</v>
      </c>
      <c r="H111" s="3" t="s">
        <v>261</v>
      </c>
      <c r="I111" s="5" t="s">
        <v>204</v>
      </c>
      <c r="J111" s="1" t="s">
        <v>232</v>
      </c>
      <c r="K111" s="95" t="s">
        <v>249</v>
      </c>
      <c r="L111" s="94" t="s">
        <v>250</v>
      </c>
      <c r="M111" s="62" t="s">
        <v>133</v>
      </c>
      <c r="N111" s="62" t="s">
        <v>133</v>
      </c>
      <c r="O111" s="62" t="s">
        <v>133</v>
      </c>
      <c r="P111" s="267"/>
      <c r="Q111" s="267"/>
    </row>
    <row r="112" spans="2:17" ht="33.6" customHeight="1" x14ac:dyDescent="0.25">
      <c r="B112" s="153" t="s">
        <v>129</v>
      </c>
      <c r="C112" s="186" t="s">
        <v>321</v>
      </c>
      <c r="D112" s="3" t="s">
        <v>237</v>
      </c>
      <c r="E112" s="3">
        <v>23795563</v>
      </c>
      <c r="F112" s="3" t="s">
        <v>251</v>
      </c>
      <c r="G112" s="3" t="s">
        <v>252</v>
      </c>
      <c r="H112" s="3" t="s">
        <v>253</v>
      </c>
      <c r="I112" s="5" t="s">
        <v>204</v>
      </c>
      <c r="J112" s="1" t="s">
        <v>204</v>
      </c>
      <c r="K112" s="94" t="s">
        <v>204</v>
      </c>
      <c r="L112" s="94" t="s">
        <v>204</v>
      </c>
      <c r="M112" s="119" t="s">
        <v>133</v>
      </c>
      <c r="N112" s="119" t="s">
        <v>133</v>
      </c>
      <c r="O112" s="119" t="s">
        <v>133</v>
      </c>
      <c r="P112" s="267"/>
      <c r="Q112" s="267"/>
    </row>
    <row r="115" spans="2:7" ht="15.75" thickBot="1" x14ac:dyDescent="0.3"/>
    <row r="116" spans="2:7" ht="54" customHeight="1" x14ac:dyDescent="0.25">
      <c r="B116" s="74" t="s">
        <v>33</v>
      </c>
      <c r="C116" s="74" t="s">
        <v>49</v>
      </c>
      <c r="D116" s="55" t="s">
        <v>50</v>
      </c>
      <c r="E116" s="74" t="s">
        <v>51</v>
      </c>
      <c r="F116" s="76" t="s">
        <v>56</v>
      </c>
      <c r="G116" s="91"/>
    </row>
    <row r="117" spans="2:7" ht="120.75" customHeight="1" x14ac:dyDescent="0.2">
      <c r="B117" s="236" t="s">
        <v>53</v>
      </c>
      <c r="C117" s="6" t="s">
        <v>124</v>
      </c>
      <c r="D117" s="70">
        <v>25</v>
      </c>
      <c r="E117" s="70">
        <v>25</v>
      </c>
      <c r="F117" s="237">
        <f>+E117+E118+E119</f>
        <v>60</v>
      </c>
      <c r="G117" s="92"/>
    </row>
    <row r="118" spans="2:7" ht="76.150000000000006" customHeight="1" x14ac:dyDescent="0.2">
      <c r="B118" s="236"/>
      <c r="C118" s="6" t="s">
        <v>125</v>
      </c>
      <c r="D118" s="73">
        <v>25</v>
      </c>
      <c r="E118" s="70">
        <v>25</v>
      </c>
      <c r="F118" s="238"/>
      <c r="G118" s="92"/>
    </row>
    <row r="119" spans="2:7" ht="69" customHeight="1" x14ac:dyDescent="0.2">
      <c r="B119" s="236"/>
      <c r="C119" s="6" t="s">
        <v>126</v>
      </c>
      <c r="D119" s="70">
        <v>10</v>
      </c>
      <c r="E119" s="70">
        <v>10</v>
      </c>
      <c r="F119" s="239"/>
      <c r="G119" s="92"/>
    </row>
    <row r="120" spans="2:7" x14ac:dyDescent="0.25">
      <c r="C120"/>
    </row>
    <row r="123" spans="2:7" x14ac:dyDescent="0.25">
      <c r="B123" s="65" t="s">
        <v>57</v>
      </c>
    </row>
    <row r="126" spans="2:7" x14ac:dyDescent="0.25">
      <c r="B126" s="77" t="s">
        <v>33</v>
      </c>
      <c r="C126" s="77" t="s">
        <v>58</v>
      </c>
      <c r="D126" s="74" t="s">
        <v>51</v>
      </c>
      <c r="E126" s="74" t="s">
        <v>16</v>
      </c>
    </row>
    <row r="127" spans="2:7" ht="28.5" x14ac:dyDescent="0.25">
      <c r="B127" s="2" t="s">
        <v>59</v>
      </c>
      <c r="C127" s="7">
        <v>40</v>
      </c>
      <c r="D127" s="70">
        <f>+E102</f>
        <v>30</v>
      </c>
      <c r="E127" s="240">
        <f>+D127+D128</f>
        <v>90</v>
      </c>
    </row>
    <row r="128" spans="2:7" ht="42.75" x14ac:dyDescent="0.25">
      <c r="B128" s="2" t="s">
        <v>60</v>
      </c>
      <c r="C128" s="7">
        <v>60</v>
      </c>
      <c r="D128" s="70">
        <f>+F117</f>
        <v>60</v>
      </c>
      <c r="E128" s="241"/>
    </row>
  </sheetData>
  <mergeCells count="44">
    <mergeCell ref="J109:L109"/>
    <mergeCell ref="P109:Q109"/>
    <mergeCell ref="P110:Q110"/>
    <mergeCell ref="P112:Q112"/>
    <mergeCell ref="J69:L69"/>
    <mergeCell ref="P70:Q70"/>
    <mergeCell ref="P73:Q73"/>
    <mergeCell ref="P74:Q74"/>
    <mergeCell ref="P75:Q75"/>
    <mergeCell ref="P76:Q76"/>
    <mergeCell ref="P77:Q77"/>
    <mergeCell ref="P71:Q71"/>
    <mergeCell ref="P72:Q72"/>
    <mergeCell ref="P111:Q111"/>
    <mergeCell ref="B4:P4"/>
    <mergeCell ref="B16:C16"/>
    <mergeCell ref="C6:N6"/>
    <mergeCell ref="C7:N7"/>
    <mergeCell ref="C8:N8"/>
    <mergeCell ref="C9:N9"/>
    <mergeCell ref="C10:E10"/>
    <mergeCell ref="B54:N54"/>
    <mergeCell ref="C52:N52"/>
    <mergeCell ref="B14:C15"/>
    <mergeCell ref="D48:E48"/>
    <mergeCell ref="M39:N39"/>
    <mergeCell ref="B48:B49"/>
    <mergeCell ref="C48:C49"/>
    <mergeCell ref="O58:P58"/>
    <mergeCell ref="B117:B119"/>
    <mergeCell ref="F117:F119"/>
    <mergeCell ref="E127:E128"/>
    <mergeCell ref="B2:P2"/>
    <mergeCell ref="B87:P87"/>
    <mergeCell ref="B107:N107"/>
    <mergeCell ref="E102:E104"/>
    <mergeCell ref="B80:N80"/>
    <mergeCell ref="D83:E83"/>
    <mergeCell ref="D84:E84"/>
    <mergeCell ref="B90:N90"/>
    <mergeCell ref="P69:Q69"/>
    <mergeCell ref="B64:N64"/>
    <mergeCell ref="E34:E35"/>
    <mergeCell ref="O57:P57"/>
  </mergeCells>
  <dataValidations count="2">
    <dataValidation type="decimal" allowBlank="1" showInputMessage="1" showErrorMessage="1" sqref="WVH983044 WLL983044 C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C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C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C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C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C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C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C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C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C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C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C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C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C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C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IV18:IV38 SR18:SR38 ACN18:ACN38 AMJ18:AMJ38 AWF18:AWF38 BGB18:BGB38 BPX18:BPX38 BZT18:BZT38 CJP18:CJP38 CTL18:CTL38 DDH18:DDH38 DND18:DND38 DWZ18:DWZ38 EGV18:EGV38 EQR18:EQR38 FAN18:FAN38 FKJ18:FKJ38 FUF18:FUF38 GEB18:GEB38 GNX18:GNX38 GXT18:GXT38 HHP18:HHP38 HRL18:HRL38 IBH18:IBH38 ILD18:ILD38 IUZ18:IUZ38 JEV18:JEV38 JOR18:JOR38 JYN18:JYN38 KIJ18:KIJ38 KSF18:KSF38 LCB18:LCB38 LLX18:LLX38 LVT18:LVT38 MFP18:MFP38 MPL18:MPL38 MZH18:MZH38 NJD18:NJD38 NSZ18:NSZ38 OCV18:OCV38 OMR18:OMR38 OWN18:OWN38 PGJ18:PGJ38 PQF18:PQF38 QAB18:QAB38 QJX18:QJX38 QTT18:QTT38 RDP18:RDP38 RNL18:RNL38 RXH18:RXH38 SHD18:SHD38 SQZ18:SQZ38 TAV18:TAV38 TKR18:TKR38 TUN18:TUN38 UEJ18:UEJ38 UOF18:UOF38 UYB18:UYB38 VHX18:VHX38 VRT18:VRT38 WBP18:WBP38 WLL18:WLL38 WVH18:WVH38">
      <formula1>0</formula1>
      <formula2>1</formula2>
    </dataValidation>
    <dataValidation type="list" allowBlank="1" showInputMessage="1" showErrorMessage="1" sqref="WVE983044 A65540 IS65540 SO65540 ACK65540 AMG65540 AWC65540 BFY65540 BPU65540 BZQ65540 CJM65540 CTI65540 DDE65540 DNA65540 DWW65540 EGS65540 EQO65540 FAK65540 FKG65540 FUC65540 GDY65540 GNU65540 GXQ65540 HHM65540 HRI65540 IBE65540 ILA65540 IUW65540 JES65540 JOO65540 JYK65540 KIG65540 KSC65540 LBY65540 LLU65540 LVQ65540 MFM65540 MPI65540 MZE65540 NJA65540 NSW65540 OCS65540 OMO65540 OWK65540 PGG65540 PQC65540 PZY65540 QJU65540 QTQ65540 RDM65540 RNI65540 RXE65540 SHA65540 SQW65540 TAS65540 TKO65540 TUK65540 UEG65540 UOC65540 UXY65540 VHU65540 VRQ65540 WBM65540 WLI65540 WVE65540 A131076 IS131076 SO131076 ACK131076 AMG131076 AWC131076 BFY131076 BPU131076 BZQ131076 CJM131076 CTI131076 DDE131076 DNA131076 DWW131076 EGS131076 EQO131076 FAK131076 FKG131076 FUC131076 GDY131076 GNU131076 GXQ131076 HHM131076 HRI131076 IBE131076 ILA131076 IUW131076 JES131076 JOO131076 JYK131076 KIG131076 KSC131076 LBY131076 LLU131076 LVQ131076 MFM131076 MPI131076 MZE131076 NJA131076 NSW131076 OCS131076 OMO131076 OWK131076 PGG131076 PQC131076 PZY131076 QJU131076 QTQ131076 RDM131076 RNI131076 RXE131076 SHA131076 SQW131076 TAS131076 TKO131076 TUK131076 UEG131076 UOC131076 UXY131076 VHU131076 VRQ131076 WBM131076 WLI131076 WVE131076 A196612 IS196612 SO196612 ACK196612 AMG196612 AWC196612 BFY196612 BPU196612 BZQ196612 CJM196612 CTI196612 DDE196612 DNA196612 DWW196612 EGS196612 EQO196612 FAK196612 FKG196612 FUC196612 GDY196612 GNU196612 GXQ196612 HHM196612 HRI196612 IBE196612 ILA196612 IUW196612 JES196612 JOO196612 JYK196612 KIG196612 KSC196612 LBY196612 LLU196612 LVQ196612 MFM196612 MPI196612 MZE196612 NJA196612 NSW196612 OCS196612 OMO196612 OWK196612 PGG196612 PQC196612 PZY196612 QJU196612 QTQ196612 RDM196612 RNI196612 RXE196612 SHA196612 SQW196612 TAS196612 TKO196612 TUK196612 UEG196612 UOC196612 UXY196612 VHU196612 VRQ196612 WBM196612 WLI196612 WVE196612 A262148 IS262148 SO262148 ACK262148 AMG262148 AWC262148 BFY262148 BPU262148 BZQ262148 CJM262148 CTI262148 DDE262148 DNA262148 DWW262148 EGS262148 EQO262148 FAK262148 FKG262148 FUC262148 GDY262148 GNU262148 GXQ262148 HHM262148 HRI262148 IBE262148 ILA262148 IUW262148 JES262148 JOO262148 JYK262148 KIG262148 KSC262148 LBY262148 LLU262148 LVQ262148 MFM262148 MPI262148 MZE262148 NJA262148 NSW262148 OCS262148 OMO262148 OWK262148 PGG262148 PQC262148 PZY262148 QJU262148 QTQ262148 RDM262148 RNI262148 RXE262148 SHA262148 SQW262148 TAS262148 TKO262148 TUK262148 UEG262148 UOC262148 UXY262148 VHU262148 VRQ262148 WBM262148 WLI262148 WVE262148 A327684 IS327684 SO327684 ACK327684 AMG327684 AWC327684 BFY327684 BPU327684 BZQ327684 CJM327684 CTI327684 DDE327684 DNA327684 DWW327684 EGS327684 EQO327684 FAK327684 FKG327684 FUC327684 GDY327684 GNU327684 GXQ327684 HHM327684 HRI327684 IBE327684 ILA327684 IUW327684 JES327684 JOO327684 JYK327684 KIG327684 KSC327684 LBY327684 LLU327684 LVQ327684 MFM327684 MPI327684 MZE327684 NJA327684 NSW327684 OCS327684 OMO327684 OWK327684 PGG327684 PQC327684 PZY327684 QJU327684 QTQ327684 RDM327684 RNI327684 RXE327684 SHA327684 SQW327684 TAS327684 TKO327684 TUK327684 UEG327684 UOC327684 UXY327684 VHU327684 VRQ327684 WBM327684 WLI327684 WVE327684 A393220 IS393220 SO393220 ACK393220 AMG393220 AWC393220 BFY393220 BPU393220 BZQ393220 CJM393220 CTI393220 DDE393220 DNA393220 DWW393220 EGS393220 EQO393220 FAK393220 FKG393220 FUC393220 GDY393220 GNU393220 GXQ393220 HHM393220 HRI393220 IBE393220 ILA393220 IUW393220 JES393220 JOO393220 JYK393220 KIG393220 KSC393220 LBY393220 LLU393220 LVQ393220 MFM393220 MPI393220 MZE393220 NJA393220 NSW393220 OCS393220 OMO393220 OWK393220 PGG393220 PQC393220 PZY393220 QJU393220 QTQ393220 RDM393220 RNI393220 RXE393220 SHA393220 SQW393220 TAS393220 TKO393220 TUK393220 UEG393220 UOC393220 UXY393220 VHU393220 VRQ393220 WBM393220 WLI393220 WVE393220 A458756 IS458756 SO458756 ACK458756 AMG458756 AWC458756 BFY458756 BPU458756 BZQ458756 CJM458756 CTI458756 DDE458756 DNA458756 DWW458756 EGS458756 EQO458756 FAK458756 FKG458756 FUC458756 GDY458756 GNU458756 GXQ458756 HHM458756 HRI458756 IBE458756 ILA458756 IUW458756 JES458756 JOO458756 JYK458756 KIG458756 KSC458756 LBY458756 LLU458756 LVQ458756 MFM458756 MPI458756 MZE458756 NJA458756 NSW458756 OCS458756 OMO458756 OWK458756 PGG458756 PQC458756 PZY458756 QJU458756 QTQ458756 RDM458756 RNI458756 RXE458756 SHA458756 SQW458756 TAS458756 TKO458756 TUK458756 UEG458756 UOC458756 UXY458756 VHU458756 VRQ458756 WBM458756 WLI458756 WVE458756 A524292 IS524292 SO524292 ACK524292 AMG524292 AWC524292 BFY524292 BPU524292 BZQ524292 CJM524292 CTI524292 DDE524292 DNA524292 DWW524292 EGS524292 EQO524292 FAK524292 FKG524292 FUC524292 GDY524292 GNU524292 GXQ524292 HHM524292 HRI524292 IBE524292 ILA524292 IUW524292 JES524292 JOO524292 JYK524292 KIG524292 KSC524292 LBY524292 LLU524292 LVQ524292 MFM524292 MPI524292 MZE524292 NJA524292 NSW524292 OCS524292 OMO524292 OWK524292 PGG524292 PQC524292 PZY524292 QJU524292 QTQ524292 RDM524292 RNI524292 RXE524292 SHA524292 SQW524292 TAS524292 TKO524292 TUK524292 UEG524292 UOC524292 UXY524292 VHU524292 VRQ524292 WBM524292 WLI524292 WVE524292 A589828 IS589828 SO589828 ACK589828 AMG589828 AWC589828 BFY589828 BPU589828 BZQ589828 CJM589828 CTI589828 DDE589828 DNA589828 DWW589828 EGS589828 EQO589828 FAK589828 FKG589828 FUC589828 GDY589828 GNU589828 GXQ589828 HHM589828 HRI589828 IBE589828 ILA589828 IUW589828 JES589828 JOO589828 JYK589828 KIG589828 KSC589828 LBY589828 LLU589828 LVQ589828 MFM589828 MPI589828 MZE589828 NJA589828 NSW589828 OCS589828 OMO589828 OWK589828 PGG589828 PQC589828 PZY589828 QJU589828 QTQ589828 RDM589828 RNI589828 RXE589828 SHA589828 SQW589828 TAS589828 TKO589828 TUK589828 UEG589828 UOC589828 UXY589828 VHU589828 VRQ589828 WBM589828 WLI589828 WVE589828 A655364 IS655364 SO655364 ACK655364 AMG655364 AWC655364 BFY655364 BPU655364 BZQ655364 CJM655364 CTI655364 DDE655364 DNA655364 DWW655364 EGS655364 EQO655364 FAK655364 FKG655364 FUC655364 GDY655364 GNU655364 GXQ655364 HHM655364 HRI655364 IBE655364 ILA655364 IUW655364 JES655364 JOO655364 JYK655364 KIG655364 KSC655364 LBY655364 LLU655364 LVQ655364 MFM655364 MPI655364 MZE655364 NJA655364 NSW655364 OCS655364 OMO655364 OWK655364 PGG655364 PQC655364 PZY655364 QJU655364 QTQ655364 RDM655364 RNI655364 RXE655364 SHA655364 SQW655364 TAS655364 TKO655364 TUK655364 UEG655364 UOC655364 UXY655364 VHU655364 VRQ655364 WBM655364 WLI655364 WVE655364 A720900 IS720900 SO720900 ACK720900 AMG720900 AWC720900 BFY720900 BPU720900 BZQ720900 CJM720900 CTI720900 DDE720900 DNA720900 DWW720900 EGS720900 EQO720900 FAK720900 FKG720900 FUC720900 GDY720900 GNU720900 GXQ720900 HHM720900 HRI720900 IBE720900 ILA720900 IUW720900 JES720900 JOO720900 JYK720900 KIG720900 KSC720900 LBY720900 LLU720900 LVQ720900 MFM720900 MPI720900 MZE720900 NJA720900 NSW720900 OCS720900 OMO720900 OWK720900 PGG720900 PQC720900 PZY720900 QJU720900 QTQ720900 RDM720900 RNI720900 RXE720900 SHA720900 SQW720900 TAS720900 TKO720900 TUK720900 UEG720900 UOC720900 UXY720900 VHU720900 VRQ720900 WBM720900 WLI720900 WVE720900 A786436 IS786436 SO786436 ACK786436 AMG786436 AWC786436 BFY786436 BPU786436 BZQ786436 CJM786436 CTI786436 DDE786436 DNA786436 DWW786436 EGS786436 EQO786436 FAK786436 FKG786436 FUC786436 GDY786436 GNU786436 GXQ786436 HHM786436 HRI786436 IBE786436 ILA786436 IUW786436 JES786436 JOO786436 JYK786436 KIG786436 KSC786436 LBY786436 LLU786436 LVQ786436 MFM786436 MPI786436 MZE786436 NJA786436 NSW786436 OCS786436 OMO786436 OWK786436 PGG786436 PQC786436 PZY786436 QJU786436 QTQ786436 RDM786436 RNI786436 RXE786436 SHA786436 SQW786436 TAS786436 TKO786436 TUK786436 UEG786436 UOC786436 UXY786436 VHU786436 VRQ786436 WBM786436 WLI786436 WVE786436 A851972 IS851972 SO851972 ACK851972 AMG851972 AWC851972 BFY851972 BPU851972 BZQ851972 CJM851972 CTI851972 DDE851972 DNA851972 DWW851972 EGS851972 EQO851972 FAK851972 FKG851972 FUC851972 GDY851972 GNU851972 GXQ851972 HHM851972 HRI851972 IBE851972 ILA851972 IUW851972 JES851972 JOO851972 JYK851972 KIG851972 KSC851972 LBY851972 LLU851972 LVQ851972 MFM851972 MPI851972 MZE851972 NJA851972 NSW851972 OCS851972 OMO851972 OWK851972 PGG851972 PQC851972 PZY851972 QJU851972 QTQ851972 RDM851972 RNI851972 RXE851972 SHA851972 SQW851972 TAS851972 TKO851972 TUK851972 UEG851972 UOC851972 UXY851972 VHU851972 VRQ851972 WBM851972 WLI851972 WVE851972 A917508 IS917508 SO917508 ACK917508 AMG917508 AWC917508 BFY917508 BPU917508 BZQ917508 CJM917508 CTI917508 DDE917508 DNA917508 DWW917508 EGS917508 EQO917508 FAK917508 FKG917508 FUC917508 GDY917508 GNU917508 GXQ917508 HHM917508 HRI917508 IBE917508 ILA917508 IUW917508 JES917508 JOO917508 JYK917508 KIG917508 KSC917508 LBY917508 LLU917508 LVQ917508 MFM917508 MPI917508 MZE917508 NJA917508 NSW917508 OCS917508 OMO917508 OWK917508 PGG917508 PQC917508 PZY917508 QJU917508 QTQ917508 RDM917508 RNI917508 RXE917508 SHA917508 SQW917508 TAS917508 TKO917508 TUK917508 UEG917508 UOC917508 UXY917508 VHU917508 VRQ917508 WBM917508 WLI917508 WVE917508 A983044 IS983044 SO983044 ACK983044 AMG983044 AWC983044 BFY983044 BPU983044 BZQ983044 CJM983044 CTI983044 DDE983044 DNA983044 DWW983044 EGS983044 EQO983044 FAK983044 FKG983044 FUC983044 GDY983044 GNU983044 GXQ983044 HHM983044 HRI983044 IBE983044 ILA983044 IUW983044 JES983044 JOO983044 JYK983044 KIG983044 KSC983044 LBY983044 LLU983044 LVQ983044 MFM983044 MPI983044 MZE983044 NJA983044 NSW983044 OCS983044 OMO983044 OWK983044 PGG983044 PQC983044 PZY983044 QJU983044 QTQ983044 RDM983044 RNI983044 RXE983044 SHA983044 SQW983044 TAS983044 TKO983044 TUK983044 UEG983044 UOC983044 UXY983044 VHU983044 VRQ983044 WBM983044 WLI983044 A18:A38 IS18:IS38 SO18:SO38 ACK18:ACK38 AMG18:AMG38 AWC18:AWC38 BFY18:BFY38 BPU18:BPU38 BZQ18:BZQ38 CJM18:CJM38 CTI18:CTI38 DDE18:DDE38 DNA18:DNA38 DWW18:DWW38 EGS18:EGS38 EQO18:EQO38 FAK18:FAK38 FKG18:FKG38 FUC18:FUC38 GDY18:GDY38 GNU18:GNU38 GXQ18:GXQ38 HHM18:HHM38 HRI18:HRI38 IBE18:IBE38 ILA18:ILA38 IUW18:IUW38 JES18:JES38 JOO18:JOO38 JYK18:JYK38 KIG18:KIG38 KSC18:KSC38 LBY18:LBY38 LLU18:LLU38 LVQ18:LVQ38 MFM18:MFM38 MPI18:MPI38 MZE18:MZE38 NJA18:NJA38 NSW18:NSW38 OCS18:OCS38 OMO18:OMO38 OWK18:OWK38 PGG18:PGG38 PQC18:PQC38 PZY18:PZY38 QJU18:QJU38 QTQ18:QTQ38 RDM18:RDM38 RNI18:RNI38 RXE18:RXE38 SHA18:SHA38 SQW18:SQW38 TAS18:TAS38 TKO18:TKO38 TUK18:TUK38 UEG18:UEG38 UOC18:UOC38 UXY18:UXY38 VHU18:VHU38 VRQ18:VRQ38 WBM18:WBM38 WLI18:WLI38 WVE18:WVE38">
      <formula1>"1,2,3,4,5"</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28"/>
  <sheetViews>
    <sheetView topLeftCell="B117" zoomScale="70" zoomScaleNormal="70" workbookViewId="0">
      <selection activeCell="O58" sqref="O58:P58"/>
    </sheetView>
  </sheetViews>
  <sheetFormatPr baseColWidth="10" defaultRowHeight="15" x14ac:dyDescent="0.25"/>
  <cols>
    <col min="1" max="1" width="3.140625" style="9" bestFit="1" customWidth="1"/>
    <col min="2" max="2" width="102.7109375" style="9" bestFit="1" customWidth="1"/>
    <col min="3" max="3" width="31.140625" style="9" customWidth="1"/>
    <col min="4" max="4" width="26.7109375" style="9" customWidth="1"/>
    <col min="5" max="5" width="25" style="9" customWidth="1"/>
    <col min="6" max="7" width="29.7109375" style="9" customWidth="1"/>
    <col min="8" max="8" width="24.5703125" style="9" customWidth="1"/>
    <col min="9" max="9" width="24" style="9" customWidth="1"/>
    <col min="10" max="10" width="20.28515625" style="9" customWidth="1"/>
    <col min="11" max="11" width="14.7109375" style="9" bestFit="1" customWidth="1"/>
    <col min="12" max="13" width="18.7109375" style="9" customWidth="1"/>
    <col min="14" max="14" width="22.140625" style="9" customWidth="1"/>
    <col min="15" max="15" width="26.140625" style="9" customWidth="1"/>
    <col min="16" max="16" width="34.42578125" style="9" customWidth="1"/>
    <col min="17" max="17" width="32.710937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242" t="s">
        <v>63</v>
      </c>
      <c r="C2" s="243"/>
      <c r="D2" s="243"/>
      <c r="E2" s="243"/>
      <c r="F2" s="243"/>
      <c r="G2" s="243"/>
      <c r="H2" s="243"/>
      <c r="I2" s="243"/>
      <c r="J2" s="243"/>
      <c r="K2" s="243"/>
      <c r="L2" s="243"/>
      <c r="M2" s="243"/>
      <c r="N2" s="243"/>
      <c r="O2" s="243"/>
      <c r="P2" s="243"/>
    </row>
    <row r="4" spans="2:16" ht="26.25" x14ac:dyDescent="0.25">
      <c r="B4" s="242" t="s">
        <v>48</v>
      </c>
      <c r="C4" s="243"/>
      <c r="D4" s="243"/>
      <c r="E4" s="243"/>
      <c r="F4" s="243"/>
      <c r="G4" s="243"/>
      <c r="H4" s="243"/>
      <c r="I4" s="243"/>
      <c r="J4" s="243"/>
      <c r="K4" s="243"/>
      <c r="L4" s="243"/>
      <c r="M4" s="243"/>
      <c r="N4" s="243"/>
      <c r="O4" s="243"/>
      <c r="P4" s="243"/>
    </row>
    <row r="5" spans="2:16" ht="15.75" thickBot="1" x14ac:dyDescent="0.3"/>
    <row r="6" spans="2:16" ht="21.75" thickBot="1" x14ac:dyDescent="0.3">
      <c r="B6" s="11" t="s">
        <v>4</v>
      </c>
      <c r="C6" s="262" t="s">
        <v>275</v>
      </c>
      <c r="D6" s="262"/>
      <c r="E6" s="262"/>
      <c r="F6" s="262"/>
      <c r="G6" s="262"/>
      <c r="H6" s="262"/>
      <c r="I6" s="262"/>
      <c r="J6" s="262"/>
      <c r="K6" s="262"/>
      <c r="L6" s="262"/>
      <c r="M6" s="262"/>
      <c r="N6" s="263"/>
    </row>
    <row r="7" spans="2:16" ht="16.5" thickBot="1" x14ac:dyDescent="0.3">
      <c r="B7" s="12" t="s">
        <v>5</v>
      </c>
      <c r="C7" s="262"/>
      <c r="D7" s="262"/>
      <c r="E7" s="262"/>
      <c r="F7" s="262"/>
      <c r="G7" s="262"/>
      <c r="H7" s="262"/>
      <c r="I7" s="262"/>
      <c r="J7" s="262"/>
      <c r="K7" s="262"/>
      <c r="L7" s="262"/>
      <c r="M7" s="262"/>
      <c r="N7" s="263"/>
    </row>
    <row r="8" spans="2:16" ht="16.5" thickBot="1" x14ac:dyDescent="0.3">
      <c r="B8" s="12" t="s">
        <v>6</v>
      </c>
      <c r="C8" s="262"/>
      <c r="D8" s="262"/>
      <c r="E8" s="262"/>
      <c r="F8" s="262"/>
      <c r="G8" s="262"/>
      <c r="H8" s="262"/>
      <c r="I8" s="262"/>
      <c r="J8" s="262"/>
      <c r="K8" s="262"/>
      <c r="L8" s="262"/>
      <c r="M8" s="262"/>
      <c r="N8" s="263"/>
    </row>
    <row r="9" spans="2:16" ht="16.5" thickBot="1" x14ac:dyDescent="0.3">
      <c r="B9" s="12" t="s">
        <v>7</v>
      </c>
      <c r="C9" s="262"/>
      <c r="D9" s="262"/>
      <c r="E9" s="262"/>
      <c r="F9" s="262"/>
      <c r="G9" s="262"/>
      <c r="H9" s="262"/>
      <c r="I9" s="262"/>
      <c r="J9" s="262"/>
      <c r="K9" s="262"/>
      <c r="L9" s="262"/>
      <c r="M9" s="262"/>
      <c r="N9" s="263"/>
    </row>
    <row r="10" spans="2:16" ht="16.5" thickBot="1" x14ac:dyDescent="0.3">
      <c r="B10" s="12" t="s">
        <v>8</v>
      </c>
      <c r="C10" s="264" t="s">
        <v>196</v>
      </c>
      <c r="D10" s="264"/>
      <c r="E10" s="265"/>
      <c r="F10" s="34"/>
      <c r="G10" s="34"/>
      <c r="H10" s="34"/>
      <c r="I10" s="34"/>
      <c r="J10" s="34"/>
      <c r="K10" s="34"/>
      <c r="L10" s="34"/>
      <c r="M10" s="34"/>
      <c r="N10" s="35"/>
    </row>
    <row r="11" spans="2:16" ht="16.5" thickBot="1" x14ac:dyDescent="0.3">
      <c r="B11" s="14" t="s">
        <v>9</v>
      </c>
      <c r="C11" s="15">
        <v>41974</v>
      </c>
      <c r="D11" s="16"/>
      <c r="E11" s="16"/>
      <c r="F11" s="16"/>
      <c r="G11" s="16"/>
      <c r="H11" s="16"/>
      <c r="I11" s="16"/>
      <c r="J11" s="16"/>
      <c r="K11" s="16"/>
      <c r="L11" s="16"/>
      <c r="M11" s="16"/>
      <c r="N11" s="17"/>
    </row>
    <row r="12" spans="2:16" ht="15.75" x14ac:dyDescent="0.25">
      <c r="B12" s="13"/>
      <c r="C12" s="18"/>
      <c r="D12" s="19"/>
      <c r="E12" s="19"/>
      <c r="F12" s="19"/>
      <c r="G12" s="19"/>
      <c r="H12" s="19"/>
      <c r="I12" s="105"/>
      <c r="J12" s="105"/>
      <c r="K12" s="105"/>
      <c r="L12" s="105"/>
      <c r="M12" s="105"/>
      <c r="N12" s="19"/>
    </row>
    <row r="13" spans="2:16" x14ac:dyDescent="0.25">
      <c r="I13" s="105"/>
      <c r="J13" s="105"/>
      <c r="K13" s="105"/>
      <c r="L13" s="105"/>
      <c r="M13" s="105"/>
      <c r="N13" s="106"/>
    </row>
    <row r="14" spans="2:16" ht="45.75" customHeight="1" x14ac:dyDescent="0.25">
      <c r="B14" s="255" t="s">
        <v>98</v>
      </c>
      <c r="C14" s="255"/>
      <c r="D14" s="164" t="s">
        <v>12</v>
      </c>
      <c r="E14" s="164" t="s">
        <v>13</v>
      </c>
      <c r="F14" s="164" t="s">
        <v>29</v>
      </c>
      <c r="G14" s="89"/>
      <c r="I14" s="37"/>
      <c r="J14" s="37"/>
      <c r="K14" s="37"/>
      <c r="L14" s="37"/>
      <c r="M14" s="37"/>
      <c r="N14" s="106"/>
    </row>
    <row r="15" spans="2:16" x14ac:dyDescent="0.25">
      <c r="B15" s="162"/>
      <c r="C15" s="163"/>
      <c r="D15" s="164">
        <v>8</v>
      </c>
      <c r="E15" s="36">
        <v>1670624800</v>
      </c>
      <c r="F15" s="158">
        <v>800</v>
      </c>
      <c r="G15" s="90"/>
      <c r="H15" s="22"/>
      <c r="I15" s="105"/>
      <c r="J15" s="105"/>
      <c r="K15" s="105"/>
      <c r="L15" s="105"/>
      <c r="M15" s="105"/>
      <c r="N15" s="20"/>
    </row>
    <row r="16" spans="2:16" ht="15.75" thickBot="1" x14ac:dyDescent="0.3">
      <c r="B16" s="260" t="s">
        <v>14</v>
      </c>
      <c r="C16" s="261"/>
      <c r="D16" s="164"/>
      <c r="E16" s="63">
        <f>SUM(E15)</f>
        <v>1670624800</v>
      </c>
      <c r="F16" s="63">
        <f>SUM(F15)</f>
        <v>800</v>
      </c>
      <c r="G16" s="90"/>
      <c r="H16" s="22"/>
      <c r="I16" s="105"/>
      <c r="J16" s="105"/>
      <c r="K16" s="105"/>
      <c r="L16" s="105"/>
      <c r="M16" s="105"/>
      <c r="N16" s="20"/>
    </row>
    <row r="17" spans="1:14" ht="45.75" thickBot="1" x14ac:dyDescent="0.3">
      <c r="A17" s="41"/>
      <c r="B17" s="52" t="s">
        <v>15</v>
      </c>
      <c r="C17" s="52" t="s">
        <v>99</v>
      </c>
      <c r="E17" s="37"/>
      <c r="F17" s="37"/>
      <c r="G17" s="37"/>
      <c r="H17" s="37"/>
      <c r="I17" s="10"/>
      <c r="J17" s="10"/>
      <c r="K17" s="10"/>
      <c r="L17" s="10"/>
      <c r="M17" s="10"/>
    </row>
    <row r="18" spans="1:14" ht="15.75" thickBot="1" x14ac:dyDescent="0.3">
      <c r="A18" s="42">
        <v>1</v>
      </c>
      <c r="C18" s="200">
        <f>F15*80%</f>
        <v>640</v>
      </c>
      <c r="D18" s="40"/>
      <c r="E18" s="199">
        <f>E16</f>
        <v>1670624800</v>
      </c>
      <c r="F18" s="199">
        <f>F16</f>
        <v>800</v>
      </c>
      <c r="G18" s="39"/>
      <c r="H18" s="39"/>
      <c r="I18" s="23"/>
      <c r="J18" s="23"/>
      <c r="K18" s="23"/>
      <c r="L18" s="23"/>
      <c r="M18" s="23"/>
    </row>
    <row r="19" spans="1:14" x14ac:dyDescent="0.25">
      <c r="A19" s="97"/>
      <c r="C19" s="98"/>
      <c r="D19" s="38"/>
      <c r="E19" s="99"/>
      <c r="F19" s="39"/>
      <c r="G19" s="39"/>
      <c r="H19" s="39"/>
      <c r="I19" s="23"/>
      <c r="J19" s="23"/>
      <c r="K19" s="23"/>
      <c r="L19" s="23"/>
      <c r="M19" s="23"/>
    </row>
    <row r="20" spans="1:14" x14ac:dyDescent="0.25">
      <c r="A20" s="97"/>
      <c r="C20" s="98"/>
      <c r="D20" s="38"/>
      <c r="E20" s="99"/>
      <c r="F20" s="39"/>
      <c r="G20" s="39"/>
      <c r="H20" s="39"/>
      <c r="I20" s="23"/>
      <c r="J20" s="23"/>
      <c r="K20" s="23"/>
      <c r="L20" s="23"/>
      <c r="M20" s="23"/>
    </row>
    <row r="21" spans="1:14" x14ac:dyDescent="0.25">
      <c r="A21" s="97"/>
      <c r="B21" s="120" t="s">
        <v>132</v>
      </c>
      <c r="I21" s="105"/>
      <c r="J21" s="105"/>
      <c r="K21" s="105"/>
      <c r="L21" s="105"/>
      <c r="M21" s="105"/>
      <c r="N21" s="106"/>
    </row>
    <row r="22" spans="1:14" x14ac:dyDescent="0.25">
      <c r="A22" s="97"/>
      <c r="I22" s="105"/>
      <c r="J22" s="105"/>
      <c r="K22" s="105"/>
      <c r="L22" s="105"/>
      <c r="M22" s="105"/>
      <c r="N22" s="106"/>
    </row>
    <row r="23" spans="1:14" x14ac:dyDescent="0.25">
      <c r="A23" s="97"/>
      <c r="B23" s="122" t="s">
        <v>33</v>
      </c>
      <c r="C23" s="122" t="s">
        <v>133</v>
      </c>
      <c r="D23" s="122" t="s">
        <v>134</v>
      </c>
      <c r="I23" s="105"/>
      <c r="J23" s="105"/>
      <c r="K23" s="105"/>
      <c r="L23" s="105"/>
      <c r="M23" s="105"/>
      <c r="N23" s="106"/>
    </row>
    <row r="24" spans="1:14" x14ac:dyDescent="0.25">
      <c r="A24" s="97"/>
      <c r="B24" s="119" t="s">
        <v>135</v>
      </c>
      <c r="C24" s="161" t="s">
        <v>322</v>
      </c>
      <c r="D24" s="161"/>
      <c r="I24" s="105"/>
      <c r="J24" s="105"/>
      <c r="K24" s="105"/>
      <c r="L24" s="105"/>
      <c r="M24" s="105"/>
      <c r="N24" s="106"/>
    </row>
    <row r="25" spans="1:14" x14ac:dyDescent="0.25">
      <c r="A25" s="97"/>
      <c r="B25" s="119" t="s">
        <v>136</v>
      </c>
      <c r="C25" s="161" t="s">
        <v>322</v>
      </c>
      <c r="D25" s="161"/>
      <c r="I25" s="105"/>
      <c r="J25" s="105"/>
      <c r="K25" s="105"/>
      <c r="L25" s="105"/>
      <c r="M25" s="105"/>
      <c r="N25" s="106"/>
    </row>
    <row r="26" spans="1:14" x14ac:dyDescent="0.25">
      <c r="A26" s="97"/>
      <c r="B26" s="119" t="s">
        <v>137</v>
      </c>
      <c r="C26" s="205" t="s">
        <v>322</v>
      </c>
      <c r="D26" s="161"/>
      <c r="I26" s="105"/>
      <c r="J26" s="105"/>
      <c r="K26" s="105"/>
      <c r="L26" s="105"/>
      <c r="M26" s="105"/>
      <c r="N26" s="106"/>
    </row>
    <row r="27" spans="1:14" x14ac:dyDescent="0.25">
      <c r="A27" s="97"/>
      <c r="B27" s="119" t="s">
        <v>138</v>
      </c>
      <c r="C27" s="205" t="s">
        <v>322</v>
      </c>
      <c r="D27" s="161"/>
      <c r="I27" s="105"/>
      <c r="J27" s="105"/>
      <c r="K27" s="105"/>
      <c r="L27" s="105"/>
      <c r="M27" s="105"/>
      <c r="N27" s="106"/>
    </row>
    <row r="28" spans="1:14" x14ac:dyDescent="0.25">
      <c r="A28" s="97"/>
      <c r="I28" s="105"/>
      <c r="J28" s="105"/>
      <c r="K28" s="105"/>
      <c r="L28" s="105"/>
      <c r="M28" s="105"/>
      <c r="N28" s="106"/>
    </row>
    <row r="29" spans="1:14" x14ac:dyDescent="0.25">
      <c r="A29" s="97"/>
      <c r="I29" s="105"/>
      <c r="J29" s="105"/>
      <c r="K29" s="105"/>
      <c r="L29" s="105"/>
      <c r="M29" s="105"/>
      <c r="N29" s="106"/>
    </row>
    <row r="30" spans="1:14" x14ac:dyDescent="0.25">
      <c r="A30" s="97"/>
      <c r="B30" s="120" t="s">
        <v>139</v>
      </c>
      <c r="I30" s="105"/>
      <c r="J30" s="105"/>
      <c r="K30" s="105"/>
      <c r="L30" s="105"/>
      <c r="M30" s="105"/>
      <c r="N30" s="106"/>
    </row>
    <row r="31" spans="1:14" x14ac:dyDescent="0.25">
      <c r="A31" s="97"/>
      <c r="I31" s="105"/>
      <c r="J31" s="105"/>
      <c r="K31" s="105"/>
      <c r="L31" s="105"/>
      <c r="M31" s="105"/>
      <c r="N31" s="106"/>
    </row>
    <row r="32" spans="1:14" x14ac:dyDescent="0.25">
      <c r="A32" s="97"/>
      <c r="I32" s="105"/>
      <c r="J32" s="105"/>
      <c r="K32" s="105"/>
      <c r="L32" s="105"/>
      <c r="M32" s="105"/>
      <c r="N32" s="106"/>
    </row>
    <row r="33" spans="1:26" x14ac:dyDescent="0.25">
      <c r="A33" s="97"/>
      <c r="B33" s="122" t="s">
        <v>33</v>
      </c>
      <c r="C33" s="122" t="s">
        <v>58</v>
      </c>
      <c r="D33" s="121" t="s">
        <v>51</v>
      </c>
      <c r="E33" s="121" t="s">
        <v>16</v>
      </c>
      <c r="I33" s="105"/>
      <c r="J33" s="105"/>
      <c r="K33" s="105"/>
      <c r="L33" s="105"/>
      <c r="M33" s="105"/>
      <c r="N33" s="106"/>
    </row>
    <row r="34" spans="1:26" ht="28.5" x14ac:dyDescent="0.25">
      <c r="A34" s="97"/>
      <c r="B34" s="103" t="s">
        <v>140</v>
      </c>
      <c r="C34" s="104">
        <v>40</v>
      </c>
      <c r="D34" s="161">
        <f>D127</f>
        <v>40</v>
      </c>
      <c r="E34" s="240">
        <f>+D34+D35</f>
        <v>100</v>
      </c>
      <c r="I34" s="105"/>
      <c r="J34" s="105"/>
      <c r="K34" s="105"/>
      <c r="L34" s="105"/>
      <c r="M34" s="105"/>
      <c r="N34" s="106"/>
    </row>
    <row r="35" spans="1:26" ht="42.75" x14ac:dyDescent="0.25">
      <c r="A35" s="97"/>
      <c r="B35" s="103" t="s">
        <v>141</v>
      </c>
      <c r="C35" s="104">
        <v>60</v>
      </c>
      <c r="D35" s="161">
        <f>D128</f>
        <v>60</v>
      </c>
      <c r="E35" s="241"/>
      <c r="I35" s="105"/>
      <c r="J35" s="105"/>
      <c r="K35" s="105"/>
      <c r="L35" s="105"/>
      <c r="M35" s="105"/>
      <c r="N35" s="106"/>
    </row>
    <row r="36" spans="1:26" x14ac:dyDescent="0.25">
      <c r="A36" s="97"/>
      <c r="C36" s="98"/>
      <c r="D36" s="38"/>
      <c r="E36" s="99"/>
      <c r="F36" s="39"/>
      <c r="G36" s="39"/>
      <c r="H36" s="39"/>
      <c r="I36" s="23"/>
      <c r="J36" s="23"/>
      <c r="K36" s="23"/>
      <c r="L36" s="23"/>
      <c r="M36" s="23"/>
    </row>
    <row r="37" spans="1:26" x14ac:dyDescent="0.25">
      <c r="A37" s="97"/>
      <c r="C37" s="98"/>
      <c r="D37" s="38"/>
      <c r="E37" s="99"/>
      <c r="F37" s="39"/>
      <c r="G37" s="39"/>
      <c r="H37" s="39"/>
      <c r="I37" s="23"/>
      <c r="J37" s="23"/>
      <c r="K37" s="23"/>
      <c r="L37" s="23"/>
      <c r="M37" s="23"/>
    </row>
    <row r="38" spans="1:26" x14ac:dyDescent="0.25">
      <c r="A38" s="97"/>
      <c r="C38" s="98"/>
      <c r="D38" s="38"/>
      <c r="E38" s="99"/>
      <c r="F38" s="39"/>
      <c r="G38" s="39"/>
      <c r="H38" s="39"/>
      <c r="I38" s="23"/>
      <c r="J38" s="23"/>
      <c r="K38" s="23"/>
      <c r="L38" s="23"/>
      <c r="M38" s="23"/>
    </row>
    <row r="39" spans="1:26" ht="15.75" thickBot="1" x14ac:dyDescent="0.3">
      <c r="I39" s="9">
        <v>2.4666666666666668</v>
      </c>
      <c r="M39" s="257" t="s">
        <v>35</v>
      </c>
      <c r="N39" s="257"/>
    </row>
    <row r="40" spans="1:26" x14ac:dyDescent="0.25">
      <c r="B40" s="120" t="s">
        <v>30</v>
      </c>
      <c r="M40" s="64"/>
      <c r="N40" s="64"/>
    </row>
    <row r="41" spans="1:26" ht="15.75" thickBot="1" x14ac:dyDescent="0.3">
      <c r="M41" s="64"/>
      <c r="N41" s="64"/>
    </row>
    <row r="42" spans="1:26" s="105" customFormat="1" ht="109.5" customHeight="1" x14ac:dyDescent="0.25">
      <c r="B42" s="116" t="s">
        <v>142</v>
      </c>
      <c r="C42" s="116" t="s">
        <v>143</v>
      </c>
      <c r="D42" s="116" t="s">
        <v>144</v>
      </c>
      <c r="E42" s="116" t="s">
        <v>45</v>
      </c>
      <c r="F42" s="116" t="s">
        <v>22</v>
      </c>
      <c r="G42" s="116" t="s">
        <v>100</v>
      </c>
      <c r="H42" s="116" t="s">
        <v>17</v>
      </c>
      <c r="I42" s="116" t="s">
        <v>10</v>
      </c>
      <c r="J42" s="116" t="s">
        <v>31</v>
      </c>
      <c r="K42" s="116" t="s">
        <v>61</v>
      </c>
      <c r="L42" s="116" t="s">
        <v>20</v>
      </c>
      <c r="M42" s="101" t="s">
        <v>26</v>
      </c>
      <c r="N42" s="116" t="s">
        <v>145</v>
      </c>
      <c r="O42" s="116" t="s">
        <v>36</v>
      </c>
      <c r="P42" s="117" t="s">
        <v>11</v>
      </c>
      <c r="Q42" s="117" t="s">
        <v>19</v>
      </c>
    </row>
    <row r="43" spans="1:26" s="111" customFormat="1" x14ac:dyDescent="0.25">
      <c r="A43" s="45">
        <v>1</v>
      </c>
      <c r="B43" s="112" t="s">
        <v>231</v>
      </c>
      <c r="C43" s="113" t="s">
        <v>232</v>
      </c>
      <c r="D43" s="112" t="s">
        <v>233</v>
      </c>
      <c r="E43" s="155" t="s">
        <v>234</v>
      </c>
      <c r="F43" s="108" t="s">
        <v>133</v>
      </c>
      <c r="G43" s="147" t="s">
        <v>204</v>
      </c>
      <c r="H43" s="115">
        <v>41123</v>
      </c>
      <c r="I43" s="115">
        <v>41274</v>
      </c>
      <c r="J43" s="109" t="s">
        <v>134</v>
      </c>
      <c r="K43" s="156">
        <f>(I43-H43)/30</f>
        <v>5.0333333333333332</v>
      </c>
      <c r="L43" s="109" t="s">
        <v>204</v>
      </c>
      <c r="M43" s="156">
        <v>389</v>
      </c>
      <c r="N43" s="100" t="s">
        <v>204</v>
      </c>
      <c r="O43" s="27">
        <v>222201464</v>
      </c>
      <c r="P43" s="27">
        <v>408</v>
      </c>
      <c r="Q43" s="148"/>
      <c r="R43" s="110"/>
      <c r="S43" s="110"/>
      <c r="T43" s="110"/>
      <c r="U43" s="110"/>
      <c r="V43" s="110"/>
      <c r="W43" s="110"/>
      <c r="X43" s="110"/>
      <c r="Y43" s="110"/>
      <c r="Z43" s="110"/>
    </row>
    <row r="44" spans="1:26" s="111" customFormat="1" x14ac:dyDescent="0.25">
      <c r="A44" s="45">
        <f>+A43+1</f>
        <v>2</v>
      </c>
      <c r="B44" s="112" t="s">
        <v>231</v>
      </c>
      <c r="C44" s="113" t="s">
        <v>232</v>
      </c>
      <c r="D44" s="112" t="s">
        <v>233</v>
      </c>
      <c r="E44" s="155">
        <v>152</v>
      </c>
      <c r="F44" s="108" t="s">
        <v>133</v>
      </c>
      <c r="G44" s="108" t="s">
        <v>204</v>
      </c>
      <c r="H44" s="115">
        <v>41200</v>
      </c>
      <c r="I44" s="115">
        <v>41274</v>
      </c>
      <c r="J44" s="109" t="s">
        <v>134</v>
      </c>
      <c r="K44" s="156">
        <f>(I44-H44)/30-L44</f>
        <v>0</v>
      </c>
      <c r="L44" s="192">
        <v>2.4666666666666668</v>
      </c>
      <c r="M44" s="156">
        <v>510</v>
      </c>
      <c r="N44" s="100" t="s">
        <v>204</v>
      </c>
      <c r="O44" s="27">
        <v>413609240</v>
      </c>
      <c r="P44" s="27">
        <v>414</v>
      </c>
      <c r="Q44" s="148"/>
      <c r="R44" s="110"/>
      <c r="S44" s="110"/>
      <c r="T44" s="110"/>
      <c r="U44" s="110"/>
      <c r="V44" s="110"/>
      <c r="W44" s="110"/>
      <c r="X44" s="110"/>
      <c r="Y44" s="110"/>
      <c r="Z44" s="110"/>
    </row>
    <row r="45" spans="1:26" s="111" customFormat="1" x14ac:dyDescent="0.25">
      <c r="A45" s="45">
        <f t="shared" ref="A45" si="0">+A44+1</f>
        <v>3</v>
      </c>
      <c r="B45" s="112" t="s">
        <v>231</v>
      </c>
      <c r="C45" s="113" t="s">
        <v>232</v>
      </c>
      <c r="D45" s="112" t="s">
        <v>233</v>
      </c>
      <c r="E45" s="155">
        <v>200</v>
      </c>
      <c r="F45" s="108" t="s">
        <v>133</v>
      </c>
      <c r="G45" s="108" t="s">
        <v>204</v>
      </c>
      <c r="H45" s="115">
        <v>41260</v>
      </c>
      <c r="I45" s="115">
        <v>41943</v>
      </c>
      <c r="J45" s="109" t="s">
        <v>134</v>
      </c>
      <c r="K45" s="156">
        <f>(I45-H45)/30-L45</f>
        <v>22.3</v>
      </c>
      <c r="L45" s="191">
        <f>(I44-H45)/30</f>
        <v>0.46666666666666667</v>
      </c>
      <c r="M45" s="156">
        <v>1310</v>
      </c>
      <c r="N45" s="100" t="s">
        <v>204</v>
      </c>
      <c r="O45" s="27">
        <v>5567032964</v>
      </c>
      <c r="P45" s="27">
        <v>415</v>
      </c>
      <c r="Q45" s="148"/>
      <c r="R45" s="110"/>
      <c r="S45" s="110"/>
      <c r="T45" s="110"/>
      <c r="U45" s="110"/>
      <c r="V45" s="110"/>
      <c r="W45" s="110"/>
      <c r="X45" s="110"/>
      <c r="Y45" s="110"/>
      <c r="Z45" s="110"/>
    </row>
    <row r="46" spans="1:26" s="111" customFormat="1" x14ac:dyDescent="0.25">
      <c r="A46" s="45"/>
      <c r="B46" s="48" t="s">
        <v>16</v>
      </c>
      <c r="C46" s="113"/>
      <c r="D46" s="112"/>
      <c r="E46" s="107"/>
      <c r="F46" s="108"/>
      <c r="G46" s="108"/>
      <c r="H46" s="108"/>
      <c r="I46" s="109"/>
      <c r="J46" s="109"/>
      <c r="K46" s="159">
        <f>SUM(K43:K45)</f>
        <v>27.333333333333336</v>
      </c>
      <c r="L46" s="159">
        <f>SUM(L43:L45)</f>
        <v>2.9333333333333336</v>
      </c>
      <c r="M46" s="146">
        <f>SUM(M43:M45)</f>
        <v>2209</v>
      </c>
      <c r="N46" s="114">
        <f>SUM(N43:N45)</f>
        <v>0</v>
      </c>
      <c r="O46" s="27">
        <f>SUM(O43:O45)</f>
        <v>6202843668</v>
      </c>
      <c r="P46" s="27"/>
      <c r="Q46" s="149"/>
    </row>
    <row r="47" spans="1:26" s="30" customFormat="1" x14ac:dyDescent="0.25">
      <c r="E47" s="31"/>
    </row>
    <row r="48" spans="1:26" s="30" customFormat="1" x14ac:dyDescent="0.25">
      <c r="B48" s="258" t="s">
        <v>28</v>
      </c>
      <c r="C48" s="258" t="s">
        <v>27</v>
      </c>
      <c r="D48" s="256" t="s">
        <v>34</v>
      </c>
      <c r="E48" s="256"/>
    </row>
    <row r="49" spans="2:17" s="30" customFormat="1" x14ac:dyDescent="0.25">
      <c r="B49" s="259"/>
      <c r="C49" s="259"/>
      <c r="D49" s="165" t="s">
        <v>23</v>
      </c>
      <c r="E49" s="61" t="s">
        <v>24</v>
      </c>
    </row>
    <row r="50" spans="2:17" s="30" customFormat="1" ht="30.6" customHeight="1" x14ac:dyDescent="0.25">
      <c r="B50" s="58" t="s">
        <v>21</v>
      </c>
      <c r="C50" s="193">
        <f>+K46</f>
        <v>27.333333333333336</v>
      </c>
      <c r="D50" s="56" t="s">
        <v>322</v>
      </c>
      <c r="E50" s="57"/>
      <c r="F50" s="32"/>
      <c r="G50" s="32"/>
      <c r="H50" s="32"/>
      <c r="I50" s="32"/>
      <c r="J50" s="32"/>
      <c r="K50" s="32"/>
      <c r="L50" s="32"/>
      <c r="M50" s="32"/>
    </row>
    <row r="51" spans="2:17" s="30" customFormat="1" ht="30" customHeight="1" x14ac:dyDescent="0.25">
      <c r="B51" s="58" t="s">
        <v>25</v>
      </c>
      <c r="C51" s="59">
        <f>+M46</f>
        <v>2209</v>
      </c>
      <c r="D51" s="56" t="s">
        <v>322</v>
      </c>
      <c r="E51" s="57"/>
    </row>
    <row r="52" spans="2:17" s="30" customFormat="1" x14ac:dyDescent="0.25">
      <c r="B52" s="33"/>
      <c r="C52" s="254"/>
      <c r="D52" s="254"/>
      <c r="E52" s="254"/>
      <c r="F52" s="254"/>
      <c r="G52" s="254"/>
      <c r="H52" s="254"/>
      <c r="I52" s="254"/>
      <c r="J52" s="254"/>
      <c r="K52" s="254"/>
      <c r="L52" s="254"/>
      <c r="M52" s="254"/>
      <c r="N52" s="254"/>
    </row>
    <row r="53" spans="2:17" ht="28.15" customHeight="1" thickBot="1" x14ac:dyDescent="0.3"/>
    <row r="54" spans="2:17" ht="27" thickBot="1" x14ac:dyDescent="0.3">
      <c r="B54" s="253" t="s">
        <v>101</v>
      </c>
      <c r="C54" s="253"/>
      <c r="D54" s="253"/>
      <c r="E54" s="253"/>
      <c r="F54" s="253"/>
      <c r="G54" s="253"/>
      <c r="H54" s="253"/>
      <c r="I54" s="253"/>
      <c r="J54" s="253"/>
      <c r="K54" s="253"/>
      <c r="L54" s="253"/>
      <c r="M54" s="253"/>
      <c r="N54" s="253"/>
    </row>
    <row r="57" spans="2:17" ht="109.5" customHeight="1" x14ac:dyDescent="0.25">
      <c r="B57" s="118" t="s">
        <v>146</v>
      </c>
      <c r="C57" s="118" t="s">
        <v>2</v>
      </c>
      <c r="D57" s="118" t="s">
        <v>103</v>
      </c>
      <c r="E57" s="118" t="s">
        <v>102</v>
      </c>
      <c r="F57" s="118" t="s">
        <v>104</v>
      </c>
      <c r="G57" s="118" t="s">
        <v>105</v>
      </c>
      <c r="H57" s="118" t="s">
        <v>106</v>
      </c>
      <c r="I57" s="118" t="s">
        <v>107</v>
      </c>
      <c r="J57" s="118" t="s">
        <v>108</v>
      </c>
      <c r="K57" s="118" t="s">
        <v>109</v>
      </c>
      <c r="L57" s="118" t="s">
        <v>110</v>
      </c>
      <c r="M57" s="160" t="s">
        <v>111</v>
      </c>
      <c r="N57" s="160" t="s">
        <v>112</v>
      </c>
      <c r="O57" s="250" t="s">
        <v>3</v>
      </c>
      <c r="P57" s="251"/>
      <c r="Q57" s="118" t="s">
        <v>18</v>
      </c>
    </row>
    <row r="58" spans="2:17" ht="69.75" customHeight="1" x14ac:dyDescent="0.25">
      <c r="B58" s="119" t="s">
        <v>270</v>
      </c>
      <c r="C58" s="119" t="s">
        <v>269</v>
      </c>
      <c r="D58" s="57" t="s">
        <v>204</v>
      </c>
      <c r="E58" s="57">
        <v>800</v>
      </c>
      <c r="F58" s="56" t="s">
        <v>204</v>
      </c>
      <c r="G58" s="56" t="s">
        <v>204</v>
      </c>
      <c r="H58" s="56" t="s">
        <v>204</v>
      </c>
      <c r="I58" s="57" t="s">
        <v>133</v>
      </c>
      <c r="J58" s="56" t="s">
        <v>204</v>
      </c>
      <c r="K58" s="56" t="s">
        <v>204</v>
      </c>
      <c r="L58" s="56" t="s">
        <v>204</v>
      </c>
      <c r="M58" s="56" t="s">
        <v>204</v>
      </c>
      <c r="N58" s="56" t="s">
        <v>204</v>
      </c>
      <c r="O58" s="234" t="s">
        <v>355</v>
      </c>
      <c r="P58" s="268"/>
      <c r="Q58" s="161" t="s">
        <v>134</v>
      </c>
    </row>
    <row r="59" spans="2:17" x14ac:dyDescent="0.25">
      <c r="B59" s="9" t="s">
        <v>1</v>
      </c>
    </row>
    <row r="60" spans="2:17" x14ac:dyDescent="0.25">
      <c r="B60" s="9" t="s">
        <v>37</v>
      </c>
    </row>
    <row r="61" spans="2:17" x14ac:dyDescent="0.25">
      <c r="B61" s="9" t="s">
        <v>62</v>
      </c>
    </row>
    <row r="63" spans="2:17" ht="15.75" thickBot="1" x14ac:dyDescent="0.3"/>
    <row r="64" spans="2:17" ht="27" thickBot="1" x14ac:dyDescent="0.3">
      <c r="B64" s="244" t="s">
        <v>38</v>
      </c>
      <c r="C64" s="245"/>
      <c r="D64" s="245"/>
      <c r="E64" s="245"/>
      <c r="F64" s="245"/>
      <c r="G64" s="245"/>
      <c r="H64" s="245"/>
      <c r="I64" s="245"/>
      <c r="J64" s="245"/>
      <c r="K64" s="245"/>
      <c r="L64" s="245"/>
      <c r="M64" s="245"/>
      <c r="N64" s="246"/>
    </row>
    <row r="69" spans="2:17" ht="76.5" customHeight="1" x14ac:dyDescent="0.25">
      <c r="B69" s="118" t="s">
        <v>0</v>
      </c>
      <c r="C69" s="118" t="s">
        <v>39</v>
      </c>
      <c r="D69" s="118" t="s">
        <v>40</v>
      </c>
      <c r="E69" s="118" t="s">
        <v>113</v>
      </c>
      <c r="F69" s="118" t="s">
        <v>115</v>
      </c>
      <c r="G69" s="118" t="s">
        <v>116</v>
      </c>
      <c r="H69" s="118" t="s">
        <v>117</v>
      </c>
      <c r="I69" s="118" t="s">
        <v>114</v>
      </c>
      <c r="J69" s="250" t="s">
        <v>118</v>
      </c>
      <c r="K69" s="266"/>
      <c r="L69" s="251"/>
      <c r="M69" s="118" t="s">
        <v>119</v>
      </c>
      <c r="N69" s="118" t="s">
        <v>41</v>
      </c>
      <c r="O69" s="118" t="s">
        <v>42</v>
      </c>
      <c r="P69" s="250" t="s">
        <v>3</v>
      </c>
      <c r="Q69" s="251"/>
    </row>
    <row r="70" spans="2:17" ht="60.75" customHeight="1" x14ac:dyDescent="0.25">
      <c r="B70" s="68" t="s">
        <v>43</v>
      </c>
      <c r="C70" s="68" t="s">
        <v>162</v>
      </c>
      <c r="D70" s="119" t="s">
        <v>198</v>
      </c>
      <c r="E70" s="119">
        <v>1115852588</v>
      </c>
      <c r="F70" s="119" t="s">
        <v>203</v>
      </c>
      <c r="G70" s="119" t="s">
        <v>199</v>
      </c>
      <c r="H70" s="119" t="s">
        <v>200</v>
      </c>
      <c r="I70" s="57" t="s">
        <v>204</v>
      </c>
      <c r="J70" s="119" t="s">
        <v>160</v>
      </c>
      <c r="K70" s="187" t="s">
        <v>201</v>
      </c>
      <c r="L70" s="57" t="s">
        <v>202</v>
      </c>
      <c r="M70" s="119" t="s">
        <v>133</v>
      </c>
      <c r="N70" s="119" t="s">
        <v>133</v>
      </c>
      <c r="O70" s="119" t="s">
        <v>133</v>
      </c>
      <c r="P70" s="267"/>
      <c r="Q70" s="267"/>
    </row>
    <row r="71" spans="2:17" ht="60.75" customHeight="1" x14ac:dyDescent="0.25">
      <c r="B71" s="68" t="s">
        <v>43</v>
      </c>
      <c r="C71" s="68" t="s">
        <v>162</v>
      </c>
      <c r="D71" s="119" t="s">
        <v>205</v>
      </c>
      <c r="E71" s="119">
        <v>52916850</v>
      </c>
      <c r="F71" s="119" t="s">
        <v>206</v>
      </c>
      <c r="G71" s="119" t="s">
        <v>207</v>
      </c>
      <c r="H71" s="119" t="s">
        <v>208</v>
      </c>
      <c r="I71" s="57" t="s">
        <v>204</v>
      </c>
      <c r="J71" s="119" t="s">
        <v>160</v>
      </c>
      <c r="K71" s="187" t="s">
        <v>209</v>
      </c>
      <c r="L71" s="57" t="s">
        <v>202</v>
      </c>
      <c r="M71" s="119" t="s">
        <v>133</v>
      </c>
      <c r="N71" s="119" t="s">
        <v>133</v>
      </c>
      <c r="O71" s="119" t="s">
        <v>133</v>
      </c>
      <c r="P71" s="267"/>
      <c r="Q71" s="267"/>
    </row>
    <row r="72" spans="2:17" ht="60.75" customHeight="1" x14ac:dyDescent="0.25">
      <c r="B72" s="68" t="s">
        <v>43</v>
      </c>
      <c r="C72" s="68" t="s">
        <v>197</v>
      </c>
      <c r="D72" s="119" t="s">
        <v>210</v>
      </c>
      <c r="E72" s="119">
        <v>23927046</v>
      </c>
      <c r="F72" s="119" t="s">
        <v>176</v>
      </c>
      <c r="G72" s="119" t="s">
        <v>211</v>
      </c>
      <c r="H72" s="119" t="s">
        <v>212</v>
      </c>
      <c r="I72" s="57">
        <v>142679</v>
      </c>
      <c r="J72" s="119" t="s">
        <v>160</v>
      </c>
      <c r="K72" s="187" t="s">
        <v>213</v>
      </c>
      <c r="L72" s="57" t="s">
        <v>202</v>
      </c>
      <c r="M72" s="119" t="s">
        <v>133</v>
      </c>
      <c r="N72" s="119" t="s">
        <v>133</v>
      </c>
      <c r="O72" s="119" t="s">
        <v>133</v>
      </c>
      <c r="P72" s="267"/>
      <c r="Q72" s="267"/>
    </row>
    <row r="73" spans="2:17" ht="33.6" customHeight="1" x14ac:dyDescent="0.25">
      <c r="B73" s="68" t="s">
        <v>44</v>
      </c>
      <c r="C73" s="68" t="s">
        <v>163</v>
      </c>
      <c r="D73" s="119" t="s">
        <v>214</v>
      </c>
      <c r="E73" s="119">
        <v>47441624</v>
      </c>
      <c r="F73" s="119" t="s">
        <v>176</v>
      </c>
      <c r="G73" s="119" t="s">
        <v>211</v>
      </c>
      <c r="H73" s="119" t="s">
        <v>215</v>
      </c>
      <c r="I73" s="188">
        <v>103707</v>
      </c>
      <c r="J73" s="119" t="s">
        <v>160</v>
      </c>
      <c r="K73" s="187" t="s">
        <v>216</v>
      </c>
      <c r="L73" s="57" t="s">
        <v>217</v>
      </c>
      <c r="M73" s="119" t="s">
        <v>133</v>
      </c>
      <c r="N73" s="119" t="s">
        <v>133</v>
      </c>
      <c r="O73" s="119" t="s">
        <v>133</v>
      </c>
      <c r="P73" s="267"/>
      <c r="Q73" s="267"/>
    </row>
    <row r="74" spans="2:17" ht="33.6" customHeight="1" x14ac:dyDescent="0.25">
      <c r="B74" s="68" t="s">
        <v>44</v>
      </c>
      <c r="C74" s="68" t="s">
        <v>163</v>
      </c>
      <c r="D74" s="119" t="s">
        <v>218</v>
      </c>
      <c r="E74" s="119">
        <v>30939384</v>
      </c>
      <c r="F74" s="119" t="s">
        <v>176</v>
      </c>
      <c r="G74" s="119" t="s">
        <v>211</v>
      </c>
      <c r="H74" s="119" t="s">
        <v>215</v>
      </c>
      <c r="I74" s="189" t="s">
        <v>133</v>
      </c>
      <c r="J74" s="119" t="s">
        <v>219</v>
      </c>
      <c r="K74" s="57" t="s">
        <v>220</v>
      </c>
      <c r="L74" s="57" t="s">
        <v>221</v>
      </c>
      <c r="M74" s="119" t="s">
        <v>133</v>
      </c>
      <c r="N74" s="119" t="s">
        <v>133</v>
      </c>
      <c r="O74" s="119" t="s">
        <v>133</v>
      </c>
      <c r="P74" s="267"/>
      <c r="Q74" s="267"/>
    </row>
    <row r="75" spans="2:17" ht="33.6" customHeight="1" x14ac:dyDescent="0.25">
      <c r="B75" s="68" t="s">
        <v>44</v>
      </c>
      <c r="C75" s="68" t="s">
        <v>163</v>
      </c>
      <c r="D75" s="119" t="s">
        <v>222</v>
      </c>
      <c r="E75" s="119">
        <v>1015417590</v>
      </c>
      <c r="F75" s="119" t="s">
        <v>176</v>
      </c>
      <c r="G75" s="119" t="s">
        <v>223</v>
      </c>
      <c r="H75" s="119" t="s">
        <v>159</v>
      </c>
      <c r="I75" s="189" t="s">
        <v>133</v>
      </c>
      <c r="J75" s="119" t="s">
        <v>160</v>
      </c>
      <c r="K75" s="57" t="s">
        <v>224</v>
      </c>
      <c r="L75" s="57" t="s">
        <v>217</v>
      </c>
      <c r="M75" s="119" t="s">
        <v>133</v>
      </c>
      <c r="N75" s="119" t="s">
        <v>133</v>
      </c>
      <c r="O75" s="119" t="s">
        <v>133</v>
      </c>
      <c r="P75" s="267"/>
      <c r="Q75" s="267"/>
    </row>
    <row r="76" spans="2:17" ht="48.75" customHeight="1" x14ac:dyDescent="0.25">
      <c r="B76" s="68" t="s">
        <v>44</v>
      </c>
      <c r="C76" s="68" t="s">
        <v>163</v>
      </c>
      <c r="D76" s="119" t="s">
        <v>225</v>
      </c>
      <c r="E76" s="119">
        <v>24144116</v>
      </c>
      <c r="F76" s="119" t="s">
        <v>176</v>
      </c>
      <c r="G76" s="119" t="s">
        <v>211</v>
      </c>
      <c r="H76" s="119" t="s">
        <v>226</v>
      </c>
      <c r="I76" s="57" t="s">
        <v>133</v>
      </c>
      <c r="J76" s="119" t="s">
        <v>160</v>
      </c>
      <c r="K76" s="57" t="s">
        <v>227</v>
      </c>
      <c r="L76" s="57" t="s">
        <v>202</v>
      </c>
      <c r="M76" s="119" t="s">
        <v>133</v>
      </c>
      <c r="N76" s="119" t="s">
        <v>133</v>
      </c>
      <c r="O76" s="119" t="s">
        <v>133</v>
      </c>
      <c r="P76" s="296" t="s">
        <v>350</v>
      </c>
      <c r="Q76" s="271"/>
    </row>
    <row r="77" spans="2:17" ht="33.6" customHeight="1" x14ac:dyDescent="0.25">
      <c r="B77" s="68" t="s">
        <v>44</v>
      </c>
      <c r="C77" s="68" t="s">
        <v>163</v>
      </c>
      <c r="D77" s="119" t="s">
        <v>228</v>
      </c>
      <c r="E77" s="119">
        <v>1115853156</v>
      </c>
      <c r="F77" s="119" t="s">
        <v>176</v>
      </c>
      <c r="G77" s="119" t="s">
        <v>229</v>
      </c>
      <c r="H77" s="119" t="s">
        <v>230</v>
      </c>
      <c r="I77" s="57" t="s">
        <v>133</v>
      </c>
      <c r="J77" s="119" t="s">
        <v>160</v>
      </c>
      <c r="K77" s="57" t="s">
        <v>227</v>
      </c>
      <c r="L77" s="57" t="s">
        <v>202</v>
      </c>
      <c r="M77" s="119" t="s">
        <v>133</v>
      </c>
      <c r="N77" s="119" t="s">
        <v>133</v>
      </c>
      <c r="O77" s="119" t="s">
        <v>133</v>
      </c>
      <c r="P77" s="267"/>
      <c r="Q77" s="267"/>
    </row>
    <row r="79" spans="2:17" ht="15.75" thickBot="1" x14ac:dyDescent="0.3"/>
    <row r="80" spans="2:17" ht="27" thickBot="1" x14ac:dyDescent="0.3">
      <c r="B80" s="244" t="s">
        <v>46</v>
      </c>
      <c r="C80" s="245"/>
      <c r="D80" s="245"/>
      <c r="E80" s="245"/>
      <c r="F80" s="245"/>
      <c r="G80" s="245"/>
      <c r="H80" s="245"/>
      <c r="I80" s="245"/>
      <c r="J80" s="245"/>
      <c r="K80" s="245"/>
      <c r="L80" s="245"/>
      <c r="M80" s="245"/>
      <c r="N80" s="246"/>
    </row>
    <row r="83" spans="1:26" ht="46.15" customHeight="1" x14ac:dyDescent="0.25">
      <c r="B83" s="118" t="s">
        <v>33</v>
      </c>
      <c r="C83" s="118" t="s">
        <v>47</v>
      </c>
      <c r="D83" s="250" t="s">
        <v>3</v>
      </c>
      <c r="E83" s="251"/>
    </row>
    <row r="84" spans="1:26" ht="46.9" customHeight="1" x14ac:dyDescent="0.25">
      <c r="B84" s="68" t="s">
        <v>120</v>
      </c>
      <c r="C84" s="119" t="s">
        <v>133</v>
      </c>
      <c r="D84" s="252" t="s">
        <v>319</v>
      </c>
      <c r="E84" s="252"/>
    </row>
    <row r="87" spans="1:26" ht="26.25" x14ac:dyDescent="0.25">
      <c r="B87" s="242" t="s">
        <v>64</v>
      </c>
      <c r="C87" s="243"/>
      <c r="D87" s="243"/>
      <c r="E87" s="243"/>
      <c r="F87" s="243"/>
      <c r="G87" s="243"/>
      <c r="H87" s="243"/>
      <c r="I87" s="243"/>
      <c r="J87" s="243"/>
      <c r="K87" s="243"/>
      <c r="L87" s="243"/>
      <c r="M87" s="243"/>
      <c r="N87" s="243"/>
      <c r="O87" s="243"/>
      <c r="P87" s="243"/>
    </row>
    <row r="89" spans="1:26" ht="15.75" thickBot="1" x14ac:dyDescent="0.3"/>
    <row r="90" spans="1:26" ht="27" thickBot="1" x14ac:dyDescent="0.3">
      <c r="B90" s="244" t="s">
        <v>54</v>
      </c>
      <c r="C90" s="245"/>
      <c r="D90" s="245"/>
      <c r="E90" s="245"/>
      <c r="F90" s="245"/>
      <c r="G90" s="245"/>
      <c r="H90" s="245"/>
      <c r="I90" s="245"/>
      <c r="J90" s="245"/>
      <c r="K90" s="245"/>
      <c r="L90" s="245"/>
      <c r="M90" s="245"/>
      <c r="N90" s="246"/>
    </row>
    <row r="92" spans="1:26" ht="15.75" thickBot="1" x14ac:dyDescent="0.3">
      <c r="M92" s="64"/>
      <c r="N92" s="64"/>
    </row>
    <row r="93" spans="1:26" s="105" customFormat="1" ht="109.5" customHeight="1" x14ac:dyDescent="0.25">
      <c r="B93" s="116" t="s">
        <v>142</v>
      </c>
      <c r="C93" s="116" t="s">
        <v>143</v>
      </c>
      <c r="D93" s="116" t="s">
        <v>144</v>
      </c>
      <c r="E93" s="116" t="s">
        <v>45</v>
      </c>
      <c r="F93" s="116" t="s">
        <v>22</v>
      </c>
      <c r="G93" s="116" t="s">
        <v>100</v>
      </c>
      <c r="H93" s="116" t="s">
        <v>17</v>
      </c>
      <c r="I93" s="116" t="s">
        <v>10</v>
      </c>
      <c r="J93" s="116" t="s">
        <v>31</v>
      </c>
      <c r="K93" s="116" t="s">
        <v>61</v>
      </c>
      <c r="L93" s="116" t="s">
        <v>20</v>
      </c>
      <c r="M93" s="101" t="s">
        <v>26</v>
      </c>
      <c r="N93" s="116" t="s">
        <v>145</v>
      </c>
      <c r="O93" s="116" t="s">
        <v>36</v>
      </c>
      <c r="P93" s="117" t="s">
        <v>11</v>
      </c>
      <c r="Q93" s="117" t="s">
        <v>19</v>
      </c>
    </row>
    <row r="94" spans="1:26" s="111" customFormat="1" ht="30" x14ac:dyDescent="0.25">
      <c r="A94" s="45">
        <v>1</v>
      </c>
      <c r="B94" s="112" t="s">
        <v>231</v>
      </c>
      <c r="C94" s="113" t="s">
        <v>232</v>
      </c>
      <c r="D94" s="112" t="s">
        <v>238</v>
      </c>
      <c r="E94" s="174" t="s">
        <v>312</v>
      </c>
      <c r="F94" s="108" t="s">
        <v>133</v>
      </c>
      <c r="G94" s="147" t="s">
        <v>204</v>
      </c>
      <c r="H94" s="115">
        <v>40273</v>
      </c>
      <c r="I94" s="115">
        <v>40516</v>
      </c>
      <c r="J94" s="109" t="s">
        <v>134</v>
      </c>
      <c r="K94" s="155">
        <v>8</v>
      </c>
      <c r="L94" s="157">
        <v>0</v>
      </c>
      <c r="M94" s="156">
        <v>400</v>
      </c>
      <c r="N94" s="157">
        <v>0</v>
      </c>
      <c r="O94" s="27">
        <v>0</v>
      </c>
      <c r="P94" s="27">
        <v>706</v>
      </c>
      <c r="Q94" s="148"/>
      <c r="R94" s="110"/>
      <c r="S94" s="110"/>
      <c r="T94" s="110"/>
      <c r="U94" s="110"/>
      <c r="V94" s="110"/>
      <c r="W94" s="110"/>
      <c r="X94" s="110"/>
      <c r="Y94" s="110"/>
      <c r="Z94" s="110"/>
    </row>
    <row r="95" spans="1:26" s="111" customFormat="1" ht="30" x14ac:dyDescent="0.25">
      <c r="A95" s="45">
        <f>+A94+1</f>
        <v>2</v>
      </c>
      <c r="B95" s="112" t="s">
        <v>231</v>
      </c>
      <c r="C95" s="113" t="s">
        <v>232</v>
      </c>
      <c r="D95" s="112" t="s">
        <v>238</v>
      </c>
      <c r="E95" s="174" t="s">
        <v>313</v>
      </c>
      <c r="F95" s="108" t="s">
        <v>133</v>
      </c>
      <c r="G95" s="108" t="s">
        <v>204</v>
      </c>
      <c r="H95" s="115">
        <v>40553</v>
      </c>
      <c r="I95" s="115">
        <v>40886</v>
      </c>
      <c r="J95" s="109" t="s">
        <v>134</v>
      </c>
      <c r="K95" s="155">
        <v>11</v>
      </c>
      <c r="L95" s="157">
        <v>0</v>
      </c>
      <c r="M95" s="156">
        <v>440</v>
      </c>
      <c r="N95" s="157">
        <v>0</v>
      </c>
      <c r="O95" s="27">
        <v>0</v>
      </c>
      <c r="P95" s="27">
        <v>708</v>
      </c>
      <c r="Q95" s="148"/>
      <c r="R95" s="110"/>
      <c r="S95" s="110"/>
      <c r="T95" s="110"/>
      <c r="U95" s="110"/>
      <c r="V95" s="110"/>
      <c r="W95" s="110"/>
      <c r="X95" s="110"/>
      <c r="Y95" s="110"/>
      <c r="Z95" s="110"/>
    </row>
    <row r="96" spans="1:26" s="111" customFormat="1" x14ac:dyDescent="0.25">
      <c r="A96" s="45"/>
      <c r="B96" s="48" t="s">
        <v>16</v>
      </c>
      <c r="C96" s="113"/>
      <c r="D96" s="112"/>
      <c r="E96" s="107"/>
      <c r="F96" s="108"/>
      <c r="G96" s="108"/>
      <c r="H96" s="108"/>
      <c r="I96" s="109"/>
      <c r="J96" s="109"/>
      <c r="K96" s="114">
        <f>SUM(K94:K95)</f>
        <v>19</v>
      </c>
      <c r="L96" s="114">
        <f>SUM(L94:L95)</f>
        <v>0</v>
      </c>
      <c r="M96" s="146">
        <f>SUM(M94:M95)</f>
        <v>840</v>
      </c>
      <c r="N96" s="114">
        <f>SUM(N94:N95)</f>
        <v>0</v>
      </c>
      <c r="O96" s="27">
        <f>SUM(O94:O95)</f>
        <v>0</v>
      </c>
      <c r="P96" s="27"/>
      <c r="Q96" s="149"/>
    </row>
    <row r="97" spans="2:17" x14ac:dyDescent="0.25">
      <c r="B97" s="30"/>
      <c r="C97" s="30"/>
      <c r="D97" s="30"/>
      <c r="E97" s="31"/>
      <c r="F97" s="30"/>
      <c r="G97" s="30"/>
      <c r="H97" s="30"/>
      <c r="I97" s="30"/>
      <c r="J97" s="30"/>
      <c r="K97" s="30"/>
      <c r="L97" s="30"/>
      <c r="M97" s="30"/>
      <c r="N97" s="30"/>
      <c r="O97" s="30"/>
      <c r="P97" s="30"/>
    </row>
    <row r="98" spans="2:17" ht="18.75" x14ac:dyDescent="0.25">
      <c r="B98" s="58" t="s">
        <v>32</v>
      </c>
      <c r="C98" s="72">
        <f>+K96</f>
        <v>19</v>
      </c>
      <c r="H98" s="32"/>
      <c r="I98" s="32"/>
      <c r="J98" s="32"/>
      <c r="K98" s="32"/>
      <c r="L98" s="32"/>
      <c r="M98" s="32"/>
      <c r="N98" s="30"/>
      <c r="O98" s="30"/>
      <c r="P98" s="30"/>
    </row>
    <row r="100" spans="2:17" ht="15.75" thickBot="1" x14ac:dyDescent="0.3"/>
    <row r="101" spans="2:17" ht="37.15" customHeight="1" thickBot="1" x14ac:dyDescent="0.3">
      <c r="B101" s="75" t="s">
        <v>49</v>
      </c>
      <c r="C101" s="76" t="s">
        <v>50</v>
      </c>
      <c r="D101" s="75" t="s">
        <v>51</v>
      </c>
      <c r="E101" s="76" t="s">
        <v>55</v>
      </c>
    </row>
    <row r="102" spans="2:17" ht="41.45" customHeight="1" x14ac:dyDescent="0.25">
      <c r="B102" s="66" t="s">
        <v>121</v>
      </c>
      <c r="C102" s="69">
        <v>20</v>
      </c>
      <c r="D102" s="161">
        <v>0</v>
      </c>
      <c r="E102" s="247">
        <f>+D102+D103+D104</f>
        <v>40</v>
      </c>
    </row>
    <row r="103" spans="2:17" x14ac:dyDescent="0.25">
      <c r="B103" s="66" t="s">
        <v>122</v>
      </c>
      <c r="C103" s="56">
        <v>30</v>
      </c>
      <c r="D103" s="161">
        <v>0</v>
      </c>
      <c r="E103" s="248"/>
    </row>
    <row r="104" spans="2:17" ht="15.75" thickBot="1" x14ac:dyDescent="0.3">
      <c r="B104" s="66" t="s">
        <v>123</v>
      </c>
      <c r="C104" s="71">
        <v>40</v>
      </c>
      <c r="D104" s="71">
        <v>40</v>
      </c>
      <c r="E104" s="249"/>
    </row>
    <row r="106" spans="2:17" ht="15.75" thickBot="1" x14ac:dyDescent="0.3"/>
    <row r="107" spans="2:17" ht="27" thickBot="1" x14ac:dyDescent="0.3">
      <c r="B107" s="244" t="s">
        <v>52</v>
      </c>
      <c r="C107" s="245"/>
      <c r="D107" s="245"/>
      <c r="E107" s="245"/>
      <c r="F107" s="245"/>
      <c r="G107" s="245"/>
      <c r="H107" s="245"/>
      <c r="I107" s="245"/>
      <c r="J107" s="245"/>
      <c r="K107" s="245"/>
      <c r="L107" s="245"/>
      <c r="M107" s="245"/>
      <c r="N107" s="246"/>
    </row>
    <row r="109" spans="2:17" ht="76.5" customHeight="1" x14ac:dyDescent="0.25">
      <c r="B109" s="118" t="s">
        <v>0</v>
      </c>
      <c r="C109" s="118" t="s">
        <v>39</v>
      </c>
      <c r="D109" s="118" t="s">
        <v>40</v>
      </c>
      <c r="E109" s="118" t="s">
        <v>113</v>
      </c>
      <c r="F109" s="118" t="s">
        <v>115</v>
      </c>
      <c r="G109" s="118" t="s">
        <v>116</v>
      </c>
      <c r="H109" s="118" t="s">
        <v>117</v>
      </c>
      <c r="I109" s="118" t="s">
        <v>114</v>
      </c>
      <c r="J109" s="250" t="s">
        <v>118</v>
      </c>
      <c r="K109" s="266"/>
      <c r="L109" s="251"/>
      <c r="M109" s="118" t="s">
        <v>119</v>
      </c>
      <c r="N109" s="118" t="s">
        <v>41</v>
      </c>
      <c r="O109" s="118" t="s">
        <v>42</v>
      </c>
      <c r="P109" s="250" t="s">
        <v>3</v>
      </c>
      <c r="Q109" s="251"/>
    </row>
    <row r="110" spans="2:17" ht="60.75" customHeight="1" x14ac:dyDescent="0.25">
      <c r="B110" s="68" t="s">
        <v>127</v>
      </c>
      <c r="C110" s="68" t="s">
        <v>235</v>
      </c>
      <c r="D110" s="119" t="s">
        <v>239</v>
      </c>
      <c r="E110" s="119">
        <v>74861195</v>
      </c>
      <c r="F110" s="119" t="s">
        <v>240</v>
      </c>
      <c r="G110" s="119" t="s">
        <v>241</v>
      </c>
      <c r="H110" s="119" t="s">
        <v>242</v>
      </c>
      <c r="I110" s="57" t="s">
        <v>133</v>
      </c>
      <c r="J110" s="119" t="s">
        <v>232</v>
      </c>
      <c r="K110" s="187" t="s">
        <v>243</v>
      </c>
      <c r="L110" s="57" t="s">
        <v>244</v>
      </c>
      <c r="M110" s="119" t="s">
        <v>133</v>
      </c>
      <c r="N110" s="119" t="s">
        <v>133</v>
      </c>
      <c r="O110" s="119" t="s">
        <v>133</v>
      </c>
      <c r="P110" s="267"/>
      <c r="Q110" s="267"/>
    </row>
    <row r="111" spans="2:17" ht="60.75" customHeight="1" x14ac:dyDescent="0.25">
      <c r="B111" s="68" t="s">
        <v>128</v>
      </c>
      <c r="C111" s="68" t="s">
        <v>235</v>
      </c>
      <c r="D111" s="119" t="s">
        <v>245</v>
      </c>
      <c r="E111" s="119">
        <v>23794638</v>
      </c>
      <c r="F111" s="119" t="s">
        <v>246</v>
      </c>
      <c r="G111" s="119" t="s">
        <v>247</v>
      </c>
      <c r="H111" s="119" t="s">
        <v>248</v>
      </c>
      <c r="I111" s="57" t="s">
        <v>204</v>
      </c>
      <c r="J111" s="119" t="s">
        <v>232</v>
      </c>
      <c r="K111" s="187" t="s">
        <v>249</v>
      </c>
      <c r="L111" s="57" t="s">
        <v>250</v>
      </c>
      <c r="M111" s="119" t="s">
        <v>133</v>
      </c>
      <c r="N111" s="119" t="s">
        <v>133</v>
      </c>
      <c r="O111" s="119" t="s">
        <v>133</v>
      </c>
      <c r="P111" s="267"/>
      <c r="Q111" s="267"/>
    </row>
    <row r="112" spans="2:17" ht="33.6" customHeight="1" x14ac:dyDescent="0.25">
      <c r="B112" s="68" t="s">
        <v>129</v>
      </c>
      <c r="C112" s="190" t="s">
        <v>236</v>
      </c>
      <c r="D112" s="119" t="s">
        <v>237</v>
      </c>
      <c r="E112" s="119">
        <v>23795563</v>
      </c>
      <c r="F112" s="119" t="s">
        <v>251</v>
      </c>
      <c r="G112" s="119" t="s">
        <v>252</v>
      </c>
      <c r="H112" s="119" t="s">
        <v>253</v>
      </c>
      <c r="I112" s="57" t="s">
        <v>204</v>
      </c>
      <c r="J112" s="119" t="s">
        <v>204</v>
      </c>
      <c r="K112" s="57" t="s">
        <v>204</v>
      </c>
      <c r="L112" s="57" t="s">
        <v>204</v>
      </c>
      <c r="M112" s="119" t="s">
        <v>133</v>
      </c>
      <c r="N112" s="119" t="s">
        <v>133</v>
      </c>
      <c r="O112" s="119" t="s">
        <v>133</v>
      </c>
      <c r="P112" s="267"/>
      <c r="Q112" s="267"/>
    </row>
    <row r="115" spans="2:7" ht="15.75" thickBot="1" x14ac:dyDescent="0.3"/>
    <row r="116" spans="2:7" ht="54" customHeight="1" x14ac:dyDescent="0.25">
      <c r="B116" s="121" t="s">
        <v>33</v>
      </c>
      <c r="C116" s="121" t="s">
        <v>49</v>
      </c>
      <c r="D116" s="118" t="s">
        <v>50</v>
      </c>
      <c r="E116" s="121" t="s">
        <v>51</v>
      </c>
      <c r="F116" s="76" t="s">
        <v>56</v>
      </c>
      <c r="G116" s="91"/>
    </row>
    <row r="117" spans="2:7" ht="120.75" customHeight="1" x14ac:dyDescent="0.25">
      <c r="B117" s="236" t="s">
        <v>53</v>
      </c>
      <c r="C117" s="166" t="s">
        <v>124</v>
      </c>
      <c r="D117" s="161">
        <v>25</v>
      </c>
      <c r="E117" s="161">
        <v>25</v>
      </c>
      <c r="F117" s="237">
        <f>+E117+E118+E119</f>
        <v>60</v>
      </c>
      <c r="G117" s="92"/>
    </row>
    <row r="118" spans="2:7" ht="76.150000000000006" customHeight="1" x14ac:dyDescent="0.25">
      <c r="B118" s="236"/>
      <c r="C118" s="166" t="s">
        <v>125</v>
      </c>
      <c r="D118" s="73">
        <v>25</v>
      </c>
      <c r="E118" s="73">
        <v>25</v>
      </c>
      <c r="F118" s="238"/>
      <c r="G118" s="92"/>
    </row>
    <row r="119" spans="2:7" ht="69" customHeight="1" x14ac:dyDescent="0.25">
      <c r="B119" s="236"/>
      <c r="C119" s="166" t="s">
        <v>126</v>
      </c>
      <c r="D119" s="161">
        <v>10</v>
      </c>
      <c r="E119" s="161">
        <v>10</v>
      </c>
      <c r="F119" s="239"/>
      <c r="G119" s="92"/>
    </row>
    <row r="123" spans="2:7" x14ac:dyDescent="0.25">
      <c r="B123" s="120" t="s">
        <v>57</v>
      </c>
    </row>
    <row r="126" spans="2:7" x14ac:dyDescent="0.25">
      <c r="B126" s="122" t="s">
        <v>33</v>
      </c>
      <c r="C126" s="122" t="s">
        <v>58</v>
      </c>
      <c r="D126" s="121" t="s">
        <v>51</v>
      </c>
      <c r="E126" s="121" t="s">
        <v>16</v>
      </c>
    </row>
    <row r="127" spans="2:7" ht="28.5" x14ac:dyDescent="0.25">
      <c r="B127" s="103" t="s">
        <v>59</v>
      </c>
      <c r="C127" s="104">
        <v>40</v>
      </c>
      <c r="D127" s="161">
        <f>+E102</f>
        <v>40</v>
      </c>
      <c r="E127" s="240">
        <f>+D127+D128</f>
        <v>100</v>
      </c>
    </row>
    <row r="128" spans="2:7" ht="42.75" x14ac:dyDescent="0.25">
      <c r="B128" s="103" t="s">
        <v>60</v>
      </c>
      <c r="C128" s="104">
        <v>60</v>
      </c>
      <c r="D128" s="161">
        <f>+F117</f>
        <v>60</v>
      </c>
      <c r="E128" s="241"/>
    </row>
  </sheetData>
  <mergeCells count="44">
    <mergeCell ref="E127:E128"/>
    <mergeCell ref="B107:N107"/>
    <mergeCell ref="J109:L109"/>
    <mergeCell ref="P109:Q109"/>
    <mergeCell ref="P110:Q110"/>
    <mergeCell ref="P112:Q112"/>
    <mergeCell ref="B117:B119"/>
    <mergeCell ref="F117:F119"/>
    <mergeCell ref="P111:Q111"/>
    <mergeCell ref="E102:E104"/>
    <mergeCell ref="P70:Q70"/>
    <mergeCell ref="P73:Q73"/>
    <mergeCell ref="P74:Q74"/>
    <mergeCell ref="P75:Q75"/>
    <mergeCell ref="P76:Q76"/>
    <mergeCell ref="P77:Q77"/>
    <mergeCell ref="B80:N80"/>
    <mergeCell ref="D83:E83"/>
    <mergeCell ref="D84:E84"/>
    <mergeCell ref="B87:P87"/>
    <mergeCell ref="B90:N90"/>
    <mergeCell ref="P71:Q71"/>
    <mergeCell ref="P72:Q72"/>
    <mergeCell ref="J69:L69"/>
    <mergeCell ref="P69:Q69"/>
    <mergeCell ref="C52:N52"/>
    <mergeCell ref="B54:N54"/>
    <mergeCell ref="O57:P57"/>
    <mergeCell ref="O58:P58"/>
    <mergeCell ref="B64:N64"/>
    <mergeCell ref="B48:B49"/>
    <mergeCell ref="C48:C49"/>
    <mergeCell ref="D48:E48"/>
    <mergeCell ref="B2:P2"/>
    <mergeCell ref="B4:P4"/>
    <mergeCell ref="C6:N6"/>
    <mergeCell ref="C7:N7"/>
    <mergeCell ref="C8:N8"/>
    <mergeCell ref="C9:N9"/>
    <mergeCell ref="C10:E10"/>
    <mergeCell ref="B14:C14"/>
    <mergeCell ref="B16:C16"/>
    <mergeCell ref="E34:E35"/>
    <mergeCell ref="M39:N39"/>
  </mergeCells>
  <dataValidations count="2">
    <dataValidation type="list" allowBlank="1" showInputMessage="1" showErrorMessage="1" sqref="WVE983044 A65540 IS65540 SO65540 ACK65540 AMG65540 AWC65540 BFY65540 BPU65540 BZQ65540 CJM65540 CTI65540 DDE65540 DNA65540 DWW65540 EGS65540 EQO65540 FAK65540 FKG65540 FUC65540 GDY65540 GNU65540 GXQ65540 HHM65540 HRI65540 IBE65540 ILA65540 IUW65540 JES65540 JOO65540 JYK65540 KIG65540 KSC65540 LBY65540 LLU65540 LVQ65540 MFM65540 MPI65540 MZE65540 NJA65540 NSW65540 OCS65540 OMO65540 OWK65540 PGG65540 PQC65540 PZY65540 QJU65540 QTQ65540 RDM65540 RNI65540 RXE65540 SHA65540 SQW65540 TAS65540 TKO65540 TUK65540 UEG65540 UOC65540 UXY65540 VHU65540 VRQ65540 WBM65540 WLI65540 WVE65540 A131076 IS131076 SO131076 ACK131076 AMG131076 AWC131076 BFY131076 BPU131076 BZQ131076 CJM131076 CTI131076 DDE131076 DNA131076 DWW131076 EGS131076 EQO131076 FAK131076 FKG131076 FUC131076 GDY131076 GNU131076 GXQ131076 HHM131076 HRI131076 IBE131076 ILA131076 IUW131076 JES131076 JOO131076 JYK131076 KIG131076 KSC131076 LBY131076 LLU131076 LVQ131076 MFM131076 MPI131076 MZE131076 NJA131076 NSW131076 OCS131076 OMO131076 OWK131076 PGG131076 PQC131076 PZY131076 QJU131076 QTQ131076 RDM131076 RNI131076 RXE131076 SHA131076 SQW131076 TAS131076 TKO131076 TUK131076 UEG131076 UOC131076 UXY131076 VHU131076 VRQ131076 WBM131076 WLI131076 WVE131076 A196612 IS196612 SO196612 ACK196612 AMG196612 AWC196612 BFY196612 BPU196612 BZQ196612 CJM196612 CTI196612 DDE196612 DNA196612 DWW196612 EGS196612 EQO196612 FAK196612 FKG196612 FUC196612 GDY196612 GNU196612 GXQ196612 HHM196612 HRI196612 IBE196612 ILA196612 IUW196612 JES196612 JOO196612 JYK196612 KIG196612 KSC196612 LBY196612 LLU196612 LVQ196612 MFM196612 MPI196612 MZE196612 NJA196612 NSW196612 OCS196612 OMO196612 OWK196612 PGG196612 PQC196612 PZY196612 QJU196612 QTQ196612 RDM196612 RNI196612 RXE196612 SHA196612 SQW196612 TAS196612 TKO196612 TUK196612 UEG196612 UOC196612 UXY196612 VHU196612 VRQ196612 WBM196612 WLI196612 WVE196612 A262148 IS262148 SO262148 ACK262148 AMG262148 AWC262148 BFY262148 BPU262148 BZQ262148 CJM262148 CTI262148 DDE262148 DNA262148 DWW262148 EGS262148 EQO262148 FAK262148 FKG262148 FUC262148 GDY262148 GNU262148 GXQ262148 HHM262148 HRI262148 IBE262148 ILA262148 IUW262148 JES262148 JOO262148 JYK262148 KIG262148 KSC262148 LBY262148 LLU262148 LVQ262148 MFM262148 MPI262148 MZE262148 NJA262148 NSW262148 OCS262148 OMO262148 OWK262148 PGG262148 PQC262148 PZY262148 QJU262148 QTQ262148 RDM262148 RNI262148 RXE262148 SHA262148 SQW262148 TAS262148 TKO262148 TUK262148 UEG262148 UOC262148 UXY262148 VHU262148 VRQ262148 WBM262148 WLI262148 WVE262148 A327684 IS327684 SO327684 ACK327684 AMG327684 AWC327684 BFY327684 BPU327684 BZQ327684 CJM327684 CTI327684 DDE327684 DNA327684 DWW327684 EGS327684 EQO327684 FAK327684 FKG327684 FUC327684 GDY327684 GNU327684 GXQ327684 HHM327684 HRI327684 IBE327684 ILA327684 IUW327684 JES327684 JOO327684 JYK327684 KIG327684 KSC327684 LBY327684 LLU327684 LVQ327684 MFM327684 MPI327684 MZE327684 NJA327684 NSW327684 OCS327684 OMO327684 OWK327684 PGG327684 PQC327684 PZY327684 QJU327684 QTQ327684 RDM327684 RNI327684 RXE327684 SHA327684 SQW327684 TAS327684 TKO327684 TUK327684 UEG327684 UOC327684 UXY327684 VHU327684 VRQ327684 WBM327684 WLI327684 WVE327684 A393220 IS393220 SO393220 ACK393220 AMG393220 AWC393220 BFY393220 BPU393220 BZQ393220 CJM393220 CTI393220 DDE393220 DNA393220 DWW393220 EGS393220 EQO393220 FAK393220 FKG393220 FUC393220 GDY393220 GNU393220 GXQ393220 HHM393220 HRI393220 IBE393220 ILA393220 IUW393220 JES393220 JOO393220 JYK393220 KIG393220 KSC393220 LBY393220 LLU393220 LVQ393220 MFM393220 MPI393220 MZE393220 NJA393220 NSW393220 OCS393220 OMO393220 OWK393220 PGG393220 PQC393220 PZY393220 QJU393220 QTQ393220 RDM393220 RNI393220 RXE393220 SHA393220 SQW393220 TAS393220 TKO393220 TUK393220 UEG393220 UOC393220 UXY393220 VHU393220 VRQ393220 WBM393220 WLI393220 WVE393220 A458756 IS458756 SO458756 ACK458756 AMG458756 AWC458756 BFY458756 BPU458756 BZQ458756 CJM458756 CTI458756 DDE458756 DNA458756 DWW458756 EGS458756 EQO458756 FAK458756 FKG458756 FUC458756 GDY458756 GNU458756 GXQ458756 HHM458756 HRI458756 IBE458756 ILA458756 IUW458756 JES458756 JOO458756 JYK458756 KIG458756 KSC458756 LBY458756 LLU458756 LVQ458756 MFM458756 MPI458756 MZE458756 NJA458756 NSW458756 OCS458756 OMO458756 OWK458756 PGG458756 PQC458756 PZY458756 QJU458756 QTQ458756 RDM458756 RNI458756 RXE458756 SHA458756 SQW458756 TAS458756 TKO458756 TUK458756 UEG458756 UOC458756 UXY458756 VHU458756 VRQ458756 WBM458756 WLI458756 WVE458756 A524292 IS524292 SO524292 ACK524292 AMG524292 AWC524292 BFY524292 BPU524292 BZQ524292 CJM524292 CTI524292 DDE524292 DNA524292 DWW524292 EGS524292 EQO524292 FAK524292 FKG524292 FUC524292 GDY524292 GNU524292 GXQ524292 HHM524292 HRI524292 IBE524292 ILA524292 IUW524292 JES524292 JOO524292 JYK524292 KIG524292 KSC524292 LBY524292 LLU524292 LVQ524292 MFM524292 MPI524292 MZE524292 NJA524292 NSW524292 OCS524292 OMO524292 OWK524292 PGG524292 PQC524292 PZY524292 QJU524292 QTQ524292 RDM524292 RNI524292 RXE524292 SHA524292 SQW524292 TAS524292 TKO524292 TUK524292 UEG524292 UOC524292 UXY524292 VHU524292 VRQ524292 WBM524292 WLI524292 WVE524292 A589828 IS589828 SO589828 ACK589828 AMG589828 AWC589828 BFY589828 BPU589828 BZQ589828 CJM589828 CTI589828 DDE589828 DNA589828 DWW589828 EGS589828 EQO589828 FAK589828 FKG589828 FUC589828 GDY589828 GNU589828 GXQ589828 HHM589828 HRI589828 IBE589828 ILA589828 IUW589828 JES589828 JOO589828 JYK589828 KIG589828 KSC589828 LBY589828 LLU589828 LVQ589828 MFM589828 MPI589828 MZE589828 NJA589828 NSW589828 OCS589828 OMO589828 OWK589828 PGG589828 PQC589828 PZY589828 QJU589828 QTQ589828 RDM589828 RNI589828 RXE589828 SHA589828 SQW589828 TAS589828 TKO589828 TUK589828 UEG589828 UOC589828 UXY589828 VHU589828 VRQ589828 WBM589828 WLI589828 WVE589828 A655364 IS655364 SO655364 ACK655364 AMG655364 AWC655364 BFY655364 BPU655364 BZQ655364 CJM655364 CTI655364 DDE655364 DNA655364 DWW655364 EGS655364 EQO655364 FAK655364 FKG655364 FUC655364 GDY655364 GNU655364 GXQ655364 HHM655364 HRI655364 IBE655364 ILA655364 IUW655364 JES655364 JOO655364 JYK655364 KIG655364 KSC655364 LBY655364 LLU655364 LVQ655364 MFM655364 MPI655364 MZE655364 NJA655364 NSW655364 OCS655364 OMO655364 OWK655364 PGG655364 PQC655364 PZY655364 QJU655364 QTQ655364 RDM655364 RNI655364 RXE655364 SHA655364 SQW655364 TAS655364 TKO655364 TUK655364 UEG655364 UOC655364 UXY655364 VHU655364 VRQ655364 WBM655364 WLI655364 WVE655364 A720900 IS720900 SO720900 ACK720900 AMG720900 AWC720900 BFY720900 BPU720900 BZQ720900 CJM720900 CTI720900 DDE720900 DNA720900 DWW720900 EGS720900 EQO720900 FAK720900 FKG720900 FUC720900 GDY720900 GNU720900 GXQ720900 HHM720900 HRI720900 IBE720900 ILA720900 IUW720900 JES720900 JOO720900 JYK720900 KIG720900 KSC720900 LBY720900 LLU720900 LVQ720900 MFM720900 MPI720900 MZE720900 NJA720900 NSW720900 OCS720900 OMO720900 OWK720900 PGG720900 PQC720900 PZY720900 QJU720900 QTQ720900 RDM720900 RNI720900 RXE720900 SHA720900 SQW720900 TAS720900 TKO720900 TUK720900 UEG720900 UOC720900 UXY720900 VHU720900 VRQ720900 WBM720900 WLI720900 WVE720900 A786436 IS786436 SO786436 ACK786436 AMG786436 AWC786436 BFY786436 BPU786436 BZQ786436 CJM786436 CTI786436 DDE786436 DNA786436 DWW786436 EGS786436 EQO786436 FAK786436 FKG786436 FUC786436 GDY786436 GNU786436 GXQ786436 HHM786436 HRI786436 IBE786436 ILA786436 IUW786436 JES786436 JOO786436 JYK786436 KIG786436 KSC786436 LBY786436 LLU786436 LVQ786436 MFM786436 MPI786436 MZE786436 NJA786436 NSW786436 OCS786436 OMO786436 OWK786436 PGG786436 PQC786436 PZY786436 QJU786436 QTQ786436 RDM786436 RNI786436 RXE786436 SHA786436 SQW786436 TAS786436 TKO786436 TUK786436 UEG786436 UOC786436 UXY786436 VHU786436 VRQ786436 WBM786436 WLI786436 WVE786436 A851972 IS851972 SO851972 ACK851972 AMG851972 AWC851972 BFY851972 BPU851972 BZQ851972 CJM851972 CTI851972 DDE851972 DNA851972 DWW851972 EGS851972 EQO851972 FAK851972 FKG851972 FUC851972 GDY851972 GNU851972 GXQ851972 HHM851972 HRI851972 IBE851972 ILA851972 IUW851972 JES851972 JOO851972 JYK851972 KIG851972 KSC851972 LBY851972 LLU851972 LVQ851972 MFM851972 MPI851972 MZE851972 NJA851972 NSW851972 OCS851972 OMO851972 OWK851972 PGG851972 PQC851972 PZY851972 QJU851972 QTQ851972 RDM851972 RNI851972 RXE851972 SHA851972 SQW851972 TAS851972 TKO851972 TUK851972 UEG851972 UOC851972 UXY851972 VHU851972 VRQ851972 WBM851972 WLI851972 WVE851972 A917508 IS917508 SO917508 ACK917508 AMG917508 AWC917508 BFY917508 BPU917508 BZQ917508 CJM917508 CTI917508 DDE917508 DNA917508 DWW917508 EGS917508 EQO917508 FAK917508 FKG917508 FUC917508 GDY917508 GNU917508 GXQ917508 HHM917508 HRI917508 IBE917508 ILA917508 IUW917508 JES917508 JOO917508 JYK917508 KIG917508 KSC917508 LBY917508 LLU917508 LVQ917508 MFM917508 MPI917508 MZE917508 NJA917508 NSW917508 OCS917508 OMO917508 OWK917508 PGG917508 PQC917508 PZY917508 QJU917508 QTQ917508 RDM917508 RNI917508 RXE917508 SHA917508 SQW917508 TAS917508 TKO917508 TUK917508 UEG917508 UOC917508 UXY917508 VHU917508 VRQ917508 WBM917508 WLI917508 WVE917508 A983044 IS983044 SO983044 ACK983044 AMG983044 AWC983044 BFY983044 BPU983044 BZQ983044 CJM983044 CTI983044 DDE983044 DNA983044 DWW983044 EGS983044 EQO983044 FAK983044 FKG983044 FUC983044 GDY983044 GNU983044 GXQ983044 HHM983044 HRI983044 IBE983044 ILA983044 IUW983044 JES983044 JOO983044 JYK983044 KIG983044 KSC983044 LBY983044 LLU983044 LVQ983044 MFM983044 MPI983044 MZE983044 NJA983044 NSW983044 OCS983044 OMO983044 OWK983044 PGG983044 PQC983044 PZY983044 QJU983044 QTQ983044 RDM983044 RNI983044 RXE983044 SHA983044 SQW983044 TAS983044 TKO983044 TUK983044 UEG983044 UOC983044 UXY983044 VHU983044 VRQ983044 WBM983044 WLI983044 A18:A38 IS18:IS38 SO18:SO38 ACK18:ACK38 AMG18:AMG38 AWC18:AWC38 BFY18:BFY38 BPU18:BPU38 BZQ18:BZQ38 CJM18:CJM38 CTI18:CTI38 DDE18:DDE38 DNA18:DNA38 DWW18:DWW38 EGS18:EGS38 EQO18:EQO38 FAK18:FAK38 FKG18:FKG38 FUC18:FUC38 GDY18:GDY38 GNU18:GNU38 GXQ18:GXQ38 HHM18:HHM38 HRI18:HRI38 IBE18:IBE38 ILA18:ILA38 IUW18:IUW38 JES18:JES38 JOO18:JOO38 JYK18:JYK38 KIG18:KIG38 KSC18:KSC38 LBY18:LBY38 LLU18:LLU38 LVQ18:LVQ38 MFM18:MFM38 MPI18:MPI38 MZE18:MZE38 NJA18:NJA38 NSW18:NSW38 OCS18:OCS38 OMO18:OMO38 OWK18:OWK38 PGG18:PGG38 PQC18:PQC38 PZY18:PZY38 QJU18:QJU38 QTQ18:QTQ38 RDM18:RDM38 RNI18:RNI38 RXE18:RXE38 SHA18:SHA38 SQW18:SQW38 TAS18:TAS38 TKO18:TKO38 TUK18:TUK38 UEG18:UEG38 UOC18:UOC38 UXY18:UXY38 VHU18:VHU38 VRQ18:VRQ38 WBM18:WBM38 WLI18:WLI38 WVE18:WVE38">
      <formula1>"1,2,3,4,5"</formula1>
    </dataValidation>
    <dataValidation type="decimal" allowBlank="1" showInputMessage="1" showErrorMessage="1" sqref="WVH983044 WLL983044 C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C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C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C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C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C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C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C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C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C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C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C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C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C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C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IV18:IV38 SR18:SR38 ACN18:ACN38 AMJ18:AMJ38 AWF18:AWF38 BGB18:BGB38 BPX18:BPX38 BZT18:BZT38 CJP18:CJP38 CTL18:CTL38 DDH18:DDH38 DND18:DND38 DWZ18:DWZ38 EGV18:EGV38 EQR18:EQR38 FAN18:FAN38 FKJ18:FKJ38 FUF18:FUF38 GEB18:GEB38 GNX18:GNX38 GXT18:GXT38 HHP18:HHP38 HRL18:HRL38 IBH18:IBH38 ILD18:ILD38 IUZ18:IUZ38 JEV18:JEV38 JOR18:JOR38 JYN18:JYN38 KIJ18:KIJ38 KSF18:KSF38 LCB18:LCB38 LLX18:LLX38 LVT18:LVT38 MFP18:MFP38 MPL18:MPL38 MZH18:MZH38 NJD18:NJD38 NSZ18:NSZ38 OCV18:OCV38 OMR18:OMR38 OWN18:OWN38 PGJ18:PGJ38 PQF18:PQF38 QAB18:QAB38 QJX18:QJX38 QTT18:QTT38 RDP18:RDP38 RNL18:RNL38 RXH18:RXH38 SHD18:SHD38 SQZ18:SQZ38 TAV18:TAV38 TKR18:TKR38 TUN18:TUN38 UEJ18:UEJ38 UOF18:UOF38 UYB18:UYB38 VHX18:VHX38 VRT18:VRT38 WBP18:WBP38 WLL18:WLL38 WVH18:WVH38">
      <formula1>0</formula1>
      <formula2>1</formula2>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31"/>
  <sheetViews>
    <sheetView topLeftCell="A21" zoomScale="70" zoomScaleNormal="70" workbookViewId="0">
      <selection activeCell="F120" sqref="F120:F122"/>
    </sheetView>
  </sheetViews>
  <sheetFormatPr baseColWidth="10" defaultRowHeight="15" x14ac:dyDescent="0.25"/>
  <cols>
    <col min="1" max="1" width="3.140625" style="9" bestFit="1" customWidth="1"/>
    <col min="2" max="2" width="102.7109375" style="9" bestFit="1" customWidth="1"/>
    <col min="3" max="3" width="31.140625" style="9" customWidth="1"/>
    <col min="4" max="4" width="45.7109375" style="9" customWidth="1"/>
    <col min="5" max="5" width="25" style="9" customWidth="1"/>
    <col min="6" max="7" width="29.7109375" style="9" customWidth="1"/>
    <col min="8" max="8" width="24.5703125" style="9" customWidth="1"/>
    <col min="9" max="9" width="24" style="9" customWidth="1"/>
    <col min="10" max="10" width="20.28515625" style="9" customWidth="1"/>
    <col min="11" max="11" width="14.7109375" style="9" bestFit="1" customWidth="1"/>
    <col min="12" max="13" width="18.7109375" style="9" customWidth="1"/>
    <col min="14" max="14" width="22.140625" style="9" customWidth="1"/>
    <col min="15" max="15" width="26.140625" style="9" customWidth="1"/>
    <col min="16" max="16" width="27.7109375" style="9" customWidth="1"/>
    <col min="17" max="17" width="66.57031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242" t="s">
        <v>63</v>
      </c>
      <c r="C2" s="243"/>
      <c r="D2" s="243"/>
      <c r="E2" s="243"/>
      <c r="F2" s="243"/>
      <c r="G2" s="243"/>
      <c r="H2" s="243"/>
      <c r="I2" s="243"/>
      <c r="J2" s="243"/>
      <c r="K2" s="243"/>
      <c r="L2" s="243"/>
      <c r="M2" s="243"/>
      <c r="N2" s="243"/>
      <c r="O2" s="243"/>
      <c r="P2" s="243"/>
    </row>
    <row r="4" spans="2:16" ht="26.25" x14ac:dyDescent="0.25">
      <c r="B4" s="242" t="s">
        <v>48</v>
      </c>
      <c r="C4" s="243"/>
      <c r="D4" s="243"/>
      <c r="E4" s="243"/>
      <c r="F4" s="243"/>
      <c r="G4" s="243"/>
      <c r="H4" s="243"/>
      <c r="I4" s="243"/>
      <c r="J4" s="243"/>
      <c r="K4" s="243"/>
      <c r="L4" s="243"/>
      <c r="M4" s="243"/>
      <c r="N4" s="243"/>
      <c r="O4" s="243"/>
      <c r="P4" s="243"/>
    </row>
    <row r="5" spans="2:16" ht="15.75" thickBot="1" x14ac:dyDescent="0.3"/>
    <row r="6" spans="2:16" ht="21.75" thickBot="1" x14ac:dyDescent="0.3">
      <c r="B6" s="11" t="s">
        <v>4</v>
      </c>
      <c r="C6" s="262" t="s">
        <v>274</v>
      </c>
      <c r="D6" s="262"/>
      <c r="E6" s="262"/>
      <c r="F6" s="262"/>
      <c r="G6" s="262"/>
      <c r="H6" s="262"/>
      <c r="I6" s="262"/>
      <c r="J6" s="262"/>
      <c r="K6" s="262"/>
      <c r="L6" s="262"/>
      <c r="M6" s="262"/>
      <c r="N6" s="263"/>
    </row>
    <row r="7" spans="2:16" ht="16.5" thickBot="1" x14ac:dyDescent="0.3">
      <c r="B7" s="12" t="s">
        <v>5</v>
      </c>
      <c r="C7" s="262"/>
      <c r="D7" s="262"/>
      <c r="E7" s="262"/>
      <c r="F7" s="262"/>
      <c r="G7" s="262"/>
      <c r="H7" s="262"/>
      <c r="I7" s="262"/>
      <c r="J7" s="262"/>
      <c r="K7" s="262"/>
      <c r="L7" s="262"/>
      <c r="M7" s="262"/>
      <c r="N7" s="263"/>
    </row>
    <row r="8" spans="2:16" ht="16.5" thickBot="1" x14ac:dyDescent="0.3">
      <c r="B8" s="12" t="s">
        <v>6</v>
      </c>
      <c r="C8" s="262"/>
      <c r="D8" s="262"/>
      <c r="E8" s="262"/>
      <c r="F8" s="262"/>
      <c r="G8" s="262"/>
      <c r="H8" s="262"/>
      <c r="I8" s="262"/>
      <c r="J8" s="262"/>
      <c r="K8" s="262"/>
      <c r="L8" s="262"/>
      <c r="M8" s="262"/>
      <c r="N8" s="263"/>
    </row>
    <row r="9" spans="2:16" ht="16.5" thickBot="1" x14ac:dyDescent="0.3">
      <c r="B9" s="12" t="s">
        <v>7</v>
      </c>
      <c r="C9" s="262"/>
      <c r="D9" s="262"/>
      <c r="E9" s="262"/>
      <c r="F9" s="262"/>
      <c r="G9" s="262"/>
      <c r="H9" s="262"/>
      <c r="I9" s="262"/>
      <c r="J9" s="262"/>
      <c r="K9" s="262"/>
      <c r="L9" s="262"/>
      <c r="M9" s="262"/>
      <c r="N9" s="263"/>
    </row>
    <row r="10" spans="2:16" ht="16.5" thickBot="1" x14ac:dyDescent="0.3">
      <c r="B10" s="12" t="s">
        <v>8</v>
      </c>
      <c r="C10" s="264" t="s">
        <v>276</v>
      </c>
      <c r="D10" s="264"/>
      <c r="E10" s="265"/>
      <c r="F10" s="34"/>
      <c r="G10" s="34"/>
      <c r="H10" s="34"/>
      <c r="I10" s="34"/>
      <c r="J10" s="34"/>
      <c r="K10" s="34"/>
      <c r="L10" s="34"/>
      <c r="M10" s="34"/>
      <c r="N10" s="35"/>
    </row>
    <row r="11" spans="2:16" ht="16.5" thickBot="1" x14ac:dyDescent="0.3">
      <c r="B11" s="14" t="s">
        <v>9</v>
      </c>
      <c r="C11" s="15">
        <v>41974</v>
      </c>
      <c r="D11" s="16"/>
      <c r="E11" s="16"/>
      <c r="F11" s="16"/>
      <c r="G11" s="16"/>
      <c r="H11" s="16"/>
      <c r="I11" s="16"/>
      <c r="J11" s="16"/>
      <c r="K11" s="16"/>
      <c r="L11" s="16"/>
      <c r="M11" s="16"/>
      <c r="N11" s="17"/>
    </row>
    <row r="12" spans="2:16" ht="15.75" x14ac:dyDescent="0.25">
      <c r="B12" s="13"/>
      <c r="C12" s="18"/>
      <c r="D12" s="19"/>
      <c r="E12" s="19"/>
      <c r="F12" s="19"/>
      <c r="G12" s="19"/>
      <c r="H12" s="19"/>
      <c r="I12" s="105"/>
      <c r="J12" s="105"/>
      <c r="K12" s="105"/>
      <c r="L12" s="105"/>
      <c r="M12" s="105"/>
      <c r="N12" s="19"/>
    </row>
    <row r="13" spans="2:16" x14ac:dyDescent="0.25">
      <c r="I13" s="105"/>
      <c r="J13" s="105"/>
      <c r="K13" s="105"/>
      <c r="L13" s="105"/>
      <c r="M13" s="105"/>
      <c r="N13" s="106"/>
    </row>
    <row r="14" spans="2:16" ht="45.75" customHeight="1" x14ac:dyDescent="0.25">
      <c r="B14" s="255" t="s">
        <v>98</v>
      </c>
      <c r="C14" s="255"/>
      <c r="D14" s="170" t="s">
        <v>12</v>
      </c>
      <c r="E14" s="170" t="s">
        <v>13</v>
      </c>
      <c r="F14" s="170" t="s">
        <v>29</v>
      </c>
      <c r="G14" s="89"/>
      <c r="I14" s="37"/>
      <c r="J14" s="37"/>
      <c r="K14" s="37"/>
      <c r="L14" s="37"/>
      <c r="M14" s="37"/>
      <c r="N14" s="106"/>
    </row>
    <row r="15" spans="2:16" x14ac:dyDescent="0.25">
      <c r="B15" s="172"/>
      <c r="C15" s="173"/>
      <c r="D15" s="170">
        <v>12</v>
      </c>
      <c r="E15" s="36">
        <v>1879452900</v>
      </c>
      <c r="F15" s="158">
        <v>900</v>
      </c>
      <c r="G15" s="90"/>
      <c r="H15" s="22"/>
      <c r="I15" s="105"/>
      <c r="J15" s="105"/>
      <c r="K15" s="105"/>
      <c r="L15" s="105"/>
      <c r="M15" s="105"/>
      <c r="N15" s="20"/>
    </row>
    <row r="16" spans="2:16" ht="15.75" thickBot="1" x14ac:dyDescent="0.3">
      <c r="B16" s="260" t="s">
        <v>14</v>
      </c>
      <c r="C16" s="261"/>
      <c r="D16" s="170"/>
      <c r="E16" s="63">
        <f>SUM(E15)</f>
        <v>1879452900</v>
      </c>
      <c r="F16" s="63">
        <f>SUM(F15)</f>
        <v>900</v>
      </c>
      <c r="G16" s="90"/>
      <c r="H16" s="22"/>
      <c r="I16" s="105"/>
      <c r="J16" s="105"/>
      <c r="K16" s="105"/>
      <c r="L16" s="105"/>
      <c r="M16" s="105"/>
      <c r="N16" s="20"/>
    </row>
    <row r="17" spans="1:14" ht="45.75" thickBot="1" x14ac:dyDescent="0.3">
      <c r="A17" s="41"/>
      <c r="B17" s="52" t="s">
        <v>15</v>
      </c>
      <c r="C17" s="52" t="s">
        <v>99</v>
      </c>
      <c r="E17" s="37"/>
      <c r="F17" s="37"/>
      <c r="G17" s="37"/>
      <c r="H17" s="37"/>
      <c r="I17" s="10"/>
      <c r="J17" s="10"/>
      <c r="K17" s="10"/>
      <c r="L17" s="10"/>
      <c r="M17" s="10"/>
    </row>
    <row r="18" spans="1:14" ht="15.75" thickBot="1" x14ac:dyDescent="0.3">
      <c r="A18" s="42">
        <v>1</v>
      </c>
      <c r="C18" s="200">
        <f>F15*80%</f>
        <v>720</v>
      </c>
      <c r="D18" s="40"/>
      <c r="E18" s="199">
        <f>E16</f>
        <v>1879452900</v>
      </c>
      <c r="F18" s="199">
        <f>F16</f>
        <v>900</v>
      </c>
      <c r="G18" s="39"/>
      <c r="H18" s="39"/>
      <c r="I18" s="23"/>
      <c r="J18" s="23"/>
      <c r="K18" s="23"/>
      <c r="L18" s="23"/>
      <c r="M18" s="23"/>
    </row>
    <row r="19" spans="1:14" x14ac:dyDescent="0.25">
      <c r="A19" s="97"/>
      <c r="C19" s="98"/>
      <c r="D19" s="38"/>
      <c r="E19" s="99"/>
      <c r="F19" s="39"/>
      <c r="G19" s="39"/>
      <c r="H19" s="39"/>
      <c r="I19" s="23"/>
      <c r="J19" s="23"/>
      <c r="K19" s="23"/>
      <c r="L19" s="23"/>
      <c r="M19" s="23"/>
    </row>
    <row r="20" spans="1:14" x14ac:dyDescent="0.25">
      <c r="A20" s="97"/>
      <c r="C20" s="98"/>
      <c r="D20" s="38"/>
      <c r="E20" s="99"/>
      <c r="F20" s="39"/>
      <c r="G20" s="39"/>
      <c r="H20" s="39"/>
      <c r="I20" s="23"/>
      <c r="J20" s="23"/>
      <c r="K20" s="23"/>
      <c r="L20" s="23"/>
      <c r="M20" s="23"/>
    </row>
    <row r="21" spans="1:14" x14ac:dyDescent="0.25">
      <c r="A21" s="97"/>
      <c r="B21" s="120" t="s">
        <v>132</v>
      </c>
      <c r="I21" s="105"/>
      <c r="J21" s="105"/>
      <c r="K21" s="105"/>
      <c r="L21" s="105"/>
      <c r="M21" s="105"/>
      <c r="N21" s="106"/>
    </row>
    <row r="22" spans="1:14" x14ac:dyDescent="0.25">
      <c r="A22" s="97"/>
      <c r="I22" s="105"/>
      <c r="J22" s="105"/>
      <c r="K22" s="105"/>
      <c r="L22" s="105"/>
      <c r="M22" s="105"/>
      <c r="N22" s="106"/>
    </row>
    <row r="23" spans="1:14" x14ac:dyDescent="0.25">
      <c r="A23" s="97"/>
      <c r="B23" s="122" t="s">
        <v>33</v>
      </c>
      <c r="C23" s="122" t="s">
        <v>133</v>
      </c>
      <c r="D23" s="122" t="s">
        <v>134</v>
      </c>
      <c r="I23" s="105"/>
      <c r="J23" s="105"/>
      <c r="K23" s="105"/>
      <c r="L23" s="105"/>
      <c r="M23" s="105"/>
      <c r="N23" s="106"/>
    </row>
    <row r="24" spans="1:14" x14ac:dyDescent="0.25">
      <c r="A24" s="97"/>
      <c r="B24" s="119" t="s">
        <v>135</v>
      </c>
      <c r="C24" s="169" t="s">
        <v>322</v>
      </c>
      <c r="D24" s="169"/>
      <c r="I24" s="105"/>
      <c r="J24" s="105"/>
      <c r="K24" s="105"/>
      <c r="L24" s="105"/>
      <c r="M24" s="105"/>
      <c r="N24" s="106"/>
    </row>
    <row r="25" spans="1:14" x14ac:dyDescent="0.25">
      <c r="A25" s="97"/>
      <c r="B25" s="119" t="s">
        <v>136</v>
      </c>
      <c r="C25" s="169" t="s">
        <v>322</v>
      </c>
      <c r="D25" s="169"/>
      <c r="I25" s="105"/>
      <c r="J25" s="105"/>
      <c r="K25" s="105"/>
      <c r="L25" s="105"/>
      <c r="M25" s="105"/>
      <c r="N25" s="106"/>
    </row>
    <row r="26" spans="1:14" x14ac:dyDescent="0.25">
      <c r="A26" s="97"/>
      <c r="B26" s="119" t="s">
        <v>137</v>
      </c>
      <c r="C26" s="213" t="s">
        <v>322</v>
      </c>
      <c r="D26" s="169"/>
      <c r="I26" s="105"/>
      <c r="J26" s="105"/>
      <c r="K26" s="105"/>
      <c r="L26" s="105"/>
      <c r="M26" s="105"/>
      <c r="N26" s="106"/>
    </row>
    <row r="27" spans="1:14" x14ac:dyDescent="0.25">
      <c r="A27" s="97"/>
      <c r="B27" s="119" t="s">
        <v>138</v>
      </c>
      <c r="C27" s="213" t="s">
        <v>322</v>
      </c>
      <c r="D27" s="169"/>
      <c r="I27" s="105"/>
      <c r="J27" s="105"/>
      <c r="K27" s="105"/>
      <c r="L27" s="105"/>
      <c r="M27" s="105"/>
      <c r="N27" s="106"/>
    </row>
    <row r="28" spans="1:14" x14ac:dyDescent="0.25">
      <c r="A28" s="97"/>
      <c r="I28" s="105"/>
      <c r="J28" s="105"/>
      <c r="K28" s="105"/>
      <c r="L28" s="105"/>
      <c r="M28" s="105"/>
      <c r="N28" s="106"/>
    </row>
    <row r="29" spans="1:14" x14ac:dyDescent="0.25">
      <c r="A29" s="97"/>
      <c r="I29" s="105"/>
      <c r="J29" s="105"/>
      <c r="K29" s="105"/>
      <c r="L29" s="105"/>
      <c r="M29" s="105"/>
      <c r="N29" s="106"/>
    </row>
    <row r="30" spans="1:14" x14ac:dyDescent="0.25">
      <c r="A30" s="97"/>
      <c r="B30" s="120" t="s">
        <v>139</v>
      </c>
      <c r="I30" s="105"/>
      <c r="J30" s="105"/>
      <c r="K30" s="105"/>
      <c r="L30" s="105"/>
      <c r="M30" s="105"/>
      <c r="N30" s="106"/>
    </row>
    <row r="31" spans="1:14" x14ac:dyDescent="0.25">
      <c r="A31" s="97"/>
      <c r="I31" s="105"/>
      <c r="J31" s="105"/>
      <c r="K31" s="105"/>
      <c r="L31" s="105"/>
      <c r="M31" s="105"/>
      <c r="N31" s="106"/>
    </row>
    <row r="32" spans="1:14" x14ac:dyDescent="0.25">
      <c r="A32" s="97"/>
      <c r="I32" s="105"/>
      <c r="J32" s="105"/>
      <c r="K32" s="105"/>
      <c r="L32" s="105"/>
      <c r="M32" s="105"/>
      <c r="N32" s="106"/>
    </row>
    <row r="33" spans="1:26" x14ac:dyDescent="0.25">
      <c r="A33" s="97"/>
      <c r="B33" s="122" t="s">
        <v>33</v>
      </c>
      <c r="C33" s="122" t="s">
        <v>58</v>
      </c>
      <c r="D33" s="121" t="s">
        <v>51</v>
      </c>
      <c r="E33" s="121" t="s">
        <v>16</v>
      </c>
      <c r="I33" s="105"/>
      <c r="J33" s="105"/>
      <c r="K33" s="105"/>
      <c r="L33" s="105"/>
      <c r="M33" s="105"/>
      <c r="N33" s="106"/>
    </row>
    <row r="34" spans="1:26" ht="28.5" x14ac:dyDescent="0.25">
      <c r="A34" s="97"/>
      <c r="B34" s="103" t="s">
        <v>140</v>
      </c>
      <c r="C34" s="104">
        <v>40</v>
      </c>
      <c r="D34" s="169">
        <f>D130</f>
        <v>40</v>
      </c>
      <c r="E34" s="240">
        <f>+D34+D35</f>
        <v>100</v>
      </c>
      <c r="I34" s="105"/>
      <c r="J34" s="105"/>
      <c r="K34" s="105"/>
      <c r="L34" s="105"/>
      <c r="M34" s="105"/>
      <c r="N34" s="106"/>
    </row>
    <row r="35" spans="1:26" ht="42.75" x14ac:dyDescent="0.25">
      <c r="A35" s="97"/>
      <c r="B35" s="103" t="s">
        <v>141</v>
      </c>
      <c r="C35" s="104">
        <v>60</v>
      </c>
      <c r="D35" s="169">
        <f>D131</f>
        <v>60</v>
      </c>
      <c r="E35" s="241"/>
      <c r="I35" s="105"/>
      <c r="J35" s="105"/>
      <c r="K35" s="105"/>
      <c r="L35" s="105"/>
      <c r="M35" s="105"/>
      <c r="N35" s="106"/>
    </row>
    <row r="36" spans="1:26" x14ac:dyDescent="0.25">
      <c r="A36" s="97"/>
      <c r="C36" s="98"/>
      <c r="D36" s="38"/>
      <c r="E36" s="99"/>
      <c r="F36" s="39"/>
      <c r="G36" s="39"/>
      <c r="H36" s="39"/>
      <c r="I36" s="23"/>
      <c r="J36" s="23"/>
      <c r="K36" s="23"/>
      <c r="L36" s="23"/>
      <c r="M36" s="23"/>
    </row>
    <row r="37" spans="1:26" x14ac:dyDescent="0.25">
      <c r="A37" s="97"/>
      <c r="C37" s="98"/>
      <c r="D37" s="38"/>
      <c r="E37" s="99"/>
      <c r="F37" s="39"/>
      <c r="G37" s="39"/>
      <c r="H37" s="39"/>
      <c r="I37" s="23"/>
      <c r="J37" s="23"/>
      <c r="K37" s="23"/>
      <c r="L37" s="23"/>
      <c r="M37" s="23"/>
    </row>
    <row r="38" spans="1:26" x14ac:dyDescent="0.25">
      <c r="A38" s="97"/>
      <c r="C38" s="98"/>
      <c r="D38" s="38"/>
      <c r="E38" s="99"/>
      <c r="F38" s="39"/>
      <c r="G38" s="39"/>
      <c r="H38" s="39"/>
      <c r="I38" s="23"/>
      <c r="J38" s="23"/>
      <c r="K38" s="23"/>
      <c r="L38" s="23"/>
      <c r="M38" s="23"/>
    </row>
    <row r="39" spans="1:26" ht="15.75" thickBot="1" x14ac:dyDescent="0.3">
      <c r="M39" s="257" t="s">
        <v>35</v>
      </c>
      <c r="N39" s="257"/>
    </row>
    <row r="40" spans="1:26" x14ac:dyDescent="0.25">
      <c r="B40" s="120" t="s">
        <v>30</v>
      </c>
      <c r="M40" s="64"/>
      <c r="N40" s="64"/>
    </row>
    <row r="41" spans="1:26" ht="15.75" thickBot="1" x14ac:dyDescent="0.3">
      <c r="M41" s="64"/>
      <c r="N41" s="64"/>
    </row>
    <row r="42" spans="1:26" s="105" customFormat="1" ht="109.5" customHeight="1" x14ac:dyDescent="0.25">
      <c r="B42" s="116" t="s">
        <v>142</v>
      </c>
      <c r="C42" s="116" t="s">
        <v>143</v>
      </c>
      <c r="D42" s="116" t="s">
        <v>144</v>
      </c>
      <c r="E42" s="116" t="s">
        <v>45</v>
      </c>
      <c r="F42" s="116" t="s">
        <v>22</v>
      </c>
      <c r="G42" s="116" t="s">
        <v>100</v>
      </c>
      <c r="H42" s="116" t="s">
        <v>17</v>
      </c>
      <c r="I42" s="116" t="s">
        <v>10</v>
      </c>
      <c r="J42" s="116" t="s">
        <v>31</v>
      </c>
      <c r="K42" s="116" t="s">
        <v>61</v>
      </c>
      <c r="L42" s="116" t="s">
        <v>20</v>
      </c>
      <c r="M42" s="101" t="s">
        <v>26</v>
      </c>
      <c r="N42" s="116" t="s">
        <v>145</v>
      </c>
      <c r="O42" s="116" t="s">
        <v>36</v>
      </c>
      <c r="P42" s="117" t="s">
        <v>11</v>
      </c>
      <c r="Q42" s="117" t="s">
        <v>19</v>
      </c>
    </row>
    <row r="43" spans="1:26" s="111" customFormat="1" x14ac:dyDescent="0.25">
      <c r="A43" s="45">
        <v>1</v>
      </c>
      <c r="B43" s="112" t="s">
        <v>231</v>
      </c>
      <c r="C43" s="113" t="s">
        <v>232</v>
      </c>
      <c r="D43" s="112" t="s">
        <v>277</v>
      </c>
      <c r="E43" s="174" t="s">
        <v>314</v>
      </c>
      <c r="F43" s="108" t="s">
        <v>133</v>
      </c>
      <c r="G43" s="147" t="s">
        <v>204</v>
      </c>
      <c r="H43" s="115">
        <v>40700</v>
      </c>
      <c r="I43" s="115">
        <v>40882</v>
      </c>
      <c r="J43" s="109" t="s">
        <v>134</v>
      </c>
      <c r="K43" s="155">
        <v>6</v>
      </c>
      <c r="L43" s="157">
        <v>0</v>
      </c>
      <c r="M43" s="156">
        <v>180</v>
      </c>
      <c r="N43" s="100">
        <v>0</v>
      </c>
      <c r="O43" s="27">
        <v>0</v>
      </c>
      <c r="P43" s="27">
        <v>740</v>
      </c>
      <c r="Q43" s="148"/>
      <c r="R43" s="110"/>
      <c r="S43" s="110"/>
      <c r="T43" s="110"/>
      <c r="U43" s="110"/>
      <c r="V43" s="110"/>
      <c r="W43" s="110"/>
      <c r="X43" s="110"/>
      <c r="Y43" s="110"/>
      <c r="Z43" s="110"/>
    </row>
    <row r="44" spans="1:26" s="111" customFormat="1" x14ac:dyDescent="0.25">
      <c r="A44" s="45">
        <f>+A43+1</f>
        <v>2</v>
      </c>
      <c r="B44" s="112" t="s">
        <v>231</v>
      </c>
      <c r="C44" s="113" t="s">
        <v>232</v>
      </c>
      <c r="D44" s="112" t="s">
        <v>233</v>
      </c>
      <c r="E44" s="155">
        <v>169</v>
      </c>
      <c r="F44" s="108" t="s">
        <v>133</v>
      </c>
      <c r="G44" s="108" t="s">
        <v>204</v>
      </c>
      <c r="H44" s="115">
        <v>41214</v>
      </c>
      <c r="I44" s="115">
        <v>41274</v>
      </c>
      <c r="J44" s="109" t="s">
        <v>134</v>
      </c>
      <c r="K44" s="155">
        <v>2</v>
      </c>
      <c r="L44" s="157">
        <v>0</v>
      </c>
      <c r="M44" s="156">
        <v>600</v>
      </c>
      <c r="N44" s="100">
        <v>0</v>
      </c>
      <c r="O44" s="27">
        <v>227808300</v>
      </c>
      <c r="P44" s="27">
        <v>743</v>
      </c>
      <c r="Q44" s="148"/>
      <c r="R44" s="110"/>
      <c r="S44" s="110"/>
      <c r="T44" s="110"/>
      <c r="U44" s="110"/>
      <c r="V44" s="110"/>
      <c r="W44" s="110"/>
      <c r="X44" s="110"/>
      <c r="Y44" s="110"/>
      <c r="Z44" s="110"/>
    </row>
    <row r="45" spans="1:26" s="111" customFormat="1" x14ac:dyDescent="0.25">
      <c r="A45" s="45">
        <f t="shared" ref="A45" si="0">+A44+1</f>
        <v>3</v>
      </c>
      <c r="B45" s="112" t="s">
        <v>231</v>
      </c>
      <c r="C45" s="113" t="s">
        <v>232</v>
      </c>
      <c r="D45" s="112" t="s">
        <v>233</v>
      </c>
      <c r="E45" s="174" t="s">
        <v>315</v>
      </c>
      <c r="F45" s="108" t="s">
        <v>133</v>
      </c>
      <c r="G45" s="108" t="s">
        <v>204</v>
      </c>
      <c r="H45" s="115">
        <v>41369</v>
      </c>
      <c r="I45" s="115">
        <v>41613</v>
      </c>
      <c r="J45" s="109" t="s">
        <v>134</v>
      </c>
      <c r="K45" s="155">
        <v>8</v>
      </c>
      <c r="L45" s="155">
        <v>0</v>
      </c>
      <c r="M45" s="156">
        <v>272</v>
      </c>
      <c r="N45" s="100">
        <v>0</v>
      </c>
      <c r="O45" s="27">
        <v>163256079</v>
      </c>
      <c r="P45" s="27">
        <v>746</v>
      </c>
      <c r="Q45" s="148"/>
      <c r="R45" s="110"/>
      <c r="S45" s="110"/>
      <c r="T45" s="110"/>
      <c r="U45" s="110"/>
      <c r="V45" s="110"/>
      <c r="W45" s="110"/>
      <c r="X45" s="110"/>
      <c r="Y45" s="110"/>
      <c r="Z45" s="110"/>
    </row>
    <row r="46" spans="1:26" s="111" customFormat="1" ht="65.25" customHeight="1" x14ac:dyDescent="0.25">
      <c r="A46" s="45">
        <v>4</v>
      </c>
      <c r="B46" s="112" t="s">
        <v>231</v>
      </c>
      <c r="C46" s="113" t="s">
        <v>232</v>
      </c>
      <c r="D46" s="112" t="s">
        <v>233</v>
      </c>
      <c r="E46" s="155">
        <v>114</v>
      </c>
      <c r="F46" s="108" t="s">
        <v>133</v>
      </c>
      <c r="G46" s="108" t="s">
        <v>204</v>
      </c>
      <c r="H46" s="115">
        <v>41523</v>
      </c>
      <c r="I46" s="115">
        <v>41943</v>
      </c>
      <c r="J46" s="109" t="s">
        <v>134</v>
      </c>
      <c r="K46" s="155">
        <v>10.24</v>
      </c>
      <c r="L46" s="155">
        <v>3</v>
      </c>
      <c r="M46" s="156">
        <v>940</v>
      </c>
      <c r="N46" s="100">
        <v>0</v>
      </c>
      <c r="O46" s="27">
        <v>2185427707</v>
      </c>
      <c r="P46" s="27">
        <v>749</v>
      </c>
      <c r="Q46" s="148" t="s">
        <v>280</v>
      </c>
      <c r="R46" s="110"/>
      <c r="S46" s="110"/>
      <c r="T46" s="110"/>
      <c r="U46" s="110"/>
      <c r="V46" s="110"/>
      <c r="W46" s="110"/>
      <c r="X46" s="110"/>
      <c r="Y46" s="110"/>
      <c r="Z46" s="110"/>
    </row>
    <row r="47" spans="1:26" s="111" customFormat="1" ht="66.75" customHeight="1" x14ac:dyDescent="0.25">
      <c r="A47" s="45"/>
      <c r="B47" s="112" t="s">
        <v>231</v>
      </c>
      <c r="C47" s="113" t="s">
        <v>232</v>
      </c>
      <c r="D47" s="112" t="s">
        <v>281</v>
      </c>
      <c r="E47" s="155">
        <v>2159</v>
      </c>
      <c r="F47" s="108" t="s">
        <v>133</v>
      </c>
      <c r="G47" s="108" t="s">
        <v>204</v>
      </c>
      <c r="H47" s="115">
        <v>41612</v>
      </c>
      <c r="I47" s="115">
        <v>41732</v>
      </c>
      <c r="J47" s="109" t="s">
        <v>134</v>
      </c>
      <c r="K47" s="155">
        <v>0</v>
      </c>
      <c r="L47" s="155">
        <v>4</v>
      </c>
      <c r="M47" s="156">
        <v>950</v>
      </c>
      <c r="N47" s="100">
        <v>0</v>
      </c>
      <c r="O47" s="27">
        <v>552000000</v>
      </c>
      <c r="P47" s="27">
        <v>750</v>
      </c>
      <c r="Q47" s="148" t="s">
        <v>282</v>
      </c>
      <c r="R47" s="110"/>
      <c r="S47" s="110"/>
      <c r="T47" s="110"/>
      <c r="U47" s="110"/>
      <c r="V47" s="110"/>
      <c r="W47" s="110"/>
      <c r="X47" s="110"/>
      <c r="Y47" s="110"/>
      <c r="Z47" s="110"/>
    </row>
    <row r="48" spans="1:26" s="111" customFormat="1" x14ac:dyDescent="0.25">
      <c r="A48" s="45"/>
      <c r="B48" s="48" t="s">
        <v>16</v>
      </c>
      <c r="C48" s="113"/>
      <c r="D48" s="112"/>
      <c r="E48" s="107"/>
      <c r="F48" s="108"/>
      <c r="G48" s="108"/>
      <c r="H48" s="108"/>
      <c r="I48" s="109"/>
      <c r="J48" s="109"/>
      <c r="K48" s="114">
        <f>SUM(K43:K47)</f>
        <v>26.240000000000002</v>
      </c>
      <c r="L48" s="114">
        <f>SUM(L43:L45)</f>
        <v>0</v>
      </c>
      <c r="M48" s="146">
        <f>SUM(M43:M47)</f>
        <v>2942</v>
      </c>
      <c r="N48" s="114">
        <f>SUM(N43:N47)</f>
        <v>0</v>
      </c>
      <c r="O48" s="27">
        <f>SUM(O43:O47)</f>
        <v>3128492086</v>
      </c>
      <c r="P48" s="27"/>
      <c r="Q48" s="149"/>
    </row>
    <row r="49" spans="2:17" s="30" customFormat="1" x14ac:dyDescent="0.25">
      <c r="E49" s="31"/>
    </row>
    <row r="50" spans="2:17" s="30" customFormat="1" x14ac:dyDescent="0.25">
      <c r="B50" s="258" t="s">
        <v>28</v>
      </c>
      <c r="C50" s="258" t="s">
        <v>27</v>
      </c>
      <c r="D50" s="256" t="s">
        <v>34</v>
      </c>
      <c r="E50" s="256"/>
    </row>
    <row r="51" spans="2:17" s="30" customFormat="1" x14ac:dyDescent="0.25">
      <c r="B51" s="259"/>
      <c r="C51" s="259"/>
      <c r="D51" s="171" t="s">
        <v>23</v>
      </c>
      <c r="E51" s="61" t="s">
        <v>24</v>
      </c>
    </row>
    <row r="52" spans="2:17" s="30" customFormat="1" ht="30.6" customHeight="1" x14ac:dyDescent="0.25">
      <c r="B52" s="58" t="s">
        <v>21</v>
      </c>
      <c r="C52" s="59">
        <f>+K48</f>
        <v>26.240000000000002</v>
      </c>
      <c r="D52" s="56" t="s">
        <v>322</v>
      </c>
      <c r="E52" s="57"/>
      <c r="F52" s="32"/>
      <c r="G52" s="32"/>
      <c r="H52" s="32"/>
      <c r="I52" s="32"/>
      <c r="J52" s="32"/>
      <c r="K52" s="32"/>
      <c r="L52" s="32"/>
      <c r="M52" s="32"/>
    </row>
    <row r="53" spans="2:17" s="30" customFormat="1" ht="30" customHeight="1" x14ac:dyDescent="0.25">
      <c r="B53" s="58" t="s">
        <v>25</v>
      </c>
      <c r="C53" s="59">
        <f>+M48</f>
        <v>2942</v>
      </c>
      <c r="D53" s="56" t="s">
        <v>322</v>
      </c>
      <c r="E53" s="57"/>
    </row>
    <row r="54" spans="2:17" s="30" customFormat="1" x14ac:dyDescent="0.25">
      <c r="B54" s="33"/>
      <c r="C54" s="254"/>
      <c r="D54" s="254"/>
      <c r="E54" s="254"/>
      <c r="F54" s="254"/>
      <c r="G54" s="254"/>
      <c r="H54" s="254"/>
      <c r="I54" s="254"/>
      <c r="J54" s="254"/>
      <c r="K54" s="254"/>
      <c r="L54" s="254"/>
      <c r="M54" s="254"/>
      <c r="N54" s="254"/>
    </row>
    <row r="55" spans="2:17" ht="28.15" customHeight="1" thickBot="1" x14ac:dyDescent="0.3"/>
    <row r="56" spans="2:17" ht="27" thickBot="1" x14ac:dyDescent="0.3">
      <c r="B56" s="253" t="s">
        <v>101</v>
      </c>
      <c r="C56" s="253"/>
      <c r="D56" s="253"/>
      <c r="E56" s="253"/>
      <c r="F56" s="253"/>
      <c r="G56" s="253"/>
      <c r="H56" s="253"/>
      <c r="I56" s="253"/>
      <c r="J56" s="253"/>
      <c r="K56" s="253"/>
      <c r="L56" s="253"/>
      <c r="M56" s="253"/>
      <c r="N56" s="253"/>
    </row>
    <row r="59" spans="2:17" ht="109.5" customHeight="1" x14ac:dyDescent="0.25">
      <c r="B59" s="118" t="s">
        <v>146</v>
      </c>
      <c r="C59" s="118" t="s">
        <v>2</v>
      </c>
      <c r="D59" s="118" t="s">
        <v>103</v>
      </c>
      <c r="E59" s="118" t="s">
        <v>102</v>
      </c>
      <c r="F59" s="118" t="s">
        <v>104</v>
      </c>
      <c r="G59" s="118" t="s">
        <v>105</v>
      </c>
      <c r="H59" s="118" t="s">
        <v>106</v>
      </c>
      <c r="I59" s="118" t="s">
        <v>107</v>
      </c>
      <c r="J59" s="118" t="s">
        <v>108</v>
      </c>
      <c r="K59" s="118" t="s">
        <v>109</v>
      </c>
      <c r="L59" s="118" t="s">
        <v>110</v>
      </c>
      <c r="M59" s="168" t="s">
        <v>111</v>
      </c>
      <c r="N59" s="168" t="s">
        <v>112</v>
      </c>
      <c r="O59" s="250" t="s">
        <v>3</v>
      </c>
      <c r="P59" s="251"/>
      <c r="Q59" s="118" t="s">
        <v>18</v>
      </c>
    </row>
    <row r="60" spans="2:17" ht="57.75" customHeight="1" x14ac:dyDescent="0.25">
      <c r="B60" s="119" t="s">
        <v>270</v>
      </c>
      <c r="C60" s="119" t="s">
        <v>269</v>
      </c>
      <c r="D60" s="57" t="s">
        <v>204</v>
      </c>
      <c r="E60" s="57">
        <v>900</v>
      </c>
      <c r="F60" s="56" t="s">
        <v>204</v>
      </c>
      <c r="G60" s="56" t="s">
        <v>204</v>
      </c>
      <c r="H60" s="56" t="s">
        <v>204</v>
      </c>
      <c r="I60" s="57" t="s">
        <v>133</v>
      </c>
      <c r="J60" s="56" t="s">
        <v>204</v>
      </c>
      <c r="K60" s="56" t="s">
        <v>204</v>
      </c>
      <c r="L60" s="56" t="s">
        <v>204</v>
      </c>
      <c r="M60" s="56" t="s">
        <v>204</v>
      </c>
      <c r="N60" s="56" t="s">
        <v>204</v>
      </c>
      <c r="O60" s="234" t="s">
        <v>349</v>
      </c>
      <c r="P60" s="268"/>
      <c r="Q60" s="169" t="s">
        <v>134</v>
      </c>
    </row>
    <row r="61" spans="2:17" x14ac:dyDescent="0.25">
      <c r="B61" s="9" t="s">
        <v>1</v>
      </c>
    </row>
    <row r="62" spans="2:17" x14ac:dyDescent="0.25">
      <c r="B62" s="9" t="s">
        <v>37</v>
      </c>
    </row>
    <row r="63" spans="2:17" x14ac:dyDescent="0.25">
      <c r="B63" s="9" t="s">
        <v>62</v>
      </c>
    </row>
    <row r="65" spans="2:17" ht="15.75" thickBot="1" x14ac:dyDescent="0.3"/>
    <row r="66" spans="2:17" ht="27" thickBot="1" x14ac:dyDescent="0.3">
      <c r="B66" s="244" t="s">
        <v>38</v>
      </c>
      <c r="C66" s="245"/>
      <c r="D66" s="245"/>
      <c r="E66" s="245"/>
      <c r="F66" s="245"/>
      <c r="G66" s="245"/>
      <c r="H66" s="245"/>
      <c r="I66" s="245"/>
      <c r="J66" s="245"/>
      <c r="K66" s="245"/>
      <c r="L66" s="245"/>
      <c r="M66" s="245"/>
      <c r="N66" s="246"/>
    </row>
    <row r="71" spans="2:17" ht="76.5" customHeight="1" x14ac:dyDescent="0.25">
      <c r="B71" s="118" t="s">
        <v>0</v>
      </c>
      <c r="C71" s="118" t="s">
        <v>39</v>
      </c>
      <c r="D71" s="118" t="s">
        <v>40</v>
      </c>
      <c r="E71" s="118" t="s">
        <v>113</v>
      </c>
      <c r="F71" s="118" t="s">
        <v>115</v>
      </c>
      <c r="G71" s="118" t="s">
        <v>116</v>
      </c>
      <c r="H71" s="118" t="s">
        <v>117</v>
      </c>
      <c r="I71" s="118" t="s">
        <v>114</v>
      </c>
      <c r="J71" s="250" t="s">
        <v>118</v>
      </c>
      <c r="K71" s="266"/>
      <c r="L71" s="251"/>
      <c r="M71" s="118" t="s">
        <v>119</v>
      </c>
      <c r="N71" s="118" t="s">
        <v>41</v>
      </c>
      <c r="O71" s="118" t="s">
        <v>42</v>
      </c>
      <c r="P71" s="250" t="s">
        <v>3</v>
      </c>
      <c r="Q71" s="251"/>
    </row>
    <row r="72" spans="2:17" ht="60.75" customHeight="1" x14ac:dyDescent="0.25">
      <c r="B72" s="68" t="s">
        <v>43</v>
      </c>
      <c r="C72" s="68" t="s">
        <v>162</v>
      </c>
      <c r="D72" s="119" t="s">
        <v>283</v>
      </c>
      <c r="E72" s="119">
        <v>47426726</v>
      </c>
      <c r="F72" s="119" t="s">
        <v>240</v>
      </c>
      <c r="G72" s="119" t="s">
        <v>211</v>
      </c>
      <c r="H72" s="201">
        <v>39256</v>
      </c>
      <c r="I72" s="57" t="s">
        <v>133</v>
      </c>
      <c r="J72" s="119" t="s">
        <v>160</v>
      </c>
      <c r="K72" s="187" t="s">
        <v>288</v>
      </c>
      <c r="L72" s="57" t="s">
        <v>284</v>
      </c>
      <c r="M72" s="119" t="s">
        <v>133</v>
      </c>
      <c r="N72" s="119" t="s">
        <v>133</v>
      </c>
      <c r="O72" s="119" t="s">
        <v>133</v>
      </c>
      <c r="P72" s="296" t="s">
        <v>351</v>
      </c>
      <c r="Q72" s="271"/>
    </row>
    <row r="73" spans="2:17" ht="60.75" customHeight="1" x14ac:dyDescent="0.25">
      <c r="B73" s="68" t="s">
        <v>43</v>
      </c>
      <c r="C73" s="68" t="s">
        <v>162</v>
      </c>
      <c r="D73" s="119" t="s">
        <v>285</v>
      </c>
      <c r="E73" s="119">
        <v>39701142</v>
      </c>
      <c r="F73" s="119" t="s">
        <v>176</v>
      </c>
      <c r="G73" s="119" t="s">
        <v>286</v>
      </c>
      <c r="H73" s="201">
        <v>34741</v>
      </c>
      <c r="I73" s="57" t="s">
        <v>133</v>
      </c>
      <c r="J73" s="119" t="s">
        <v>160</v>
      </c>
      <c r="K73" s="187" t="s">
        <v>288</v>
      </c>
      <c r="L73" s="57" t="s">
        <v>284</v>
      </c>
      <c r="M73" s="119" t="s">
        <v>133</v>
      </c>
      <c r="N73" s="119" t="s">
        <v>133</v>
      </c>
      <c r="O73" s="119" t="s">
        <v>133</v>
      </c>
      <c r="P73" s="296" t="s">
        <v>353</v>
      </c>
      <c r="Q73" s="271"/>
    </row>
    <row r="74" spans="2:17" ht="60.75" customHeight="1" x14ac:dyDescent="0.25">
      <c r="B74" s="68" t="s">
        <v>43</v>
      </c>
      <c r="C74" s="68" t="s">
        <v>162</v>
      </c>
      <c r="D74" s="119" t="s">
        <v>289</v>
      </c>
      <c r="E74" s="119">
        <v>47438732</v>
      </c>
      <c r="F74" s="119" t="s">
        <v>176</v>
      </c>
      <c r="G74" s="119" t="s">
        <v>211</v>
      </c>
      <c r="H74" s="201">
        <v>39073</v>
      </c>
      <c r="I74" s="57" t="s">
        <v>133</v>
      </c>
      <c r="J74" s="119" t="s">
        <v>160</v>
      </c>
      <c r="K74" s="187" t="s">
        <v>288</v>
      </c>
      <c r="L74" s="57" t="s">
        <v>284</v>
      </c>
      <c r="M74" s="119" t="s">
        <v>133</v>
      </c>
      <c r="N74" s="119" t="s">
        <v>133</v>
      </c>
      <c r="O74" s="119" t="s">
        <v>133</v>
      </c>
      <c r="P74" s="272"/>
      <c r="Q74" s="268"/>
    </row>
    <row r="75" spans="2:17" ht="33.6" customHeight="1" x14ac:dyDescent="0.25">
      <c r="B75" s="68" t="s">
        <v>44</v>
      </c>
      <c r="C75" s="68" t="s">
        <v>163</v>
      </c>
      <c r="D75" s="119" t="s">
        <v>290</v>
      </c>
      <c r="E75" s="119">
        <v>1014207855</v>
      </c>
      <c r="F75" s="119" t="s">
        <v>176</v>
      </c>
      <c r="G75" s="119" t="s">
        <v>291</v>
      </c>
      <c r="H75" s="201">
        <v>40898</v>
      </c>
      <c r="I75" s="189" t="s">
        <v>133</v>
      </c>
      <c r="J75" s="119" t="s">
        <v>160</v>
      </c>
      <c r="K75" s="187" t="s">
        <v>292</v>
      </c>
      <c r="L75" s="57" t="s">
        <v>293</v>
      </c>
      <c r="M75" s="119" t="s">
        <v>133</v>
      </c>
      <c r="N75" s="119" t="s">
        <v>133</v>
      </c>
      <c r="O75" s="119" t="s">
        <v>133</v>
      </c>
      <c r="P75" s="271"/>
      <c r="Q75" s="271"/>
    </row>
    <row r="76" spans="2:17" ht="73.5" customHeight="1" x14ac:dyDescent="0.25">
      <c r="B76" s="68" t="s">
        <v>44</v>
      </c>
      <c r="C76" s="68" t="s">
        <v>163</v>
      </c>
      <c r="D76" s="119" t="s">
        <v>294</v>
      </c>
      <c r="E76" s="119">
        <v>47438391</v>
      </c>
      <c r="F76" s="119" t="s">
        <v>295</v>
      </c>
      <c r="G76" s="201" t="s">
        <v>211</v>
      </c>
      <c r="H76" s="201">
        <v>38891</v>
      </c>
      <c r="I76" s="189" t="s">
        <v>133</v>
      </c>
      <c r="J76" s="119" t="s">
        <v>296</v>
      </c>
      <c r="K76" s="57" t="s">
        <v>297</v>
      </c>
      <c r="L76" s="57" t="s">
        <v>293</v>
      </c>
      <c r="M76" s="119" t="s">
        <v>133</v>
      </c>
      <c r="N76" s="119" t="s">
        <v>133</v>
      </c>
      <c r="O76" s="119" t="s">
        <v>133</v>
      </c>
      <c r="P76" s="296" t="s">
        <v>352</v>
      </c>
      <c r="Q76" s="271"/>
    </row>
    <row r="77" spans="2:17" ht="33.6" customHeight="1" x14ac:dyDescent="0.25">
      <c r="B77" s="68" t="s">
        <v>44</v>
      </c>
      <c r="C77" s="68" t="s">
        <v>163</v>
      </c>
      <c r="D77" s="119" t="s">
        <v>298</v>
      </c>
      <c r="E77" s="119">
        <v>1115856299</v>
      </c>
      <c r="F77" s="119" t="s">
        <v>176</v>
      </c>
      <c r="G77" s="119" t="s">
        <v>299</v>
      </c>
      <c r="H77" s="201">
        <v>41257</v>
      </c>
      <c r="I77" s="189" t="s">
        <v>133</v>
      </c>
      <c r="J77" s="119" t="s">
        <v>160</v>
      </c>
      <c r="K77" s="57" t="s">
        <v>300</v>
      </c>
      <c r="L77" s="57" t="s">
        <v>293</v>
      </c>
      <c r="M77" s="119" t="s">
        <v>133</v>
      </c>
      <c r="N77" s="119" t="s">
        <v>133</v>
      </c>
      <c r="O77" s="119" t="s">
        <v>133</v>
      </c>
      <c r="P77" s="271"/>
      <c r="Q77" s="271"/>
    </row>
    <row r="78" spans="2:17" ht="33.6" customHeight="1" x14ac:dyDescent="0.25">
      <c r="B78" s="68" t="s">
        <v>44</v>
      </c>
      <c r="C78" s="68" t="s">
        <v>163</v>
      </c>
      <c r="D78" s="119" t="s">
        <v>301</v>
      </c>
      <c r="E78" s="119">
        <v>1115854371</v>
      </c>
      <c r="F78" s="119" t="s">
        <v>176</v>
      </c>
      <c r="G78" s="119" t="s">
        <v>247</v>
      </c>
      <c r="H78" s="201">
        <v>41390</v>
      </c>
      <c r="I78" s="57" t="s">
        <v>133</v>
      </c>
      <c r="J78" s="119" t="s">
        <v>160</v>
      </c>
      <c r="K78" s="57" t="s">
        <v>302</v>
      </c>
      <c r="L78" s="57" t="s">
        <v>293</v>
      </c>
      <c r="M78" s="119" t="s">
        <v>133</v>
      </c>
      <c r="N78" s="119" t="s">
        <v>133</v>
      </c>
      <c r="O78" s="119" t="s">
        <v>133</v>
      </c>
      <c r="P78" s="271"/>
      <c r="Q78" s="271"/>
    </row>
    <row r="79" spans="2:17" ht="33.6" customHeight="1" x14ac:dyDescent="0.25">
      <c r="B79" s="68" t="s">
        <v>44</v>
      </c>
      <c r="C79" s="68" t="s">
        <v>163</v>
      </c>
      <c r="D79" s="119" t="s">
        <v>303</v>
      </c>
      <c r="E79" s="119">
        <v>47396124</v>
      </c>
      <c r="F79" s="119" t="s">
        <v>176</v>
      </c>
      <c r="G79" s="119" t="s">
        <v>304</v>
      </c>
      <c r="H79" s="201">
        <v>39724</v>
      </c>
      <c r="I79" s="57" t="s">
        <v>133</v>
      </c>
      <c r="J79" s="119" t="s">
        <v>305</v>
      </c>
      <c r="K79" s="57" t="s">
        <v>306</v>
      </c>
      <c r="L79" s="57" t="s">
        <v>293</v>
      </c>
      <c r="M79" s="119" t="s">
        <v>133</v>
      </c>
      <c r="N79" s="119" t="s">
        <v>133</v>
      </c>
      <c r="O79" s="119" t="s">
        <v>133</v>
      </c>
      <c r="P79" s="271"/>
      <c r="Q79" s="271"/>
    </row>
    <row r="80" spans="2:17" ht="33.6" customHeight="1" x14ac:dyDescent="0.25">
      <c r="B80" s="68" t="s">
        <v>44</v>
      </c>
      <c r="C80" s="68" t="s">
        <v>163</v>
      </c>
      <c r="D80" s="119" t="s">
        <v>307</v>
      </c>
      <c r="E80" s="119">
        <v>46383215</v>
      </c>
      <c r="F80" s="119" t="s">
        <v>176</v>
      </c>
      <c r="G80" s="119" t="s">
        <v>211</v>
      </c>
      <c r="H80" s="201">
        <v>40081</v>
      </c>
      <c r="I80" s="57" t="s">
        <v>133</v>
      </c>
      <c r="J80" s="119" t="s">
        <v>160</v>
      </c>
      <c r="K80" s="57" t="s">
        <v>287</v>
      </c>
      <c r="L80" s="57" t="s">
        <v>293</v>
      </c>
      <c r="M80" s="119" t="s">
        <v>133</v>
      </c>
      <c r="N80" s="119" t="s">
        <v>133</v>
      </c>
      <c r="O80" s="119" t="s">
        <v>133</v>
      </c>
      <c r="P80" s="271"/>
      <c r="Q80" s="271"/>
    </row>
    <row r="82" spans="2:17" ht="15.75" thickBot="1" x14ac:dyDescent="0.3"/>
    <row r="83" spans="2:17" ht="27" thickBot="1" x14ac:dyDescent="0.3">
      <c r="B83" s="244" t="s">
        <v>46</v>
      </c>
      <c r="C83" s="245"/>
      <c r="D83" s="245"/>
      <c r="E83" s="245"/>
      <c r="F83" s="245"/>
      <c r="G83" s="245"/>
      <c r="H83" s="245"/>
      <c r="I83" s="245"/>
      <c r="J83" s="245"/>
      <c r="K83" s="245"/>
      <c r="L83" s="245"/>
      <c r="M83" s="245"/>
      <c r="N83" s="246"/>
    </row>
    <row r="86" spans="2:17" ht="46.15" customHeight="1" x14ac:dyDescent="0.25">
      <c r="B86" s="118" t="s">
        <v>33</v>
      </c>
      <c r="C86" s="118" t="s">
        <v>47</v>
      </c>
      <c r="D86" s="250" t="s">
        <v>3</v>
      </c>
      <c r="E86" s="251"/>
    </row>
    <row r="87" spans="2:17" ht="46.9" customHeight="1" x14ac:dyDescent="0.25">
      <c r="B87" s="68" t="s">
        <v>120</v>
      </c>
      <c r="C87" s="197" t="s">
        <v>133</v>
      </c>
      <c r="D87" s="252" t="s">
        <v>319</v>
      </c>
      <c r="E87" s="252"/>
    </row>
    <row r="89" spans="2:17" ht="15.75" thickBot="1" x14ac:dyDescent="0.3"/>
    <row r="90" spans="2:17" ht="27" thickBot="1" x14ac:dyDescent="0.3">
      <c r="B90" s="244" t="s">
        <v>64</v>
      </c>
      <c r="C90" s="245"/>
      <c r="D90" s="245"/>
      <c r="E90" s="245"/>
      <c r="F90" s="245"/>
      <c r="G90" s="245"/>
      <c r="H90" s="245"/>
      <c r="I90" s="245"/>
      <c r="J90" s="245"/>
      <c r="K90" s="245"/>
      <c r="L90" s="245"/>
      <c r="M90" s="245"/>
      <c r="N90" s="246"/>
    </row>
    <row r="92" spans="2:17" ht="15.75" thickBot="1" x14ac:dyDescent="0.3"/>
    <row r="93" spans="2:17" ht="27" thickBot="1" x14ac:dyDescent="0.3">
      <c r="B93" s="244" t="s">
        <v>54</v>
      </c>
      <c r="C93" s="245"/>
      <c r="D93" s="245"/>
      <c r="E93" s="245"/>
      <c r="F93" s="245"/>
      <c r="G93" s="245"/>
      <c r="H93" s="245"/>
      <c r="I93" s="245"/>
      <c r="J93" s="245"/>
      <c r="K93" s="245"/>
      <c r="L93" s="245"/>
      <c r="M93" s="245"/>
      <c r="N93" s="246"/>
    </row>
    <row r="95" spans="2:17" ht="15.75" thickBot="1" x14ac:dyDescent="0.3">
      <c r="M95" s="64"/>
      <c r="N95" s="64"/>
    </row>
    <row r="96" spans="2:17" s="105" customFormat="1" ht="109.5" customHeight="1" x14ac:dyDescent="0.25">
      <c r="B96" s="116" t="s">
        <v>142</v>
      </c>
      <c r="C96" s="116" t="s">
        <v>143</v>
      </c>
      <c r="D96" s="116" t="s">
        <v>144</v>
      </c>
      <c r="E96" s="116" t="s">
        <v>45</v>
      </c>
      <c r="F96" s="116" t="s">
        <v>22</v>
      </c>
      <c r="G96" s="116" t="s">
        <v>100</v>
      </c>
      <c r="H96" s="116" t="s">
        <v>17</v>
      </c>
      <c r="I96" s="116" t="s">
        <v>10</v>
      </c>
      <c r="J96" s="116" t="s">
        <v>31</v>
      </c>
      <c r="K96" s="116" t="s">
        <v>61</v>
      </c>
      <c r="L96" s="116" t="s">
        <v>20</v>
      </c>
      <c r="M96" s="101" t="s">
        <v>26</v>
      </c>
      <c r="N96" s="116" t="s">
        <v>145</v>
      </c>
      <c r="O96" s="116" t="s">
        <v>36</v>
      </c>
      <c r="P96" s="117" t="s">
        <v>11</v>
      </c>
      <c r="Q96" s="117" t="s">
        <v>19</v>
      </c>
    </row>
    <row r="97" spans="1:26" s="111" customFormat="1" x14ac:dyDescent="0.25">
      <c r="A97" s="45">
        <v>1</v>
      </c>
      <c r="B97" s="112" t="s">
        <v>231</v>
      </c>
      <c r="C97" s="113" t="s">
        <v>232</v>
      </c>
      <c r="D97" s="112" t="s">
        <v>308</v>
      </c>
      <c r="E97" s="174" t="s">
        <v>312</v>
      </c>
      <c r="F97" s="108" t="s">
        <v>133</v>
      </c>
      <c r="G97" s="147" t="s">
        <v>204</v>
      </c>
      <c r="H97" s="115" t="s">
        <v>309</v>
      </c>
      <c r="I97" s="115">
        <v>41214</v>
      </c>
      <c r="J97" s="109" t="s">
        <v>134</v>
      </c>
      <c r="K97" s="155">
        <v>10</v>
      </c>
      <c r="L97" s="157">
        <v>0</v>
      </c>
      <c r="M97" s="156">
        <v>180</v>
      </c>
      <c r="N97" s="157">
        <v>0</v>
      </c>
      <c r="O97" s="27">
        <v>0</v>
      </c>
      <c r="P97" s="27">
        <v>1115</v>
      </c>
      <c r="Q97" s="148"/>
      <c r="R97" s="110"/>
      <c r="S97" s="110"/>
      <c r="T97" s="110"/>
      <c r="U97" s="110"/>
      <c r="V97" s="110"/>
      <c r="W97" s="110"/>
      <c r="X97" s="110"/>
      <c r="Y97" s="110"/>
      <c r="Z97" s="110"/>
    </row>
    <row r="98" spans="1:26" s="111" customFormat="1" x14ac:dyDescent="0.25">
      <c r="A98" s="45">
        <f>+A97+1</f>
        <v>2</v>
      </c>
      <c r="B98" s="112" t="s">
        <v>231</v>
      </c>
      <c r="C98" s="113" t="s">
        <v>232</v>
      </c>
      <c r="D98" s="112" t="s">
        <v>277</v>
      </c>
      <c r="E98" s="174" t="s">
        <v>318</v>
      </c>
      <c r="F98" s="108" t="s">
        <v>133</v>
      </c>
      <c r="G98" s="108" t="s">
        <v>204</v>
      </c>
      <c r="H98" s="115">
        <v>40322</v>
      </c>
      <c r="I98" s="115">
        <v>40686</v>
      </c>
      <c r="J98" s="109" t="s">
        <v>134</v>
      </c>
      <c r="K98" s="155">
        <v>12</v>
      </c>
      <c r="L98" s="157">
        <v>0</v>
      </c>
      <c r="M98" s="156">
        <v>240</v>
      </c>
      <c r="N98" s="157">
        <v>0</v>
      </c>
      <c r="O98" s="27">
        <v>0</v>
      </c>
      <c r="P98" s="27">
        <v>1117</v>
      </c>
      <c r="Q98" s="148"/>
      <c r="R98" s="110"/>
      <c r="S98" s="110"/>
      <c r="T98" s="110"/>
      <c r="U98" s="110"/>
      <c r="V98" s="110"/>
      <c r="W98" s="110"/>
      <c r="X98" s="110"/>
      <c r="Y98" s="110"/>
      <c r="Z98" s="110"/>
    </row>
    <row r="99" spans="1:26" s="111" customFormat="1" x14ac:dyDescent="0.25">
      <c r="A99" s="45"/>
      <c r="B99" s="48" t="s">
        <v>16</v>
      </c>
      <c r="C99" s="113"/>
      <c r="D99" s="112"/>
      <c r="E99" s="107"/>
      <c r="F99" s="108"/>
      <c r="G99" s="108"/>
      <c r="H99" s="108"/>
      <c r="I99" s="109"/>
      <c r="J99" s="109"/>
      <c r="K99" s="114">
        <f>SUM(K97:K98)</f>
        <v>22</v>
      </c>
      <c r="L99" s="114">
        <f>SUM(L97:L98)</f>
        <v>0</v>
      </c>
      <c r="M99" s="146">
        <f>SUM(M97:M98)</f>
        <v>420</v>
      </c>
      <c r="N99" s="114">
        <f>SUM(N97:N98)</f>
        <v>0</v>
      </c>
      <c r="O99" s="27">
        <f>SUM(O97:O98)</f>
        <v>0</v>
      </c>
      <c r="P99" s="27"/>
      <c r="Q99" s="149"/>
    </row>
    <row r="100" spans="1:26" x14ac:dyDescent="0.25">
      <c r="B100" s="30"/>
      <c r="C100" s="30"/>
      <c r="D100" s="30"/>
      <c r="E100" s="31"/>
      <c r="F100" s="30"/>
      <c r="G100" s="30"/>
      <c r="H100" s="30"/>
      <c r="I100" s="30"/>
      <c r="J100" s="30"/>
      <c r="K100" s="30"/>
      <c r="L100" s="30"/>
      <c r="M100" s="30"/>
      <c r="N100" s="30"/>
      <c r="O100" s="30"/>
      <c r="P100" s="30"/>
    </row>
    <row r="101" spans="1:26" ht="18.75" x14ac:dyDescent="0.25">
      <c r="B101" s="58" t="s">
        <v>32</v>
      </c>
      <c r="C101" s="72">
        <f>+K99</f>
        <v>22</v>
      </c>
      <c r="H101" s="32"/>
      <c r="I101" s="32"/>
      <c r="J101" s="32"/>
      <c r="K101" s="32"/>
      <c r="L101" s="32"/>
      <c r="M101" s="32"/>
      <c r="N101" s="30"/>
      <c r="O101" s="30"/>
      <c r="P101" s="30"/>
    </row>
    <row r="103" spans="1:26" ht="15.75" thickBot="1" x14ac:dyDescent="0.3"/>
    <row r="104" spans="1:26" ht="37.15" customHeight="1" thickBot="1" x14ac:dyDescent="0.3">
      <c r="B104" s="75" t="s">
        <v>49</v>
      </c>
      <c r="C104" s="76" t="s">
        <v>50</v>
      </c>
      <c r="D104" s="75" t="s">
        <v>51</v>
      </c>
      <c r="E104" s="76" t="s">
        <v>55</v>
      </c>
    </row>
    <row r="105" spans="1:26" ht="41.45" customHeight="1" x14ac:dyDescent="0.25">
      <c r="B105" s="66" t="s">
        <v>121</v>
      </c>
      <c r="C105" s="69">
        <v>20</v>
      </c>
      <c r="D105" s="169">
        <v>0</v>
      </c>
      <c r="E105" s="247">
        <f>+D105+D106+D107</f>
        <v>40</v>
      </c>
    </row>
    <row r="106" spans="1:26" x14ac:dyDescent="0.25">
      <c r="B106" s="66" t="s">
        <v>122</v>
      </c>
      <c r="C106" s="56">
        <v>30</v>
      </c>
      <c r="D106" s="169">
        <v>0</v>
      </c>
      <c r="E106" s="248"/>
    </row>
    <row r="107" spans="1:26" ht="15.75" thickBot="1" x14ac:dyDescent="0.3">
      <c r="B107" s="66" t="s">
        <v>123</v>
      </c>
      <c r="C107" s="71">
        <v>40</v>
      </c>
      <c r="D107" s="71">
        <v>40</v>
      </c>
      <c r="E107" s="249"/>
    </row>
    <row r="109" spans="1:26" ht="15.75" thickBot="1" x14ac:dyDescent="0.3"/>
    <row r="110" spans="1:26" ht="27" thickBot="1" x14ac:dyDescent="0.3">
      <c r="B110" s="244" t="s">
        <v>52</v>
      </c>
      <c r="C110" s="245"/>
      <c r="D110" s="245"/>
      <c r="E110" s="245"/>
      <c r="F110" s="245"/>
      <c r="G110" s="245"/>
      <c r="H110" s="245"/>
      <c r="I110" s="245"/>
      <c r="J110" s="245"/>
      <c r="K110" s="245"/>
      <c r="L110" s="245"/>
      <c r="M110" s="245"/>
      <c r="N110" s="246"/>
    </row>
    <row r="112" spans="1:26" ht="76.5" customHeight="1" x14ac:dyDescent="0.25">
      <c r="B112" s="118" t="s">
        <v>0</v>
      </c>
      <c r="C112" s="118" t="s">
        <v>39</v>
      </c>
      <c r="D112" s="118" t="s">
        <v>40</v>
      </c>
      <c r="E112" s="118" t="s">
        <v>113</v>
      </c>
      <c r="F112" s="118" t="s">
        <v>115</v>
      </c>
      <c r="G112" s="118" t="s">
        <v>116</v>
      </c>
      <c r="H112" s="118" t="s">
        <v>117</v>
      </c>
      <c r="I112" s="118" t="s">
        <v>114</v>
      </c>
      <c r="J112" s="250" t="s">
        <v>118</v>
      </c>
      <c r="K112" s="266"/>
      <c r="L112" s="251"/>
      <c r="M112" s="118" t="s">
        <v>119</v>
      </c>
      <c r="N112" s="118" t="s">
        <v>41</v>
      </c>
      <c r="O112" s="118" t="s">
        <v>42</v>
      </c>
      <c r="P112" s="250" t="s">
        <v>3</v>
      </c>
      <c r="Q112" s="251"/>
    </row>
    <row r="113" spans="2:17" ht="94.5" customHeight="1" x14ac:dyDescent="0.25">
      <c r="B113" s="68" t="s">
        <v>127</v>
      </c>
      <c r="C113" s="68" t="s">
        <v>235</v>
      </c>
      <c r="D113" s="119" t="s">
        <v>263</v>
      </c>
      <c r="E113" s="119">
        <v>47433668</v>
      </c>
      <c r="F113" s="119" t="s">
        <v>157</v>
      </c>
      <c r="G113" s="119" t="s">
        <v>264</v>
      </c>
      <c r="H113" s="119" t="s">
        <v>265</v>
      </c>
      <c r="I113" s="57" t="s">
        <v>133</v>
      </c>
      <c r="J113" s="119" t="s">
        <v>232</v>
      </c>
      <c r="K113" s="187" t="s">
        <v>266</v>
      </c>
      <c r="L113" s="57" t="s">
        <v>259</v>
      </c>
      <c r="M113" s="119" t="s">
        <v>133</v>
      </c>
      <c r="N113" s="119" t="s">
        <v>133</v>
      </c>
      <c r="O113" s="119" t="s">
        <v>133</v>
      </c>
      <c r="P113" s="234" t="s">
        <v>354</v>
      </c>
      <c r="Q113" s="235"/>
    </row>
    <row r="114" spans="2:17" ht="60.75" customHeight="1" x14ac:dyDescent="0.25">
      <c r="B114" s="68" t="s">
        <v>128</v>
      </c>
      <c r="C114" s="68" t="s">
        <v>235</v>
      </c>
      <c r="D114" s="119" t="s">
        <v>267</v>
      </c>
      <c r="E114" s="119">
        <v>47435269</v>
      </c>
      <c r="F114" s="119" t="s">
        <v>246</v>
      </c>
      <c r="G114" s="119" t="s">
        <v>247</v>
      </c>
      <c r="H114" s="119" t="s">
        <v>248</v>
      </c>
      <c r="I114" s="57" t="s">
        <v>204</v>
      </c>
      <c r="J114" s="119" t="s">
        <v>232</v>
      </c>
      <c r="K114" s="187" t="s">
        <v>268</v>
      </c>
      <c r="L114" s="57" t="s">
        <v>250</v>
      </c>
      <c r="M114" s="119" t="s">
        <v>133</v>
      </c>
      <c r="N114" s="119" t="s">
        <v>133</v>
      </c>
      <c r="O114" s="119" t="s">
        <v>133</v>
      </c>
      <c r="P114" s="269"/>
      <c r="Q114" s="270"/>
    </row>
    <row r="115" spans="2:17" ht="33.6" customHeight="1" x14ac:dyDescent="0.25">
      <c r="B115" s="68" t="s">
        <v>129</v>
      </c>
      <c r="C115" s="190" t="s">
        <v>236</v>
      </c>
      <c r="D115" s="119" t="s">
        <v>237</v>
      </c>
      <c r="E115" s="119">
        <v>23795563</v>
      </c>
      <c r="F115" s="119" t="s">
        <v>251</v>
      </c>
      <c r="G115" s="119" t="s">
        <v>252</v>
      </c>
      <c r="H115" s="119" t="s">
        <v>253</v>
      </c>
      <c r="I115" s="57" t="s">
        <v>204</v>
      </c>
      <c r="J115" s="119" t="s">
        <v>204</v>
      </c>
      <c r="K115" s="57" t="s">
        <v>204</v>
      </c>
      <c r="L115" s="57" t="s">
        <v>204</v>
      </c>
      <c r="M115" s="119" t="s">
        <v>133</v>
      </c>
      <c r="N115" s="119" t="s">
        <v>133</v>
      </c>
      <c r="O115" s="119" t="s">
        <v>133</v>
      </c>
      <c r="P115" s="267"/>
      <c r="Q115" s="267"/>
    </row>
    <row r="118" spans="2:17" ht="15.75" thickBot="1" x14ac:dyDescent="0.3"/>
    <row r="119" spans="2:17" ht="54" customHeight="1" x14ac:dyDescent="0.25">
      <c r="B119" s="121" t="s">
        <v>33</v>
      </c>
      <c r="C119" s="121" t="s">
        <v>49</v>
      </c>
      <c r="D119" s="118" t="s">
        <v>50</v>
      </c>
      <c r="E119" s="121" t="s">
        <v>51</v>
      </c>
      <c r="F119" s="76" t="s">
        <v>56</v>
      </c>
      <c r="G119" s="92"/>
    </row>
    <row r="120" spans="2:17" ht="120.75" customHeight="1" x14ac:dyDescent="0.25">
      <c r="B120" s="236" t="s">
        <v>53</v>
      </c>
      <c r="C120" s="167" t="s">
        <v>124</v>
      </c>
      <c r="D120" s="169">
        <v>25</v>
      </c>
      <c r="E120" s="73">
        <v>25</v>
      </c>
      <c r="F120" s="237">
        <f>+E120+E121+E122</f>
        <v>60</v>
      </c>
      <c r="G120" s="92"/>
    </row>
    <row r="121" spans="2:17" ht="76.150000000000006" customHeight="1" x14ac:dyDescent="0.25">
      <c r="B121" s="236"/>
      <c r="C121" s="167" t="s">
        <v>125</v>
      </c>
      <c r="D121" s="73">
        <v>25</v>
      </c>
      <c r="E121" s="73">
        <v>25</v>
      </c>
      <c r="F121" s="238"/>
      <c r="G121" s="92"/>
    </row>
    <row r="122" spans="2:17" ht="69" customHeight="1" x14ac:dyDescent="0.25">
      <c r="B122" s="236"/>
      <c r="C122" s="167" t="s">
        <v>126</v>
      </c>
      <c r="D122" s="169">
        <v>10</v>
      </c>
      <c r="E122" s="169">
        <v>10</v>
      </c>
      <c r="F122" s="239"/>
      <c r="G122" s="92"/>
    </row>
    <row r="126" spans="2:17" x14ac:dyDescent="0.25">
      <c r="B126" s="120" t="s">
        <v>57</v>
      </c>
    </row>
    <row r="129" spans="2:5" x14ac:dyDescent="0.25">
      <c r="B129" s="122" t="s">
        <v>33</v>
      </c>
      <c r="C129" s="122" t="s">
        <v>58</v>
      </c>
      <c r="D129" s="121" t="s">
        <v>51</v>
      </c>
      <c r="E129" s="121" t="s">
        <v>16</v>
      </c>
    </row>
    <row r="130" spans="2:5" ht="28.5" x14ac:dyDescent="0.25">
      <c r="B130" s="103" t="s">
        <v>59</v>
      </c>
      <c r="C130" s="104">
        <v>40</v>
      </c>
      <c r="D130" s="169">
        <f>+E105</f>
        <v>40</v>
      </c>
      <c r="E130" s="240">
        <f>+D130+D131</f>
        <v>100</v>
      </c>
    </row>
    <row r="131" spans="2:5" ht="42.75" x14ac:dyDescent="0.25">
      <c r="B131" s="103" t="s">
        <v>60</v>
      </c>
      <c r="C131" s="104">
        <v>60</v>
      </c>
      <c r="D131" s="169">
        <f>+F120</f>
        <v>60</v>
      </c>
      <c r="E131" s="241"/>
    </row>
  </sheetData>
  <mergeCells count="45">
    <mergeCell ref="B50:B51"/>
    <mergeCell ref="C50:C51"/>
    <mergeCell ref="D50:E50"/>
    <mergeCell ref="B2:P2"/>
    <mergeCell ref="B4:P4"/>
    <mergeCell ref="C6:N6"/>
    <mergeCell ref="C7:N7"/>
    <mergeCell ref="C8:N8"/>
    <mergeCell ref="C9:N9"/>
    <mergeCell ref="C10:E10"/>
    <mergeCell ref="B14:C14"/>
    <mergeCell ref="B16:C16"/>
    <mergeCell ref="E34:E35"/>
    <mergeCell ref="M39:N39"/>
    <mergeCell ref="B66:N66"/>
    <mergeCell ref="J71:L71"/>
    <mergeCell ref="P71:Q71"/>
    <mergeCell ref="C54:N54"/>
    <mergeCell ref="B56:N56"/>
    <mergeCell ref="O59:P59"/>
    <mergeCell ref="O60:P60"/>
    <mergeCell ref="E105:E107"/>
    <mergeCell ref="P72:Q72"/>
    <mergeCell ref="P75:Q75"/>
    <mergeCell ref="P76:Q76"/>
    <mergeCell ref="P77:Q77"/>
    <mergeCell ref="P78:Q78"/>
    <mergeCell ref="P80:Q80"/>
    <mergeCell ref="P73:Q73"/>
    <mergeCell ref="P79:Q79"/>
    <mergeCell ref="B83:N83"/>
    <mergeCell ref="D86:E86"/>
    <mergeCell ref="D87:E87"/>
    <mergeCell ref="B93:N93"/>
    <mergeCell ref="P74:Q74"/>
    <mergeCell ref="B90:N90"/>
    <mergeCell ref="E130:E131"/>
    <mergeCell ref="B110:N110"/>
    <mergeCell ref="J112:L112"/>
    <mergeCell ref="P112:Q112"/>
    <mergeCell ref="P113:Q113"/>
    <mergeCell ref="P115:Q115"/>
    <mergeCell ref="B120:B122"/>
    <mergeCell ref="F120:F122"/>
    <mergeCell ref="P114:Q114"/>
  </mergeCells>
  <dataValidations count="2">
    <dataValidation type="decimal" allowBlank="1" showInputMessage="1" showErrorMessage="1" sqref="WVH983047 WLL983047 C65543 IV65543 SR65543 ACN65543 AMJ65543 AWF65543 BGB65543 BPX65543 BZT65543 CJP65543 CTL65543 DDH65543 DND65543 DWZ65543 EGV65543 EQR65543 FAN65543 FKJ65543 FUF65543 GEB65543 GNX65543 GXT65543 HHP65543 HRL65543 IBH65543 ILD65543 IUZ65543 JEV65543 JOR65543 JYN65543 KIJ65543 KSF65543 LCB65543 LLX65543 LVT65543 MFP65543 MPL65543 MZH65543 NJD65543 NSZ65543 OCV65543 OMR65543 OWN65543 PGJ65543 PQF65543 QAB65543 QJX65543 QTT65543 RDP65543 RNL65543 RXH65543 SHD65543 SQZ65543 TAV65543 TKR65543 TUN65543 UEJ65543 UOF65543 UYB65543 VHX65543 VRT65543 WBP65543 WLL65543 WVH65543 C131079 IV131079 SR131079 ACN131079 AMJ131079 AWF131079 BGB131079 BPX131079 BZT131079 CJP131079 CTL131079 DDH131079 DND131079 DWZ131079 EGV131079 EQR131079 FAN131079 FKJ131079 FUF131079 GEB131079 GNX131079 GXT131079 HHP131079 HRL131079 IBH131079 ILD131079 IUZ131079 JEV131079 JOR131079 JYN131079 KIJ131079 KSF131079 LCB131079 LLX131079 LVT131079 MFP131079 MPL131079 MZH131079 NJD131079 NSZ131079 OCV131079 OMR131079 OWN131079 PGJ131079 PQF131079 QAB131079 QJX131079 QTT131079 RDP131079 RNL131079 RXH131079 SHD131079 SQZ131079 TAV131079 TKR131079 TUN131079 UEJ131079 UOF131079 UYB131079 VHX131079 VRT131079 WBP131079 WLL131079 WVH131079 C196615 IV196615 SR196615 ACN196615 AMJ196615 AWF196615 BGB196615 BPX196615 BZT196615 CJP196615 CTL196615 DDH196615 DND196615 DWZ196615 EGV196615 EQR196615 FAN196615 FKJ196615 FUF196615 GEB196615 GNX196615 GXT196615 HHP196615 HRL196615 IBH196615 ILD196615 IUZ196615 JEV196615 JOR196615 JYN196615 KIJ196615 KSF196615 LCB196615 LLX196615 LVT196615 MFP196615 MPL196615 MZH196615 NJD196615 NSZ196615 OCV196615 OMR196615 OWN196615 PGJ196615 PQF196615 QAB196615 QJX196615 QTT196615 RDP196615 RNL196615 RXH196615 SHD196615 SQZ196615 TAV196615 TKR196615 TUN196615 UEJ196615 UOF196615 UYB196615 VHX196615 VRT196615 WBP196615 WLL196615 WVH196615 C262151 IV262151 SR262151 ACN262151 AMJ262151 AWF262151 BGB262151 BPX262151 BZT262151 CJP262151 CTL262151 DDH262151 DND262151 DWZ262151 EGV262151 EQR262151 FAN262151 FKJ262151 FUF262151 GEB262151 GNX262151 GXT262151 HHP262151 HRL262151 IBH262151 ILD262151 IUZ262151 JEV262151 JOR262151 JYN262151 KIJ262151 KSF262151 LCB262151 LLX262151 LVT262151 MFP262151 MPL262151 MZH262151 NJD262151 NSZ262151 OCV262151 OMR262151 OWN262151 PGJ262151 PQF262151 QAB262151 QJX262151 QTT262151 RDP262151 RNL262151 RXH262151 SHD262151 SQZ262151 TAV262151 TKR262151 TUN262151 UEJ262151 UOF262151 UYB262151 VHX262151 VRT262151 WBP262151 WLL262151 WVH262151 C327687 IV327687 SR327687 ACN327687 AMJ327687 AWF327687 BGB327687 BPX327687 BZT327687 CJP327687 CTL327687 DDH327687 DND327687 DWZ327687 EGV327687 EQR327687 FAN327687 FKJ327687 FUF327687 GEB327687 GNX327687 GXT327687 HHP327687 HRL327687 IBH327687 ILD327687 IUZ327687 JEV327687 JOR327687 JYN327687 KIJ327687 KSF327687 LCB327687 LLX327687 LVT327687 MFP327687 MPL327687 MZH327687 NJD327687 NSZ327687 OCV327687 OMR327687 OWN327687 PGJ327687 PQF327687 QAB327687 QJX327687 QTT327687 RDP327687 RNL327687 RXH327687 SHD327687 SQZ327687 TAV327687 TKR327687 TUN327687 UEJ327687 UOF327687 UYB327687 VHX327687 VRT327687 WBP327687 WLL327687 WVH327687 C393223 IV393223 SR393223 ACN393223 AMJ393223 AWF393223 BGB393223 BPX393223 BZT393223 CJP393223 CTL393223 DDH393223 DND393223 DWZ393223 EGV393223 EQR393223 FAN393223 FKJ393223 FUF393223 GEB393223 GNX393223 GXT393223 HHP393223 HRL393223 IBH393223 ILD393223 IUZ393223 JEV393223 JOR393223 JYN393223 KIJ393223 KSF393223 LCB393223 LLX393223 LVT393223 MFP393223 MPL393223 MZH393223 NJD393223 NSZ393223 OCV393223 OMR393223 OWN393223 PGJ393223 PQF393223 QAB393223 QJX393223 QTT393223 RDP393223 RNL393223 RXH393223 SHD393223 SQZ393223 TAV393223 TKR393223 TUN393223 UEJ393223 UOF393223 UYB393223 VHX393223 VRT393223 WBP393223 WLL393223 WVH393223 C458759 IV458759 SR458759 ACN458759 AMJ458759 AWF458759 BGB458759 BPX458759 BZT458759 CJP458759 CTL458759 DDH458759 DND458759 DWZ458759 EGV458759 EQR458759 FAN458759 FKJ458759 FUF458759 GEB458759 GNX458759 GXT458759 HHP458759 HRL458759 IBH458759 ILD458759 IUZ458759 JEV458759 JOR458759 JYN458759 KIJ458759 KSF458759 LCB458759 LLX458759 LVT458759 MFP458759 MPL458759 MZH458759 NJD458759 NSZ458759 OCV458759 OMR458759 OWN458759 PGJ458759 PQF458759 QAB458759 QJX458759 QTT458759 RDP458759 RNL458759 RXH458759 SHD458759 SQZ458759 TAV458759 TKR458759 TUN458759 UEJ458759 UOF458759 UYB458759 VHX458759 VRT458759 WBP458759 WLL458759 WVH458759 C524295 IV524295 SR524295 ACN524295 AMJ524295 AWF524295 BGB524295 BPX524295 BZT524295 CJP524295 CTL524295 DDH524295 DND524295 DWZ524295 EGV524295 EQR524295 FAN524295 FKJ524295 FUF524295 GEB524295 GNX524295 GXT524295 HHP524295 HRL524295 IBH524295 ILD524295 IUZ524295 JEV524295 JOR524295 JYN524295 KIJ524295 KSF524295 LCB524295 LLX524295 LVT524295 MFP524295 MPL524295 MZH524295 NJD524295 NSZ524295 OCV524295 OMR524295 OWN524295 PGJ524295 PQF524295 QAB524295 QJX524295 QTT524295 RDP524295 RNL524295 RXH524295 SHD524295 SQZ524295 TAV524295 TKR524295 TUN524295 UEJ524295 UOF524295 UYB524295 VHX524295 VRT524295 WBP524295 WLL524295 WVH524295 C589831 IV589831 SR589831 ACN589831 AMJ589831 AWF589831 BGB589831 BPX589831 BZT589831 CJP589831 CTL589831 DDH589831 DND589831 DWZ589831 EGV589831 EQR589831 FAN589831 FKJ589831 FUF589831 GEB589831 GNX589831 GXT589831 HHP589831 HRL589831 IBH589831 ILD589831 IUZ589831 JEV589831 JOR589831 JYN589831 KIJ589831 KSF589831 LCB589831 LLX589831 LVT589831 MFP589831 MPL589831 MZH589831 NJD589831 NSZ589831 OCV589831 OMR589831 OWN589831 PGJ589831 PQF589831 QAB589831 QJX589831 QTT589831 RDP589831 RNL589831 RXH589831 SHD589831 SQZ589831 TAV589831 TKR589831 TUN589831 UEJ589831 UOF589831 UYB589831 VHX589831 VRT589831 WBP589831 WLL589831 WVH589831 C655367 IV655367 SR655367 ACN655367 AMJ655367 AWF655367 BGB655367 BPX655367 BZT655367 CJP655367 CTL655367 DDH655367 DND655367 DWZ655367 EGV655367 EQR655367 FAN655367 FKJ655367 FUF655367 GEB655367 GNX655367 GXT655367 HHP655367 HRL655367 IBH655367 ILD655367 IUZ655367 JEV655367 JOR655367 JYN655367 KIJ655367 KSF655367 LCB655367 LLX655367 LVT655367 MFP655367 MPL655367 MZH655367 NJD655367 NSZ655367 OCV655367 OMR655367 OWN655367 PGJ655367 PQF655367 QAB655367 QJX655367 QTT655367 RDP655367 RNL655367 RXH655367 SHD655367 SQZ655367 TAV655367 TKR655367 TUN655367 UEJ655367 UOF655367 UYB655367 VHX655367 VRT655367 WBP655367 WLL655367 WVH655367 C720903 IV720903 SR720903 ACN720903 AMJ720903 AWF720903 BGB720903 BPX720903 BZT720903 CJP720903 CTL720903 DDH720903 DND720903 DWZ720903 EGV720903 EQR720903 FAN720903 FKJ720903 FUF720903 GEB720903 GNX720903 GXT720903 HHP720903 HRL720903 IBH720903 ILD720903 IUZ720903 JEV720903 JOR720903 JYN720903 KIJ720903 KSF720903 LCB720903 LLX720903 LVT720903 MFP720903 MPL720903 MZH720903 NJD720903 NSZ720903 OCV720903 OMR720903 OWN720903 PGJ720903 PQF720903 QAB720903 QJX720903 QTT720903 RDP720903 RNL720903 RXH720903 SHD720903 SQZ720903 TAV720903 TKR720903 TUN720903 UEJ720903 UOF720903 UYB720903 VHX720903 VRT720903 WBP720903 WLL720903 WVH720903 C786439 IV786439 SR786439 ACN786439 AMJ786439 AWF786439 BGB786439 BPX786439 BZT786439 CJP786439 CTL786439 DDH786439 DND786439 DWZ786439 EGV786439 EQR786439 FAN786439 FKJ786439 FUF786439 GEB786439 GNX786439 GXT786439 HHP786439 HRL786439 IBH786439 ILD786439 IUZ786439 JEV786439 JOR786439 JYN786439 KIJ786439 KSF786439 LCB786439 LLX786439 LVT786439 MFP786439 MPL786439 MZH786439 NJD786439 NSZ786439 OCV786439 OMR786439 OWN786439 PGJ786439 PQF786439 QAB786439 QJX786439 QTT786439 RDP786439 RNL786439 RXH786439 SHD786439 SQZ786439 TAV786439 TKR786439 TUN786439 UEJ786439 UOF786439 UYB786439 VHX786439 VRT786439 WBP786439 WLL786439 WVH786439 C851975 IV851975 SR851975 ACN851975 AMJ851975 AWF851975 BGB851975 BPX851975 BZT851975 CJP851975 CTL851975 DDH851975 DND851975 DWZ851975 EGV851975 EQR851975 FAN851975 FKJ851975 FUF851975 GEB851975 GNX851975 GXT851975 HHP851975 HRL851975 IBH851975 ILD851975 IUZ851975 JEV851975 JOR851975 JYN851975 KIJ851975 KSF851975 LCB851975 LLX851975 LVT851975 MFP851975 MPL851975 MZH851975 NJD851975 NSZ851975 OCV851975 OMR851975 OWN851975 PGJ851975 PQF851975 QAB851975 QJX851975 QTT851975 RDP851975 RNL851975 RXH851975 SHD851975 SQZ851975 TAV851975 TKR851975 TUN851975 UEJ851975 UOF851975 UYB851975 VHX851975 VRT851975 WBP851975 WLL851975 WVH851975 C917511 IV917511 SR917511 ACN917511 AMJ917511 AWF917511 BGB917511 BPX917511 BZT917511 CJP917511 CTL917511 DDH917511 DND917511 DWZ917511 EGV917511 EQR917511 FAN917511 FKJ917511 FUF917511 GEB917511 GNX917511 GXT917511 HHP917511 HRL917511 IBH917511 ILD917511 IUZ917511 JEV917511 JOR917511 JYN917511 KIJ917511 KSF917511 LCB917511 LLX917511 LVT917511 MFP917511 MPL917511 MZH917511 NJD917511 NSZ917511 OCV917511 OMR917511 OWN917511 PGJ917511 PQF917511 QAB917511 QJX917511 QTT917511 RDP917511 RNL917511 RXH917511 SHD917511 SQZ917511 TAV917511 TKR917511 TUN917511 UEJ917511 UOF917511 UYB917511 VHX917511 VRT917511 WBP917511 WLL917511 WVH917511 C983047 IV983047 SR983047 ACN983047 AMJ983047 AWF983047 BGB983047 BPX983047 BZT983047 CJP983047 CTL983047 DDH983047 DND983047 DWZ983047 EGV983047 EQR983047 FAN983047 FKJ983047 FUF983047 GEB983047 GNX983047 GXT983047 HHP983047 HRL983047 IBH983047 ILD983047 IUZ983047 JEV983047 JOR983047 JYN983047 KIJ983047 KSF983047 LCB983047 LLX983047 LVT983047 MFP983047 MPL983047 MZH983047 NJD983047 NSZ983047 OCV983047 OMR983047 OWN983047 PGJ983047 PQF983047 QAB983047 QJX983047 QTT983047 RDP983047 RNL983047 RXH983047 SHD983047 SQZ983047 TAV983047 TKR983047 TUN983047 UEJ983047 UOF983047 UYB983047 VHX983047 VRT983047 WBP983047 IV18:IV38 SR18:SR38 ACN18:ACN38 AMJ18:AMJ38 AWF18:AWF38 BGB18:BGB38 BPX18:BPX38 BZT18:BZT38 CJP18:CJP38 CTL18:CTL38 DDH18:DDH38 DND18:DND38 DWZ18:DWZ38 EGV18:EGV38 EQR18:EQR38 FAN18:FAN38 FKJ18:FKJ38 FUF18:FUF38 GEB18:GEB38 GNX18:GNX38 GXT18:GXT38 HHP18:HHP38 HRL18:HRL38 IBH18:IBH38 ILD18:ILD38 IUZ18:IUZ38 JEV18:JEV38 JOR18:JOR38 JYN18:JYN38 KIJ18:KIJ38 KSF18:KSF38 LCB18:LCB38 LLX18:LLX38 LVT18:LVT38 MFP18:MFP38 MPL18:MPL38 MZH18:MZH38 NJD18:NJD38 NSZ18:NSZ38 OCV18:OCV38 OMR18:OMR38 OWN18:OWN38 PGJ18:PGJ38 PQF18:PQF38 QAB18:QAB38 QJX18:QJX38 QTT18:QTT38 RDP18:RDP38 RNL18:RNL38 RXH18:RXH38 SHD18:SHD38 SQZ18:SQZ38 TAV18:TAV38 TKR18:TKR38 TUN18:TUN38 UEJ18:UEJ38 UOF18:UOF38 UYB18:UYB38 VHX18:VHX38 VRT18:VRT38 WBP18:WBP38 WLL18:WLL38 WVH18:WVH38">
      <formula1>0</formula1>
      <formula2>1</formula2>
    </dataValidation>
    <dataValidation type="list" allowBlank="1" showInputMessage="1" showErrorMessage="1" sqref="WVE983047 A65543 IS65543 SO65543 ACK65543 AMG65543 AWC65543 BFY65543 BPU65543 BZQ65543 CJM65543 CTI65543 DDE65543 DNA65543 DWW65543 EGS65543 EQO65543 FAK65543 FKG65543 FUC65543 GDY65543 GNU65543 GXQ65543 HHM65543 HRI65543 IBE65543 ILA65543 IUW65543 JES65543 JOO65543 JYK65543 KIG65543 KSC65543 LBY65543 LLU65543 LVQ65543 MFM65543 MPI65543 MZE65543 NJA65543 NSW65543 OCS65543 OMO65543 OWK65543 PGG65543 PQC65543 PZY65543 QJU65543 QTQ65543 RDM65543 RNI65543 RXE65543 SHA65543 SQW65543 TAS65543 TKO65543 TUK65543 UEG65543 UOC65543 UXY65543 VHU65543 VRQ65543 WBM65543 WLI65543 WVE65543 A131079 IS131079 SO131079 ACK131079 AMG131079 AWC131079 BFY131079 BPU131079 BZQ131079 CJM131079 CTI131079 DDE131079 DNA131079 DWW131079 EGS131079 EQO131079 FAK131079 FKG131079 FUC131079 GDY131079 GNU131079 GXQ131079 HHM131079 HRI131079 IBE131079 ILA131079 IUW131079 JES131079 JOO131079 JYK131079 KIG131079 KSC131079 LBY131079 LLU131079 LVQ131079 MFM131079 MPI131079 MZE131079 NJA131079 NSW131079 OCS131079 OMO131079 OWK131079 PGG131079 PQC131079 PZY131079 QJU131079 QTQ131079 RDM131079 RNI131079 RXE131079 SHA131079 SQW131079 TAS131079 TKO131079 TUK131079 UEG131079 UOC131079 UXY131079 VHU131079 VRQ131079 WBM131079 WLI131079 WVE131079 A196615 IS196615 SO196615 ACK196615 AMG196615 AWC196615 BFY196615 BPU196615 BZQ196615 CJM196615 CTI196615 DDE196615 DNA196615 DWW196615 EGS196615 EQO196615 FAK196615 FKG196615 FUC196615 GDY196615 GNU196615 GXQ196615 HHM196615 HRI196615 IBE196615 ILA196615 IUW196615 JES196615 JOO196615 JYK196615 KIG196615 KSC196615 LBY196615 LLU196615 LVQ196615 MFM196615 MPI196615 MZE196615 NJA196615 NSW196615 OCS196615 OMO196615 OWK196615 PGG196615 PQC196615 PZY196615 QJU196615 QTQ196615 RDM196615 RNI196615 RXE196615 SHA196615 SQW196615 TAS196615 TKO196615 TUK196615 UEG196615 UOC196615 UXY196615 VHU196615 VRQ196615 WBM196615 WLI196615 WVE196615 A262151 IS262151 SO262151 ACK262151 AMG262151 AWC262151 BFY262151 BPU262151 BZQ262151 CJM262151 CTI262151 DDE262151 DNA262151 DWW262151 EGS262151 EQO262151 FAK262151 FKG262151 FUC262151 GDY262151 GNU262151 GXQ262151 HHM262151 HRI262151 IBE262151 ILA262151 IUW262151 JES262151 JOO262151 JYK262151 KIG262151 KSC262151 LBY262151 LLU262151 LVQ262151 MFM262151 MPI262151 MZE262151 NJA262151 NSW262151 OCS262151 OMO262151 OWK262151 PGG262151 PQC262151 PZY262151 QJU262151 QTQ262151 RDM262151 RNI262151 RXE262151 SHA262151 SQW262151 TAS262151 TKO262151 TUK262151 UEG262151 UOC262151 UXY262151 VHU262151 VRQ262151 WBM262151 WLI262151 WVE262151 A327687 IS327687 SO327687 ACK327687 AMG327687 AWC327687 BFY327687 BPU327687 BZQ327687 CJM327687 CTI327687 DDE327687 DNA327687 DWW327687 EGS327687 EQO327687 FAK327687 FKG327687 FUC327687 GDY327687 GNU327687 GXQ327687 HHM327687 HRI327687 IBE327687 ILA327687 IUW327687 JES327687 JOO327687 JYK327687 KIG327687 KSC327687 LBY327687 LLU327687 LVQ327687 MFM327687 MPI327687 MZE327687 NJA327687 NSW327687 OCS327687 OMO327687 OWK327687 PGG327687 PQC327687 PZY327687 QJU327687 QTQ327687 RDM327687 RNI327687 RXE327687 SHA327687 SQW327687 TAS327687 TKO327687 TUK327687 UEG327687 UOC327687 UXY327687 VHU327687 VRQ327687 WBM327687 WLI327687 WVE327687 A393223 IS393223 SO393223 ACK393223 AMG393223 AWC393223 BFY393223 BPU393223 BZQ393223 CJM393223 CTI393223 DDE393223 DNA393223 DWW393223 EGS393223 EQO393223 FAK393223 FKG393223 FUC393223 GDY393223 GNU393223 GXQ393223 HHM393223 HRI393223 IBE393223 ILA393223 IUW393223 JES393223 JOO393223 JYK393223 KIG393223 KSC393223 LBY393223 LLU393223 LVQ393223 MFM393223 MPI393223 MZE393223 NJA393223 NSW393223 OCS393223 OMO393223 OWK393223 PGG393223 PQC393223 PZY393223 QJU393223 QTQ393223 RDM393223 RNI393223 RXE393223 SHA393223 SQW393223 TAS393223 TKO393223 TUK393223 UEG393223 UOC393223 UXY393223 VHU393223 VRQ393223 WBM393223 WLI393223 WVE393223 A458759 IS458759 SO458759 ACK458759 AMG458759 AWC458759 BFY458759 BPU458759 BZQ458759 CJM458759 CTI458759 DDE458759 DNA458759 DWW458759 EGS458759 EQO458759 FAK458759 FKG458759 FUC458759 GDY458759 GNU458759 GXQ458759 HHM458759 HRI458759 IBE458759 ILA458759 IUW458759 JES458759 JOO458759 JYK458759 KIG458759 KSC458759 LBY458759 LLU458759 LVQ458759 MFM458759 MPI458759 MZE458759 NJA458759 NSW458759 OCS458759 OMO458759 OWK458759 PGG458759 PQC458759 PZY458759 QJU458759 QTQ458759 RDM458759 RNI458759 RXE458759 SHA458759 SQW458759 TAS458759 TKO458759 TUK458759 UEG458759 UOC458759 UXY458759 VHU458759 VRQ458759 WBM458759 WLI458759 WVE458759 A524295 IS524295 SO524295 ACK524295 AMG524295 AWC524295 BFY524295 BPU524295 BZQ524295 CJM524295 CTI524295 DDE524295 DNA524295 DWW524295 EGS524295 EQO524295 FAK524295 FKG524295 FUC524295 GDY524295 GNU524295 GXQ524295 HHM524295 HRI524295 IBE524295 ILA524295 IUW524295 JES524295 JOO524295 JYK524295 KIG524295 KSC524295 LBY524295 LLU524295 LVQ524295 MFM524295 MPI524295 MZE524295 NJA524295 NSW524295 OCS524295 OMO524295 OWK524295 PGG524295 PQC524295 PZY524295 QJU524295 QTQ524295 RDM524295 RNI524295 RXE524295 SHA524295 SQW524295 TAS524295 TKO524295 TUK524295 UEG524295 UOC524295 UXY524295 VHU524295 VRQ524295 WBM524295 WLI524295 WVE524295 A589831 IS589831 SO589831 ACK589831 AMG589831 AWC589831 BFY589831 BPU589831 BZQ589831 CJM589831 CTI589831 DDE589831 DNA589831 DWW589831 EGS589831 EQO589831 FAK589831 FKG589831 FUC589831 GDY589831 GNU589831 GXQ589831 HHM589831 HRI589831 IBE589831 ILA589831 IUW589831 JES589831 JOO589831 JYK589831 KIG589831 KSC589831 LBY589831 LLU589831 LVQ589831 MFM589831 MPI589831 MZE589831 NJA589831 NSW589831 OCS589831 OMO589831 OWK589831 PGG589831 PQC589831 PZY589831 QJU589831 QTQ589831 RDM589831 RNI589831 RXE589831 SHA589831 SQW589831 TAS589831 TKO589831 TUK589831 UEG589831 UOC589831 UXY589831 VHU589831 VRQ589831 WBM589831 WLI589831 WVE589831 A655367 IS655367 SO655367 ACK655367 AMG655367 AWC655367 BFY655367 BPU655367 BZQ655367 CJM655367 CTI655367 DDE655367 DNA655367 DWW655367 EGS655367 EQO655367 FAK655367 FKG655367 FUC655367 GDY655367 GNU655367 GXQ655367 HHM655367 HRI655367 IBE655367 ILA655367 IUW655367 JES655367 JOO655367 JYK655367 KIG655367 KSC655367 LBY655367 LLU655367 LVQ655367 MFM655367 MPI655367 MZE655367 NJA655367 NSW655367 OCS655367 OMO655367 OWK655367 PGG655367 PQC655367 PZY655367 QJU655367 QTQ655367 RDM655367 RNI655367 RXE655367 SHA655367 SQW655367 TAS655367 TKO655367 TUK655367 UEG655367 UOC655367 UXY655367 VHU655367 VRQ655367 WBM655367 WLI655367 WVE655367 A720903 IS720903 SO720903 ACK720903 AMG720903 AWC720903 BFY720903 BPU720903 BZQ720903 CJM720903 CTI720903 DDE720903 DNA720903 DWW720903 EGS720903 EQO720903 FAK720903 FKG720903 FUC720903 GDY720903 GNU720903 GXQ720903 HHM720903 HRI720903 IBE720903 ILA720903 IUW720903 JES720903 JOO720903 JYK720903 KIG720903 KSC720903 LBY720903 LLU720903 LVQ720903 MFM720903 MPI720903 MZE720903 NJA720903 NSW720903 OCS720903 OMO720903 OWK720903 PGG720903 PQC720903 PZY720903 QJU720903 QTQ720903 RDM720903 RNI720903 RXE720903 SHA720903 SQW720903 TAS720903 TKO720903 TUK720903 UEG720903 UOC720903 UXY720903 VHU720903 VRQ720903 WBM720903 WLI720903 WVE720903 A786439 IS786439 SO786439 ACK786439 AMG786439 AWC786439 BFY786439 BPU786439 BZQ786439 CJM786439 CTI786439 DDE786439 DNA786439 DWW786439 EGS786439 EQO786439 FAK786439 FKG786439 FUC786439 GDY786439 GNU786439 GXQ786439 HHM786439 HRI786439 IBE786439 ILA786439 IUW786439 JES786439 JOO786439 JYK786439 KIG786439 KSC786439 LBY786439 LLU786439 LVQ786439 MFM786439 MPI786439 MZE786439 NJA786439 NSW786439 OCS786439 OMO786439 OWK786439 PGG786439 PQC786439 PZY786439 QJU786439 QTQ786439 RDM786439 RNI786439 RXE786439 SHA786439 SQW786439 TAS786439 TKO786439 TUK786439 UEG786439 UOC786439 UXY786439 VHU786439 VRQ786439 WBM786439 WLI786439 WVE786439 A851975 IS851975 SO851975 ACK851975 AMG851975 AWC851975 BFY851975 BPU851975 BZQ851975 CJM851975 CTI851975 DDE851975 DNA851975 DWW851975 EGS851975 EQO851975 FAK851975 FKG851975 FUC851975 GDY851975 GNU851975 GXQ851975 HHM851975 HRI851975 IBE851975 ILA851975 IUW851975 JES851975 JOO851975 JYK851975 KIG851975 KSC851975 LBY851975 LLU851975 LVQ851975 MFM851975 MPI851975 MZE851975 NJA851975 NSW851975 OCS851975 OMO851975 OWK851975 PGG851975 PQC851975 PZY851975 QJU851975 QTQ851975 RDM851975 RNI851975 RXE851975 SHA851975 SQW851975 TAS851975 TKO851975 TUK851975 UEG851975 UOC851975 UXY851975 VHU851975 VRQ851975 WBM851975 WLI851975 WVE851975 A917511 IS917511 SO917511 ACK917511 AMG917511 AWC917511 BFY917511 BPU917511 BZQ917511 CJM917511 CTI917511 DDE917511 DNA917511 DWW917511 EGS917511 EQO917511 FAK917511 FKG917511 FUC917511 GDY917511 GNU917511 GXQ917511 HHM917511 HRI917511 IBE917511 ILA917511 IUW917511 JES917511 JOO917511 JYK917511 KIG917511 KSC917511 LBY917511 LLU917511 LVQ917511 MFM917511 MPI917511 MZE917511 NJA917511 NSW917511 OCS917511 OMO917511 OWK917511 PGG917511 PQC917511 PZY917511 QJU917511 QTQ917511 RDM917511 RNI917511 RXE917511 SHA917511 SQW917511 TAS917511 TKO917511 TUK917511 UEG917511 UOC917511 UXY917511 VHU917511 VRQ917511 WBM917511 WLI917511 WVE917511 A983047 IS983047 SO983047 ACK983047 AMG983047 AWC983047 BFY983047 BPU983047 BZQ983047 CJM983047 CTI983047 DDE983047 DNA983047 DWW983047 EGS983047 EQO983047 FAK983047 FKG983047 FUC983047 GDY983047 GNU983047 GXQ983047 HHM983047 HRI983047 IBE983047 ILA983047 IUW983047 JES983047 JOO983047 JYK983047 KIG983047 KSC983047 LBY983047 LLU983047 LVQ983047 MFM983047 MPI983047 MZE983047 NJA983047 NSW983047 OCS983047 OMO983047 OWK983047 PGG983047 PQC983047 PZY983047 QJU983047 QTQ983047 RDM983047 RNI983047 RXE983047 SHA983047 SQW983047 TAS983047 TKO983047 TUK983047 UEG983047 UOC983047 UXY983047 VHU983047 VRQ983047 WBM983047 WLI983047 A18:A38 IS18:IS38 SO18:SO38 ACK18:ACK38 AMG18:AMG38 AWC18:AWC38 BFY18:BFY38 BPU18:BPU38 BZQ18:BZQ38 CJM18:CJM38 CTI18:CTI38 DDE18:DDE38 DNA18:DNA38 DWW18:DWW38 EGS18:EGS38 EQO18:EQO38 FAK18:FAK38 FKG18:FKG38 FUC18:FUC38 GDY18:GDY38 GNU18:GNU38 GXQ18:GXQ38 HHM18:HHM38 HRI18:HRI38 IBE18:IBE38 ILA18:ILA38 IUW18:IUW38 JES18:JES38 JOO18:JOO38 JYK18:JYK38 KIG18:KIG38 KSC18:KSC38 LBY18:LBY38 LLU18:LLU38 LVQ18:LVQ38 MFM18:MFM38 MPI18:MPI38 MZE18:MZE38 NJA18:NJA38 NSW18:NSW38 OCS18:OCS38 OMO18:OMO38 OWK18:OWK38 PGG18:PGG38 PQC18:PQC38 PZY18:PZY38 QJU18:QJU38 QTQ18:QTQ38 RDM18:RDM38 RNI18:RNI38 RXE18:RXE38 SHA18:SHA38 SQW18:SQW38 TAS18:TAS38 TKO18:TKO38 TUK18:TUK38 UEG18:UEG38 UOC18:UOC38 UXY18:UXY38 VHU18:VHU38 VRQ18:VRQ38 WBM18:WBM38 WLI18:WLI38 WVE18:WVE38">
      <formula1>"1,2,3,4,5"</formula1>
    </dataValidation>
  </dataValidation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I13" sqref="I13"/>
    </sheetView>
  </sheetViews>
  <sheetFormatPr baseColWidth="10" defaultRowHeight="15.75" x14ac:dyDescent="0.25"/>
  <cols>
    <col min="1" max="1" width="4.42578125" style="144" customWidth="1"/>
    <col min="2" max="2" width="49.42578125" style="144" customWidth="1"/>
    <col min="3" max="3" width="35.28515625" style="144" customWidth="1"/>
    <col min="4" max="4" width="29.42578125" style="144" customWidth="1"/>
    <col min="5" max="5" width="6.140625" style="144" customWidth="1"/>
    <col min="6" max="16384" width="11.42578125" style="102"/>
  </cols>
  <sheetData>
    <row r="1" spans="1:5" x14ac:dyDescent="0.25">
      <c r="A1" s="285" t="s">
        <v>89</v>
      </c>
      <c r="B1" s="286"/>
      <c r="C1" s="286"/>
      <c r="D1" s="286"/>
      <c r="E1" s="124"/>
    </row>
    <row r="2" spans="1:5" x14ac:dyDescent="0.25">
      <c r="A2" s="125"/>
      <c r="B2" s="287" t="s">
        <v>77</v>
      </c>
      <c r="C2" s="287"/>
      <c r="D2" s="287"/>
      <c r="E2" s="126"/>
    </row>
    <row r="3" spans="1:5" x14ac:dyDescent="0.25">
      <c r="A3" s="127"/>
      <c r="B3" s="287" t="s">
        <v>147</v>
      </c>
      <c r="C3" s="287"/>
      <c r="D3" s="287"/>
      <c r="E3" s="128"/>
    </row>
    <row r="4" spans="1:5" thickBot="1" x14ac:dyDescent="0.3">
      <c r="A4" s="129"/>
      <c r="B4" s="130"/>
      <c r="C4" s="130"/>
      <c r="D4" s="130"/>
      <c r="E4" s="131"/>
    </row>
    <row r="5" spans="1:5" ht="27.75" customHeight="1" thickBot="1" x14ac:dyDescent="0.3">
      <c r="A5" s="129"/>
      <c r="B5" s="132" t="s">
        <v>78</v>
      </c>
      <c r="C5" s="288" t="s">
        <v>326</v>
      </c>
      <c r="D5" s="289"/>
      <c r="E5" s="131"/>
    </row>
    <row r="6" spans="1:5" ht="16.5" thickBot="1" x14ac:dyDescent="0.3">
      <c r="A6" s="129"/>
      <c r="B6" s="150" t="s">
        <v>79</v>
      </c>
      <c r="C6" s="290" t="s">
        <v>323</v>
      </c>
      <c r="D6" s="291"/>
      <c r="E6" s="131"/>
    </row>
    <row r="7" spans="1:5" ht="16.5" thickBot="1" x14ac:dyDescent="0.3">
      <c r="A7" s="129"/>
      <c r="B7" s="150" t="s">
        <v>148</v>
      </c>
      <c r="C7" s="294" t="s">
        <v>149</v>
      </c>
      <c r="D7" s="295"/>
      <c r="E7" s="131"/>
    </row>
    <row r="8" spans="1:5" ht="16.5" thickBot="1" x14ac:dyDescent="0.3">
      <c r="A8" s="129"/>
      <c r="B8" s="151">
        <v>2</v>
      </c>
      <c r="C8" s="292">
        <v>1566210750</v>
      </c>
      <c r="D8" s="293"/>
      <c r="E8" s="131"/>
    </row>
    <row r="9" spans="1:5" ht="16.5" thickBot="1" x14ac:dyDescent="0.3">
      <c r="A9" s="129"/>
      <c r="B9" s="151">
        <v>8</v>
      </c>
      <c r="C9" s="292">
        <v>1670624800</v>
      </c>
      <c r="D9" s="293"/>
      <c r="E9" s="131"/>
    </row>
    <row r="10" spans="1:5" ht="16.5" thickBot="1" x14ac:dyDescent="0.3">
      <c r="A10" s="129"/>
      <c r="B10" s="151">
        <v>12</v>
      </c>
      <c r="C10" s="292">
        <v>1879452900</v>
      </c>
      <c r="D10" s="293"/>
      <c r="E10" s="131"/>
    </row>
    <row r="11" spans="1:5" ht="16.5" thickBot="1" x14ac:dyDescent="0.3">
      <c r="A11" s="129"/>
      <c r="B11" s="151"/>
      <c r="C11" s="292"/>
      <c r="D11" s="293"/>
      <c r="E11" s="131"/>
    </row>
    <row r="12" spans="1:5" ht="48" thickBot="1" x14ac:dyDescent="0.3">
      <c r="A12" s="129"/>
      <c r="B12" s="152" t="s">
        <v>150</v>
      </c>
      <c r="C12" s="292">
        <f>SUM(C8:D11)</f>
        <v>5116288450</v>
      </c>
      <c r="D12" s="293"/>
      <c r="E12" s="131"/>
    </row>
    <row r="13" spans="1:5" ht="48" thickBot="1" x14ac:dyDescent="0.3">
      <c r="A13" s="129"/>
      <c r="B13" s="152" t="s">
        <v>151</v>
      </c>
      <c r="C13" s="292">
        <f>+C12/616000</f>
        <v>8305.6630681818187</v>
      </c>
      <c r="D13" s="293"/>
      <c r="E13" s="131"/>
    </row>
    <row r="14" spans="1:5" x14ac:dyDescent="0.25">
      <c r="A14" s="129"/>
      <c r="B14" s="130"/>
      <c r="C14" s="133"/>
      <c r="D14" s="134"/>
      <c r="E14" s="131"/>
    </row>
    <row r="15" spans="1:5" ht="16.5" thickBot="1" x14ac:dyDescent="0.3">
      <c r="A15" s="129"/>
      <c r="B15" s="130" t="s">
        <v>152</v>
      </c>
      <c r="C15" s="133"/>
      <c r="D15" s="134"/>
      <c r="E15" s="131"/>
    </row>
    <row r="16" spans="1:5" ht="15" x14ac:dyDescent="0.25">
      <c r="A16" s="129"/>
      <c r="B16" s="135" t="s">
        <v>80</v>
      </c>
      <c r="C16" s="210">
        <v>2894054903</v>
      </c>
      <c r="D16" s="206"/>
      <c r="E16" s="131"/>
    </row>
    <row r="17" spans="1:6" ht="15" x14ac:dyDescent="0.25">
      <c r="A17" s="129"/>
      <c r="B17" s="129" t="s">
        <v>81</v>
      </c>
      <c r="C17" s="211">
        <v>3080803856</v>
      </c>
      <c r="D17" s="131"/>
      <c r="E17" s="131"/>
    </row>
    <row r="18" spans="1:6" ht="15" x14ac:dyDescent="0.25">
      <c r="A18" s="129"/>
      <c r="B18" s="129" t="s">
        <v>82</v>
      </c>
      <c r="C18" s="211">
        <v>438586763</v>
      </c>
      <c r="D18" s="207"/>
      <c r="E18" s="131"/>
    </row>
    <row r="19" spans="1:6" thickBot="1" x14ac:dyDescent="0.3">
      <c r="A19" s="129"/>
      <c r="B19" s="136" t="s">
        <v>83</v>
      </c>
      <c r="C19" s="212">
        <v>1172810486</v>
      </c>
      <c r="D19" s="137"/>
      <c r="E19" s="131"/>
    </row>
    <row r="20" spans="1:6" ht="16.5" thickBot="1" x14ac:dyDescent="0.3">
      <c r="A20" s="129"/>
      <c r="B20" s="276" t="s">
        <v>84</v>
      </c>
      <c r="C20" s="277"/>
      <c r="D20" s="278"/>
      <c r="E20" s="131"/>
    </row>
    <row r="21" spans="1:6" ht="16.5" thickBot="1" x14ac:dyDescent="0.3">
      <c r="A21" s="129"/>
      <c r="B21" s="276" t="s">
        <v>85</v>
      </c>
      <c r="C21" s="277"/>
      <c r="D21" s="278"/>
      <c r="E21" s="131"/>
    </row>
    <row r="22" spans="1:6" x14ac:dyDescent="0.25">
      <c r="A22" s="129"/>
      <c r="B22" s="138" t="s">
        <v>153</v>
      </c>
      <c r="C22" s="208">
        <f>C16/C18</f>
        <v>6.5985915379758051</v>
      </c>
      <c r="D22" s="134" t="s">
        <v>324</v>
      </c>
      <c r="E22" s="131"/>
    </row>
    <row r="23" spans="1:6" ht="16.5" thickBot="1" x14ac:dyDescent="0.3">
      <c r="A23" s="129"/>
      <c r="B23" s="198" t="s">
        <v>86</v>
      </c>
      <c r="C23" s="209">
        <f>C19/C17</f>
        <v>0.38068326995757956</v>
      </c>
      <c r="D23" s="139" t="s">
        <v>69</v>
      </c>
      <c r="E23" s="131"/>
    </row>
    <row r="24" spans="1:6" ht="16.5" thickBot="1" x14ac:dyDescent="0.3">
      <c r="A24" s="129"/>
      <c r="B24" s="140"/>
      <c r="C24" s="141"/>
      <c r="D24" s="130"/>
      <c r="E24" s="142"/>
    </row>
    <row r="25" spans="1:6" x14ac:dyDescent="0.25">
      <c r="A25" s="279"/>
      <c r="B25" s="280"/>
      <c r="C25" s="282" t="s">
        <v>325</v>
      </c>
      <c r="D25" s="283"/>
      <c r="E25" s="284"/>
      <c r="F25" s="273"/>
    </row>
    <row r="26" spans="1:6" ht="16.5" thickBot="1" x14ac:dyDescent="0.3">
      <c r="A26" s="279"/>
      <c r="B26" s="281"/>
      <c r="C26" s="274" t="s">
        <v>87</v>
      </c>
      <c r="D26" s="275"/>
      <c r="E26" s="284"/>
      <c r="F26" s="273"/>
    </row>
    <row r="27" spans="1:6" thickBot="1" x14ac:dyDescent="0.3">
      <c r="A27" s="136"/>
      <c r="B27" s="143"/>
      <c r="C27" s="143"/>
      <c r="D27" s="143"/>
      <c r="E27" s="137"/>
      <c r="F27" s="123"/>
    </row>
    <row r="28" spans="1:6" x14ac:dyDescent="0.25">
      <c r="B28" s="145" t="s">
        <v>154</v>
      </c>
    </row>
  </sheetData>
  <mergeCells count="20">
    <mergeCell ref="C13:D13"/>
    <mergeCell ref="B20:D20"/>
    <mergeCell ref="C8:D8"/>
    <mergeCell ref="C7:D7"/>
    <mergeCell ref="C9:D9"/>
    <mergeCell ref="C10:D10"/>
    <mergeCell ref="C11:D11"/>
    <mergeCell ref="C12:D12"/>
    <mergeCell ref="A1:D1"/>
    <mergeCell ref="B2:D2"/>
    <mergeCell ref="B3:D3"/>
    <mergeCell ref="C5:D5"/>
    <mergeCell ref="C6:D6"/>
    <mergeCell ref="F25:F26"/>
    <mergeCell ref="C26:D26"/>
    <mergeCell ref="B21:D21"/>
    <mergeCell ref="A25:A26"/>
    <mergeCell ref="B25:B26"/>
    <mergeCell ref="C25:D25"/>
    <mergeCell ref="E25:E26"/>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G12"/>
  <sheetViews>
    <sheetView workbookViewId="0">
      <selection activeCell="G12" sqref="G12"/>
    </sheetView>
  </sheetViews>
  <sheetFormatPr baseColWidth="10" defaultRowHeight="15" x14ac:dyDescent="0.25"/>
  <cols>
    <col min="4" max="4" width="33.42578125" style="183" customWidth="1"/>
    <col min="6" max="6" width="20.85546875" style="180" customWidth="1"/>
  </cols>
  <sheetData>
    <row r="1" spans="3:7" s="102" customFormat="1" x14ac:dyDescent="0.25">
      <c r="C1" s="176">
        <v>2</v>
      </c>
      <c r="D1" s="182"/>
      <c r="E1" s="176">
        <v>8</v>
      </c>
      <c r="F1" s="179"/>
      <c r="G1" s="176">
        <v>12</v>
      </c>
    </row>
    <row r="2" spans="3:7" x14ac:dyDescent="0.25">
      <c r="C2" t="s">
        <v>316</v>
      </c>
    </row>
    <row r="3" spans="3:7" ht="45" x14ac:dyDescent="0.25">
      <c r="C3" s="118" t="s">
        <v>45</v>
      </c>
      <c r="D3" s="181"/>
      <c r="E3" s="118" t="s">
        <v>45</v>
      </c>
      <c r="F3" s="181"/>
      <c r="G3" s="174" t="s">
        <v>314</v>
      </c>
    </row>
    <row r="4" spans="3:7" x14ac:dyDescent="0.25">
      <c r="C4" s="175">
        <v>85</v>
      </c>
      <c r="D4" s="184"/>
      <c r="E4" s="155" t="s">
        <v>234</v>
      </c>
      <c r="F4" s="178"/>
      <c r="G4" s="155">
        <v>169</v>
      </c>
    </row>
    <row r="5" spans="3:7" x14ac:dyDescent="0.25">
      <c r="C5" s="175">
        <v>161</v>
      </c>
      <c r="D5" s="184"/>
      <c r="E5" s="155">
        <v>152</v>
      </c>
      <c r="F5" s="178"/>
      <c r="G5" s="174" t="s">
        <v>315</v>
      </c>
    </row>
    <row r="6" spans="3:7" x14ac:dyDescent="0.25">
      <c r="C6" s="175">
        <v>198</v>
      </c>
      <c r="D6" s="184"/>
      <c r="E6" s="155">
        <v>200</v>
      </c>
      <c r="F6" s="178"/>
      <c r="G6" s="155">
        <v>114</v>
      </c>
    </row>
    <row r="7" spans="3:7" x14ac:dyDescent="0.25">
      <c r="G7" s="155">
        <v>2159</v>
      </c>
    </row>
    <row r="9" spans="3:7" x14ac:dyDescent="0.25">
      <c r="C9" s="185" t="s">
        <v>317</v>
      </c>
      <c r="E9" s="185" t="s">
        <v>317</v>
      </c>
    </row>
    <row r="10" spans="3:7" x14ac:dyDescent="0.25">
      <c r="C10" s="1"/>
    </row>
    <row r="11" spans="3:7" ht="30" x14ac:dyDescent="0.25">
      <c r="C11" s="107" t="s">
        <v>310</v>
      </c>
      <c r="D11" s="112" t="s">
        <v>238</v>
      </c>
      <c r="E11" s="174" t="s">
        <v>312</v>
      </c>
      <c r="F11" s="112" t="s">
        <v>308</v>
      </c>
      <c r="G11" s="174" t="s">
        <v>312</v>
      </c>
    </row>
    <row r="12" spans="3:7" x14ac:dyDescent="0.25">
      <c r="C12" s="107" t="s">
        <v>311</v>
      </c>
      <c r="D12" s="177"/>
      <c r="E12" s="174" t="s">
        <v>313</v>
      </c>
      <c r="G12" s="174" t="s">
        <v>318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JURIDICA FUNDEXPO</vt:lpstr>
      <vt:lpstr> TECNICA GRUPO 2</vt:lpstr>
      <vt:lpstr>TECNICA GRUPO 8</vt:lpstr>
      <vt:lpstr>TECNICA GRUPO 12</vt:lpstr>
      <vt:lpstr>FINANCIERA</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admin</cp:lastModifiedBy>
  <dcterms:created xsi:type="dcterms:W3CDTF">2014-10-22T15:49:24Z</dcterms:created>
  <dcterms:modified xsi:type="dcterms:W3CDTF">2014-12-09T18:49:23Z</dcterms:modified>
</cp:coreProperties>
</file>