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EVALUAC. CON SUBSAN\"/>
    </mc:Choice>
  </mc:AlternateContent>
  <bookViews>
    <workbookView xWindow="120" yWindow="135" windowWidth="15480" windowHeight="6660" tabRatio="497" firstSheet="1" activeTab="2"/>
  </bookViews>
  <sheets>
    <sheet name="JURIDICA FUNDESARROLLO" sheetId="12" r:id="rId1"/>
    <sheet name="TECNICAgrupo 3 " sheetId="8" r:id="rId2"/>
    <sheet name="TECNICA grupos 9" sheetId="11" r:id="rId3"/>
    <sheet name="FINANCIERA" sheetId="10" r:id="rId4"/>
  </sheets>
  <calcPr calcId="152511"/>
</workbook>
</file>

<file path=xl/calcChain.xml><?xml version="1.0" encoding="utf-8"?>
<calcChain xmlns="http://schemas.openxmlformats.org/spreadsheetml/2006/main">
  <c r="C23" i="10" l="1"/>
  <c r="C22" i="10"/>
  <c r="C13" i="10"/>
  <c r="C12" i="10"/>
  <c r="D40" i="8" l="1"/>
  <c r="F22" i="8"/>
  <c r="E22" i="8"/>
  <c r="F135" i="11" l="1"/>
  <c r="D146" i="11" s="1"/>
  <c r="D41" i="11" s="1"/>
  <c r="E120" i="11"/>
  <c r="D145" i="11" s="1"/>
  <c r="D40" i="11" s="1"/>
  <c r="N114" i="11"/>
  <c r="M114" i="11"/>
  <c r="L114" i="11"/>
  <c r="K114" i="11"/>
  <c r="C116" i="11" s="1"/>
  <c r="O112" i="11"/>
  <c r="A111" i="11"/>
  <c r="A112" i="11" s="1"/>
  <c r="A113" i="11" s="1"/>
  <c r="C62" i="11"/>
  <c r="N57" i="11"/>
  <c r="M57" i="11"/>
  <c r="L57" i="11"/>
  <c r="K52" i="11"/>
  <c r="K51" i="11"/>
  <c r="O50" i="11"/>
  <c r="K50" i="11"/>
  <c r="A50" i="11"/>
  <c r="A51" i="11" s="1"/>
  <c r="A52" i="11" s="1"/>
  <c r="A53" i="11" s="1"/>
  <c r="A54" i="11" s="1"/>
  <c r="A55" i="11" s="1"/>
  <c r="A56" i="11" s="1"/>
  <c r="K49" i="11"/>
  <c r="F22" i="11"/>
  <c r="C24" i="11" s="1"/>
  <c r="E22" i="11"/>
  <c r="E24" i="11" s="1"/>
  <c r="E40" i="11" l="1"/>
  <c r="K57" i="11"/>
  <c r="C61" i="11" s="1"/>
  <c r="E145" i="11"/>
  <c r="M117" i="8" l="1"/>
  <c r="L117" i="8"/>
  <c r="A110" i="8"/>
  <c r="A111" i="8" s="1"/>
  <c r="A112" i="8" s="1"/>
  <c r="A113" i="8" s="1"/>
  <c r="A114" i="8" s="1"/>
  <c r="A115" i="8" s="1"/>
  <c r="A116" i="8" s="1"/>
  <c r="N117" i="8"/>
  <c r="N57" i="8"/>
  <c r="E123" i="8" l="1"/>
  <c r="D148" i="8" s="1"/>
  <c r="F138" i="8"/>
  <c r="D149" i="8" s="1"/>
  <c r="D41" i="8" s="1"/>
  <c r="E40" i="8" s="1"/>
  <c r="E148" i="8" l="1"/>
  <c r="C119" i="8" l="1"/>
  <c r="M57" i="8"/>
  <c r="C62" i="8" s="1"/>
  <c r="L57" i="8"/>
  <c r="C61" i="8"/>
  <c r="A50" i="8"/>
  <c r="A51" i="8" s="1"/>
  <c r="A52" i="8" s="1"/>
  <c r="A53" i="8" s="1"/>
  <c r="A54" i="8" s="1"/>
  <c r="A55" i="8" s="1"/>
  <c r="A56" i="8" s="1"/>
</calcChain>
</file>

<file path=xl/sharedStrings.xml><?xml version="1.0" encoding="utf-8"?>
<sst xmlns="http://schemas.openxmlformats.org/spreadsheetml/2006/main" count="943" uniqueCount="318">
  <si>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</si>
  <si>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</si>
  <si>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</si>
  <si>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</si>
  <si>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</si>
  <si>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</si>
  <si>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</si>
  <si>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</si>
  <si>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</si>
  <si>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</si>
  <si>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</si>
  <si>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</si>
  <si>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</si>
  <si>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</si>
  <si>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</si>
  <si>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</si>
  <si>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</si>
  <si>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</si>
  <si>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</si>
  <si>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</si>
  <si>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</si>
  <si>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</si>
  <si>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</si>
  <si>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</si>
  <si>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</si>
  <si>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</si>
  <si>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</si>
  <si>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</si>
  <si>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</si>
  <si>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</si>
  <si>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</si>
  <si>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</si>
  <si>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</si>
  <si>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</si>
  <si>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</si>
  <si>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</si>
  <si>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</si>
  <si>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</si>
  <si>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</si>
  <si>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</si>
  <si>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</si>
  <si>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</si>
  <si>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</si>
  <si>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</si>
  <si>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</si>
  <si>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</si>
  <si>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</si>
  <si>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</si>
  <si>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</si>
  <si>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</si>
  <si>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</si>
  <si>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</si>
  <si>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</si>
  <si>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</si>
  <si>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</si>
  <si>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</si>
  <si>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</si>
  <si>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</si>
  <si>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</si>
  <si>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</si>
  <si>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</si>
  <si>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</si>
  <si>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</si>
  <si>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</si>
  <si>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</si>
  <si>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</si>
  <si>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</si>
  <si>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</si>
  <si>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</si>
  <si>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</si>
  <si>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</si>
  <si>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</si>
  <si>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</si>
  <si>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</si>
  <si>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</si>
  <si>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</si>
  <si>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</si>
  <si>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</si>
  <si>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</si>
  <si>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</si>
  <si>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</si>
  <si>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</si>
  <si>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</si>
  <si>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</si>
  <si>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</si>
  <si>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</si>
  <si>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</si>
  <si>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</si>
  <si>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</si>
  <si>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</si>
  <si>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</si>
  <si>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</si>
  <si>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</si>
  <si>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</si>
  <si>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</si>
  <si>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</si>
  <si>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</si>
  <si>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</si>
  <si>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</si>
  <si>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</si>
  <si>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</si>
  <si>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</si>
  <si>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</si>
  <si>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</si>
  <si>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</si>
  <si>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</si>
  <si>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</si>
  <si>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</si>
  <si>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</si>
  <si>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</si>
  <si>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</si>
  <si>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</si>
  <si>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</si>
  <si>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</si>
  <si>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</si>
  <si>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</si>
  <si>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</si>
  <si>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</si>
  <si>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</si>
  <si>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</si>
  <si>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</si>
  <si>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</si>
  <si>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</si>
  <si>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</si>
  <si>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</si>
  <si>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</si>
  <si>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</si>
  <si>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</si>
  <si>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</si>
  <si>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</si>
  <si>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</si>
  <si>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</si>
  <si>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</si>
  <si>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</si>
  <si>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</si>
  <si>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</si>
  <si>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</si>
  <si>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</si>
  <si>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</si>
  <si>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</si>
  <si>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</si>
  <si>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</si>
  <si>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</si>
  <si>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</si>
  <si>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</si>
  <si>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</si>
  <si>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</si>
  <si>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</si>
  <si>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</si>
  <si>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</si>
  <si>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</si>
  <si>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</si>
  <si>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</si>
  <si>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TRES (3)</t>
  </si>
  <si>
    <t>FUNDACION PARA LA COOPERACION Y EL DESARROLLO SOSTENIBLE DE LA ORINOQUIA-FUNDESARROLLO</t>
  </si>
  <si>
    <t xml:space="preserve">INSTITUTO COLOMBIANO DE BIENESTAR FAMILIAR </t>
  </si>
  <si>
    <t>FUNDACION PARA LA COOPERACION Y DESARROLLO DE LA ORINOQUIA FUNDESARROLLO</t>
  </si>
  <si>
    <t>NA</t>
  </si>
  <si>
    <t>CALLE 36 No.25 ESQUINA</t>
  </si>
  <si>
    <t>CDI INSTITUCIONAL</t>
  </si>
  <si>
    <t>CDI - INSTITUCIONAL CON ARRIENDO- SEMILLITAS DEL MAÑANA</t>
  </si>
  <si>
    <t>CDI - INSTITUCIONAL CON ARRIENDO- LA CASITA DEL SABER</t>
  </si>
  <si>
    <t>GUAFILLA</t>
  </si>
  <si>
    <t>CDI-INSTITUCIONAL CON ARRIENDO- LA CASITA DE LOS EXPLORADORES</t>
  </si>
  <si>
    <t>CALLE 14-24-47</t>
  </si>
  <si>
    <t>CDI- INSTITUCIONAL CON ARRIENDO- ARROCERITOS</t>
  </si>
  <si>
    <t>CRA 9- 47-33</t>
  </si>
  <si>
    <t>CDI-INSTITUCIONAL CON ARRIENDO- LOS PICAPIEDRA</t>
  </si>
  <si>
    <t>EL MORRO CASA LA CABAÑA</t>
  </si>
  <si>
    <t>CDI-INSTITUCIONAL CON ARRIENDO- CDI CAMPESTRE</t>
  </si>
  <si>
    <t>CRA 11- 24-72</t>
  </si>
  <si>
    <t>CDI-INSTITUCIONAL CON ARRIENDO- LIBERTADORES</t>
  </si>
  <si>
    <t>CALLE 12 24-42</t>
  </si>
  <si>
    <t>JOHANNA BETANCOURT GALEANO</t>
  </si>
  <si>
    <t>LICENCIADA EN PREESCOLAR</t>
  </si>
  <si>
    <t>CORPORACION INTERNACIONAL PARA EL DESARROLLO EDUCATIVO</t>
  </si>
  <si>
    <t>N/A</t>
  </si>
  <si>
    <t>1/200</t>
  </si>
  <si>
    <t>FUNDESARROLLO 15-01-2013 A 31-10-2014</t>
  </si>
  <si>
    <t>FUNDESARROLLO</t>
  </si>
  <si>
    <t>EJERCER FUNCIONES DE COORDINACION EN LOS CDI}</t>
  </si>
  <si>
    <t>COORDINADOR (MODALIDAD INSTITUCIONAL)</t>
  </si>
  <si>
    <t>LEIDY ALEJANDRA NARANJO NIÑO</t>
  </si>
  <si>
    <t>PSICOPEDAGOGA</t>
  </si>
  <si>
    <t>UNIVERSIDAD PEDAGOGICA Y TECNILOGICA DE COLOMBIA</t>
  </si>
  <si>
    <t>FUNDESARROLLO 01-10-2013 AL 31-10- 2014</t>
  </si>
  <si>
    <t>EJERCER FUNCIONES DE COORDINACION EN LOS CDI</t>
  </si>
  <si>
    <t>NISTAN PAOLA LOPEZ CORREA</t>
  </si>
  <si>
    <t>UNIVERSIDAD UNAD</t>
  </si>
  <si>
    <t>PSICOLOGA</t>
  </si>
  <si>
    <t>FUNDESARROLLO 14-01-2013 A 31-10-2014</t>
  </si>
  <si>
    <t>MARIA ALEXANDRA CARDOZO NIETO</t>
  </si>
  <si>
    <t>17-06-2013 A 31-12-2013</t>
  </si>
  <si>
    <t>EJERCER FUNCIONES DE PSICOLOGA</t>
  </si>
  <si>
    <t>ELIANA MEJIA PEREZ</t>
  </si>
  <si>
    <t>TRABAJADORA SOCIAL</t>
  </si>
  <si>
    <t>UNIVERSIDAD COLEGIO MAYOR DE CUNDINAMARCA</t>
  </si>
  <si>
    <t>01-03-2013 A 31-10-2014</t>
  </si>
  <si>
    <t>EJERCER CARHO DE EDUDOR FAMILIAR</t>
  </si>
  <si>
    <t>MARIA ZUCENA MALDONADO</t>
  </si>
  <si>
    <t>SPICOLOGA</t>
  </si>
  <si>
    <t>UNIVERSIADA NACIONAL UNAD</t>
  </si>
  <si>
    <t>01-07-2013 A 31-10-2014</t>
  </si>
  <si>
    <t>FUNDACION PARA LA COOPERACION Y EL DESARROLLO SOSTENIBLE DE LA ORINOQUIA</t>
  </si>
  <si>
    <t>INSTITUTO COLOMBIANO DE BIENETAR FAMILIAR- REGIONAL CASANARE- CENTRO ZONAL YOPAL</t>
  </si>
  <si>
    <t>Se descuentan 3 meses  de agosto a octubre de 2014, en esta certificacion porque se evidenciia un traslapo con el contrato 122 de 2014</t>
  </si>
  <si>
    <t>X</t>
  </si>
  <si>
    <t>CARTA DE COMPROMISO DE GESTIONAR EL USO CUANDO ES PÚBLICA CDI</t>
  </si>
  <si>
    <t>CDI CON ARRIENDO</t>
  </si>
  <si>
    <t>KRA 14 N 20 54 VILLANUEVA</t>
  </si>
  <si>
    <t>SEGÚN LA NOTA 1 DEL NUMERAL 3.20 LA SUPERVISORA DEL CONTRATO DRAPAOLA MENDOZA  CERTIFICA LAS CONDICONES HABILITANTES PARA LA OPERACIÓN DE ESTA INFRAESTRUCTURA DE FECHA 20 NOVIEMBRE DE 2014</t>
  </si>
  <si>
    <t>CALLE 7 No 1G -10 VILLANUEVA</t>
  </si>
  <si>
    <t>CARRERA 11 N 21 -10 VILLANUEVA</t>
  </si>
  <si>
    <t>CALLE 15 N 12 18</t>
  </si>
  <si>
    <t>CDI SIN ARRIENDO</t>
  </si>
  <si>
    <t>CDI SIN  ARRIENDO</t>
  </si>
  <si>
    <t>PREDIO MUNICIPAL CONTIGUO A LA BIBLIOTECA MUNICIPAL DE SABANALARGA</t>
  </si>
  <si>
    <t>MODALIDAD FAMILIAR</t>
  </si>
  <si>
    <t>CALLE 5 7 -3 SABANALARGA</t>
  </si>
  <si>
    <t>NUVIA ESPERANZA ANGARITA AVILA</t>
  </si>
  <si>
    <t>FUNDACION UNIVERSITARIA MONSERRATE</t>
  </si>
  <si>
    <t>FUNDESARROLLO/ FUNDEUPIA/ COORPOSOYA</t>
  </si>
  <si>
    <t>11-09-2014 A 31-10-2014, 15-10-2013 A 19-12-2013 Y 15-01-2014 A 31- 07-2014 9-09-2013 AL 31-12- 2013</t>
  </si>
  <si>
    <t>EJERCER FUNCIONES COMO COORDINADORA EN LOS CDI DEL ICBF</t>
  </si>
  <si>
    <t>ZAUDDY TORCOROMA SANTOS SEPULVEDA</t>
  </si>
  <si>
    <t>Licenciada en educación Básica con énfasis en Ciencias Naturales y Educación Ambiental</t>
  </si>
  <si>
    <t>UNIVERSIDAD DE PAMPLONA</t>
  </si>
  <si>
    <t>FUNDESARROLLO/CORPOSOYA/FUNDEUPIA</t>
  </si>
  <si>
    <t>FUNDESARROLLO 10-09-2014 A 31-10-2014/CORPOSOYA  09-09-2013 AL 31-12-2013 Y FUNDEUPIA 01-02-2014 A 10-09-2014</t>
  </si>
  <si>
    <t>1/210</t>
  </si>
  <si>
    <t>ARACELY MOJICA SANTANA</t>
  </si>
  <si>
    <t>UNAD</t>
  </si>
  <si>
    <t>FUNDESARROLLO 01-03-2013 AL 30-04-2014</t>
  </si>
  <si>
    <t>LOS TRES COORDINADORES SON LOS ASIGNADOS PARA ATENDER LOS 610 CUPOS</t>
  </si>
  <si>
    <t>DARLY VIVIANA RODRIGUEZ LOPEZ</t>
  </si>
  <si>
    <t>UNIVERSIDAD COOPERATIVA DE COLOMBIA</t>
  </si>
  <si>
    <t>FUNDESARROLLO 17-06-2013 A 31-12 2013, 01-06-2012 A 31-12-2012</t>
  </si>
  <si>
    <t>EJERCER FUNCIONES COMO PSICOLOGA</t>
  </si>
  <si>
    <t>MARIA FERNANDA PEÑA LOPEZ</t>
  </si>
  <si>
    <t>FUNDESARROLLO 03-02-2014 A 31-12 2014</t>
  </si>
  <si>
    <t>EERCER FUNCIONES COMO EDUCADOR FAMILIAR</t>
  </si>
  <si>
    <t>CRISTIAN FELIPE MEDINA CIENDUA</t>
  </si>
  <si>
    <t>PSICOLOGO</t>
  </si>
  <si>
    <t>UNIVERSIDAD CONRAD LOPRENZ</t>
  </si>
  <si>
    <t>FUNDESARROLLO 17-06-2013 A 31-12 2013.</t>
  </si>
  <si>
    <t>COORDINADOR (MODALIDAD FAMILIAR)</t>
  </si>
  <si>
    <t>1/300</t>
  </si>
  <si>
    <t>EDY LORENA PEREZ RUIZ</t>
  </si>
  <si>
    <t>COORPORACION INTERNACIONAL PARA EL DESARROLLO EDUCATIVO</t>
  </si>
  <si>
    <t>CENTRO EDUCATIVO RAFAEL NUÑES DE SOACHA</t>
  </si>
  <si>
    <t>01-01-2012 A 31-12-2012</t>
  </si>
  <si>
    <t>EJERCER FUNCIONES DE COORDINADORA DE CONVIVENCIA Y DISCIPLINA DE  LA INSTITUCION</t>
  </si>
  <si>
    <t>EL PROPONENTE PRESENTA PROPUESTA CON LOS 5 COMPONENTES MEDIANTE LOS CUALES PRECISA  LAS ACCIONES  A REALIZAR PARA BRINDAR UN SERVICIO CON CALIDAD</t>
  </si>
  <si>
    <t>ICBF</t>
  </si>
  <si>
    <t>2.18</t>
  </si>
  <si>
    <t>CONTRATO EN EJECUCION POR TANTO SE TOMA LA EXPERIENCIA HASTA 30 DE SEPTIEMBRE DE 2014 SEGÚN EL NUMERAL 3.19 LITERAL C</t>
  </si>
  <si>
    <t>9.2</t>
  </si>
  <si>
    <t>UNION TEMPORAL BIENESTAR PARA LOS NIÑOS Y NIÑAS DE TRINIDAD</t>
  </si>
  <si>
    <t>CONTRATO EN EJECUCION POR TANTO SE TOMA LA EXPERIENCIA HASTA 30 DE SEPTIEMBRE DE 2014 SEGÚN EL NUMERAL 3.19 LITERAL C Y SE TIENE EN CUENTA EL PORCENTAJE DE PARTICIPACION EN LA UNION TEMPORAL</t>
  </si>
  <si>
    <t>1/1000</t>
  </si>
  <si>
    <t>RUTH ESTHER GOMEZ PAEZ</t>
  </si>
  <si>
    <t>CONTADOR PUBLICO</t>
  </si>
  <si>
    <t>COORPORACION UNIVERSITARIA REMINGTON</t>
  </si>
  <si>
    <t>01-06-2012 A 29-11-2014</t>
  </si>
  <si>
    <t>EJERCER FUNCIONES DE CORDINADORA GENERAL Y REPRESENTANTE LEGAL</t>
  </si>
  <si>
    <t>LICENCIADA EN PEDAGOGIA INFANTIL</t>
  </si>
  <si>
    <t>01-10-2012 AL 31-10-2014</t>
  </si>
  <si>
    <t>EJERCER FUNCIONES COMO PEDAGOGA EN CDI</t>
  </si>
  <si>
    <t>1/5000.</t>
  </si>
  <si>
    <t>SANDRA MILENA HURTADO JIMENEZ</t>
  </si>
  <si>
    <t>CONTADORA PUBLICA</t>
  </si>
  <si>
    <t>UNIVERSIDAD DE ANTIOQUIA</t>
  </si>
  <si>
    <t>ICBF REGIONA CASANARE- GRUPO JURIDICO</t>
  </si>
  <si>
    <t>GOBERNACION DE CASANARE</t>
  </si>
  <si>
    <t>ONG FLOR AMIRILLO CASANARE ONG</t>
  </si>
  <si>
    <t>18</t>
  </si>
  <si>
    <t>LA FUNDACION CAMBIO DE RAZON SOCIAL DE ONG A FUNDACION, MEDIANTE ACTA No0000001  DEL 20 DE JULIO DE 2003 SEGÚN CONSTA CAMARA DE COMERCIO DE CASANARE</t>
  </si>
  <si>
    <t>LEIDY KATERINE PULIDO BOTIA</t>
  </si>
  <si>
    <t>DE ACUERDO  A LA NOTA 4 DEL NUMERAL 4.1. CRITERIOS DE PONDERACION NO SE TIENE EN CUENTA ESTA HOJA DE VIDA PUESTO QUE EL GRUPO O CONVOCATORIA AL QUE SE PERSENTA SUPERA LOS CUPOS SEÑALADOS PARA CADA PERFIL, EN TANTO QUE SOLAMENTE SE EVALUARAN  EN  LA PRIMERA PROPUESTA PRESENTADA, ES DECIR SE TENDRA EN CUENTA PARA EL GRUPO 9 YA QUE SUMADO CON EL GRUPO 3 DA UNA SUMATORIA DE 1260 CUPOS.</t>
  </si>
  <si>
    <t>844004578-5</t>
  </si>
  <si>
    <t xml:space="preserve">CUMPLE </t>
  </si>
  <si>
    <t>EL PROPONENTE CUMPLE ___x___ NO CUMPLE _______</t>
  </si>
  <si>
    <t>FUNDACION PARA LA COOPERACION Y EL DESARROLLO SOSTENIBLE DE LA ORINOQUIA -FUNDESARROLLO</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</si>
  <si>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</si>
  <si>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</si>
  <si>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</si>
  <si>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</si>
  <si>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FUNDACION NACIONAL PARA EL DESARROLLO DE LA PROSPERIDAD - FUNDEXPO</t>
  </si>
  <si>
    <t>PROPONENTE No. 3. FUNDACIÓN PARA COOPERACIÓN Y EL DESARROLLO SOSTENIBLE DE LA ORINOQUIA</t>
  </si>
  <si>
    <t>2 al 3</t>
  </si>
  <si>
    <t>El proponente se presenta para el Grupo 3</t>
  </si>
  <si>
    <t>2 a al 3</t>
  </si>
  <si>
    <t>El proponente se presenta para el Grupo 9</t>
  </si>
  <si>
    <t>CERTIFICADO DE CUMPLIMIENTO DE PAGO DE APORTES DE SEGURIDAD SOCIAL Y PARAFISCALES. FORMATO 2</t>
  </si>
  <si>
    <t>Para el Grupo 3</t>
  </si>
  <si>
    <t>Para el Grupo 9</t>
  </si>
  <si>
    <t>29 al 30</t>
  </si>
  <si>
    <t>32 al 33</t>
  </si>
  <si>
    <t>6 al 11</t>
  </si>
  <si>
    <t>Grupo 3 y Grupo 9</t>
  </si>
  <si>
    <t>15 al 20</t>
  </si>
  <si>
    <t xml:space="preserve">Grupo 3 </t>
  </si>
  <si>
    <t>Grupo 9</t>
  </si>
  <si>
    <t>Grupo 3</t>
  </si>
  <si>
    <t>22 y 26 respectivamente</t>
  </si>
  <si>
    <t>21 y 24 respectivamente</t>
  </si>
  <si>
    <t>26 al 27</t>
  </si>
  <si>
    <t>Grupo 3. Resolución número 3742 de 2014, expedida por Regional Casanare</t>
  </si>
  <si>
    <t>29 al 31</t>
  </si>
  <si>
    <t>Grupo 9. Resolución número 3742 de 2014, expedida por Regional Casanare</t>
  </si>
  <si>
    <t>4 al 5</t>
  </si>
  <si>
    <t xml:space="preserve">SI </t>
  </si>
  <si>
    <t>FUNDACION MUEJRES PRO CANASARE</t>
  </si>
  <si>
    <t>FALTA TARJETA PROFESIONAL, SE RECHAZA POR QUE NO CUMPLE CON LAS CONDICIONES SOLICITADAS EN EL PLIEGO. 
DE ACUERDO A LA ACLARACION DE LA SEDE NACIONAL DEL 7 DE DICIEMBRE DE 2014, NO SE REQUIERE ADJUNTAR LA TARJETA PROFESIONAL, POR LO TANTO SE ACEPTA LA HOJA DE VIDA PRESENTADA Y SE CORRIGE EL PUNTAJE DE PONDERACION ASIGNADO INICIALMENTE</t>
  </si>
  <si>
    <t>SUBSANAR FALTA FUNCIONES CERTIFICACION LABORAL (FOLIO 115) 
PRESENTO CERTIFICAION LABORAL CON FUNCIONES DE ACUERDO A LA SUBSANACION SOLICITADA.</t>
  </si>
  <si>
    <t>PARA  SUBSANAR  Y PRESENTAR  COPIA DE LA TRAJETA PROFESIONAL (FOLIO 103)
PRESENTO TARJETA PROFESIONAL DE ACUERDO A LA SUBSANACION SOLICITADA.</t>
  </si>
  <si>
    <t>FALTA TARJETA PROFESIONAL, SE RECHAZA POR QUE NO CUMPLE CON LAS CONDICIONES SOLICITADAS EN EL PLIEGO.
DE ACUERDO A LA ACLARACION DE LA SEDE NACIONAL DEL 7 DE DICIEMBRE DE 2014, NO SE REQUIERE ADJUNTAR LA TARJETA PROFESIONAL, POR LO TANTO SE ACEPTA LA HOJA DE VIDA PRESENTADA Y SE CORRIGE EL PUNTAJE DE PONDERACION ASIGNADO INICIALMENTE</t>
  </si>
  <si>
    <t>FALTA TARJETA PROFESIONAL, SE RECHAZA POR QUE NO CUMPLE CON LAS CONDICIONES SOLICITADAS EN EL PLIEGO
DE ACUERDO A LA ACLARACION DE LA SEDE NACIONAL DEL 7 DE DICIEMBRE DE 2014, NO SE REQUIERE ADJUNTAR LA TARJETA PROFESIONAL, POR LO TANTO SE ACEPTA LA HOJA DE VIDA PRESENTADA Y SE CORRIGE EL PUNTAJE DE PONDERACION ASIGNADO INICIALMENTE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</si>
</sst>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0_-;\-* #,##0.0_-;_-* &quot;-&quot;??_-;_-@_-"/>
    <numFmt numFmtId="171" formatCode="_-* #,##0_-;\-* #,##0_-;_-* &quot;-&quot;??_-;_-@_-"/>
  </numFmts>
  <fonts count="36"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b/>
      <sz val="10"/>
      <color theme="1"/>
      <name val="Arial"/>
      <family val="2"/>
    </font>
    <font>
      <sz val="12"/>
      <color rgb="FF7030A0"/>
      <name val="Arial"/>
      <family val="2"/>
    </font>
    <font>
      <b/>
      <sz val="12"/>
      <name val="Arial"/>
      <family val="2"/>
    </font>
    <font>
      <sz val="12"/>
      <name val="Arial"/>
      <family val="2"/>
    </font>
    <font>
      <sz val="11"/>
      <name val="Arial Narrow"/>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1">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4" fillId="0" borderId="0" xfId="0" applyFont="1" applyAlignment="1">
      <alignment horizontal="justify" vertical="center"/>
    </xf>
    <xf numFmtId="0" fontId="25" fillId="4"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5" borderId="5"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6"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6" borderId="0" xfId="0" applyFont="1" applyFill="1" applyAlignment="1">
      <alignment vertical="center"/>
    </xf>
    <xf numFmtId="0" fontId="28" fillId="6" borderId="27" xfId="0" applyFont="1" applyFill="1" applyBorder="1" applyAlignment="1">
      <alignment vertical="center"/>
    </xf>
    <xf numFmtId="0" fontId="28" fillId="6"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6" borderId="29" xfId="0" applyFont="1" applyFill="1" applyBorder="1" applyAlignment="1">
      <alignment vertical="center"/>
    </xf>
    <xf numFmtId="0" fontId="29" fillId="6" borderId="28" xfId="0" applyFont="1" applyFill="1" applyBorder="1" applyAlignment="1">
      <alignment vertical="center"/>
    </xf>
    <xf numFmtId="0" fontId="29" fillId="6" borderId="0" xfId="0" applyFont="1" applyFill="1" applyAlignment="1">
      <alignment vertical="center"/>
    </xf>
    <xf numFmtId="0" fontId="29" fillId="6" borderId="29" xfId="0" applyFont="1" applyFill="1" applyBorder="1" applyAlignment="1">
      <alignment vertical="center"/>
    </xf>
    <xf numFmtId="0" fontId="28" fillId="6" borderId="30" xfId="0" applyFont="1" applyFill="1" applyBorder="1" applyAlignment="1">
      <alignment vertical="center"/>
    </xf>
    <xf numFmtId="0" fontId="28" fillId="6" borderId="0" xfId="0" applyFont="1" applyFill="1" applyAlignment="1">
      <alignment horizontal="center" vertical="center"/>
    </xf>
    <xf numFmtId="0" fontId="28" fillId="6" borderId="29" xfId="0" applyFont="1" applyFill="1" applyBorder="1" applyAlignment="1">
      <alignment horizontal="center" vertical="center"/>
    </xf>
    <xf numFmtId="0" fontId="29" fillId="6" borderId="25" xfId="0" applyFont="1" applyFill="1" applyBorder="1" applyAlignment="1">
      <alignment vertical="center"/>
    </xf>
    <xf numFmtId="0" fontId="29" fillId="7" borderId="26" xfId="0" applyFont="1" applyFill="1" applyBorder="1" applyAlignment="1">
      <alignment vertical="center"/>
    </xf>
    <xf numFmtId="0" fontId="29" fillId="7" borderId="0" xfId="0" applyFont="1" applyFill="1" applyAlignment="1">
      <alignment vertical="center"/>
    </xf>
    <xf numFmtId="0" fontId="29" fillId="6" borderId="33" xfId="0" applyFont="1" applyFill="1" applyBorder="1" applyAlignment="1">
      <alignment vertical="center"/>
    </xf>
    <xf numFmtId="0" fontId="29" fillId="7" borderId="35" xfId="0" applyFont="1" applyFill="1" applyBorder="1" applyAlignment="1">
      <alignment vertical="center"/>
    </xf>
    <xf numFmtId="0" fontId="29" fillId="6" borderId="36" xfId="0" applyFont="1" applyFill="1" applyBorder="1" applyAlignment="1">
      <alignment vertical="center"/>
    </xf>
    <xf numFmtId="0" fontId="28" fillId="6" borderId="28" xfId="0" applyFont="1" applyFill="1" applyBorder="1" applyAlignment="1">
      <alignment vertical="center"/>
    </xf>
    <xf numFmtId="0" fontId="28" fillId="6" borderId="36" xfId="0" applyFont="1" applyFill="1" applyBorder="1" applyAlignment="1">
      <alignment horizontal="center" vertical="center"/>
    </xf>
    <xf numFmtId="0" fontId="28" fillId="6" borderId="0" xfId="0" applyFont="1" applyFill="1" applyAlignment="1">
      <alignment horizontal="right" vertical="center"/>
    </xf>
    <xf numFmtId="0" fontId="28" fillId="6" borderId="0" xfId="0" applyFont="1" applyFill="1" applyAlignment="1">
      <alignment vertical="center"/>
    </xf>
    <xf numFmtId="0" fontId="29" fillId="0" borderId="29" xfId="0" applyFont="1" applyBorder="1" applyAlignment="1">
      <alignment vertical="center"/>
    </xf>
    <xf numFmtId="0" fontId="29" fillId="6" borderId="35" xfId="0" applyFont="1" applyFill="1" applyBorder="1" applyAlignment="1">
      <alignment vertical="center" wrapText="1"/>
    </xf>
    <xf numFmtId="0" fontId="30" fillId="0" borderId="0" xfId="0" applyFont="1"/>
    <xf numFmtId="0" fontId="32"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3" fillId="6" borderId="33" xfId="0" applyFont="1" applyFill="1" applyBorder="1" applyAlignment="1">
      <alignment vertical="center"/>
    </xf>
    <xf numFmtId="0" fontId="33" fillId="6" borderId="33" xfId="0" applyFont="1" applyFill="1" applyBorder="1" applyAlignment="1">
      <alignment horizontal="center" vertical="center"/>
    </xf>
    <xf numFmtId="0" fontId="33" fillId="6" borderId="33" xfId="0" applyFont="1" applyFill="1" applyBorder="1" applyAlignment="1">
      <alignment vertical="center" wrapText="1"/>
    </xf>
    <xf numFmtId="0" fontId="0" fillId="0" borderId="1" xfId="0" applyBorder="1" applyAlignment="1">
      <alignment wrapText="1"/>
    </xf>
    <xf numFmtId="0" fontId="9" fillId="2" borderId="1" xfId="0" applyFont="1" applyFill="1" applyBorder="1" applyAlignment="1">
      <alignment horizontal="center" vertical="center" wrapText="1"/>
    </xf>
    <xf numFmtId="14" fontId="0" fillId="0" borderId="0" xfId="0" applyNumberFormat="1" applyFill="1" applyBorder="1" applyAlignment="1" applyProtection="1">
      <alignment horizontal="left" vertical="center"/>
      <protection locked="0"/>
    </xf>
    <xf numFmtId="0" fontId="0" fillId="3" borderId="1" xfId="0" applyNumberFormat="1" applyFill="1" applyBorder="1" applyAlignment="1">
      <alignment horizontal="right" vertical="center"/>
    </xf>
    <xf numFmtId="0" fontId="13" fillId="0" borderId="1" xfId="0" applyNumberFormat="1" applyFont="1" applyFill="1" applyBorder="1" applyAlignment="1" applyProtection="1">
      <alignment horizontal="center" vertical="center" wrapText="1"/>
      <protection locked="0"/>
    </xf>
    <xf numFmtId="12" fontId="13"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Border="1" applyAlignment="1"/>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3" fontId="11" fillId="0" borderId="1" xfId="0" applyNumberFormat="1" applyFont="1" applyFill="1" applyBorder="1" applyAlignment="1">
      <alignment horizontal="right" vertical="center" wrapText="1"/>
    </xf>
    <xf numFmtId="14" fontId="0" fillId="0" borderId="1" xfId="0" applyNumberFormat="1" applyFill="1" applyBorder="1" applyAlignment="1"/>
    <xf numFmtId="0" fontId="0" fillId="0" borderId="1" xfId="0" applyFill="1" applyBorder="1" applyAlignment="1">
      <alignment horizontal="center" vertical="center"/>
    </xf>
    <xf numFmtId="15" fontId="0" fillId="0" borderId="7" xfId="0" applyNumberFormat="1" applyFont="1" applyFill="1" applyBorder="1" applyAlignment="1" applyProtection="1">
      <alignment horizontal="left" vertical="center"/>
      <protection locked="0"/>
    </xf>
    <xf numFmtId="1" fontId="0" fillId="3" borderId="1" xfId="0" applyNumberFormat="1" applyFill="1" applyBorder="1" applyAlignment="1">
      <alignment horizontal="right" vertical="center"/>
    </xf>
    <xf numFmtId="1" fontId="13" fillId="0" borderId="1" xfId="0"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171" fontId="13" fillId="0" borderId="1" xfId="1" applyNumberFormat="1" applyFont="1" applyFill="1" applyBorder="1" applyAlignment="1" applyProtection="1">
      <alignment horizontal="center" vertical="center" wrapText="1"/>
      <protection locked="0"/>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14" fontId="0" fillId="0" borderId="1" xfId="0" applyNumberFormat="1" applyBorder="1" applyAlignment="1">
      <alignment vertical="center"/>
    </xf>
    <xf numFmtId="0" fontId="14" fillId="0" borderId="1" xfId="0" applyFont="1" applyBorder="1" applyAlignment="1">
      <alignment horizontal="center" vertical="center" wrapText="1"/>
    </xf>
    <xf numFmtId="0" fontId="13" fillId="0" borderId="1" xfId="1" applyNumberFormat="1" applyFont="1" applyFill="1" applyBorder="1" applyAlignment="1" applyProtection="1">
      <alignment horizontal="center" vertical="center" wrapText="1"/>
      <protection locked="0"/>
    </xf>
    <xf numFmtId="2" fontId="13" fillId="0" borderId="1" xfId="4" applyNumberFormat="1" applyFont="1" applyFill="1" applyBorder="1" applyAlignment="1" applyProtection="1">
      <alignment horizontal="center" vertical="center" wrapText="1"/>
      <protection locked="0"/>
    </xf>
    <xf numFmtId="171" fontId="0" fillId="0" borderId="0" xfId="1" applyNumberFormat="1" applyFont="1" applyFill="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justify" vertical="center" wrapText="1"/>
    </xf>
    <xf numFmtId="0" fontId="23" fillId="0" borderId="0" xfId="0" applyFont="1" applyAlignment="1">
      <alignment horizontal="center" vertical="center"/>
    </xf>
    <xf numFmtId="0" fontId="25" fillId="5"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8" fillId="6" borderId="33" xfId="0" applyFont="1" applyFill="1" applyBorder="1" applyAlignment="1">
      <alignment vertical="center"/>
    </xf>
    <xf numFmtId="0" fontId="0" fillId="3" borderId="1" xfId="0" applyFill="1" applyBorder="1" applyAlignment="1">
      <alignment horizontal="right" vertical="center"/>
    </xf>
    <xf numFmtId="166" fontId="0" fillId="0" borderId="1" xfId="0" applyNumberFormat="1" applyFill="1" applyBorder="1" applyAlignment="1" applyProtection="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2" fontId="29" fillId="6" borderId="27" xfId="0" applyNumberFormat="1" applyFont="1" applyFill="1" applyBorder="1" applyAlignment="1">
      <alignment vertical="center"/>
    </xf>
    <xf numFmtId="2" fontId="29" fillId="6" borderId="29" xfId="0" applyNumberFormat="1" applyFont="1" applyFill="1" applyBorder="1" applyAlignment="1">
      <alignment vertical="center"/>
    </xf>
    <xf numFmtId="2" fontId="29" fillId="7" borderId="0" xfId="0" applyNumberFormat="1" applyFont="1" applyFill="1" applyAlignment="1">
      <alignment horizontal="center" vertical="center"/>
    </xf>
    <xf numFmtId="2" fontId="29" fillId="7" borderId="35" xfId="0" applyNumberFormat="1" applyFont="1" applyFill="1" applyBorder="1" applyAlignment="1">
      <alignment horizontal="center" vertical="center"/>
    </xf>
    <xf numFmtId="0" fontId="26" fillId="6" borderId="22" xfId="0" applyFont="1" applyFill="1" applyBorder="1" applyAlignment="1">
      <alignment horizontal="justify" vertical="justify" wrapText="1"/>
    </xf>
    <xf numFmtId="0" fontId="26" fillId="6" borderId="23" xfId="0" applyFont="1" applyFill="1" applyBorder="1" applyAlignment="1">
      <alignment horizontal="justify" vertical="justify" wrapText="1"/>
    </xf>
    <xf numFmtId="0" fontId="26" fillId="6" borderId="24" xfId="0" applyFont="1" applyFill="1" applyBorder="1" applyAlignment="1">
      <alignment horizontal="justify"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0" borderId="22" xfId="0" applyFont="1" applyBorder="1" applyAlignment="1">
      <alignment horizontal="justify" vertical="justify" wrapText="1"/>
    </xf>
    <xf numFmtId="0" fontId="26" fillId="0" borderId="23" xfId="0" applyFont="1" applyBorder="1" applyAlignment="1">
      <alignment horizontal="justify" vertical="justify" wrapText="1"/>
    </xf>
    <xf numFmtId="0" fontId="26" fillId="0" borderId="24" xfId="0" applyFont="1" applyBorder="1" applyAlignment="1">
      <alignment horizontal="justify" vertical="justify" wrapText="1"/>
    </xf>
    <xf numFmtId="0" fontId="26" fillId="6" borderId="19" xfId="0" applyFont="1" applyFill="1" applyBorder="1" applyAlignment="1">
      <alignment horizontal="justify" vertical="justify" wrapText="1"/>
    </xf>
    <xf numFmtId="0" fontId="26" fillId="6" borderId="20" xfId="0" applyFont="1" applyFill="1" applyBorder="1" applyAlignment="1">
      <alignment horizontal="justify" vertical="justify" wrapText="1"/>
    </xf>
    <xf numFmtId="0" fontId="26" fillId="6" borderId="21" xfId="0" applyFont="1" applyFill="1" applyBorder="1" applyAlignment="1">
      <alignment horizontal="justify" vertical="justify" wrapText="1"/>
    </xf>
    <xf numFmtId="0" fontId="25" fillId="0" borderId="1" xfId="0" applyFont="1" applyBorder="1" applyAlignment="1">
      <alignment horizontal="center" vertical="center" wrapText="1"/>
    </xf>
    <xf numFmtId="0" fontId="31" fillId="0" borderId="0" xfId="0" applyFont="1" applyAlignment="1">
      <alignment horizontal="center" vertical="center"/>
    </xf>
    <xf numFmtId="0" fontId="25" fillId="5"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4" borderId="1" xfId="0" applyFont="1" applyFill="1" applyBorder="1" applyAlignment="1">
      <alignment horizontal="center"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1" fillId="2" borderId="40" xfId="0" applyFon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4" fillId="0" borderId="5"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0" fillId="0" borderId="5" xfId="0" applyFill="1" applyBorder="1" applyAlignment="1">
      <alignment horizontal="justify" vertical="center" wrapText="1"/>
    </xf>
    <xf numFmtId="0" fontId="0" fillId="0" borderId="14" xfId="0" applyFill="1" applyBorder="1" applyAlignment="1">
      <alignment horizontal="justify" vertical="center" wrapText="1"/>
    </xf>
    <xf numFmtId="0" fontId="0" fillId="0" borderId="1" xfId="0" applyFill="1" applyBorder="1" applyAlignment="1">
      <alignment horizontal="justify" vertical="center"/>
    </xf>
    <xf numFmtId="0" fontId="0" fillId="0" borderId="28" xfId="0" applyBorder="1"/>
    <xf numFmtId="0" fontId="28" fillId="6" borderId="35" xfId="0" applyFont="1" applyFill="1" applyBorder="1" applyAlignment="1">
      <alignment vertical="center" wrapText="1"/>
    </xf>
    <xf numFmtId="0" fontId="28" fillId="6" borderId="34" xfId="0" applyFont="1" applyFill="1" applyBorder="1" applyAlignment="1">
      <alignment vertical="center" wrapText="1"/>
    </xf>
    <xf numFmtId="0" fontId="28" fillId="8" borderId="30" xfId="0" applyFont="1" applyFill="1" applyBorder="1" applyAlignment="1">
      <alignment horizontal="center" vertical="center"/>
    </xf>
    <xf numFmtId="0" fontId="28" fillId="8" borderId="32" xfId="0" applyFont="1" applyFill="1" applyBorder="1" applyAlignment="1">
      <alignment horizontal="center" vertical="center"/>
    </xf>
    <xf numFmtId="0" fontId="28" fillId="8" borderId="31" xfId="0" applyFont="1" applyFill="1" applyBorder="1" applyAlignment="1">
      <alignment horizontal="center" vertical="center"/>
    </xf>
    <xf numFmtId="0" fontId="29" fillId="6" borderId="38" xfId="0" applyFont="1" applyFill="1" applyBorder="1" applyAlignment="1">
      <alignment vertical="center"/>
    </xf>
    <xf numFmtId="0" fontId="28" fillId="6" borderId="25" xfId="0" applyFont="1" applyFill="1" applyBorder="1" applyAlignment="1">
      <alignment vertical="center"/>
    </xf>
    <xf numFmtId="0" fontId="28" fillId="6" borderId="33" xfId="0" applyFont="1" applyFill="1" applyBorder="1" applyAlignment="1">
      <alignment vertical="center"/>
    </xf>
    <xf numFmtId="0" fontId="28" fillId="6" borderId="26" xfId="0" applyFont="1" applyFill="1" applyBorder="1" applyAlignment="1">
      <alignment vertical="center" wrapText="1"/>
    </xf>
    <xf numFmtId="0" fontId="28" fillId="6" borderId="37" xfId="0" applyFont="1" applyFill="1" applyBorder="1" applyAlignment="1">
      <alignment vertical="center" wrapText="1"/>
    </xf>
    <xf numFmtId="0" fontId="29" fillId="6" borderId="39" xfId="0" applyFont="1" applyFill="1" applyBorder="1" applyAlignment="1">
      <alignment vertical="center"/>
    </xf>
    <xf numFmtId="0" fontId="28" fillId="6" borderId="25" xfId="0" applyFont="1" applyFill="1" applyBorder="1" applyAlignment="1">
      <alignment horizontal="center" vertical="center" wrapText="1"/>
    </xf>
    <xf numFmtId="0" fontId="28" fillId="6" borderId="26" xfId="0" applyFont="1" applyFill="1" applyBorder="1" applyAlignment="1">
      <alignment horizontal="center" vertical="center" wrapText="1"/>
    </xf>
    <xf numFmtId="0" fontId="28" fillId="6" borderId="0" xfId="0" applyFont="1" applyFill="1" applyAlignment="1">
      <alignment horizontal="center" vertical="center" wrapText="1"/>
    </xf>
    <xf numFmtId="0" fontId="29" fillId="6" borderId="32" xfId="0" applyFont="1" applyFill="1" applyBorder="1" applyAlignment="1">
      <alignment horizontal="center" vertical="center" wrapText="1"/>
    </xf>
    <xf numFmtId="0" fontId="29" fillId="6" borderId="31" xfId="0" applyFont="1" applyFill="1" applyBorder="1" applyAlignment="1">
      <alignment horizontal="center" vertical="center" wrapText="1"/>
    </xf>
    <xf numFmtId="0" fontId="34" fillId="6" borderId="32" xfId="0" applyFont="1" applyFill="1" applyBorder="1" applyAlignment="1">
      <alignment horizontal="center" vertical="center" wrapText="1"/>
    </xf>
    <xf numFmtId="0" fontId="34" fillId="6" borderId="31" xfId="0" applyFont="1" applyFill="1" applyBorder="1" applyAlignment="1">
      <alignment horizontal="center" vertical="center" wrapText="1"/>
    </xf>
    <xf numFmtId="44" fontId="34" fillId="6" borderId="32" xfId="3" applyFont="1" applyFill="1" applyBorder="1" applyAlignment="1">
      <alignment horizontal="center" vertical="center" wrapText="1"/>
    </xf>
    <xf numFmtId="44" fontId="34" fillId="6" borderId="31" xfId="3" applyFont="1" applyFill="1" applyBorder="1" applyAlignment="1">
      <alignment horizontal="center" vertical="center" wrapText="1"/>
    </xf>
    <xf numFmtId="0" fontId="33" fillId="6" borderId="32" xfId="0" applyFont="1" applyFill="1" applyBorder="1" applyAlignment="1">
      <alignment horizontal="center" vertical="center" wrapText="1"/>
    </xf>
    <xf numFmtId="0" fontId="33" fillId="6"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5"/>
  <sheetViews>
    <sheetView topLeftCell="A36" zoomScaleNormal="100" workbookViewId="0">
      <selection activeCell="A22" sqref="A22:D45"/>
    </sheetView>
  </sheetViews>
  <sheetFormatPr baseColWidth="10" defaultRowHeight="15" x14ac:dyDescent="0.25"/>
  <cols>
    <col min="1" max="1" width="11.42578125" style="98"/>
    <col min="2" max="2" width="13.85546875" style="98" customWidth="1"/>
    <col min="3" max="3" width="13.7109375" style="98" customWidth="1"/>
    <col min="4" max="4" width="21.85546875" style="98" customWidth="1"/>
    <col min="5" max="5" width="11.42578125" style="98"/>
    <col min="6" max="6" width="9.85546875" style="98" customWidth="1"/>
    <col min="7" max="7" width="10.85546875" style="98" customWidth="1"/>
    <col min="8" max="11" width="11.42578125" style="98"/>
    <col min="12" max="12" width="20.28515625" style="98" customWidth="1"/>
    <col min="13" max="16384" width="11.42578125" style="98"/>
  </cols>
  <sheetData>
    <row r="3" spans="1:12" ht="16.5" x14ac:dyDescent="0.25">
      <c r="A3" s="217" t="s">
        <v>64</v>
      </c>
      <c r="B3" s="217"/>
      <c r="C3" s="217"/>
      <c r="D3" s="217"/>
      <c r="E3" s="217"/>
      <c r="F3" s="217"/>
      <c r="G3" s="217"/>
      <c r="H3" s="217"/>
      <c r="I3" s="217"/>
      <c r="J3" s="217"/>
      <c r="K3" s="217"/>
      <c r="L3" s="217"/>
    </row>
    <row r="4" spans="1:12" ht="16.5" x14ac:dyDescent="0.25">
      <c r="A4" s="188"/>
    </row>
    <row r="5" spans="1:12" ht="16.5" x14ac:dyDescent="0.25">
      <c r="A5" s="217" t="s">
        <v>283</v>
      </c>
      <c r="B5" s="217"/>
      <c r="C5" s="217"/>
      <c r="D5" s="217"/>
      <c r="E5" s="217"/>
      <c r="F5" s="217"/>
      <c r="G5" s="217"/>
      <c r="H5" s="217"/>
      <c r="I5" s="217"/>
      <c r="J5" s="217"/>
      <c r="K5" s="217"/>
      <c r="L5" s="217"/>
    </row>
    <row r="6" spans="1:12" ht="16.5" x14ac:dyDescent="0.25">
      <c r="A6" s="76"/>
    </row>
    <row r="7" spans="1:12" ht="109.5" customHeight="1" x14ac:dyDescent="0.25">
      <c r="A7" s="218" t="s">
        <v>284</v>
      </c>
      <c r="B7" s="218"/>
      <c r="C7" s="218"/>
      <c r="D7" s="218"/>
      <c r="E7" s="218"/>
      <c r="F7" s="218"/>
      <c r="G7" s="218"/>
      <c r="H7" s="218"/>
      <c r="I7" s="218"/>
      <c r="J7" s="218"/>
      <c r="K7" s="218"/>
      <c r="L7" s="218"/>
    </row>
    <row r="8" spans="1:12" ht="45.75" customHeight="1" x14ac:dyDescent="0.25">
      <c r="A8" s="218"/>
      <c r="B8" s="218"/>
      <c r="C8" s="218"/>
      <c r="D8" s="218"/>
      <c r="E8" s="218"/>
      <c r="F8" s="218"/>
      <c r="G8" s="218"/>
      <c r="H8" s="218"/>
      <c r="I8" s="218"/>
      <c r="J8" s="218"/>
      <c r="K8" s="218"/>
      <c r="L8" s="218"/>
    </row>
    <row r="9" spans="1:12" ht="28.5" customHeight="1" x14ac:dyDescent="0.25">
      <c r="A9" s="218" t="s">
        <v>90</v>
      </c>
      <c r="B9" s="218"/>
      <c r="C9" s="218"/>
      <c r="D9" s="218"/>
      <c r="E9" s="218"/>
      <c r="F9" s="218"/>
      <c r="G9" s="218"/>
      <c r="H9" s="218"/>
      <c r="I9" s="218"/>
      <c r="J9" s="218"/>
      <c r="K9" s="218"/>
      <c r="L9" s="218"/>
    </row>
    <row r="10" spans="1:12" ht="28.5" customHeight="1" x14ac:dyDescent="0.25">
      <c r="A10" s="218"/>
      <c r="B10" s="218"/>
      <c r="C10" s="218"/>
      <c r="D10" s="218"/>
      <c r="E10" s="218"/>
      <c r="F10" s="218"/>
      <c r="G10" s="218"/>
      <c r="H10" s="218"/>
      <c r="I10" s="218"/>
      <c r="J10" s="218"/>
      <c r="K10" s="218"/>
      <c r="L10" s="218"/>
    </row>
    <row r="11" spans="1:12" ht="15.75" thickBot="1" x14ac:dyDescent="0.3"/>
    <row r="12" spans="1:12" ht="15.75" thickBot="1" x14ac:dyDescent="0.3">
      <c r="A12" s="77" t="s">
        <v>65</v>
      </c>
      <c r="B12" s="219" t="s">
        <v>87</v>
      </c>
      <c r="C12" s="220"/>
      <c r="D12" s="220"/>
      <c r="E12" s="220"/>
      <c r="F12" s="220"/>
      <c r="G12" s="220"/>
      <c r="H12" s="220"/>
      <c r="I12" s="220"/>
      <c r="J12" s="220"/>
      <c r="K12" s="220"/>
      <c r="L12" s="220"/>
    </row>
    <row r="13" spans="1:12" ht="15.75" thickBot="1" x14ac:dyDescent="0.3">
      <c r="A13" s="78">
        <v>1</v>
      </c>
      <c r="B13" s="214" t="s">
        <v>285</v>
      </c>
      <c r="C13" s="214"/>
      <c r="D13" s="214"/>
      <c r="E13" s="214"/>
      <c r="F13" s="214"/>
      <c r="G13" s="214"/>
      <c r="H13" s="214"/>
      <c r="I13" s="214"/>
      <c r="J13" s="214"/>
      <c r="K13" s="214"/>
      <c r="L13" s="214"/>
    </row>
    <row r="14" spans="1:12" ht="15.75" thickBot="1" x14ac:dyDescent="0.3">
      <c r="A14" s="78">
        <v>2</v>
      </c>
      <c r="B14" s="214" t="s">
        <v>312</v>
      </c>
      <c r="C14" s="214"/>
      <c r="D14" s="214"/>
      <c r="E14" s="214"/>
      <c r="F14" s="214"/>
      <c r="G14" s="214"/>
      <c r="H14" s="214"/>
      <c r="I14" s="214"/>
      <c r="J14" s="214"/>
      <c r="K14" s="214"/>
      <c r="L14" s="214"/>
    </row>
    <row r="15" spans="1:12" ht="15.75" thickBot="1" x14ac:dyDescent="0.3">
      <c r="A15" s="78">
        <v>3</v>
      </c>
      <c r="B15" s="214" t="s">
        <v>286</v>
      </c>
      <c r="C15" s="214"/>
      <c r="D15" s="214"/>
      <c r="E15" s="214"/>
      <c r="F15" s="214"/>
      <c r="G15" s="214"/>
      <c r="H15" s="214"/>
      <c r="I15" s="214"/>
      <c r="J15" s="214"/>
      <c r="K15" s="214"/>
      <c r="L15" s="214"/>
    </row>
    <row r="16" spans="1:12" ht="15.75" thickBot="1" x14ac:dyDescent="0.3">
      <c r="A16" s="78">
        <v>4</v>
      </c>
      <c r="B16" s="214" t="s">
        <v>287</v>
      </c>
      <c r="C16" s="214"/>
      <c r="D16" s="214"/>
      <c r="E16" s="214"/>
      <c r="F16" s="214"/>
      <c r="G16" s="214"/>
      <c r="H16" s="214"/>
      <c r="I16" s="214"/>
      <c r="J16" s="214"/>
      <c r="K16" s="214"/>
      <c r="L16" s="214"/>
    </row>
    <row r="17" spans="1:12" x14ac:dyDescent="0.25">
      <c r="A17" s="84"/>
      <c r="B17" s="84"/>
      <c r="C17" s="84"/>
      <c r="D17" s="84"/>
      <c r="E17" s="84"/>
      <c r="F17" s="84"/>
      <c r="G17" s="84"/>
      <c r="H17" s="84"/>
      <c r="I17" s="84"/>
      <c r="J17" s="84"/>
      <c r="K17" s="84"/>
      <c r="L17" s="84"/>
    </row>
    <row r="19" spans="1:12" x14ac:dyDescent="0.25">
      <c r="A19" s="215" t="s">
        <v>288</v>
      </c>
      <c r="B19" s="215"/>
      <c r="C19" s="215"/>
      <c r="D19" s="215"/>
      <c r="E19" s="215"/>
      <c r="F19" s="215"/>
      <c r="G19" s="215"/>
      <c r="H19" s="215"/>
      <c r="I19" s="215"/>
      <c r="J19" s="215"/>
      <c r="K19" s="215"/>
      <c r="L19" s="215"/>
    </row>
    <row r="21" spans="1:12" x14ac:dyDescent="0.25">
      <c r="A21" s="216" t="s">
        <v>66</v>
      </c>
      <c r="B21" s="216"/>
      <c r="C21" s="216"/>
      <c r="D21" s="216"/>
      <c r="E21" s="79" t="s">
        <v>67</v>
      </c>
      <c r="F21" s="189" t="s">
        <v>68</v>
      </c>
      <c r="G21" s="189" t="s">
        <v>69</v>
      </c>
      <c r="H21" s="216" t="s">
        <v>3</v>
      </c>
      <c r="I21" s="216"/>
      <c r="J21" s="216"/>
      <c r="K21" s="216"/>
      <c r="L21" s="216"/>
    </row>
    <row r="22" spans="1:12" ht="30.75" customHeight="1" x14ac:dyDescent="0.25">
      <c r="A22" s="211" t="s">
        <v>93</v>
      </c>
      <c r="B22" s="212"/>
      <c r="C22" s="212"/>
      <c r="D22" s="213"/>
      <c r="E22" s="80" t="s">
        <v>289</v>
      </c>
      <c r="F22" s="190" t="s">
        <v>131</v>
      </c>
      <c r="G22" s="1"/>
      <c r="H22" s="207" t="s">
        <v>290</v>
      </c>
      <c r="I22" s="207"/>
      <c r="J22" s="207"/>
      <c r="K22" s="207"/>
      <c r="L22" s="207"/>
    </row>
    <row r="23" spans="1:12" ht="30.75" customHeight="1" x14ac:dyDescent="0.25">
      <c r="A23" s="211" t="s">
        <v>93</v>
      </c>
      <c r="B23" s="212"/>
      <c r="C23" s="212"/>
      <c r="D23" s="213"/>
      <c r="E23" s="80" t="s">
        <v>291</v>
      </c>
      <c r="F23" s="190" t="s">
        <v>131</v>
      </c>
      <c r="G23" s="1"/>
      <c r="H23" s="204" t="s">
        <v>292</v>
      </c>
      <c r="I23" s="205"/>
      <c r="J23" s="205"/>
      <c r="K23" s="205"/>
      <c r="L23" s="206"/>
    </row>
    <row r="24" spans="1:12" ht="31.5" customHeight="1" x14ac:dyDescent="0.25">
      <c r="A24" s="201" t="s">
        <v>293</v>
      </c>
      <c r="B24" s="202"/>
      <c r="C24" s="202"/>
      <c r="D24" s="203"/>
      <c r="E24" s="81">
        <v>25</v>
      </c>
      <c r="F24" s="190" t="s">
        <v>131</v>
      </c>
      <c r="G24" s="1"/>
      <c r="H24" s="207" t="s">
        <v>294</v>
      </c>
      <c r="I24" s="207"/>
      <c r="J24" s="207"/>
      <c r="K24" s="207"/>
      <c r="L24" s="207"/>
    </row>
    <row r="25" spans="1:12" ht="31.5" customHeight="1" x14ac:dyDescent="0.25">
      <c r="A25" s="201" t="s">
        <v>293</v>
      </c>
      <c r="B25" s="202"/>
      <c r="C25" s="202"/>
      <c r="D25" s="203"/>
      <c r="E25" s="81">
        <v>27</v>
      </c>
      <c r="F25" s="190" t="s">
        <v>131</v>
      </c>
      <c r="G25" s="1"/>
      <c r="H25" s="204" t="s">
        <v>295</v>
      </c>
      <c r="I25" s="205"/>
      <c r="J25" s="205"/>
      <c r="K25" s="205"/>
      <c r="L25" s="206"/>
    </row>
    <row r="26" spans="1:12" ht="21" customHeight="1" x14ac:dyDescent="0.25">
      <c r="A26" s="201" t="s">
        <v>128</v>
      </c>
      <c r="B26" s="202"/>
      <c r="C26" s="202"/>
      <c r="D26" s="203"/>
      <c r="E26" s="81" t="s">
        <v>296</v>
      </c>
      <c r="F26" s="190" t="s">
        <v>131</v>
      </c>
      <c r="G26" s="1"/>
      <c r="H26" s="207" t="s">
        <v>294</v>
      </c>
      <c r="I26" s="207"/>
      <c r="J26" s="207"/>
      <c r="K26" s="207"/>
      <c r="L26" s="207"/>
    </row>
    <row r="27" spans="1:12" ht="21" customHeight="1" x14ac:dyDescent="0.25">
      <c r="A27" s="201" t="s">
        <v>128</v>
      </c>
      <c r="B27" s="202"/>
      <c r="C27" s="202"/>
      <c r="D27" s="203"/>
      <c r="E27" s="81" t="s">
        <v>297</v>
      </c>
      <c r="F27" s="190" t="s">
        <v>131</v>
      </c>
      <c r="G27" s="1"/>
      <c r="H27" s="204" t="s">
        <v>295</v>
      </c>
      <c r="I27" s="205"/>
      <c r="J27" s="205"/>
      <c r="K27" s="205"/>
      <c r="L27" s="206"/>
    </row>
    <row r="28" spans="1:12" ht="21.75" customHeight="1" x14ac:dyDescent="0.25">
      <c r="A28" s="208" t="s">
        <v>70</v>
      </c>
      <c r="B28" s="209"/>
      <c r="C28" s="209"/>
      <c r="D28" s="210"/>
      <c r="E28" s="82" t="s">
        <v>298</v>
      </c>
      <c r="F28" s="190" t="s">
        <v>131</v>
      </c>
      <c r="G28" s="1"/>
      <c r="H28" s="207" t="s">
        <v>299</v>
      </c>
      <c r="I28" s="207"/>
      <c r="J28" s="207"/>
      <c r="K28" s="207"/>
      <c r="L28" s="207"/>
    </row>
    <row r="29" spans="1:12" x14ac:dyDescent="0.25">
      <c r="A29" s="208" t="s">
        <v>89</v>
      </c>
      <c r="B29" s="209"/>
      <c r="C29" s="209"/>
      <c r="D29" s="210"/>
      <c r="E29" s="82" t="s">
        <v>300</v>
      </c>
      <c r="F29" s="190" t="s">
        <v>131</v>
      </c>
      <c r="G29" s="1"/>
      <c r="H29" s="207" t="s">
        <v>299</v>
      </c>
      <c r="I29" s="207"/>
      <c r="J29" s="207"/>
      <c r="K29" s="207"/>
      <c r="L29" s="207"/>
    </row>
    <row r="30" spans="1:12" ht="39" customHeight="1" x14ac:dyDescent="0.25">
      <c r="A30" s="208" t="s">
        <v>129</v>
      </c>
      <c r="B30" s="209"/>
      <c r="C30" s="209"/>
      <c r="D30" s="210"/>
      <c r="E30" s="82">
        <v>24</v>
      </c>
      <c r="F30" s="190" t="s">
        <v>131</v>
      </c>
      <c r="G30" s="1"/>
      <c r="H30" s="207" t="s">
        <v>301</v>
      </c>
      <c r="I30" s="207"/>
      <c r="J30" s="207"/>
      <c r="K30" s="207"/>
      <c r="L30" s="207"/>
    </row>
    <row r="31" spans="1:12" ht="39" customHeight="1" x14ac:dyDescent="0.25">
      <c r="A31" s="208" t="s">
        <v>129</v>
      </c>
      <c r="B31" s="209"/>
      <c r="C31" s="209"/>
      <c r="D31" s="210"/>
      <c r="E31" s="82">
        <v>28</v>
      </c>
      <c r="F31" s="190" t="s">
        <v>131</v>
      </c>
      <c r="G31" s="1"/>
      <c r="H31" s="204" t="s">
        <v>302</v>
      </c>
      <c r="I31" s="205"/>
      <c r="J31" s="205"/>
      <c r="K31" s="205"/>
      <c r="L31" s="206"/>
    </row>
    <row r="32" spans="1:12" ht="18.75" customHeight="1" x14ac:dyDescent="0.25">
      <c r="A32" s="208" t="s">
        <v>92</v>
      </c>
      <c r="B32" s="209"/>
      <c r="C32" s="209"/>
      <c r="D32" s="210"/>
      <c r="E32" s="82" t="s">
        <v>176</v>
      </c>
      <c r="F32" s="1" t="s">
        <v>176</v>
      </c>
      <c r="G32" s="1"/>
      <c r="H32" s="204"/>
      <c r="I32" s="205"/>
      <c r="J32" s="205"/>
      <c r="K32" s="205"/>
      <c r="L32" s="206"/>
    </row>
    <row r="33" spans="1:12" ht="25.5" customHeight="1" x14ac:dyDescent="0.25">
      <c r="A33" s="201" t="s">
        <v>71</v>
      </c>
      <c r="B33" s="202"/>
      <c r="C33" s="202"/>
      <c r="D33" s="203"/>
      <c r="E33" s="81">
        <v>14</v>
      </c>
      <c r="F33" s="1" t="s">
        <v>131</v>
      </c>
      <c r="G33" s="1"/>
      <c r="H33" s="207" t="s">
        <v>301</v>
      </c>
      <c r="I33" s="207"/>
      <c r="J33" s="207"/>
      <c r="K33" s="207"/>
      <c r="L33" s="207"/>
    </row>
    <row r="34" spans="1:12" ht="25.5" customHeight="1" x14ac:dyDescent="0.25">
      <c r="A34" s="201" t="s">
        <v>71</v>
      </c>
      <c r="B34" s="202"/>
      <c r="C34" s="202"/>
      <c r="D34" s="203"/>
      <c r="E34" s="81">
        <v>13</v>
      </c>
      <c r="F34" s="1" t="s">
        <v>131</v>
      </c>
      <c r="G34" s="1"/>
      <c r="H34" s="204" t="s">
        <v>302</v>
      </c>
      <c r="I34" s="205"/>
      <c r="J34" s="205"/>
      <c r="K34" s="205"/>
      <c r="L34" s="206"/>
    </row>
    <row r="35" spans="1:12" x14ac:dyDescent="0.25">
      <c r="A35" s="201" t="s">
        <v>72</v>
      </c>
      <c r="B35" s="202"/>
      <c r="C35" s="202"/>
      <c r="D35" s="203"/>
      <c r="E35" s="81">
        <v>12</v>
      </c>
      <c r="F35" s="1" t="s">
        <v>131</v>
      </c>
      <c r="G35" s="1"/>
      <c r="H35" s="207" t="s">
        <v>299</v>
      </c>
      <c r="I35" s="207"/>
      <c r="J35" s="207"/>
      <c r="K35" s="207"/>
      <c r="L35" s="207"/>
    </row>
    <row r="36" spans="1:12" x14ac:dyDescent="0.25">
      <c r="A36" s="201" t="s">
        <v>73</v>
      </c>
      <c r="B36" s="202"/>
      <c r="C36" s="202"/>
      <c r="D36" s="203"/>
      <c r="E36" s="81">
        <v>23</v>
      </c>
      <c r="F36" s="1" t="s">
        <v>131</v>
      </c>
      <c r="G36" s="1"/>
      <c r="H36" s="204" t="s">
        <v>303</v>
      </c>
      <c r="I36" s="205"/>
      <c r="J36" s="205"/>
      <c r="K36" s="205"/>
      <c r="L36" s="206"/>
    </row>
    <row r="37" spans="1:12" ht="25.5" customHeight="1" x14ac:dyDescent="0.25">
      <c r="A37" s="201" t="s">
        <v>73</v>
      </c>
      <c r="B37" s="202"/>
      <c r="C37" s="202"/>
      <c r="D37" s="203"/>
      <c r="E37" s="81" t="s">
        <v>304</v>
      </c>
      <c r="F37" s="1" t="s">
        <v>131</v>
      </c>
      <c r="G37" s="1"/>
      <c r="H37" s="207" t="s">
        <v>302</v>
      </c>
      <c r="I37" s="207"/>
      <c r="J37" s="207"/>
      <c r="K37" s="207"/>
      <c r="L37" s="207"/>
    </row>
    <row r="38" spans="1:12" ht="25.5" customHeight="1" x14ac:dyDescent="0.25">
      <c r="A38" s="201" t="s">
        <v>74</v>
      </c>
      <c r="B38" s="202"/>
      <c r="C38" s="202"/>
      <c r="D38" s="203"/>
      <c r="E38" s="81">
        <v>22</v>
      </c>
      <c r="F38" s="1" t="s">
        <v>131</v>
      </c>
      <c r="G38" s="1"/>
      <c r="H38" s="204" t="s">
        <v>303</v>
      </c>
      <c r="I38" s="205"/>
      <c r="J38" s="205"/>
      <c r="K38" s="205"/>
      <c r="L38" s="206"/>
    </row>
    <row r="39" spans="1:12" ht="42" customHeight="1" x14ac:dyDescent="0.25">
      <c r="A39" s="201" t="s">
        <v>74</v>
      </c>
      <c r="B39" s="202"/>
      <c r="C39" s="202"/>
      <c r="D39" s="203"/>
      <c r="E39" s="81" t="s">
        <v>305</v>
      </c>
      <c r="F39" s="1" t="s">
        <v>131</v>
      </c>
      <c r="G39" s="1"/>
      <c r="H39" s="207" t="s">
        <v>302</v>
      </c>
      <c r="I39" s="207"/>
      <c r="J39" s="207"/>
      <c r="K39" s="207"/>
      <c r="L39" s="207"/>
    </row>
    <row r="40" spans="1:12" ht="42" customHeight="1" x14ac:dyDescent="0.25">
      <c r="A40" s="201" t="s">
        <v>75</v>
      </c>
      <c r="B40" s="202"/>
      <c r="C40" s="202"/>
      <c r="D40" s="203"/>
      <c r="E40" s="81">
        <v>21</v>
      </c>
      <c r="F40" s="1" t="s">
        <v>131</v>
      </c>
      <c r="G40" s="1"/>
      <c r="H40" s="204" t="s">
        <v>303</v>
      </c>
      <c r="I40" s="205"/>
      <c r="J40" s="205"/>
      <c r="K40" s="205"/>
      <c r="L40" s="206"/>
    </row>
    <row r="41" spans="1:12" ht="18" customHeight="1" x14ac:dyDescent="0.25">
      <c r="A41" s="201" t="s">
        <v>75</v>
      </c>
      <c r="B41" s="202"/>
      <c r="C41" s="202"/>
      <c r="D41" s="203"/>
      <c r="E41" s="81">
        <v>23</v>
      </c>
      <c r="F41" s="1" t="s">
        <v>131</v>
      </c>
      <c r="G41" s="1"/>
      <c r="H41" s="207" t="s">
        <v>302</v>
      </c>
      <c r="I41" s="207"/>
      <c r="J41" s="207"/>
      <c r="K41" s="207"/>
      <c r="L41" s="207"/>
    </row>
    <row r="42" spans="1:12" ht="18" customHeight="1" x14ac:dyDescent="0.25">
      <c r="A42" s="201" t="s">
        <v>91</v>
      </c>
      <c r="B42" s="202"/>
      <c r="C42" s="202"/>
      <c r="D42" s="203"/>
      <c r="E42" s="81" t="s">
        <v>306</v>
      </c>
      <c r="F42" s="1" t="s">
        <v>131</v>
      </c>
      <c r="G42" s="1"/>
      <c r="H42" s="204" t="s">
        <v>307</v>
      </c>
      <c r="I42" s="205"/>
      <c r="J42" s="205"/>
      <c r="K42" s="205"/>
      <c r="L42" s="206"/>
    </row>
    <row r="43" spans="1:12" ht="25.5" customHeight="1" x14ac:dyDescent="0.25">
      <c r="A43" s="201" t="s">
        <v>91</v>
      </c>
      <c r="B43" s="202"/>
      <c r="C43" s="202"/>
      <c r="D43" s="203"/>
      <c r="E43" s="81" t="s">
        <v>308</v>
      </c>
      <c r="F43" s="1" t="s">
        <v>131</v>
      </c>
      <c r="G43" s="1"/>
      <c r="H43" s="204" t="s">
        <v>309</v>
      </c>
      <c r="I43" s="205"/>
      <c r="J43" s="205"/>
      <c r="K43" s="205"/>
      <c r="L43" s="206"/>
    </row>
    <row r="44" spans="1:12" ht="21" customHeight="1" x14ac:dyDescent="0.25">
      <c r="A44" s="201" t="s">
        <v>94</v>
      </c>
      <c r="B44" s="202"/>
      <c r="C44" s="202"/>
      <c r="D44" s="203"/>
      <c r="E44" s="81" t="s">
        <v>310</v>
      </c>
      <c r="F44" s="1" t="s">
        <v>311</v>
      </c>
      <c r="G44" s="1"/>
      <c r="H44" s="204" t="s">
        <v>299</v>
      </c>
      <c r="I44" s="205"/>
      <c r="J44" s="205"/>
      <c r="K44" s="205"/>
      <c r="L44" s="206"/>
    </row>
    <row r="45" spans="1:12" x14ac:dyDescent="0.25">
      <c r="A45" s="201" t="s">
        <v>95</v>
      </c>
      <c r="B45" s="202"/>
      <c r="C45" s="202"/>
      <c r="D45" s="203"/>
      <c r="E45" s="83" t="s">
        <v>176</v>
      </c>
      <c r="F45" s="1" t="s">
        <v>176</v>
      </c>
      <c r="G45" s="1"/>
      <c r="H45" s="207"/>
      <c r="I45" s="207"/>
      <c r="J45" s="207"/>
      <c r="K45" s="207"/>
      <c r="L45" s="207"/>
    </row>
  </sheetData>
  <mergeCells count="60">
    <mergeCell ref="B13:L13"/>
    <mergeCell ref="A3:L3"/>
    <mergeCell ref="A5:L5"/>
    <mergeCell ref="A7:L8"/>
    <mergeCell ref="A9:L10"/>
    <mergeCell ref="B12:L12"/>
    <mergeCell ref="B14:L14"/>
    <mergeCell ref="B15:L15"/>
    <mergeCell ref="B16:L16"/>
    <mergeCell ref="A19:L19"/>
    <mergeCell ref="A21:D21"/>
    <mergeCell ref="H21:L21"/>
    <mergeCell ref="A22:D22"/>
    <mergeCell ref="H22:L22"/>
    <mergeCell ref="A23:D23"/>
    <mergeCell ref="H23:L23"/>
    <mergeCell ref="A24:D24"/>
    <mergeCell ref="H24:L24"/>
    <mergeCell ref="A25:D25"/>
    <mergeCell ref="H25:L25"/>
    <mergeCell ref="A26:D26"/>
    <mergeCell ref="H26:L26"/>
    <mergeCell ref="A27:D27"/>
    <mergeCell ref="H27:L27"/>
    <mergeCell ref="A28:D28"/>
    <mergeCell ref="H28:L28"/>
    <mergeCell ref="A29:D29"/>
    <mergeCell ref="H29:L29"/>
    <mergeCell ref="A30:D30"/>
    <mergeCell ref="H30:L30"/>
    <mergeCell ref="A31:D31"/>
    <mergeCell ref="H31:L31"/>
    <mergeCell ref="A32:D32"/>
    <mergeCell ref="H32:L32"/>
    <mergeCell ref="A33:D33"/>
    <mergeCell ref="H33:L33"/>
    <mergeCell ref="A34:D34"/>
    <mergeCell ref="H34:L34"/>
    <mergeCell ref="A35:D35"/>
    <mergeCell ref="H35:L35"/>
    <mergeCell ref="A36:D36"/>
    <mergeCell ref="H36:L36"/>
    <mergeCell ref="A37:D37"/>
    <mergeCell ref="H37:L37"/>
    <mergeCell ref="A38:D38"/>
    <mergeCell ref="H38:L38"/>
    <mergeCell ref="A39:D39"/>
    <mergeCell ref="H39:L39"/>
    <mergeCell ref="A40:D40"/>
    <mergeCell ref="H40:L40"/>
    <mergeCell ref="A41:D41"/>
    <mergeCell ref="H41:L41"/>
    <mergeCell ref="A42:D42"/>
    <mergeCell ref="H42:L42"/>
    <mergeCell ref="A43:D43"/>
    <mergeCell ref="H43:L43"/>
    <mergeCell ref="A44:D44"/>
    <mergeCell ref="H44:L44"/>
    <mergeCell ref="A45:D45"/>
    <mergeCell ref="H45:L45"/>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9"/>
  <sheetViews>
    <sheetView topLeftCell="I130" zoomScale="70" zoomScaleNormal="70" workbookViewId="0">
      <selection activeCell="O137" sqref="O137"/>
    </sheetView>
  </sheetViews>
  <sheetFormatPr baseColWidth="10" defaultRowHeight="15" x14ac:dyDescent="0.25"/>
  <cols>
    <col min="1" max="1" width="3.140625" style="9" bestFit="1" customWidth="1"/>
    <col min="2" max="2" width="102.7109375" style="9" bestFit="1" customWidth="1"/>
    <col min="3" max="3" width="31.140625" style="9" customWidth="1"/>
    <col min="4" max="4" width="35.2851562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35.7109375" style="9" customWidth="1"/>
    <col min="13" max="13" width="18.7109375" style="9" customWidth="1"/>
    <col min="14" max="14" width="22.140625" style="9" customWidth="1"/>
    <col min="15" max="15" width="26.140625" style="9" customWidth="1"/>
    <col min="16" max="16" width="19.5703125" style="9" bestFit="1" customWidth="1"/>
    <col min="17" max="17" width="58.42578125" style="9" customWidth="1"/>
    <col min="18" max="18" width="88.7109375" style="9" customWidth="1"/>
    <col min="19"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29" t="s">
        <v>62</v>
      </c>
      <c r="C2" s="230"/>
      <c r="D2" s="230"/>
      <c r="E2" s="230"/>
      <c r="F2" s="230"/>
      <c r="G2" s="230"/>
      <c r="H2" s="230"/>
      <c r="I2" s="230"/>
      <c r="J2" s="230"/>
      <c r="K2" s="230"/>
      <c r="L2" s="230"/>
      <c r="M2" s="230"/>
      <c r="N2" s="230"/>
      <c r="O2" s="230"/>
      <c r="P2" s="230"/>
    </row>
    <row r="4" spans="2:16" ht="26.25" x14ac:dyDescent="0.25">
      <c r="B4" s="229" t="s">
        <v>47</v>
      </c>
      <c r="C4" s="230"/>
      <c r="D4" s="230"/>
      <c r="E4" s="230"/>
      <c r="F4" s="230"/>
      <c r="G4" s="230"/>
      <c r="H4" s="230"/>
      <c r="I4" s="230"/>
      <c r="J4" s="230"/>
      <c r="K4" s="230"/>
      <c r="L4" s="230"/>
      <c r="M4" s="230"/>
      <c r="N4" s="230"/>
      <c r="O4" s="230"/>
      <c r="P4" s="230"/>
    </row>
    <row r="5" spans="2:16" ht="15.75" thickBot="1" x14ac:dyDescent="0.3"/>
    <row r="6" spans="2:16" ht="21.75" thickBot="1" x14ac:dyDescent="0.3">
      <c r="B6" s="11" t="s">
        <v>4</v>
      </c>
      <c r="C6" s="250" t="s">
        <v>154</v>
      </c>
      <c r="D6" s="250"/>
      <c r="E6" s="250"/>
      <c r="F6" s="250"/>
      <c r="G6" s="250"/>
      <c r="H6" s="250"/>
      <c r="I6" s="250"/>
      <c r="J6" s="250"/>
      <c r="K6" s="250"/>
      <c r="L6" s="250"/>
      <c r="M6" s="250"/>
      <c r="N6" s="251"/>
    </row>
    <row r="7" spans="2:16" ht="16.5" thickBot="1" x14ac:dyDescent="0.3">
      <c r="B7" s="12" t="s">
        <v>5</v>
      </c>
      <c r="C7" s="250" t="s">
        <v>176</v>
      </c>
      <c r="D7" s="250"/>
      <c r="E7" s="250"/>
      <c r="F7" s="250"/>
      <c r="G7" s="250"/>
      <c r="H7" s="250"/>
      <c r="I7" s="250"/>
      <c r="J7" s="250"/>
      <c r="K7" s="250"/>
      <c r="L7" s="250"/>
      <c r="M7" s="250"/>
      <c r="N7" s="251"/>
    </row>
    <row r="8" spans="2:16" ht="16.5" thickBot="1" x14ac:dyDescent="0.3">
      <c r="B8" s="12" t="s">
        <v>6</v>
      </c>
      <c r="C8" s="250" t="s">
        <v>176</v>
      </c>
      <c r="D8" s="250"/>
      <c r="E8" s="250"/>
      <c r="F8" s="250"/>
      <c r="G8" s="250"/>
      <c r="H8" s="250"/>
      <c r="I8" s="250"/>
      <c r="J8" s="250"/>
      <c r="K8" s="250"/>
      <c r="L8" s="250"/>
      <c r="M8" s="250"/>
      <c r="N8" s="251"/>
    </row>
    <row r="9" spans="2:16" ht="16.5" thickBot="1" x14ac:dyDescent="0.3">
      <c r="B9" s="12" t="s">
        <v>7</v>
      </c>
      <c r="C9" s="250" t="s">
        <v>176</v>
      </c>
      <c r="D9" s="250"/>
      <c r="E9" s="250"/>
      <c r="F9" s="250"/>
      <c r="G9" s="250"/>
      <c r="H9" s="250"/>
      <c r="I9" s="250"/>
      <c r="J9" s="250"/>
      <c r="K9" s="250"/>
      <c r="L9" s="250"/>
      <c r="M9" s="250"/>
      <c r="N9" s="251"/>
    </row>
    <row r="10" spans="2:16" ht="16.5" thickBot="1" x14ac:dyDescent="0.3">
      <c r="B10" s="12" t="s">
        <v>8</v>
      </c>
      <c r="C10" s="252" t="s">
        <v>153</v>
      </c>
      <c r="D10" s="252"/>
      <c r="E10" s="253"/>
      <c r="F10" s="33"/>
      <c r="G10" s="33"/>
      <c r="H10" s="33"/>
      <c r="I10" s="33"/>
      <c r="J10" s="33"/>
      <c r="K10" s="33"/>
      <c r="L10" s="33"/>
      <c r="M10" s="33"/>
      <c r="N10" s="34"/>
    </row>
    <row r="11" spans="2:16" ht="16.5" thickBot="1" x14ac:dyDescent="0.3">
      <c r="B11" s="14" t="s">
        <v>9</v>
      </c>
      <c r="C11" s="155">
        <v>41972</v>
      </c>
      <c r="D11" s="15"/>
      <c r="E11" s="15"/>
      <c r="F11" s="15"/>
      <c r="G11" s="15"/>
      <c r="H11" s="15"/>
      <c r="I11" s="15"/>
      <c r="J11" s="15"/>
      <c r="K11" s="15"/>
      <c r="L11" s="15"/>
      <c r="M11" s="15"/>
      <c r="N11" s="16"/>
    </row>
    <row r="12" spans="2:16" ht="15.75" x14ac:dyDescent="0.25">
      <c r="B12" s="13"/>
      <c r="C12" s="17"/>
      <c r="D12" s="18"/>
      <c r="E12" s="18"/>
      <c r="F12" s="18"/>
      <c r="G12" s="18"/>
      <c r="H12" s="18"/>
      <c r="I12" s="8"/>
      <c r="J12" s="8"/>
      <c r="K12" s="8"/>
      <c r="L12" s="8"/>
      <c r="M12" s="8"/>
      <c r="N12" s="18"/>
    </row>
    <row r="13" spans="2:16" x14ac:dyDescent="0.25">
      <c r="I13" s="8"/>
      <c r="J13" s="8"/>
      <c r="K13" s="8"/>
      <c r="L13" s="8"/>
      <c r="M13" s="8"/>
      <c r="N13" s="20"/>
    </row>
    <row r="14" spans="2:16" ht="45.75" customHeight="1" x14ac:dyDescent="0.25">
      <c r="B14" s="243" t="s">
        <v>96</v>
      </c>
      <c r="C14" s="243"/>
      <c r="D14" s="50" t="s">
        <v>12</v>
      </c>
      <c r="E14" s="50" t="s">
        <v>13</v>
      </c>
      <c r="F14" s="50" t="s">
        <v>29</v>
      </c>
      <c r="G14" s="86"/>
      <c r="I14" s="37"/>
      <c r="J14" s="37"/>
      <c r="K14" s="37"/>
      <c r="L14" s="37"/>
      <c r="M14" s="37"/>
      <c r="N14" s="20"/>
    </row>
    <row r="15" spans="2:16" x14ac:dyDescent="0.25">
      <c r="B15" s="243"/>
      <c r="C15" s="243"/>
      <c r="D15" s="154">
        <v>3</v>
      </c>
      <c r="E15" s="35">
        <v>1750962000</v>
      </c>
      <c r="F15" s="156">
        <v>600</v>
      </c>
      <c r="G15" s="87"/>
      <c r="I15" s="38"/>
      <c r="J15" s="38"/>
      <c r="K15" s="38"/>
      <c r="L15" s="38"/>
      <c r="M15" s="38"/>
      <c r="N15" s="20"/>
    </row>
    <row r="16" spans="2:16" x14ac:dyDescent="0.25">
      <c r="B16" s="243"/>
      <c r="C16" s="243"/>
      <c r="D16" s="50"/>
      <c r="E16" s="35"/>
      <c r="F16" s="35"/>
      <c r="G16" s="87"/>
      <c r="I16" s="38"/>
      <c r="J16" s="38"/>
      <c r="K16" s="38"/>
      <c r="L16" s="38"/>
      <c r="M16" s="38"/>
      <c r="N16" s="20"/>
    </row>
    <row r="17" spans="1:14" x14ac:dyDescent="0.25">
      <c r="B17" s="243"/>
      <c r="C17" s="243"/>
      <c r="D17" s="50"/>
      <c r="E17" s="35"/>
      <c r="F17" s="156"/>
      <c r="G17" s="87"/>
      <c r="I17" s="38"/>
      <c r="J17" s="38"/>
      <c r="K17" s="38"/>
      <c r="L17" s="38"/>
      <c r="M17" s="38"/>
      <c r="N17" s="20"/>
    </row>
    <row r="18" spans="1:14" x14ac:dyDescent="0.25">
      <c r="B18" s="243"/>
      <c r="C18" s="243"/>
      <c r="D18" s="50"/>
      <c r="E18" s="193"/>
      <c r="F18" s="35"/>
      <c r="G18" s="87"/>
      <c r="H18" s="21"/>
      <c r="I18" s="38"/>
      <c r="J18" s="38"/>
      <c r="K18" s="38"/>
      <c r="L18" s="38"/>
      <c r="M18" s="38"/>
      <c r="N18" s="19"/>
    </row>
    <row r="19" spans="1:14" x14ac:dyDescent="0.25">
      <c r="B19" s="243"/>
      <c r="C19" s="243"/>
      <c r="D19" s="50"/>
      <c r="E19" s="193"/>
      <c r="F19" s="35"/>
      <c r="G19" s="87"/>
      <c r="H19" s="21"/>
      <c r="I19" s="40"/>
      <c r="J19" s="40"/>
      <c r="K19" s="40"/>
      <c r="L19" s="40"/>
      <c r="M19" s="40"/>
      <c r="N19" s="19"/>
    </row>
    <row r="20" spans="1:14" x14ac:dyDescent="0.25">
      <c r="B20" s="243"/>
      <c r="C20" s="243"/>
      <c r="D20" s="50"/>
      <c r="E20" s="193"/>
      <c r="F20" s="35"/>
      <c r="G20" s="87"/>
      <c r="H20" s="21"/>
      <c r="I20" s="8"/>
      <c r="J20" s="8"/>
      <c r="K20" s="8"/>
      <c r="L20" s="8"/>
      <c r="M20" s="8"/>
      <c r="N20" s="19"/>
    </row>
    <row r="21" spans="1:14" x14ac:dyDescent="0.25">
      <c r="B21" s="243"/>
      <c r="C21" s="243"/>
      <c r="D21" s="50"/>
      <c r="E21" s="193"/>
      <c r="F21" s="35"/>
      <c r="G21" s="87"/>
      <c r="H21" s="21"/>
      <c r="I21" s="8"/>
      <c r="J21" s="8"/>
      <c r="K21" s="8"/>
      <c r="L21" s="8"/>
      <c r="M21" s="8"/>
      <c r="N21" s="19"/>
    </row>
    <row r="22" spans="1:14" ht="15.75" thickBot="1" x14ac:dyDescent="0.3">
      <c r="B22" s="248" t="s">
        <v>14</v>
      </c>
      <c r="C22" s="249"/>
      <c r="D22" s="50"/>
      <c r="E22" s="35">
        <f>SUM(E15:E21)</f>
        <v>1750962000</v>
      </c>
      <c r="F22" s="156">
        <f>SUM(F15:F21)</f>
        <v>600</v>
      </c>
      <c r="G22" s="87"/>
      <c r="H22" s="21"/>
      <c r="I22" s="8"/>
      <c r="J22" s="8"/>
      <c r="K22" s="8"/>
      <c r="L22" s="8"/>
      <c r="M22" s="8"/>
      <c r="N22" s="19"/>
    </row>
    <row r="23" spans="1:14" ht="45.75" thickBot="1" x14ac:dyDescent="0.3">
      <c r="A23" s="42"/>
      <c r="B23" s="51" t="s">
        <v>15</v>
      </c>
      <c r="C23" s="51" t="s">
        <v>97</v>
      </c>
      <c r="E23" s="37"/>
      <c r="F23" s="37"/>
      <c r="G23" s="37"/>
      <c r="H23" s="37"/>
      <c r="I23" s="10"/>
      <c r="J23" s="10"/>
      <c r="K23" s="10"/>
      <c r="L23" s="10"/>
      <c r="M23" s="10"/>
    </row>
    <row r="24" spans="1:14" ht="15.75" thickBot="1" x14ac:dyDescent="0.3">
      <c r="A24" s="43">
        <v>1</v>
      </c>
      <c r="C24" s="167">
        <v>480</v>
      </c>
      <c r="D24" s="41"/>
      <c r="E24" s="35">
        <v>1750962000</v>
      </c>
      <c r="F24" s="39"/>
      <c r="G24" s="39"/>
      <c r="H24" s="39"/>
      <c r="I24" s="22"/>
      <c r="J24" s="22"/>
      <c r="K24" s="22"/>
      <c r="L24" s="22"/>
      <c r="M24" s="22"/>
    </row>
    <row r="25" spans="1:14" x14ac:dyDescent="0.25">
      <c r="A25" s="93"/>
      <c r="C25" s="94"/>
      <c r="D25" s="38"/>
      <c r="E25" s="95"/>
      <c r="F25" s="39"/>
      <c r="G25" s="39"/>
      <c r="H25" s="39"/>
      <c r="I25" s="22"/>
      <c r="J25" s="22"/>
      <c r="K25" s="22"/>
      <c r="L25" s="22"/>
      <c r="M25" s="22"/>
    </row>
    <row r="26" spans="1:14" x14ac:dyDescent="0.25">
      <c r="A26" s="93"/>
      <c r="C26" s="94"/>
      <c r="D26" s="38"/>
      <c r="E26" s="95"/>
      <c r="F26" s="39"/>
      <c r="G26" s="39"/>
      <c r="H26" s="39"/>
      <c r="I26" s="22"/>
      <c r="J26" s="22"/>
      <c r="K26" s="22"/>
      <c r="L26" s="22"/>
      <c r="M26" s="22"/>
    </row>
    <row r="27" spans="1:14" x14ac:dyDescent="0.25">
      <c r="A27" s="93"/>
      <c r="B27" s="116" t="s">
        <v>130</v>
      </c>
      <c r="C27" s="98"/>
      <c r="D27" s="98"/>
      <c r="E27" s="98"/>
      <c r="F27" s="98"/>
      <c r="G27" s="98"/>
      <c r="H27" s="98"/>
      <c r="I27" s="101"/>
      <c r="J27" s="101"/>
      <c r="K27" s="101"/>
      <c r="L27" s="101"/>
      <c r="M27" s="101"/>
      <c r="N27" s="102"/>
    </row>
    <row r="28" spans="1:14" x14ac:dyDescent="0.25">
      <c r="A28" s="93"/>
      <c r="B28" s="98"/>
      <c r="C28" s="98"/>
      <c r="D28" s="98"/>
      <c r="E28" s="98"/>
      <c r="F28" s="98"/>
      <c r="G28" s="98"/>
      <c r="H28" s="98"/>
      <c r="I28" s="101"/>
      <c r="J28" s="101"/>
      <c r="K28" s="101"/>
      <c r="L28" s="101"/>
      <c r="M28" s="101"/>
      <c r="N28" s="102"/>
    </row>
    <row r="29" spans="1:14" x14ac:dyDescent="0.25">
      <c r="A29" s="93"/>
      <c r="B29" s="119" t="s">
        <v>33</v>
      </c>
      <c r="C29" s="119" t="s">
        <v>131</v>
      </c>
      <c r="D29" s="119" t="s">
        <v>132</v>
      </c>
      <c r="E29" s="98"/>
      <c r="F29" s="98"/>
      <c r="G29" s="98"/>
      <c r="H29" s="98"/>
      <c r="I29" s="101"/>
      <c r="J29" s="101"/>
      <c r="K29" s="101"/>
      <c r="L29" s="101"/>
      <c r="M29" s="101"/>
      <c r="N29" s="102"/>
    </row>
    <row r="30" spans="1:14" x14ac:dyDescent="0.25">
      <c r="A30" s="93"/>
      <c r="B30" s="115" t="s">
        <v>133</v>
      </c>
      <c r="C30" s="163" t="s">
        <v>131</v>
      </c>
      <c r="D30" s="183"/>
      <c r="E30" s="98"/>
      <c r="F30" s="98"/>
      <c r="G30" s="98"/>
      <c r="H30" s="98"/>
      <c r="I30" s="101"/>
      <c r="J30" s="101"/>
      <c r="K30" s="101"/>
      <c r="L30" s="101"/>
      <c r="M30" s="101"/>
      <c r="N30" s="102"/>
    </row>
    <row r="31" spans="1:14" x14ac:dyDescent="0.25">
      <c r="A31" s="93"/>
      <c r="B31" s="115" t="s">
        <v>134</v>
      </c>
      <c r="C31" s="163" t="s">
        <v>131</v>
      </c>
      <c r="D31" s="183"/>
      <c r="E31" s="98"/>
      <c r="F31" s="98"/>
      <c r="G31" s="98"/>
      <c r="H31" s="98"/>
      <c r="I31" s="101"/>
      <c r="J31" s="101"/>
      <c r="K31" s="101"/>
      <c r="L31" s="101"/>
      <c r="M31" s="101"/>
      <c r="N31" s="102"/>
    </row>
    <row r="32" spans="1:14" x14ac:dyDescent="0.25">
      <c r="A32" s="93"/>
      <c r="B32" s="115" t="s">
        <v>135</v>
      </c>
      <c r="C32" s="163" t="s">
        <v>131</v>
      </c>
      <c r="D32" s="183"/>
      <c r="E32" s="98"/>
      <c r="F32" s="98"/>
      <c r="G32" s="98"/>
      <c r="H32" s="98"/>
      <c r="I32" s="101"/>
      <c r="J32" s="101"/>
      <c r="K32" s="101"/>
      <c r="L32" s="101"/>
      <c r="M32" s="101"/>
      <c r="N32" s="102"/>
    </row>
    <row r="33" spans="1:17" x14ac:dyDescent="0.25">
      <c r="A33" s="93"/>
      <c r="B33" s="115" t="s">
        <v>136</v>
      </c>
      <c r="C33" s="163" t="s">
        <v>131</v>
      </c>
      <c r="D33" s="183"/>
      <c r="E33" s="98"/>
      <c r="F33" s="98"/>
      <c r="G33" s="98"/>
      <c r="H33" s="98"/>
      <c r="I33" s="101"/>
      <c r="J33" s="101"/>
      <c r="K33" s="101"/>
      <c r="L33" s="101"/>
      <c r="M33" s="101"/>
      <c r="N33" s="102"/>
    </row>
    <row r="34" spans="1:17" x14ac:dyDescent="0.25">
      <c r="A34" s="93"/>
      <c r="B34" s="98"/>
      <c r="C34" s="98"/>
      <c r="D34" s="98"/>
      <c r="E34" s="98"/>
      <c r="F34" s="98"/>
      <c r="G34" s="98"/>
      <c r="H34" s="98"/>
      <c r="I34" s="101"/>
      <c r="J34" s="101"/>
      <c r="K34" s="101"/>
      <c r="L34" s="101"/>
      <c r="M34" s="101"/>
      <c r="N34" s="102"/>
    </row>
    <row r="35" spans="1:17" x14ac:dyDescent="0.25">
      <c r="A35" s="93"/>
      <c r="B35" s="98"/>
      <c r="C35" s="98"/>
      <c r="D35" s="98"/>
      <c r="E35" s="98"/>
      <c r="F35" s="98"/>
      <c r="G35" s="98"/>
      <c r="H35" s="98"/>
      <c r="I35" s="101"/>
      <c r="J35" s="101"/>
      <c r="K35" s="101"/>
      <c r="L35" s="101"/>
      <c r="M35" s="101"/>
      <c r="N35" s="102"/>
    </row>
    <row r="36" spans="1:17" x14ac:dyDescent="0.25">
      <c r="A36" s="93"/>
      <c r="B36" s="116" t="s">
        <v>137</v>
      </c>
      <c r="C36" s="98"/>
      <c r="D36" s="98"/>
      <c r="E36" s="98"/>
      <c r="F36" s="98"/>
      <c r="G36" s="98"/>
      <c r="H36" s="98"/>
      <c r="I36" s="101"/>
      <c r="J36" s="101"/>
      <c r="K36" s="101"/>
      <c r="L36" s="101"/>
      <c r="M36" s="101"/>
      <c r="N36" s="102"/>
    </row>
    <row r="37" spans="1:17" x14ac:dyDescent="0.25">
      <c r="A37" s="93"/>
      <c r="B37" s="98"/>
      <c r="C37" s="98"/>
      <c r="D37" s="98"/>
      <c r="E37" s="98"/>
      <c r="F37" s="98"/>
      <c r="G37" s="98"/>
      <c r="H37" s="98"/>
      <c r="I37" s="101"/>
      <c r="J37" s="101"/>
      <c r="K37" s="101"/>
      <c r="L37" s="101"/>
      <c r="M37" s="101"/>
      <c r="N37" s="102"/>
    </row>
    <row r="38" spans="1:17" x14ac:dyDescent="0.25">
      <c r="A38" s="93"/>
      <c r="B38" s="98"/>
      <c r="C38" s="98"/>
      <c r="D38" s="98"/>
      <c r="E38" s="98"/>
      <c r="F38" s="98"/>
      <c r="G38" s="98"/>
      <c r="H38" s="98"/>
      <c r="I38" s="101"/>
      <c r="J38" s="101"/>
      <c r="K38" s="101"/>
      <c r="L38" s="101"/>
      <c r="M38" s="101"/>
      <c r="N38" s="102"/>
    </row>
    <row r="39" spans="1:17" x14ac:dyDescent="0.25">
      <c r="A39" s="93"/>
      <c r="B39" s="119" t="s">
        <v>33</v>
      </c>
      <c r="C39" s="119" t="s">
        <v>57</v>
      </c>
      <c r="D39" s="118" t="s">
        <v>50</v>
      </c>
      <c r="E39" s="118" t="s">
        <v>16</v>
      </c>
      <c r="F39" s="98"/>
      <c r="G39" s="98"/>
      <c r="H39" s="98"/>
      <c r="I39" s="101"/>
      <c r="J39" s="101"/>
      <c r="K39" s="101"/>
      <c r="L39" s="101"/>
      <c r="M39" s="101"/>
      <c r="N39" s="102"/>
    </row>
    <row r="40" spans="1:17" ht="28.5" x14ac:dyDescent="0.25">
      <c r="A40" s="93"/>
      <c r="B40" s="99" t="s">
        <v>138</v>
      </c>
      <c r="C40" s="100">
        <v>40</v>
      </c>
      <c r="D40" s="117">
        <f>D148</f>
        <v>40</v>
      </c>
      <c r="E40" s="227">
        <f>+D40+D41</f>
        <v>50</v>
      </c>
      <c r="F40" s="98"/>
      <c r="G40" s="98"/>
      <c r="H40" s="98"/>
      <c r="I40" s="101"/>
      <c r="J40" s="101"/>
      <c r="K40" s="101"/>
      <c r="L40" s="101"/>
      <c r="M40" s="101"/>
      <c r="N40" s="102"/>
    </row>
    <row r="41" spans="1:17" ht="42.75" x14ac:dyDescent="0.25">
      <c r="A41" s="93"/>
      <c r="B41" s="99" t="s">
        <v>139</v>
      </c>
      <c r="C41" s="100">
        <v>60</v>
      </c>
      <c r="D41" s="185">
        <f>D149</f>
        <v>10</v>
      </c>
      <c r="E41" s="228"/>
      <c r="F41" s="98"/>
      <c r="G41" s="98"/>
      <c r="H41" s="98"/>
      <c r="I41" s="101"/>
      <c r="J41" s="101"/>
      <c r="K41" s="101"/>
      <c r="L41" s="101"/>
      <c r="M41" s="101"/>
      <c r="N41" s="102"/>
    </row>
    <row r="42" spans="1:17" x14ac:dyDescent="0.25">
      <c r="A42" s="93"/>
      <c r="C42" s="94"/>
      <c r="D42" s="38"/>
      <c r="E42" s="95"/>
      <c r="F42" s="39"/>
      <c r="G42" s="39"/>
      <c r="H42" s="39"/>
      <c r="I42" s="22"/>
      <c r="J42" s="22"/>
      <c r="K42" s="22"/>
      <c r="L42" s="22"/>
      <c r="M42" s="22"/>
    </row>
    <row r="43" spans="1:17" x14ac:dyDescent="0.25">
      <c r="A43" s="93"/>
      <c r="C43" s="94"/>
      <c r="D43" s="38"/>
      <c r="E43" s="95"/>
      <c r="F43" s="39"/>
      <c r="G43" s="39"/>
      <c r="H43" s="39"/>
      <c r="I43" s="22"/>
      <c r="J43" s="22"/>
      <c r="K43" s="22"/>
      <c r="L43" s="22"/>
      <c r="M43" s="22"/>
    </row>
    <row r="44" spans="1:17" x14ac:dyDescent="0.25">
      <c r="A44" s="93"/>
      <c r="C44" s="94"/>
      <c r="D44" s="38"/>
      <c r="E44" s="95"/>
      <c r="F44" s="39"/>
      <c r="G44" s="39"/>
      <c r="H44" s="39"/>
      <c r="I44" s="22"/>
      <c r="J44" s="22"/>
      <c r="K44" s="22"/>
      <c r="L44" s="22"/>
      <c r="M44" s="22"/>
    </row>
    <row r="45" spans="1:17" ht="15.75" thickBot="1" x14ac:dyDescent="0.3">
      <c r="M45" s="245" t="s">
        <v>35</v>
      </c>
      <c r="N45" s="245"/>
    </row>
    <row r="46" spans="1:17" x14ac:dyDescent="0.25">
      <c r="B46" s="63" t="s">
        <v>30</v>
      </c>
      <c r="M46" s="62"/>
      <c r="N46" s="62"/>
    </row>
    <row r="47" spans="1:17" ht="15.75" thickBot="1" x14ac:dyDescent="0.3">
      <c r="M47" s="62"/>
      <c r="N47" s="62"/>
    </row>
    <row r="48" spans="1:17" s="8" customFormat="1" ht="109.5" customHeight="1" x14ac:dyDescent="0.25">
      <c r="B48" s="112" t="s">
        <v>140</v>
      </c>
      <c r="C48" s="112" t="s">
        <v>141</v>
      </c>
      <c r="D48" s="112" t="s">
        <v>142</v>
      </c>
      <c r="E48" s="52" t="s">
        <v>44</v>
      </c>
      <c r="F48" s="52" t="s">
        <v>22</v>
      </c>
      <c r="G48" s="52" t="s">
        <v>98</v>
      </c>
      <c r="H48" s="52" t="s">
        <v>17</v>
      </c>
      <c r="I48" s="52" t="s">
        <v>10</v>
      </c>
      <c r="J48" s="52" t="s">
        <v>31</v>
      </c>
      <c r="K48" s="52" t="s">
        <v>60</v>
      </c>
      <c r="L48" s="52" t="s">
        <v>20</v>
      </c>
      <c r="M48" s="97" t="s">
        <v>26</v>
      </c>
      <c r="N48" s="112" t="s">
        <v>143</v>
      </c>
      <c r="O48" s="52" t="s">
        <v>36</v>
      </c>
      <c r="P48" s="53" t="s">
        <v>11</v>
      </c>
      <c r="Q48" s="53" t="s">
        <v>19</v>
      </c>
    </row>
    <row r="49" spans="1:26" s="28" customFormat="1" ht="45" x14ac:dyDescent="0.25">
      <c r="A49" s="44">
        <v>1</v>
      </c>
      <c r="B49" s="109" t="s">
        <v>156</v>
      </c>
      <c r="C49" s="46" t="s">
        <v>156</v>
      </c>
      <c r="D49" s="47" t="s">
        <v>155</v>
      </c>
      <c r="E49" s="157">
        <v>207</v>
      </c>
      <c r="F49" s="24" t="s">
        <v>131</v>
      </c>
      <c r="G49" s="147" t="s">
        <v>157</v>
      </c>
      <c r="H49" s="49">
        <v>41261</v>
      </c>
      <c r="I49" s="111">
        <v>41851</v>
      </c>
      <c r="J49" s="25" t="s">
        <v>132</v>
      </c>
      <c r="K49" s="96">
        <v>19.11</v>
      </c>
      <c r="L49" s="25"/>
      <c r="M49" s="158">
        <v>600</v>
      </c>
      <c r="N49" s="96" t="s">
        <v>176</v>
      </c>
      <c r="O49" s="26">
        <v>2334215700</v>
      </c>
      <c r="P49" s="26">
        <v>32</v>
      </c>
      <c r="Q49" s="148"/>
      <c r="R49" s="27"/>
      <c r="S49" s="27"/>
      <c r="T49" s="27"/>
      <c r="U49" s="27"/>
      <c r="V49" s="27"/>
      <c r="W49" s="27"/>
      <c r="X49" s="27"/>
      <c r="Y49" s="27"/>
      <c r="Z49" s="27"/>
    </row>
    <row r="50" spans="1:26" s="28" customFormat="1" ht="45" x14ac:dyDescent="0.25">
      <c r="A50" s="44">
        <f>+A49+1</f>
        <v>2</v>
      </c>
      <c r="B50" s="109" t="s">
        <v>156</v>
      </c>
      <c r="C50" s="109" t="s">
        <v>156</v>
      </c>
      <c r="D50" s="47" t="s">
        <v>155</v>
      </c>
      <c r="E50" s="157">
        <v>74</v>
      </c>
      <c r="F50" s="24" t="s">
        <v>131</v>
      </c>
      <c r="G50" s="24" t="s">
        <v>157</v>
      </c>
      <c r="H50" s="111">
        <v>40378</v>
      </c>
      <c r="I50" s="111">
        <v>40530</v>
      </c>
      <c r="J50" s="25" t="s">
        <v>132</v>
      </c>
      <c r="K50" s="96">
        <v>5</v>
      </c>
      <c r="L50" s="25"/>
      <c r="M50" s="96" t="s">
        <v>157</v>
      </c>
      <c r="N50" s="96" t="s">
        <v>176</v>
      </c>
      <c r="O50" s="26">
        <v>26800000</v>
      </c>
      <c r="P50" s="26">
        <v>38</v>
      </c>
      <c r="Q50" s="148"/>
      <c r="R50" s="27"/>
      <c r="S50" s="27"/>
      <c r="T50" s="27"/>
      <c r="U50" s="27"/>
      <c r="V50" s="27"/>
      <c r="W50" s="27"/>
      <c r="X50" s="27"/>
      <c r="Y50" s="27"/>
      <c r="Z50" s="27"/>
    </row>
    <row r="51" spans="1:26" s="28" customFormat="1" x14ac:dyDescent="0.25">
      <c r="A51" s="44">
        <f t="shared" ref="A51:A56" si="0">+A50+1</f>
        <v>3</v>
      </c>
      <c r="B51" s="45"/>
      <c r="C51" s="46"/>
      <c r="D51" s="45"/>
      <c r="E51" s="23"/>
      <c r="F51" s="24"/>
      <c r="G51" s="24"/>
      <c r="H51" s="24"/>
      <c r="I51" s="25"/>
      <c r="J51" s="25"/>
      <c r="K51" s="96"/>
      <c r="L51" s="25"/>
      <c r="M51" s="96"/>
      <c r="N51" s="96"/>
      <c r="O51" s="26"/>
      <c r="P51" s="26"/>
      <c r="Q51" s="148"/>
      <c r="R51" s="27"/>
      <c r="S51" s="27"/>
      <c r="T51" s="27"/>
      <c r="U51" s="27"/>
      <c r="V51" s="27"/>
      <c r="W51" s="27"/>
      <c r="X51" s="27"/>
      <c r="Y51" s="27"/>
      <c r="Z51" s="27"/>
    </row>
    <row r="52" spans="1:26" s="28" customFormat="1" x14ac:dyDescent="0.25">
      <c r="A52" s="44">
        <f t="shared" si="0"/>
        <v>4</v>
      </c>
      <c r="B52" s="45"/>
      <c r="C52" s="46"/>
      <c r="D52" s="45"/>
      <c r="E52" s="23"/>
      <c r="F52" s="24"/>
      <c r="G52" s="24"/>
      <c r="H52" s="24"/>
      <c r="I52" s="105"/>
      <c r="J52" s="25"/>
      <c r="K52" s="96"/>
      <c r="L52" s="25"/>
      <c r="M52" s="96"/>
      <c r="N52" s="96"/>
      <c r="O52" s="26"/>
      <c r="P52" s="26"/>
      <c r="Q52" s="148"/>
      <c r="R52" s="27"/>
      <c r="S52" s="27"/>
      <c r="T52" s="27"/>
      <c r="U52" s="27"/>
      <c r="V52" s="27"/>
      <c r="W52" s="27"/>
      <c r="X52" s="27"/>
      <c r="Y52" s="27"/>
      <c r="Z52" s="27"/>
    </row>
    <row r="53" spans="1:26" s="28" customFormat="1" x14ac:dyDescent="0.25">
      <c r="A53" s="44">
        <f t="shared" si="0"/>
        <v>5</v>
      </c>
      <c r="B53" s="45"/>
      <c r="C53" s="46"/>
      <c r="D53" s="45"/>
      <c r="E53" s="23"/>
      <c r="F53" s="24"/>
      <c r="G53" s="24"/>
      <c r="H53" s="24"/>
      <c r="I53" s="25"/>
      <c r="J53" s="25"/>
      <c r="K53" s="96"/>
      <c r="L53" s="25"/>
      <c r="M53" s="96"/>
      <c r="N53" s="96"/>
      <c r="O53" s="26"/>
      <c r="P53" s="26"/>
      <c r="Q53" s="148"/>
      <c r="R53" s="27"/>
      <c r="S53" s="27"/>
      <c r="T53" s="27"/>
      <c r="U53" s="27"/>
      <c r="V53" s="27"/>
      <c r="W53" s="27"/>
      <c r="X53" s="27"/>
      <c r="Y53" s="27"/>
      <c r="Z53" s="27"/>
    </row>
    <row r="54" spans="1:26" s="28" customFormat="1" x14ac:dyDescent="0.25">
      <c r="A54" s="44">
        <f t="shared" si="0"/>
        <v>6</v>
      </c>
      <c r="B54" s="45"/>
      <c r="C54" s="46"/>
      <c r="D54" s="45"/>
      <c r="E54" s="23"/>
      <c r="F54" s="24"/>
      <c r="G54" s="24"/>
      <c r="H54" s="24"/>
      <c r="I54" s="25"/>
      <c r="J54" s="25"/>
      <c r="K54" s="96"/>
      <c r="L54" s="25"/>
      <c r="M54" s="96"/>
      <c r="N54" s="96"/>
      <c r="O54" s="26"/>
      <c r="P54" s="26"/>
      <c r="Q54" s="148"/>
      <c r="R54" s="27"/>
      <c r="S54" s="27"/>
      <c r="T54" s="27"/>
      <c r="U54" s="27"/>
      <c r="V54" s="27"/>
      <c r="W54" s="27"/>
      <c r="X54" s="27"/>
      <c r="Y54" s="27"/>
      <c r="Z54" s="27"/>
    </row>
    <row r="55" spans="1:26" s="28" customFormat="1" x14ac:dyDescent="0.25">
      <c r="A55" s="44">
        <f t="shared" si="0"/>
        <v>7</v>
      </c>
      <c r="B55" s="45"/>
      <c r="C55" s="46"/>
      <c r="D55" s="45"/>
      <c r="E55" s="23"/>
      <c r="F55" s="24"/>
      <c r="G55" s="24"/>
      <c r="H55" s="24"/>
      <c r="I55" s="25"/>
      <c r="J55" s="25"/>
      <c r="K55" s="96"/>
      <c r="L55" s="25"/>
      <c r="M55" s="96"/>
      <c r="N55" s="96"/>
      <c r="O55" s="26"/>
      <c r="P55" s="26"/>
      <c r="Q55" s="148"/>
      <c r="R55" s="27"/>
      <c r="S55" s="27"/>
      <c r="T55" s="27"/>
      <c r="U55" s="27"/>
      <c r="V55" s="27"/>
      <c r="W55" s="27"/>
      <c r="X55" s="27"/>
      <c r="Y55" s="27"/>
      <c r="Z55" s="27"/>
    </row>
    <row r="56" spans="1:26" s="28" customFormat="1" x14ac:dyDescent="0.25">
      <c r="A56" s="44">
        <f t="shared" si="0"/>
        <v>8</v>
      </c>
      <c r="B56" s="45"/>
      <c r="C56" s="46"/>
      <c r="D56" s="45"/>
      <c r="E56" s="23"/>
      <c r="F56" s="24"/>
      <c r="G56" s="24"/>
      <c r="H56" s="24"/>
      <c r="I56" s="25"/>
      <c r="J56" s="25"/>
      <c r="K56" s="96"/>
      <c r="L56" s="25"/>
      <c r="M56" s="96"/>
      <c r="N56" s="96"/>
      <c r="O56" s="26"/>
      <c r="P56" s="26"/>
      <c r="Q56" s="148"/>
      <c r="R56" s="27"/>
      <c r="S56" s="27"/>
      <c r="T56" s="27"/>
      <c r="U56" s="27"/>
      <c r="V56" s="27"/>
      <c r="W56" s="27"/>
      <c r="X56" s="27"/>
      <c r="Y56" s="27"/>
      <c r="Z56" s="27"/>
    </row>
    <row r="57" spans="1:26" s="28" customFormat="1" ht="22.5" customHeight="1" x14ac:dyDescent="0.25">
      <c r="A57" s="44"/>
      <c r="B57" s="47" t="s">
        <v>16</v>
      </c>
      <c r="C57" s="46"/>
      <c r="D57" s="45"/>
      <c r="E57" s="23"/>
      <c r="F57" s="24"/>
      <c r="G57" s="24"/>
      <c r="H57" s="24"/>
      <c r="I57" s="25"/>
      <c r="J57" s="25"/>
      <c r="K57" s="146">
        <v>24.11</v>
      </c>
      <c r="L57" s="48">
        <f t="shared" ref="L57:N57" si="1">SUM(L49:L56)</f>
        <v>0</v>
      </c>
      <c r="M57" s="146">
        <f t="shared" si="1"/>
        <v>600</v>
      </c>
      <c r="N57" s="48">
        <f t="shared" si="1"/>
        <v>0</v>
      </c>
      <c r="O57" s="26"/>
      <c r="P57" s="26"/>
      <c r="Q57" s="149"/>
    </row>
    <row r="58" spans="1:26" s="29" customFormat="1" x14ac:dyDescent="0.25">
      <c r="E58" s="30"/>
    </row>
    <row r="59" spans="1:26" s="29" customFormat="1" x14ac:dyDescent="0.25">
      <c r="B59" s="246" t="s">
        <v>28</v>
      </c>
      <c r="C59" s="246" t="s">
        <v>27</v>
      </c>
      <c r="D59" s="244" t="s">
        <v>34</v>
      </c>
      <c r="E59" s="244"/>
    </row>
    <row r="60" spans="1:26" s="29" customFormat="1" x14ac:dyDescent="0.25">
      <c r="B60" s="247"/>
      <c r="C60" s="247"/>
      <c r="D60" s="58" t="s">
        <v>23</v>
      </c>
      <c r="E60" s="59" t="s">
        <v>24</v>
      </c>
    </row>
    <row r="61" spans="1:26" s="29" customFormat="1" ht="30.6" customHeight="1" x14ac:dyDescent="0.25">
      <c r="B61" s="57" t="s">
        <v>21</v>
      </c>
      <c r="C61" s="159">
        <f>+K57</f>
        <v>24.11</v>
      </c>
      <c r="D61" s="160" t="s">
        <v>131</v>
      </c>
      <c r="E61" s="56"/>
      <c r="F61" s="31"/>
      <c r="G61" s="31"/>
      <c r="H61" s="31"/>
      <c r="I61" s="31"/>
      <c r="J61" s="31"/>
      <c r="K61" s="31"/>
      <c r="L61" s="31"/>
      <c r="M61" s="31"/>
    </row>
    <row r="62" spans="1:26" s="29" customFormat="1" ht="30" customHeight="1" x14ac:dyDescent="0.25">
      <c r="B62" s="57" t="s">
        <v>25</v>
      </c>
      <c r="C62" s="159">
        <f>+M57</f>
        <v>600</v>
      </c>
      <c r="D62" s="160" t="s">
        <v>131</v>
      </c>
      <c r="E62" s="56"/>
    </row>
    <row r="63" spans="1:26" s="29" customFormat="1" x14ac:dyDescent="0.25">
      <c r="B63" s="32"/>
      <c r="C63" s="242"/>
      <c r="D63" s="242"/>
      <c r="E63" s="242"/>
      <c r="F63" s="242"/>
      <c r="G63" s="242"/>
      <c r="H63" s="242"/>
      <c r="I63" s="242"/>
      <c r="J63" s="242"/>
      <c r="K63" s="242"/>
      <c r="L63" s="242"/>
      <c r="M63" s="242"/>
      <c r="N63" s="242"/>
    </row>
    <row r="64" spans="1:26" ht="28.15" customHeight="1" thickBot="1" x14ac:dyDescent="0.3"/>
    <row r="65" spans="2:17" ht="27" thickBot="1" x14ac:dyDescent="0.3">
      <c r="B65" s="241" t="s">
        <v>99</v>
      </c>
      <c r="C65" s="241"/>
      <c r="D65" s="241"/>
      <c r="E65" s="241"/>
      <c r="F65" s="241"/>
      <c r="G65" s="241"/>
      <c r="H65" s="241"/>
      <c r="I65" s="241"/>
      <c r="J65" s="241"/>
      <c r="K65" s="241"/>
      <c r="L65" s="241"/>
      <c r="M65" s="241"/>
      <c r="N65" s="241"/>
    </row>
    <row r="68" spans="2:17" ht="109.5" customHeight="1" x14ac:dyDescent="0.25">
      <c r="B68" s="114" t="s">
        <v>144</v>
      </c>
      <c r="C68" s="65" t="s">
        <v>2</v>
      </c>
      <c r="D68" s="65" t="s">
        <v>101</v>
      </c>
      <c r="E68" s="65" t="s">
        <v>100</v>
      </c>
      <c r="F68" s="65" t="s">
        <v>102</v>
      </c>
      <c r="G68" s="65" t="s">
        <v>103</v>
      </c>
      <c r="H68" s="65" t="s">
        <v>104</v>
      </c>
      <c r="I68" s="65" t="s">
        <v>105</v>
      </c>
      <c r="J68" s="65" t="s">
        <v>106</v>
      </c>
      <c r="K68" s="65" t="s">
        <v>107</v>
      </c>
      <c r="L68" s="65" t="s">
        <v>108</v>
      </c>
      <c r="M68" s="90" t="s">
        <v>109</v>
      </c>
      <c r="N68" s="90" t="s">
        <v>110</v>
      </c>
      <c r="O68" s="237" t="s">
        <v>3</v>
      </c>
      <c r="P68" s="238"/>
      <c r="Q68" s="65" t="s">
        <v>18</v>
      </c>
    </row>
    <row r="69" spans="2:17" x14ac:dyDescent="0.25">
      <c r="B69" s="3" t="s">
        <v>160</v>
      </c>
      <c r="C69" s="3" t="s">
        <v>159</v>
      </c>
      <c r="D69" s="5" t="s">
        <v>158</v>
      </c>
      <c r="E69" s="4">
        <v>160</v>
      </c>
      <c r="F69" s="4" t="s">
        <v>157</v>
      </c>
      <c r="G69" s="4" t="s">
        <v>131</v>
      </c>
      <c r="H69" s="4" t="s">
        <v>157</v>
      </c>
      <c r="I69" s="4" t="s">
        <v>157</v>
      </c>
      <c r="J69" s="4" t="s">
        <v>131</v>
      </c>
      <c r="K69" s="117" t="s">
        <v>131</v>
      </c>
      <c r="L69" s="117" t="s">
        <v>131</v>
      </c>
      <c r="M69" s="117" t="s">
        <v>131</v>
      </c>
      <c r="N69" s="117" t="s">
        <v>131</v>
      </c>
      <c r="O69" s="221"/>
      <c r="P69" s="222"/>
      <c r="Q69" s="60" t="s">
        <v>131</v>
      </c>
    </row>
    <row r="70" spans="2:17" s="29" customFormat="1" x14ac:dyDescent="0.25">
      <c r="B70" s="91" t="s">
        <v>161</v>
      </c>
      <c r="C70" s="91" t="s">
        <v>159</v>
      </c>
      <c r="D70" s="5" t="s">
        <v>162</v>
      </c>
      <c r="E70" s="4">
        <v>20</v>
      </c>
      <c r="F70" s="4" t="s">
        <v>157</v>
      </c>
      <c r="G70" s="4" t="s">
        <v>131</v>
      </c>
      <c r="H70" s="4" t="s">
        <v>157</v>
      </c>
      <c r="I70" s="4" t="s">
        <v>157</v>
      </c>
      <c r="J70" s="4" t="s">
        <v>131</v>
      </c>
      <c r="K70" s="55" t="s">
        <v>131</v>
      </c>
      <c r="L70" s="55" t="s">
        <v>131</v>
      </c>
      <c r="M70" s="55" t="s">
        <v>131</v>
      </c>
      <c r="N70" s="55" t="s">
        <v>131</v>
      </c>
      <c r="O70" s="254"/>
      <c r="P70" s="255"/>
      <c r="Q70" s="56" t="s">
        <v>131</v>
      </c>
    </row>
    <row r="71" spans="2:17" s="29" customFormat="1" x14ac:dyDescent="0.25">
      <c r="B71" s="91" t="s">
        <v>163</v>
      </c>
      <c r="C71" s="91" t="s">
        <v>159</v>
      </c>
      <c r="D71" s="5" t="s">
        <v>164</v>
      </c>
      <c r="E71" s="4">
        <v>90</v>
      </c>
      <c r="F71" s="4" t="s">
        <v>157</v>
      </c>
      <c r="G71" s="4" t="s">
        <v>131</v>
      </c>
      <c r="H71" s="4" t="s">
        <v>157</v>
      </c>
      <c r="I71" s="4" t="s">
        <v>157</v>
      </c>
      <c r="J71" s="4" t="s">
        <v>131</v>
      </c>
      <c r="K71" s="55" t="s">
        <v>131</v>
      </c>
      <c r="L71" s="55" t="s">
        <v>131</v>
      </c>
      <c r="M71" s="55" t="s">
        <v>131</v>
      </c>
      <c r="N71" s="55" t="s">
        <v>131</v>
      </c>
      <c r="O71" s="254"/>
      <c r="P71" s="255"/>
      <c r="Q71" s="56" t="s">
        <v>131</v>
      </c>
    </row>
    <row r="72" spans="2:17" s="29" customFormat="1" x14ac:dyDescent="0.25">
      <c r="B72" s="91" t="s">
        <v>165</v>
      </c>
      <c r="C72" s="91" t="s">
        <v>159</v>
      </c>
      <c r="D72" s="5" t="s">
        <v>166</v>
      </c>
      <c r="E72" s="4">
        <v>40</v>
      </c>
      <c r="F72" s="4" t="s">
        <v>157</v>
      </c>
      <c r="G72" s="4" t="s">
        <v>131</v>
      </c>
      <c r="H72" s="4" t="s">
        <v>157</v>
      </c>
      <c r="I72" s="4" t="s">
        <v>157</v>
      </c>
      <c r="J72" s="4" t="s">
        <v>131</v>
      </c>
      <c r="K72" s="55" t="s">
        <v>131</v>
      </c>
      <c r="L72" s="55" t="s">
        <v>131</v>
      </c>
      <c r="M72" s="55" t="s">
        <v>131</v>
      </c>
      <c r="N72" s="55" t="s">
        <v>131</v>
      </c>
      <c r="O72" s="254"/>
      <c r="P72" s="255"/>
      <c r="Q72" s="56" t="s">
        <v>131</v>
      </c>
    </row>
    <row r="73" spans="2:17" s="29" customFormat="1" x14ac:dyDescent="0.25">
      <c r="B73" s="91" t="s">
        <v>167</v>
      </c>
      <c r="C73" s="91" t="s">
        <v>159</v>
      </c>
      <c r="D73" s="5" t="s">
        <v>168</v>
      </c>
      <c r="E73" s="4">
        <v>30</v>
      </c>
      <c r="F73" s="4" t="s">
        <v>157</v>
      </c>
      <c r="G73" s="4" t="s">
        <v>131</v>
      </c>
      <c r="H73" s="4" t="s">
        <v>157</v>
      </c>
      <c r="I73" s="4" t="s">
        <v>157</v>
      </c>
      <c r="J73" s="4" t="s">
        <v>131</v>
      </c>
      <c r="K73" s="55" t="s">
        <v>131</v>
      </c>
      <c r="L73" s="55" t="s">
        <v>131</v>
      </c>
      <c r="M73" s="55" t="s">
        <v>131</v>
      </c>
      <c r="N73" s="55" t="s">
        <v>131</v>
      </c>
      <c r="O73" s="254"/>
      <c r="P73" s="255"/>
      <c r="Q73" s="56" t="s">
        <v>131</v>
      </c>
    </row>
    <row r="74" spans="2:17" s="29" customFormat="1" x14ac:dyDescent="0.25">
      <c r="B74" s="91" t="s">
        <v>169</v>
      </c>
      <c r="C74" s="91" t="s">
        <v>159</v>
      </c>
      <c r="D74" s="5" t="s">
        <v>170</v>
      </c>
      <c r="E74" s="4">
        <v>140</v>
      </c>
      <c r="F74" s="4" t="s">
        <v>157</v>
      </c>
      <c r="G74" s="4" t="s">
        <v>131</v>
      </c>
      <c r="H74" s="4" t="s">
        <v>157</v>
      </c>
      <c r="I74" s="4" t="s">
        <v>157</v>
      </c>
      <c r="J74" s="4" t="s">
        <v>131</v>
      </c>
      <c r="K74" s="55" t="s">
        <v>131</v>
      </c>
      <c r="L74" s="55" t="s">
        <v>131</v>
      </c>
      <c r="M74" s="55" t="s">
        <v>131</v>
      </c>
      <c r="N74" s="55" t="s">
        <v>131</v>
      </c>
      <c r="O74" s="254"/>
      <c r="P74" s="255"/>
      <c r="Q74" s="56" t="s">
        <v>131</v>
      </c>
    </row>
    <row r="75" spans="2:17" x14ac:dyDescent="0.25">
      <c r="B75" s="60" t="s">
        <v>171</v>
      </c>
      <c r="C75" s="60" t="s">
        <v>159</v>
      </c>
      <c r="D75" s="60" t="s">
        <v>172</v>
      </c>
      <c r="E75" s="117">
        <v>120</v>
      </c>
      <c r="F75" s="117" t="s">
        <v>157</v>
      </c>
      <c r="G75" s="117" t="s">
        <v>131</v>
      </c>
      <c r="H75" s="117" t="s">
        <v>157</v>
      </c>
      <c r="I75" s="117" t="s">
        <v>157</v>
      </c>
      <c r="J75" s="117" t="s">
        <v>131</v>
      </c>
      <c r="K75" s="117" t="s">
        <v>131</v>
      </c>
      <c r="L75" s="117" t="s">
        <v>131</v>
      </c>
      <c r="M75" s="117" t="s">
        <v>131</v>
      </c>
      <c r="N75" s="117" t="s">
        <v>131</v>
      </c>
      <c r="O75" s="221"/>
      <c r="P75" s="222"/>
      <c r="Q75" s="60" t="s">
        <v>131</v>
      </c>
    </row>
    <row r="76" spans="2:17" x14ac:dyDescent="0.25">
      <c r="B76" s="9" t="s">
        <v>1</v>
      </c>
    </row>
    <row r="77" spans="2:17" x14ac:dyDescent="0.25">
      <c r="B77" s="9" t="s">
        <v>37</v>
      </c>
    </row>
    <row r="78" spans="2:17" x14ac:dyDescent="0.25">
      <c r="B78" s="9" t="s">
        <v>61</v>
      </c>
    </row>
    <row r="80" spans="2:17" ht="15.75" thickBot="1" x14ac:dyDescent="0.3"/>
    <row r="81" spans="2:17" ht="27" thickBot="1" x14ac:dyDescent="0.3">
      <c r="B81" s="231" t="s">
        <v>38</v>
      </c>
      <c r="C81" s="232"/>
      <c r="D81" s="232"/>
      <c r="E81" s="232"/>
      <c r="F81" s="232"/>
      <c r="G81" s="232"/>
      <c r="H81" s="232"/>
      <c r="I81" s="232"/>
      <c r="J81" s="232"/>
      <c r="K81" s="232"/>
      <c r="L81" s="232"/>
      <c r="M81" s="232"/>
      <c r="N81" s="233"/>
    </row>
    <row r="86" spans="2:17" ht="76.5" customHeight="1" x14ac:dyDescent="0.25">
      <c r="B86" s="54" t="s">
        <v>0</v>
      </c>
      <c r="C86" s="54" t="s">
        <v>39</v>
      </c>
      <c r="D86" s="54" t="s">
        <v>40</v>
      </c>
      <c r="E86" s="54" t="s">
        <v>111</v>
      </c>
      <c r="F86" s="54" t="s">
        <v>113</v>
      </c>
      <c r="G86" s="54" t="s">
        <v>114</v>
      </c>
      <c r="H86" s="54" t="s">
        <v>115</v>
      </c>
      <c r="I86" s="54" t="s">
        <v>112</v>
      </c>
      <c r="J86" s="237" t="s">
        <v>116</v>
      </c>
      <c r="K86" s="256"/>
      <c r="L86" s="238"/>
      <c r="M86" s="54" t="s">
        <v>117</v>
      </c>
      <c r="N86" s="54" t="s">
        <v>41</v>
      </c>
      <c r="O86" s="54" t="s">
        <v>42</v>
      </c>
      <c r="P86" s="237" t="s">
        <v>3</v>
      </c>
      <c r="Q86" s="238"/>
    </row>
    <row r="87" spans="2:17" ht="60.75" customHeight="1" x14ac:dyDescent="0.25">
      <c r="B87" s="153" t="s">
        <v>181</v>
      </c>
      <c r="C87" s="85" t="s">
        <v>177</v>
      </c>
      <c r="D87" s="153" t="s">
        <v>173</v>
      </c>
      <c r="E87" s="3">
        <v>52975096</v>
      </c>
      <c r="F87" s="153" t="s">
        <v>174</v>
      </c>
      <c r="G87" s="153" t="s">
        <v>175</v>
      </c>
      <c r="H87" s="161">
        <v>39640</v>
      </c>
      <c r="I87" s="5" t="s">
        <v>176</v>
      </c>
      <c r="J87" s="1" t="s">
        <v>179</v>
      </c>
      <c r="K87" s="92" t="s">
        <v>178</v>
      </c>
      <c r="L87" s="92" t="s">
        <v>180</v>
      </c>
      <c r="M87" s="60" t="s">
        <v>131</v>
      </c>
      <c r="N87" s="60" t="s">
        <v>131</v>
      </c>
      <c r="O87" s="60" t="s">
        <v>131</v>
      </c>
      <c r="P87" s="259"/>
      <c r="Q87" s="259"/>
    </row>
    <row r="88" spans="2:17" ht="60.75" customHeight="1" x14ac:dyDescent="0.25">
      <c r="B88" s="153" t="s">
        <v>181</v>
      </c>
      <c r="C88" s="153" t="s">
        <v>177</v>
      </c>
      <c r="D88" s="153" t="s">
        <v>182</v>
      </c>
      <c r="E88" s="3">
        <v>1116543245</v>
      </c>
      <c r="F88" s="153" t="s">
        <v>183</v>
      </c>
      <c r="G88" s="153" t="s">
        <v>184</v>
      </c>
      <c r="H88" s="161">
        <v>40711</v>
      </c>
      <c r="I88" s="5" t="s">
        <v>176</v>
      </c>
      <c r="J88" s="1" t="s">
        <v>179</v>
      </c>
      <c r="K88" s="92" t="s">
        <v>185</v>
      </c>
      <c r="L88" s="92" t="s">
        <v>186</v>
      </c>
      <c r="M88" s="115" t="s">
        <v>131</v>
      </c>
      <c r="N88" s="115" t="s">
        <v>131</v>
      </c>
      <c r="O88" s="115" t="s">
        <v>131</v>
      </c>
      <c r="P88" s="221"/>
      <c r="Q88" s="222"/>
    </row>
    <row r="89" spans="2:17" ht="60.75" customHeight="1" x14ac:dyDescent="0.25">
      <c r="B89" s="153" t="s">
        <v>181</v>
      </c>
      <c r="C89" s="153" t="s">
        <v>177</v>
      </c>
      <c r="D89" s="153" t="s">
        <v>187</v>
      </c>
      <c r="E89" s="3">
        <v>22866512</v>
      </c>
      <c r="F89" s="153" t="s">
        <v>189</v>
      </c>
      <c r="G89" s="153" t="s">
        <v>188</v>
      </c>
      <c r="H89" s="161">
        <v>39256</v>
      </c>
      <c r="I89" s="5" t="s">
        <v>131</v>
      </c>
      <c r="J89" s="1" t="s">
        <v>179</v>
      </c>
      <c r="K89" s="92" t="s">
        <v>190</v>
      </c>
      <c r="L89" s="92" t="s">
        <v>193</v>
      </c>
      <c r="M89" s="115" t="s">
        <v>131</v>
      </c>
      <c r="N89" s="115" t="s">
        <v>131</v>
      </c>
      <c r="O89" s="115" t="s">
        <v>131</v>
      </c>
      <c r="P89" s="261"/>
      <c r="Q89" s="262"/>
    </row>
    <row r="90" spans="2:17" ht="66" customHeight="1" x14ac:dyDescent="0.25">
      <c r="B90" s="153" t="s">
        <v>43</v>
      </c>
      <c r="C90" s="153" t="s">
        <v>177</v>
      </c>
      <c r="D90" s="153" t="s">
        <v>191</v>
      </c>
      <c r="E90" s="3">
        <v>46374858</v>
      </c>
      <c r="F90" s="153" t="s">
        <v>189</v>
      </c>
      <c r="G90" s="153" t="s">
        <v>188</v>
      </c>
      <c r="H90" s="161">
        <v>38891</v>
      </c>
      <c r="I90" s="5" t="s">
        <v>131</v>
      </c>
      <c r="J90" s="1" t="s">
        <v>179</v>
      </c>
      <c r="K90" s="92" t="s">
        <v>192</v>
      </c>
      <c r="L90" s="92" t="s">
        <v>198</v>
      </c>
      <c r="M90" s="115" t="s">
        <v>131</v>
      </c>
      <c r="N90" s="115" t="s">
        <v>131</v>
      </c>
      <c r="O90" s="115" t="s">
        <v>131</v>
      </c>
      <c r="P90" s="257" t="s">
        <v>314</v>
      </c>
      <c r="Q90" s="257"/>
    </row>
    <row r="91" spans="2:17" ht="33.6" customHeight="1" x14ac:dyDescent="0.25">
      <c r="B91" s="153" t="s">
        <v>43</v>
      </c>
      <c r="C91" s="153" t="s">
        <v>177</v>
      </c>
      <c r="D91" s="92" t="s">
        <v>194</v>
      </c>
      <c r="E91" s="91">
        <v>40420845</v>
      </c>
      <c r="F91" s="153" t="s">
        <v>195</v>
      </c>
      <c r="G91" s="92" t="s">
        <v>196</v>
      </c>
      <c r="H91" s="168">
        <v>35608</v>
      </c>
      <c r="I91" s="5" t="s">
        <v>131</v>
      </c>
      <c r="J91" s="5" t="s">
        <v>179</v>
      </c>
      <c r="K91" s="92" t="s">
        <v>197</v>
      </c>
      <c r="L91" s="92" t="s">
        <v>193</v>
      </c>
      <c r="M91" s="56" t="s">
        <v>131</v>
      </c>
      <c r="N91" s="56" t="s">
        <v>131</v>
      </c>
      <c r="O91" s="56" t="s">
        <v>131</v>
      </c>
      <c r="P91" s="260"/>
      <c r="Q91" s="260"/>
    </row>
    <row r="92" spans="2:17" ht="33.6" customHeight="1" x14ac:dyDescent="0.25">
      <c r="B92" s="85" t="s">
        <v>43</v>
      </c>
      <c r="C92" s="153" t="s">
        <v>177</v>
      </c>
      <c r="D92" s="92" t="s">
        <v>199</v>
      </c>
      <c r="E92" s="91">
        <v>47433980</v>
      </c>
      <c r="F92" s="153" t="s">
        <v>200</v>
      </c>
      <c r="G92" s="92" t="s">
        <v>201</v>
      </c>
      <c r="H92" s="168">
        <v>43096</v>
      </c>
      <c r="I92" s="5" t="s">
        <v>131</v>
      </c>
      <c r="J92" s="5" t="s">
        <v>179</v>
      </c>
      <c r="K92" s="92" t="s">
        <v>202</v>
      </c>
      <c r="L92" s="92" t="s">
        <v>193</v>
      </c>
      <c r="M92" s="56" t="s">
        <v>131</v>
      </c>
      <c r="N92" s="56" t="s">
        <v>131</v>
      </c>
      <c r="O92" s="56" t="s">
        <v>131</v>
      </c>
      <c r="P92" s="260"/>
      <c r="Q92" s="260"/>
    </row>
    <row r="94" spans="2:17" ht="15.75" thickBot="1" x14ac:dyDescent="0.3"/>
    <row r="95" spans="2:17" ht="27" thickBot="1" x14ac:dyDescent="0.3">
      <c r="B95" s="231" t="s">
        <v>45</v>
      </c>
      <c r="C95" s="232"/>
      <c r="D95" s="232"/>
      <c r="E95" s="232"/>
      <c r="F95" s="232"/>
      <c r="G95" s="232"/>
      <c r="H95" s="232"/>
      <c r="I95" s="232"/>
      <c r="J95" s="232"/>
      <c r="K95" s="232"/>
      <c r="L95" s="232"/>
      <c r="M95" s="232"/>
      <c r="N95" s="233"/>
    </row>
    <row r="98" spans="1:26" ht="46.15" customHeight="1" x14ac:dyDescent="0.25">
      <c r="B98" s="65" t="s">
        <v>33</v>
      </c>
      <c r="C98" s="65" t="s">
        <v>46</v>
      </c>
      <c r="D98" s="237" t="s">
        <v>3</v>
      </c>
      <c r="E98" s="238"/>
    </row>
    <row r="99" spans="1:26" ht="88.5" customHeight="1" x14ac:dyDescent="0.25">
      <c r="B99" s="66" t="s">
        <v>118</v>
      </c>
      <c r="C99" s="191" t="s">
        <v>131</v>
      </c>
      <c r="D99" s="239" t="s">
        <v>252</v>
      </c>
      <c r="E99" s="240"/>
    </row>
    <row r="102" spans="1:26" ht="26.25" x14ac:dyDescent="0.25">
      <c r="B102" s="229" t="s">
        <v>63</v>
      </c>
      <c r="C102" s="230"/>
      <c r="D102" s="230"/>
      <c r="E102" s="230"/>
      <c r="F102" s="230"/>
      <c r="G102" s="230"/>
      <c r="H102" s="230"/>
      <c r="I102" s="230"/>
      <c r="J102" s="230"/>
      <c r="K102" s="230"/>
      <c r="L102" s="230"/>
      <c r="M102" s="230"/>
      <c r="N102" s="230"/>
      <c r="O102" s="230"/>
      <c r="P102" s="230"/>
    </row>
    <row r="104" spans="1:26" ht="15.75" thickBot="1" x14ac:dyDescent="0.3"/>
    <row r="105" spans="1:26" ht="27" thickBot="1" x14ac:dyDescent="0.3">
      <c r="B105" s="231" t="s">
        <v>53</v>
      </c>
      <c r="C105" s="232"/>
      <c r="D105" s="232"/>
      <c r="E105" s="232"/>
      <c r="F105" s="232"/>
      <c r="G105" s="232"/>
      <c r="H105" s="232"/>
      <c r="I105" s="232"/>
      <c r="J105" s="232"/>
      <c r="K105" s="232"/>
      <c r="L105" s="232"/>
      <c r="M105" s="232"/>
      <c r="N105" s="233"/>
    </row>
    <row r="107" spans="1:26" ht="15.75" thickBot="1" x14ac:dyDescent="0.3">
      <c r="M107" s="62"/>
      <c r="N107" s="62"/>
    </row>
    <row r="108" spans="1:26" s="101" customFormat="1" ht="109.5" customHeight="1" x14ac:dyDescent="0.25">
      <c r="B108" s="112" t="s">
        <v>140</v>
      </c>
      <c r="C108" s="112" t="s">
        <v>141</v>
      </c>
      <c r="D108" s="112" t="s">
        <v>142</v>
      </c>
      <c r="E108" s="112" t="s">
        <v>44</v>
      </c>
      <c r="F108" s="112" t="s">
        <v>22</v>
      </c>
      <c r="G108" s="112" t="s">
        <v>98</v>
      </c>
      <c r="H108" s="112" t="s">
        <v>17</v>
      </c>
      <c r="I108" s="112" t="s">
        <v>10</v>
      </c>
      <c r="J108" s="112" t="s">
        <v>31</v>
      </c>
      <c r="K108" s="112" t="s">
        <v>60</v>
      </c>
      <c r="L108" s="112" t="s">
        <v>20</v>
      </c>
      <c r="M108" s="97" t="s">
        <v>26</v>
      </c>
      <c r="N108" s="112" t="s">
        <v>143</v>
      </c>
      <c r="O108" s="112" t="s">
        <v>36</v>
      </c>
      <c r="P108" s="113" t="s">
        <v>11</v>
      </c>
      <c r="Q108" s="113" t="s">
        <v>19</v>
      </c>
    </row>
    <row r="109" spans="1:26" s="107" customFormat="1" ht="60" x14ac:dyDescent="0.25">
      <c r="A109" s="44">
        <v>1</v>
      </c>
      <c r="B109" s="108" t="s">
        <v>154</v>
      </c>
      <c r="C109" s="109" t="s">
        <v>154</v>
      </c>
      <c r="D109" s="108" t="s">
        <v>272</v>
      </c>
      <c r="E109" s="172">
        <v>82</v>
      </c>
      <c r="F109" s="104" t="s">
        <v>131</v>
      </c>
      <c r="G109" s="147" t="s">
        <v>176</v>
      </c>
      <c r="H109" s="111">
        <v>41053</v>
      </c>
      <c r="I109" s="111">
        <v>41266</v>
      </c>
      <c r="J109" s="105" t="s">
        <v>132</v>
      </c>
      <c r="K109" s="96">
        <v>7</v>
      </c>
      <c r="L109" s="96">
        <v>0</v>
      </c>
      <c r="M109" s="96">
        <v>0</v>
      </c>
      <c r="N109" s="96">
        <v>0</v>
      </c>
      <c r="O109" s="26">
        <v>544676251</v>
      </c>
      <c r="P109" s="26">
        <v>207</v>
      </c>
      <c r="Q109" s="148"/>
      <c r="R109" s="106"/>
      <c r="S109" s="106"/>
      <c r="T109" s="106"/>
      <c r="U109" s="106"/>
      <c r="V109" s="106"/>
      <c r="W109" s="106"/>
      <c r="X109" s="106"/>
      <c r="Y109" s="106"/>
      <c r="Z109" s="106"/>
    </row>
    <row r="110" spans="1:26" s="107" customFormat="1" ht="60" x14ac:dyDescent="0.25">
      <c r="A110" s="44">
        <f>+A109+1</f>
        <v>2</v>
      </c>
      <c r="B110" s="108" t="s">
        <v>154</v>
      </c>
      <c r="C110" s="109" t="s">
        <v>154</v>
      </c>
      <c r="D110" s="108" t="s">
        <v>272</v>
      </c>
      <c r="E110" s="172">
        <v>205</v>
      </c>
      <c r="F110" s="104" t="s">
        <v>131</v>
      </c>
      <c r="G110" s="147" t="s">
        <v>176</v>
      </c>
      <c r="H110" s="111">
        <v>40714</v>
      </c>
      <c r="I110" s="105">
        <v>40907</v>
      </c>
      <c r="J110" s="105" t="s">
        <v>132</v>
      </c>
      <c r="K110" s="96">
        <v>6</v>
      </c>
      <c r="L110" s="96">
        <v>0</v>
      </c>
      <c r="M110" s="96">
        <v>0</v>
      </c>
      <c r="N110" s="96">
        <v>0</v>
      </c>
      <c r="O110" s="26">
        <v>136778700</v>
      </c>
      <c r="P110" s="26">
        <v>210</v>
      </c>
      <c r="Q110" s="148"/>
      <c r="R110" s="106"/>
      <c r="S110" s="106"/>
      <c r="T110" s="106"/>
      <c r="U110" s="106"/>
      <c r="V110" s="106"/>
      <c r="W110" s="106"/>
      <c r="X110" s="106"/>
      <c r="Y110" s="106"/>
      <c r="Z110" s="106"/>
    </row>
    <row r="111" spans="1:26" s="107" customFormat="1" ht="77.25" customHeight="1" x14ac:dyDescent="0.25">
      <c r="A111" s="44">
        <f t="shared" ref="A111:A116" si="2">+A110+1</f>
        <v>3</v>
      </c>
      <c r="B111" s="108" t="s">
        <v>154</v>
      </c>
      <c r="C111" s="109" t="s">
        <v>274</v>
      </c>
      <c r="D111" s="108" t="s">
        <v>273</v>
      </c>
      <c r="E111" s="172">
        <v>42</v>
      </c>
      <c r="F111" s="104" t="s">
        <v>131</v>
      </c>
      <c r="G111" s="147" t="s">
        <v>176</v>
      </c>
      <c r="H111" s="111">
        <v>40028</v>
      </c>
      <c r="I111" s="105">
        <v>40199</v>
      </c>
      <c r="J111" s="105" t="s">
        <v>132</v>
      </c>
      <c r="K111" s="96">
        <v>5</v>
      </c>
      <c r="L111" s="96">
        <v>0</v>
      </c>
      <c r="M111" s="96">
        <v>200</v>
      </c>
      <c r="N111" s="96">
        <v>0</v>
      </c>
      <c r="O111" s="26">
        <v>165000000</v>
      </c>
      <c r="P111" s="26">
        <v>212</v>
      </c>
      <c r="Q111" s="187" t="s">
        <v>276</v>
      </c>
      <c r="R111" s="106"/>
      <c r="S111" s="106"/>
      <c r="T111" s="106"/>
      <c r="U111" s="106"/>
      <c r="V111" s="106"/>
      <c r="W111" s="106"/>
      <c r="X111" s="106"/>
      <c r="Y111" s="106"/>
      <c r="Z111" s="106"/>
    </row>
    <row r="112" spans="1:26" s="107" customFormat="1" x14ac:dyDescent="0.25">
      <c r="A112" s="44">
        <f t="shared" si="2"/>
        <v>4</v>
      </c>
      <c r="B112" s="108"/>
      <c r="C112" s="109"/>
      <c r="D112" s="108"/>
      <c r="E112" s="103"/>
      <c r="F112" s="104"/>
      <c r="G112" s="104"/>
      <c r="H112" s="104"/>
      <c r="I112" s="105"/>
      <c r="J112" s="105"/>
      <c r="K112" s="96"/>
      <c r="L112" s="96"/>
      <c r="M112" s="96"/>
      <c r="N112" s="96"/>
      <c r="O112" s="26"/>
      <c r="P112" s="26"/>
      <c r="Q112" s="148"/>
      <c r="R112" s="106"/>
      <c r="S112" s="106"/>
      <c r="T112" s="106"/>
      <c r="U112" s="106"/>
      <c r="V112" s="106"/>
      <c r="W112" s="106"/>
      <c r="X112" s="106"/>
      <c r="Y112" s="106"/>
      <c r="Z112" s="106"/>
    </row>
    <row r="113" spans="1:26" s="107" customFormat="1" x14ac:dyDescent="0.25">
      <c r="A113" s="44">
        <f t="shared" si="2"/>
        <v>5</v>
      </c>
      <c r="B113" s="108"/>
      <c r="C113" s="109"/>
      <c r="D113" s="108"/>
      <c r="E113" s="103"/>
      <c r="F113" s="104"/>
      <c r="G113" s="104"/>
      <c r="H113" s="104"/>
      <c r="I113" s="105"/>
      <c r="J113" s="105"/>
      <c r="K113" s="96"/>
      <c r="L113" s="96"/>
      <c r="M113" s="96"/>
      <c r="N113" s="96"/>
      <c r="O113" s="26"/>
      <c r="P113" s="26"/>
      <c r="Q113" s="148"/>
      <c r="R113" s="106"/>
      <c r="S113" s="106"/>
      <c r="T113" s="106"/>
      <c r="U113" s="106"/>
      <c r="V113" s="106"/>
      <c r="W113" s="106"/>
      <c r="X113" s="106"/>
      <c r="Y113" s="106"/>
      <c r="Z113" s="106"/>
    </row>
    <row r="114" spans="1:26" s="107" customFormat="1" x14ac:dyDescent="0.25">
      <c r="A114" s="44">
        <f t="shared" si="2"/>
        <v>6</v>
      </c>
      <c r="B114" s="108"/>
      <c r="C114" s="109"/>
      <c r="D114" s="108"/>
      <c r="E114" s="103"/>
      <c r="F114" s="104"/>
      <c r="G114" s="104"/>
      <c r="H114" s="104"/>
      <c r="I114" s="105"/>
      <c r="J114" s="105"/>
      <c r="K114" s="96"/>
      <c r="L114" s="96"/>
      <c r="M114" s="96"/>
      <c r="N114" s="96"/>
      <c r="O114" s="26"/>
      <c r="P114" s="26"/>
      <c r="Q114" s="148"/>
      <c r="R114" s="106"/>
      <c r="S114" s="106"/>
      <c r="T114" s="106"/>
      <c r="U114" s="106"/>
      <c r="V114" s="106"/>
      <c r="W114" s="106"/>
      <c r="X114" s="106"/>
      <c r="Y114" s="106"/>
      <c r="Z114" s="106"/>
    </row>
    <row r="115" spans="1:26" s="107" customFormat="1" x14ac:dyDescent="0.25">
      <c r="A115" s="44">
        <f t="shared" si="2"/>
        <v>7</v>
      </c>
      <c r="B115" s="108"/>
      <c r="C115" s="109"/>
      <c r="D115" s="108"/>
      <c r="E115" s="103"/>
      <c r="F115" s="104"/>
      <c r="G115" s="104"/>
      <c r="H115" s="104"/>
      <c r="I115" s="105"/>
      <c r="J115" s="105"/>
      <c r="K115" s="96"/>
      <c r="L115" s="96"/>
      <c r="M115" s="96"/>
      <c r="N115" s="96"/>
      <c r="O115" s="26"/>
      <c r="P115" s="26"/>
      <c r="Q115" s="148"/>
      <c r="R115" s="106"/>
      <c r="S115" s="106"/>
      <c r="T115" s="106"/>
      <c r="U115" s="106"/>
      <c r="V115" s="106"/>
      <c r="W115" s="106"/>
      <c r="X115" s="106"/>
      <c r="Y115" s="106"/>
      <c r="Z115" s="106"/>
    </row>
    <row r="116" spans="1:26" s="107" customFormat="1" x14ac:dyDescent="0.25">
      <c r="A116" s="44">
        <f t="shared" si="2"/>
        <v>8</v>
      </c>
      <c r="B116" s="108"/>
      <c r="C116" s="109"/>
      <c r="D116" s="108"/>
      <c r="E116" s="103"/>
      <c r="F116" s="104"/>
      <c r="G116" s="104"/>
      <c r="H116" s="104"/>
      <c r="I116" s="105"/>
      <c r="J116" s="105"/>
      <c r="K116" s="96"/>
      <c r="L116" s="96"/>
      <c r="M116" s="96"/>
      <c r="N116" s="96"/>
      <c r="O116" s="26"/>
      <c r="P116" s="26"/>
      <c r="Q116" s="148"/>
      <c r="R116" s="106"/>
      <c r="S116" s="106"/>
      <c r="T116" s="106"/>
      <c r="U116" s="106"/>
      <c r="V116" s="106"/>
      <c r="W116" s="106"/>
      <c r="X116" s="106"/>
      <c r="Y116" s="106"/>
      <c r="Z116" s="106"/>
    </row>
    <row r="117" spans="1:26" s="107" customFormat="1" x14ac:dyDescent="0.25">
      <c r="A117" s="44"/>
      <c r="B117" s="47" t="s">
        <v>16</v>
      </c>
      <c r="C117" s="109"/>
      <c r="D117" s="108"/>
      <c r="E117" s="103"/>
      <c r="F117" s="104"/>
      <c r="G117" s="104"/>
      <c r="H117" s="104"/>
      <c r="I117" s="105"/>
      <c r="J117" s="105"/>
      <c r="K117" s="110" t="s">
        <v>275</v>
      </c>
      <c r="L117" s="110">
        <f t="shared" ref="L117:N117" si="3">SUM(L109:L116)</f>
        <v>0</v>
      </c>
      <c r="M117" s="146">
        <f t="shared" si="3"/>
        <v>200</v>
      </c>
      <c r="N117" s="110">
        <f t="shared" si="3"/>
        <v>0</v>
      </c>
      <c r="O117" s="26"/>
      <c r="P117" s="26"/>
      <c r="Q117" s="149"/>
    </row>
    <row r="118" spans="1:26" x14ac:dyDescent="0.25">
      <c r="B118" s="29"/>
      <c r="C118" s="29"/>
      <c r="D118" s="29"/>
      <c r="E118" s="30"/>
      <c r="F118" s="29"/>
      <c r="G118" s="29"/>
      <c r="H118" s="29"/>
      <c r="I118" s="29"/>
      <c r="J118" s="29"/>
      <c r="K118" s="29"/>
      <c r="L118" s="29"/>
      <c r="M118" s="29"/>
      <c r="N118" s="29"/>
      <c r="O118" s="29"/>
      <c r="P118" s="29"/>
    </row>
    <row r="119" spans="1:26" ht="18.75" x14ac:dyDescent="0.25">
      <c r="B119" s="57" t="s">
        <v>32</v>
      </c>
      <c r="C119" s="70" t="str">
        <f>+K117</f>
        <v>18</v>
      </c>
      <c r="H119" s="31"/>
      <c r="I119" s="31"/>
      <c r="J119" s="31"/>
      <c r="K119" s="31"/>
      <c r="L119" s="31"/>
      <c r="M119" s="31"/>
      <c r="N119" s="29"/>
      <c r="O119" s="29"/>
      <c r="P119" s="29"/>
    </row>
    <row r="121" spans="1:26" ht="15.75" thickBot="1" x14ac:dyDescent="0.3"/>
    <row r="122" spans="1:26" ht="37.15" customHeight="1" thickBot="1" x14ac:dyDescent="0.3">
      <c r="B122" s="73" t="s">
        <v>48</v>
      </c>
      <c r="C122" s="74" t="s">
        <v>49</v>
      </c>
      <c r="D122" s="73" t="s">
        <v>50</v>
      </c>
      <c r="E122" s="74" t="s">
        <v>54</v>
      </c>
    </row>
    <row r="123" spans="1:26" ht="41.45" customHeight="1" x14ac:dyDescent="0.25">
      <c r="B123" s="64" t="s">
        <v>119</v>
      </c>
      <c r="C123" s="67">
        <v>20</v>
      </c>
      <c r="D123" s="67"/>
      <c r="E123" s="234">
        <f>+D123+D124+D125</f>
        <v>40</v>
      </c>
    </row>
    <row r="124" spans="1:26" x14ac:dyDescent="0.25">
      <c r="B124" s="64" t="s">
        <v>120</v>
      </c>
      <c r="C124" s="55">
        <v>30</v>
      </c>
      <c r="D124" s="68"/>
      <c r="E124" s="235"/>
    </row>
    <row r="125" spans="1:26" ht="15.75" thickBot="1" x14ac:dyDescent="0.3">
      <c r="B125" s="64" t="s">
        <v>121</v>
      </c>
      <c r="C125" s="69">
        <v>40</v>
      </c>
      <c r="D125" s="69">
        <v>40</v>
      </c>
      <c r="E125" s="236"/>
    </row>
    <row r="127" spans="1:26" ht="15.75" thickBot="1" x14ac:dyDescent="0.3"/>
    <row r="128" spans="1:26" ht="27" thickBot="1" x14ac:dyDescent="0.3">
      <c r="B128" s="231" t="s">
        <v>51</v>
      </c>
      <c r="C128" s="232"/>
      <c r="D128" s="232"/>
      <c r="E128" s="232"/>
      <c r="F128" s="232"/>
      <c r="G128" s="232"/>
      <c r="H128" s="232"/>
      <c r="I128" s="232"/>
      <c r="J128" s="232"/>
      <c r="K128" s="232"/>
      <c r="L128" s="232"/>
      <c r="M128" s="232"/>
      <c r="N128" s="233"/>
    </row>
    <row r="130" spans="2:17" ht="76.5" customHeight="1" x14ac:dyDescent="0.25">
      <c r="B130" s="54" t="s">
        <v>0</v>
      </c>
      <c r="C130" s="54" t="s">
        <v>39</v>
      </c>
      <c r="D130" s="54" t="s">
        <v>40</v>
      </c>
      <c r="E130" s="54" t="s">
        <v>111</v>
      </c>
      <c r="F130" s="54" t="s">
        <v>113</v>
      </c>
      <c r="G130" s="54" t="s">
        <v>114</v>
      </c>
      <c r="H130" s="54" t="s">
        <v>115</v>
      </c>
      <c r="I130" s="54" t="s">
        <v>112</v>
      </c>
      <c r="J130" s="237" t="s">
        <v>116</v>
      </c>
      <c r="K130" s="256"/>
      <c r="L130" s="238"/>
      <c r="M130" s="54" t="s">
        <v>117</v>
      </c>
      <c r="N130" s="54" t="s">
        <v>41</v>
      </c>
      <c r="O130" s="54" t="s">
        <v>42</v>
      </c>
      <c r="P130" s="237" t="s">
        <v>3</v>
      </c>
      <c r="Q130" s="238"/>
    </row>
    <row r="131" spans="2:17" ht="120.75" customHeight="1" x14ac:dyDescent="0.25">
      <c r="B131" s="66" t="s">
        <v>125</v>
      </c>
      <c r="C131" s="66" t="s">
        <v>259</v>
      </c>
      <c r="D131" s="115" t="s">
        <v>260</v>
      </c>
      <c r="E131" s="115">
        <v>33481676</v>
      </c>
      <c r="F131" s="115" t="s">
        <v>261</v>
      </c>
      <c r="G131" s="66" t="s">
        <v>262</v>
      </c>
      <c r="H131" s="178">
        <v>41090</v>
      </c>
      <c r="I131" s="56" t="s">
        <v>132</v>
      </c>
      <c r="J131" s="115" t="s">
        <v>179</v>
      </c>
      <c r="K131" s="177" t="s">
        <v>263</v>
      </c>
      <c r="L131" s="177" t="s">
        <v>264</v>
      </c>
      <c r="M131" s="115" t="s">
        <v>131</v>
      </c>
      <c r="N131" s="115" t="s">
        <v>131</v>
      </c>
      <c r="O131" s="115" t="s">
        <v>132</v>
      </c>
      <c r="P131" s="257" t="s">
        <v>278</v>
      </c>
      <c r="Q131" s="257"/>
    </row>
    <row r="132" spans="2:17" ht="138" customHeight="1" x14ac:dyDescent="0.25">
      <c r="B132" s="66" t="s">
        <v>126</v>
      </c>
      <c r="C132" s="66" t="s">
        <v>259</v>
      </c>
      <c r="D132" s="115" t="s">
        <v>277</v>
      </c>
      <c r="E132" s="115">
        <v>1116546095</v>
      </c>
      <c r="F132" s="66" t="s">
        <v>265</v>
      </c>
      <c r="G132" s="115" t="s">
        <v>226</v>
      </c>
      <c r="H132" s="178">
        <v>41012</v>
      </c>
      <c r="I132" s="56" t="s">
        <v>176</v>
      </c>
      <c r="J132" s="115" t="s">
        <v>179</v>
      </c>
      <c r="K132" s="177" t="s">
        <v>266</v>
      </c>
      <c r="L132" s="56" t="s">
        <v>267</v>
      </c>
      <c r="M132" s="115" t="s">
        <v>131</v>
      </c>
      <c r="N132" s="115" t="s">
        <v>131</v>
      </c>
      <c r="O132" s="115" t="s">
        <v>132</v>
      </c>
      <c r="P132" s="257" t="s">
        <v>278</v>
      </c>
      <c r="Q132" s="257"/>
    </row>
    <row r="133" spans="2:17" ht="123.75" customHeight="1" x14ac:dyDescent="0.25">
      <c r="B133" s="66" t="s">
        <v>127</v>
      </c>
      <c r="C133" s="66" t="s">
        <v>268</v>
      </c>
      <c r="D133" s="115" t="s">
        <v>269</v>
      </c>
      <c r="E133" s="115">
        <v>43598180</v>
      </c>
      <c r="F133" s="115" t="s">
        <v>270</v>
      </c>
      <c r="G133" s="115" t="s">
        <v>271</v>
      </c>
      <c r="H133" s="178">
        <v>38119</v>
      </c>
      <c r="I133" s="56" t="s">
        <v>132</v>
      </c>
      <c r="J133" s="115"/>
      <c r="K133" s="56"/>
      <c r="L133" s="56"/>
      <c r="M133" s="115" t="s">
        <v>131</v>
      </c>
      <c r="N133" s="115" t="s">
        <v>131</v>
      </c>
      <c r="O133" s="115" t="s">
        <v>131</v>
      </c>
      <c r="P133" s="258" t="s">
        <v>313</v>
      </c>
      <c r="Q133" s="258"/>
    </row>
    <row r="136" spans="2:17" ht="15.75" thickBot="1" x14ac:dyDescent="0.3"/>
    <row r="137" spans="2:17" ht="54" customHeight="1" x14ac:dyDescent="0.25">
      <c r="B137" s="72" t="s">
        <v>33</v>
      </c>
      <c r="C137" s="72" t="s">
        <v>48</v>
      </c>
      <c r="D137" s="54" t="s">
        <v>49</v>
      </c>
      <c r="E137" s="72" t="s">
        <v>50</v>
      </c>
      <c r="F137" s="74" t="s">
        <v>55</v>
      </c>
    </row>
    <row r="138" spans="2:17" ht="120.75" customHeight="1" x14ac:dyDescent="0.2">
      <c r="B138" s="223" t="s">
        <v>52</v>
      </c>
      <c r="C138" s="6" t="s">
        <v>122</v>
      </c>
      <c r="D138" s="68">
        <v>25</v>
      </c>
      <c r="E138" s="68">
        <v>0</v>
      </c>
      <c r="F138" s="224">
        <f>+E138+E139+E140</f>
        <v>10</v>
      </c>
      <c r="G138" s="89"/>
    </row>
    <row r="139" spans="2:17" ht="76.150000000000006" customHeight="1" x14ac:dyDescent="0.2">
      <c r="B139" s="223"/>
      <c r="C139" s="6" t="s">
        <v>123</v>
      </c>
      <c r="D139" s="71">
        <v>25</v>
      </c>
      <c r="E139" s="68">
        <v>0</v>
      </c>
      <c r="F139" s="225"/>
      <c r="G139" s="89"/>
    </row>
    <row r="140" spans="2:17" ht="69" customHeight="1" x14ac:dyDescent="0.2">
      <c r="B140" s="223"/>
      <c r="C140" s="6" t="s">
        <v>124</v>
      </c>
      <c r="D140" s="68">
        <v>10</v>
      </c>
      <c r="E140" s="68">
        <v>10</v>
      </c>
      <c r="F140" s="226"/>
      <c r="G140" s="89"/>
    </row>
    <row r="141" spans="2:17" x14ac:dyDescent="0.25">
      <c r="C141"/>
    </row>
    <row r="144" spans="2:17" x14ac:dyDescent="0.25">
      <c r="B144" s="63" t="s">
        <v>56</v>
      </c>
    </row>
    <row r="147" spans="2:5" x14ac:dyDescent="0.25">
      <c r="B147" s="75" t="s">
        <v>33</v>
      </c>
      <c r="C147" s="75" t="s">
        <v>57</v>
      </c>
      <c r="D147" s="72" t="s">
        <v>50</v>
      </c>
      <c r="E147" s="72" t="s">
        <v>16</v>
      </c>
    </row>
    <row r="148" spans="2:5" ht="28.5" x14ac:dyDescent="0.25">
      <c r="B148" s="2" t="s">
        <v>58</v>
      </c>
      <c r="C148" s="7">
        <v>40</v>
      </c>
      <c r="D148" s="68">
        <f>+E123</f>
        <v>40</v>
      </c>
      <c r="E148" s="227">
        <f>+D148+D149</f>
        <v>50</v>
      </c>
    </row>
    <row r="149" spans="2:5" ht="42.75" x14ac:dyDescent="0.25">
      <c r="B149" s="2" t="s">
        <v>59</v>
      </c>
      <c r="C149" s="7">
        <v>60</v>
      </c>
      <c r="D149" s="68">
        <f>+F138</f>
        <v>10</v>
      </c>
      <c r="E149" s="228"/>
    </row>
  </sheetData>
  <mergeCells count="48">
    <mergeCell ref="J130:L130"/>
    <mergeCell ref="P130:Q130"/>
    <mergeCell ref="P131:Q131"/>
    <mergeCell ref="P133:Q133"/>
    <mergeCell ref="J86:L86"/>
    <mergeCell ref="P87:Q87"/>
    <mergeCell ref="P92:Q92"/>
    <mergeCell ref="P88:Q88"/>
    <mergeCell ref="P89:Q89"/>
    <mergeCell ref="P90:Q90"/>
    <mergeCell ref="P91:Q91"/>
    <mergeCell ref="P132:Q132"/>
    <mergeCell ref="O75:P75"/>
    <mergeCell ref="O70:P70"/>
    <mergeCell ref="O71:P71"/>
    <mergeCell ref="O72:P72"/>
    <mergeCell ref="O73:P73"/>
    <mergeCell ref="O74:P74"/>
    <mergeCell ref="B4:P4"/>
    <mergeCell ref="B22:C22"/>
    <mergeCell ref="C6:N6"/>
    <mergeCell ref="C7:N7"/>
    <mergeCell ref="C8:N8"/>
    <mergeCell ref="C9:N9"/>
    <mergeCell ref="C10:E10"/>
    <mergeCell ref="B65:N65"/>
    <mergeCell ref="C63:N63"/>
    <mergeCell ref="B14:C21"/>
    <mergeCell ref="D59:E59"/>
    <mergeCell ref="M45:N45"/>
    <mergeCell ref="B59:B60"/>
    <mergeCell ref="C59:C60"/>
    <mergeCell ref="O69:P69"/>
    <mergeCell ref="B138:B140"/>
    <mergeCell ref="F138:F140"/>
    <mergeCell ref="E148:E149"/>
    <mergeCell ref="B2:P2"/>
    <mergeCell ref="B102:P102"/>
    <mergeCell ref="B128:N128"/>
    <mergeCell ref="E123:E125"/>
    <mergeCell ref="B95:N95"/>
    <mergeCell ref="D98:E98"/>
    <mergeCell ref="D99:E99"/>
    <mergeCell ref="B105:N105"/>
    <mergeCell ref="P86:Q86"/>
    <mergeCell ref="B81:N81"/>
    <mergeCell ref="E40:E41"/>
    <mergeCell ref="O68:P68"/>
  </mergeCells>
  <dataValidations count="2">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6"/>
  <sheetViews>
    <sheetView tabSelected="1" topLeftCell="I89" zoomScale="70" zoomScaleNormal="70" workbookViewId="0">
      <selection activeCell="P90" sqref="P90:Q90"/>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5.42578125" style="9" customWidth="1"/>
    <col min="11" max="11" width="19" style="9" customWidth="1"/>
    <col min="12" max="13" width="18.7109375" style="9" customWidth="1"/>
    <col min="14" max="14" width="22.140625" style="9" customWidth="1"/>
    <col min="15" max="15" width="26.140625" style="9" customWidth="1"/>
    <col min="16" max="16" width="19.5703125" style="9" bestFit="1" customWidth="1"/>
    <col min="17" max="17" width="57.42578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29" t="s">
        <v>62</v>
      </c>
      <c r="C2" s="230"/>
      <c r="D2" s="230"/>
      <c r="E2" s="230"/>
      <c r="F2" s="230"/>
      <c r="G2" s="230"/>
      <c r="H2" s="230"/>
      <c r="I2" s="230"/>
      <c r="J2" s="230"/>
      <c r="K2" s="230"/>
      <c r="L2" s="230"/>
      <c r="M2" s="230"/>
      <c r="N2" s="230"/>
      <c r="O2" s="230"/>
      <c r="P2" s="230"/>
    </row>
    <row r="4" spans="2:16" ht="26.25" x14ac:dyDescent="0.25">
      <c r="B4" s="229" t="s">
        <v>47</v>
      </c>
      <c r="C4" s="230"/>
      <c r="D4" s="230"/>
      <c r="E4" s="230"/>
      <c r="F4" s="230"/>
      <c r="G4" s="230"/>
      <c r="H4" s="230"/>
      <c r="I4" s="230"/>
      <c r="J4" s="230"/>
      <c r="K4" s="230"/>
      <c r="L4" s="230"/>
      <c r="M4" s="230"/>
      <c r="N4" s="230"/>
      <c r="O4" s="230"/>
      <c r="P4" s="230"/>
    </row>
    <row r="5" spans="2:16" ht="15.75" thickBot="1" x14ac:dyDescent="0.3"/>
    <row r="6" spans="2:16" ht="21.75" thickBot="1" x14ac:dyDescent="0.3">
      <c r="B6" s="11" t="s">
        <v>4</v>
      </c>
      <c r="C6" s="250" t="s">
        <v>203</v>
      </c>
      <c r="D6" s="250"/>
      <c r="E6" s="250"/>
      <c r="F6" s="250"/>
      <c r="G6" s="250"/>
      <c r="H6" s="250"/>
      <c r="I6" s="250"/>
      <c r="J6" s="250"/>
      <c r="K6" s="250"/>
      <c r="L6" s="250"/>
      <c r="M6" s="250"/>
      <c r="N6" s="251"/>
    </row>
    <row r="7" spans="2:16" ht="16.5" thickBot="1" x14ac:dyDescent="0.3">
      <c r="B7" s="12" t="s">
        <v>5</v>
      </c>
      <c r="C7" s="250" t="s">
        <v>176</v>
      </c>
      <c r="D7" s="250"/>
      <c r="E7" s="250"/>
      <c r="F7" s="250"/>
      <c r="G7" s="250"/>
      <c r="H7" s="250"/>
      <c r="I7" s="250"/>
      <c r="J7" s="250"/>
      <c r="K7" s="250"/>
      <c r="L7" s="250"/>
      <c r="M7" s="250"/>
      <c r="N7" s="251"/>
    </row>
    <row r="8" spans="2:16" ht="16.5" thickBot="1" x14ac:dyDescent="0.3">
      <c r="B8" s="12" t="s">
        <v>6</v>
      </c>
      <c r="C8" s="250" t="s">
        <v>176</v>
      </c>
      <c r="D8" s="250"/>
      <c r="E8" s="250"/>
      <c r="F8" s="250"/>
      <c r="G8" s="250"/>
      <c r="H8" s="250"/>
      <c r="I8" s="250"/>
      <c r="J8" s="250"/>
      <c r="K8" s="250"/>
      <c r="L8" s="250"/>
      <c r="M8" s="250"/>
      <c r="N8" s="251"/>
    </row>
    <row r="9" spans="2:16" ht="16.5" thickBot="1" x14ac:dyDescent="0.3">
      <c r="B9" s="12" t="s">
        <v>7</v>
      </c>
      <c r="C9" s="250" t="s">
        <v>176</v>
      </c>
      <c r="D9" s="250"/>
      <c r="E9" s="250"/>
      <c r="F9" s="250"/>
      <c r="G9" s="250"/>
      <c r="H9" s="250"/>
      <c r="I9" s="250"/>
      <c r="J9" s="250"/>
      <c r="K9" s="250"/>
      <c r="L9" s="250"/>
      <c r="M9" s="250"/>
      <c r="N9" s="251"/>
    </row>
    <row r="10" spans="2:16" ht="16.5" thickBot="1" x14ac:dyDescent="0.3">
      <c r="B10" s="12" t="s">
        <v>8</v>
      </c>
      <c r="C10" s="252">
        <v>9</v>
      </c>
      <c r="D10" s="252"/>
      <c r="E10" s="253"/>
      <c r="F10" s="33"/>
      <c r="G10" s="33"/>
      <c r="H10" s="33"/>
      <c r="I10" s="33"/>
      <c r="J10" s="33"/>
      <c r="K10" s="33"/>
      <c r="L10" s="33"/>
      <c r="M10" s="33"/>
      <c r="N10" s="34"/>
    </row>
    <row r="11" spans="2:16" ht="16.5" thickBot="1" x14ac:dyDescent="0.3">
      <c r="B11" s="14" t="s">
        <v>9</v>
      </c>
      <c r="C11" s="170">
        <v>41972</v>
      </c>
      <c r="D11" s="15"/>
      <c r="E11" s="15"/>
      <c r="F11" s="15"/>
      <c r="G11" s="15"/>
      <c r="H11" s="15"/>
      <c r="I11" s="15"/>
      <c r="J11" s="15"/>
      <c r="K11" s="15"/>
      <c r="L11" s="15"/>
      <c r="M11" s="15"/>
      <c r="N11" s="16"/>
    </row>
    <row r="12" spans="2:16" ht="15.75" x14ac:dyDescent="0.25">
      <c r="B12" s="13"/>
      <c r="C12" s="17"/>
      <c r="D12" s="18"/>
      <c r="E12" s="18"/>
      <c r="F12" s="18"/>
      <c r="G12" s="18"/>
      <c r="H12" s="18"/>
      <c r="I12" s="101"/>
      <c r="J12" s="101"/>
      <c r="K12" s="101"/>
      <c r="L12" s="101"/>
      <c r="M12" s="101"/>
      <c r="N12" s="18"/>
    </row>
    <row r="13" spans="2:16" x14ac:dyDescent="0.25">
      <c r="I13" s="101"/>
      <c r="J13" s="101"/>
      <c r="K13" s="101"/>
      <c r="L13" s="101"/>
      <c r="M13" s="101"/>
      <c r="N13" s="102"/>
    </row>
    <row r="14" spans="2:16" ht="45.75" customHeight="1" x14ac:dyDescent="0.25">
      <c r="B14" s="243" t="s">
        <v>96</v>
      </c>
      <c r="C14" s="243"/>
      <c r="D14" s="164" t="s">
        <v>12</v>
      </c>
      <c r="E14" s="164" t="s">
        <v>13</v>
      </c>
      <c r="F14" s="164" t="s">
        <v>29</v>
      </c>
      <c r="G14" s="86"/>
      <c r="I14" s="37"/>
      <c r="J14" s="37"/>
      <c r="K14" s="37"/>
      <c r="L14" s="37"/>
      <c r="M14" s="37"/>
      <c r="N14" s="102"/>
    </row>
    <row r="15" spans="2:16" x14ac:dyDescent="0.25">
      <c r="B15" s="243"/>
      <c r="C15" s="243"/>
      <c r="D15" s="164">
        <v>9</v>
      </c>
      <c r="E15" s="35">
        <v>1870731510</v>
      </c>
      <c r="F15" s="171">
        <v>660</v>
      </c>
      <c r="G15" s="87"/>
      <c r="I15" s="38"/>
      <c r="J15" s="38"/>
      <c r="K15" s="38"/>
      <c r="L15" s="38"/>
      <c r="M15" s="38"/>
      <c r="N15" s="102"/>
    </row>
    <row r="16" spans="2:16" x14ac:dyDescent="0.25">
      <c r="B16" s="243"/>
      <c r="C16" s="243"/>
      <c r="D16" s="164"/>
      <c r="E16" s="35"/>
      <c r="F16" s="171"/>
      <c r="G16" s="87"/>
      <c r="I16" s="38"/>
      <c r="J16" s="38"/>
      <c r="K16" s="38"/>
      <c r="L16" s="38"/>
      <c r="M16" s="38"/>
      <c r="N16" s="102"/>
    </row>
    <row r="17" spans="1:14" x14ac:dyDescent="0.25">
      <c r="B17" s="243"/>
      <c r="C17" s="243"/>
      <c r="D17" s="164"/>
      <c r="E17" s="35"/>
      <c r="F17" s="171"/>
      <c r="G17" s="87"/>
      <c r="I17" s="38"/>
      <c r="J17" s="38"/>
      <c r="K17" s="38"/>
      <c r="L17" s="38"/>
      <c r="M17" s="38"/>
      <c r="N17" s="102"/>
    </row>
    <row r="18" spans="1:14" x14ac:dyDescent="0.25">
      <c r="B18" s="243"/>
      <c r="C18" s="243"/>
      <c r="D18" s="164"/>
      <c r="E18" s="36"/>
      <c r="F18" s="171"/>
      <c r="G18" s="87"/>
      <c r="H18" s="21"/>
      <c r="I18" s="38"/>
      <c r="J18" s="38"/>
      <c r="K18" s="38"/>
      <c r="L18" s="38"/>
      <c r="M18" s="38"/>
      <c r="N18" s="19"/>
    </row>
    <row r="19" spans="1:14" x14ac:dyDescent="0.25">
      <c r="B19" s="243"/>
      <c r="C19" s="243"/>
      <c r="D19" s="164"/>
      <c r="E19" s="36"/>
      <c r="F19" s="171"/>
      <c r="G19" s="87"/>
      <c r="H19" s="21"/>
      <c r="I19" s="40"/>
      <c r="J19" s="40"/>
      <c r="K19" s="40"/>
      <c r="L19" s="40"/>
      <c r="M19" s="40"/>
      <c r="N19" s="19"/>
    </row>
    <row r="20" spans="1:14" x14ac:dyDescent="0.25">
      <c r="B20" s="243"/>
      <c r="C20" s="243"/>
      <c r="D20" s="164"/>
      <c r="E20" s="36"/>
      <c r="F20" s="171"/>
      <c r="G20" s="87"/>
      <c r="H20" s="21"/>
      <c r="I20" s="101"/>
      <c r="J20" s="101"/>
      <c r="K20" s="101"/>
      <c r="L20" s="101"/>
      <c r="M20" s="101"/>
      <c r="N20" s="19"/>
    </row>
    <row r="21" spans="1:14" x14ac:dyDescent="0.25">
      <c r="B21" s="243"/>
      <c r="C21" s="243"/>
      <c r="D21" s="164"/>
      <c r="E21" s="36"/>
      <c r="F21" s="171"/>
      <c r="G21" s="87"/>
      <c r="H21" s="21"/>
      <c r="I21" s="101"/>
      <c r="J21" s="101"/>
      <c r="K21" s="101"/>
      <c r="L21" s="101"/>
      <c r="M21" s="101"/>
      <c r="N21" s="19"/>
    </row>
    <row r="22" spans="1:14" ht="15.75" thickBot="1" x14ac:dyDescent="0.3">
      <c r="B22" s="248" t="s">
        <v>14</v>
      </c>
      <c r="C22" s="249"/>
      <c r="D22" s="164"/>
      <c r="E22" s="61">
        <f>SUM(E15:E21)</f>
        <v>1870731510</v>
      </c>
      <c r="F22" s="171">
        <f>SUM(F15:F21)</f>
        <v>660</v>
      </c>
      <c r="G22" s="87"/>
      <c r="H22" s="21"/>
      <c r="I22" s="101"/>
      <c r="J22" s="101"/>
      <c r="K22" s="101"/>
      <c r="L22" s="101"/>
      <c r="M22" s="101"/>
      <c r="N22" s="19"/>
    </row>
    <row r="23" spans="1:14" ht="45.75" thickBot="1" x14ac:dyDescent="0.3">
      <c r="A23" s="42"/>
      <c r="B23" s="51" t="s">
        <v>15</v>
      </c>
      <c r="C23" s="51" t="s">
        <v>97</v>
      </c>
      <c r="E23" s="37"/>
      <c r="F23" s="37"/>
      <c r="G23" s="37"/>
      <c r="H23" s="37"/>
      <c r="I23" s="10"/>
      <c r="J23" s="10"/>
      <c r="K23" s="10"/>
      <c r="L23" s="10"/>
      <c r="M23" s="10"/>
    </row>
    <row r="24" spans="1:14" ht="15.75" thickBot="1" x14ac:dyDescent="0.3">
      <c r="A24" s="43">
        <v>1</v>
      </c>
      <c r="C24" s="167">
        <f>+F22*80%</f>
        <v>528</v>
      </c>
      <c r="D24" s="38"/>
      <c r="E24" s="194">
        <f>E22</f>
        <v>1870731510</v>
      </c>
      <c r="F24" s="39"/>
      <c r="G24" s="39"/>
      <c r="H24" s="39"/>
      <c r="I24" s="22"/>
      <c r="J24" s="22"/>
      <c r="K24" s="22"/>
      <c r="L24" s="22"/>
      <c r="M24" s="22"/>
    </row>
    <row r="25" spans="1:14" x14ac:dyDescent="0.25">
      <c r="A25" s="93"/>
      <c r="C25" s="94"/>
      <c r="D25" s="38"/>
      <c r="E25" s="95"/>
      <c r="F25" s="39"/>
      <c r="G25" s="39"/>
      <c r="H25" s="39"/>
      <c r="I25" s="22"/>
      <c r="J25" s="22"/>
      <c r="K25" s="22"/>
      <c r="L25" s="22"/>
      <c r="M25" s="22"/>
    </row>
    <row r="26" spans="1:14" x14ac:dyDescent="0.25">
      <c r="A26" s="93"/>
      <c r="C26" s="94"/>
      <c r="D26" s="38"/>
      <c r="E26" s="95"/>
      <c r="F26" s="39"/>
      <c r="G26" s="39"/>
      <c r="H26" s="39"/>
      <c r="I26" s="22"/>
      <c r="J26" s="22"/>
      <c r="K26" s="22"/>
      <c r="L26" s="22"/>
      <c r="M26" s="22"/>
    </row>
    <row r="27" spans="1:14" x14ac:dyDescent="0.25">
      <c r="A27" s="93"/>
      <c r="B27" s="116" t="s">
        <v>130</v>
      </c>
      <c r="I27" s="101"/>
      <c r="J27" s="101"/>
      <c r="K27" s="101"/>
      <c r="L27" s="101"/>
      <c r="M27" s="101"/>
      <c r="N27" s="102"/>
    </row>
    <row r="28" spans="1:14" x14ac:dyDescent="0.25">
      <c r="A28" s="93"/>
      <c r="I28" s="101"/>
      <c r="J28" s="101"/>
      <c r="K28" s="101"/>
      <c r="L28" s="101"/>
      <c r="M28" s="101"/>
      <c r="N28" s="102"/>
    </row>
    <row r="29" spans="1:14" x14ac:dyDescent="0.25">
      <c r="A29" s="93"/>
      <c r="B29" s="119" t="s">
        <v>33</v>
      </c>
      <c r="C29" s="119" t="s">
        <v>131</v>
      </c>
      <c r="D29" s="119" t="s">
        <v>132</v>
      </c>
      <c r="I29" s="101"/>
      <c r="J29" s="101"/>
      <c r="K29" s="101"/>
      <c r="L29" s="101"/>
      <c r="M29" s="101"/>
      <c r="N29" s="102"/>
    </row>
    <row r="30" spans="1:14" x14ac:dyDescent="0.25">
      <c r="A30" s="93"/>
      <c r="B30" s="115" t="s">
        <v>133</v>
      </c>
      <c r="C30" s="195" t="s">
        <v>206</v>
      </c>
      <c r="D30" s="115"/>
      <c r="I30" s="101"/>
      <c r="J30" s="101"/>
      <c r="K30" s="101"/>
      <c r="L30" s="101"/>
      <c r="M30" s="101"/>
      <c r="N30" s="102"/>
    </row>
    <row r="31" spans="1:14" x14ac:dyDescent="0.25">
      <c r="A31" s="93"/>
      <c r="B31" s="115" t="s">
        <v>134</v>
      </c>
      <c r="C31" s="195" t="s">
        <v>206</v>
      </c>
      <c r="D31" s="115"/>
      <c r="I31" s="101"/>
      <c r="J31" s="101"/>
      <c r="K31" s="101"/>
      <c r="L31" s="101"/>
      <c r="M31" s="101"/>
      <c r="N31" s="102"/>
    </row>
    <row r="32" spans="1:14" x14ac:dyDescent="0.25">
      <c r="A32" s="93"/>
      <c r="B32" s="115" t="s">
        <v>135</v>
      </c>
      <c r="C32" s="195" t="s">
        <v>206</v>
      </c>
      <c r="D32" s="115"/>
      <c r="I32" s="101"/>
      <c r="J32" s="101"/>
      <c r="K32" s="101"/>
      <c r="L32" s="101"/>
      <c r="M32" s="101"/>
      <c r="N32" s="102"/>
    </row>
    <row r="33" spans="1:17" x14ac:dyDescent="0.25">
      <c r="A33" s="93"/>
      <c r="B33" s="115" t="s">
        <v>136</v>
      </c>
      <c r="C33" s="196" t="s">
        <v>206</v>
      </c>
      <c r="D33" s="186"/>
      <c r="E33" s="29"/>
      <c r="I33" s="101"/>
      <c r="J33" s="101"/>
      <c r="K33" s="101"/>
      <c r="L33" s="101"/>
      <c r="M33" s="101"/>
      <c r="N33" s="102"/>
    </row>
    <row r="34" spans="1:17" x14ac:dyDescent="0.25">
      <c r="A34" s="93"/>
      <c r="I34" s="101"/>
      <c r="J34" s="101"/>
      <c r="K34" s="101"/>
      <c r="L34" s="101"/>
      <c r="M34" s="101"/>
      <c r="N34" s="102"/>
    </row>
    <row r="35" spans="1:17" x14ac:dyDescent="0.25">
      <c r="A35" s="93"/>
      <c r="I35" s="101"/>
      <c r="J35" s="101"/>
      <c r="K35" s="101"/>
      <c r="L35" s="101"/>
      <c r="M35" s="101"/>
      <c r="N35" s="102"/>
    </row>
    <row r="36" spans="1:17" x14ac:dyDescent="0.25">
      <c r="A36" s="93"/>
      <c r="B36" s="116" t="s">
        <v>137</v>
      </c>
      <c r="I36" s="101"/>
      <c r="J36" s="101"/>
      <c r="K36" s="101"/>
      <c r="L36" s="101"/>
      <c r="M36" s="101"/>
      <c r="N36" s="102"/>
    </row>
    <row r="37" spans="1:17" x14ac:dyDescent="0.25">
      <c r="A37" s="93"/>
      <c r="I37" s="101"/>
      <c r="J37" s="101"/>
      <c r="K37" s="101"/>
      <c r="L37" s="101"/>
      <c r="M37" s="101"/>
      <c r="N37" s="102"/>
    </row>
    <row r="38" spans="1:17" x14ac:dyDescent="0.25">
      <c r="A38" s="93"/>
      <c r="I38" s="101"/>
      <c r="J38" s="101"/>
      <c r="K38" s="101"/>
      <c r="L38" s="101"/>
      <c r="M38" s="101"/>
      <c r="N38" s="102"/>
    </row>
    <row r="39" spans="1:17" x14ac:dyDescent="0.25">
      <c r="A39" s="93"/>
      <c r="B39" s="119" t="s">
        <v>33</v>
      </c>
      <c r="C39" s="119" t="s">
        <v>57</v>
      </c>
      <c r="D39" s="118" t="s">
        <v>50</v>
      </c>
      <c r="E39" s="118" t="s">
        <v>16</v>
      </c>
      <c r="I39" s="101"/>
      <c r="J39" s="101"/>
      <c r="K39" s="101"/>
      <c r="L39" s="101"/>
      <c r="M39" s="101"/>
      <c r="N39" s="102"/>
    </row>
    <row r="40" spans="1:17" ht="28.5" x14ac:dyDescent="0.25">
      <c r="A40" s="93"/>
      <c r="B40" s="99" t="s">
        <v>138</v>
      </c>
      <c r="C40" s="100">
        <v>40</v>
      </c>
      <c r="D40" s="163">
        <f>D145</f>
        <v>40</v>
      </c>
      <c r="E40" s="227">
        <f>+D40+D41</f>
        <v>100</v>
      </c>
      <c r="I40" s="101"/>
      <c r="J40" s="101"/>
      <c r="K40" s="101"/>
      <c r="L40" s="101"/>
      <c r="M40" s="101"/>
      <c r="N40" s="102"/>
    </row>
    <row r="41" spans="1:17" ht="42.75" x14ac:dyDescent="0.25">
      <c r="A41" s="93"/>
      <c r="B41" s="99" t="s">
        <v>139</v>
      </c>
      <c r="C41" s="100">
        <v>60</v>
      </c>
      <c r="D41" s="185">
        <f>D146</f>
        <v>60</v>
      </c>
      <c r="E41" s="228"/>
      <c r="I41" s="101"/>
      <c r="J41" s="101"/>
      <c r="K41" s="101"/>
      <c r="L41" s="101"/>
      <c r="M41" s="101"/>
      <c r="N41" s="102"/>
    </row>
    <row r="42" spans="1:17" x14ac:dyDescent="0.25">
      <c r="A42" s="93"/>
      <c r="C42" s="94"/>
      <c r="D42" s="38"/>
      <c r="E42" s="95"/>
      <c r="F42" s="39"/>
      <c r="G42" s="39"/>
      <c r="H42" s="39"/>
      <c r="I42" s="22"/>
      <c r="J42" s="22"/>
      <c r="K42" s="22"/>
      <c r="L42" s="22"/>
      <c r="M42" s="22"/>
    </row>
    <row r="43" spans="1:17" x14ac:dyDescent="0.25">
      <c r="A43" s="93"/>
      <c r="C43" s="94"/>
      <c r="D43" s="38"/>
      <c r="E43" s="95"/>
      <c r="F43" s="39"/>
      <c r="G43" s="39"/>
      <c r="H43" s="39"/>
      <c r="I43" s="22"/>
      <c r="J43" s="22"/>
      <c r="K43" s="22"/>
      <c r="L43" s="22"/>
      <c r="M43" s="22"/>
    </row>
    <row r="44" spans="1:17" x14ac:dyDescent="0.25">
      <c r="A44" s="93"/>
      <c r="C44" s="94"/>
      <c r="D44" s="38"/>
      <c r="E44" s="95"/>
      <c r="F44" s="39"/>
      <c r="G44" s="39"/>
      <c r="H44" s="39"/>
      <c r="I44" s="22"/>
      <c r="J44" s="22"/>
      <c r="K44" s="22"/>
      <c r="L44" s="22"/>
      <c r="M44" s="22"/>
    </row>
    <row r="45" spans="1:17" ht="15.75" thickBot="1" x14ac:dyDescent="0.3">
      <c r="M45" s="245" t="s">
        <v>35</v>
      </c>
      <c r="N45" s="245"/>
    </row>
    <row r="46" spans="1:17" x14ac:dyDescent="0.25">
      <c r="B46" s="116" t="s">
        <v>30</v>
      </c>
      <c r="M46" s="62"/>
      <c r="N46" s="62"/>
    </row>
    <row r="47" spans="1:17" ht="15.75" thickBot="1" x14ac:dyDescent="0.3">
      <c r="M47" s="62"/>
      <c r="N47" s="62"/>
    </row>
    <row r="48" spans="1:17" s="101" customFormat="1" ht="109.5" customHeight="1" x14ac:dyDescent="0.25">
      <c r="B48" s="112" t="s">
        <v>140</v>
      </c>
      <c r="C48" s="112" t="s">
        <v>141</v>
      </c>
      <c r="D48" s="112" t="s">
        <v>142</v>
      </c>
      <c r="E48" s="112" t="s">
        <v>44</v>
      </c>
      <c r="F48" s="112" t="s">
        <v>22</v>
      </c>
      <c r="G48" s="112" t="s">
        <v>98</v>
      </c>
      <c r="H48" s="112" t="s">
        <v>17</v>
      </c>
      <c r="I48" s="112" t="s">
        <v>10</v>
      </c>
      <c r="J48" s="112" t="s">
        <v>31</v>
      </c>
      <c r="K48" s="112" t="s">
        <v>60</v>
      </c>
      <c r="L48" s="112" t="s">
        <v>20</v>
      </c>
      <c r="M48" s="97" t="s">
        <v>26</v>
      </c>
      <c r="N48" s="112" t="s">
        <v>143</v>
      </c>
      <c r="O48" s="112" t="s">
        <v>36</v>
      </c>
      <c r="P48" s="113" t="s">
        <v>11</v>
      </c>
      <c r="Q48" s="113" t="s">
        <v>19</v>
      </c>
    </row>
    <row r="49" spans="1:26" s="107" customFormat="1" ht="60" x14ac:dyDescent="0.25">
      <c r="A49" s="44">
        <v>1</v>
      </c>
      <c r="B49" s="47" t="s">
        <v>203</v>
      </c>
      <c r="C49" s="47" t="s">
        <v>203</v>
      </c>
      <c r="D49" s="108" t="s">
        <v>204</v>
      </c>
      <c r="E49" s="172">
        <v>122</v>
      </c>
      <c r="F49" s="104" t="s">
        <v>131</v>
      </c>
      <c r="G49" s="147" t="s">
        <v>176</v>
      </c>
      <c r="H49" s="111">
        <v>41852</v>
      </c>
      <c r="I49" s="111">
        <v>41943</v>
      </c>
      <c r="J49" s="105" t="s">
        <v>132</v>
      </c>
      <c r="K49" s="173">
        <f>(I49-H49)/30</f>
        <v>3.0333333333333332</v>
      </c>
      <c r="L49" s="174">
        <v>0</v>
      </c>
      <c r="M49" s="172">
        <v>600</v>
      </c>
      <c r="N49" s="172" t="s">
        <v>176</v>
      </c>
      <c r="O49" s="26">
        <v>445845600</v>
      </c>
      <c r="P49" s="26">
        <v>36</v>
      </c>
      <c r="Q49" s="148"/>
      <c r="R49" s="106"/>
      <c r="S49" s="106"/>
      <c r="T49" s="106"/>
      <c r="U49" s="106"/>
      <c r="V49" s="106"/>
      <c r="W49" s="106"/>
      <c r="X49" s="106"/>
      <c r="Y49" s="106"/>
      <c r="Z49" s="106"/>
    </row>
    <row r="50" spans="1:26" s="107" customFormat="1" ht="60" x14ac:dyDescent="0.25">
      <c r="A50" s="44">
        <f>+A49+1</f>
        <v>2</v>
      </c>
      <c r="B50" s="47" t="s">
        <v>203</v>
      </c>
      <c r="C50" s="47" t="s">
        <v>203</v>
      </c>
      <c r="D50" s="108" t="s">
        <v>204</v>
      </c>
      <c r="E50" s="172">
        <v>72</v>
      </c>
      <c r="F50" s="104" t="s">
        <v>131</v>
      </c>
      <c r="G50" s="147" t="s">
        <v>176</v>
      </c>
      <c r="H50" s="111">
        <v>41662</v>
      </c>
      <c r="I50" s="111">
        <v>41943</v>
      </c>
      <c r="J50" s="105" t="s">
        <v>132</v>
      </c>
      <c r="K50" s="173">
        <f>(I50-H50)/30-3</f>
        <v>6.3666666666666671</v>
      </c>
      <c r="L50" s="174">
        <v>3</v>
      </c>
      <c r="M50" s="172">
        <v>320</v>
      </c>
      <c r="N50" s="172" t="s">
        <v>176</v>
      </c>
      <c r="O50" s="26">
        <f>737609520</f>
        <v>737609520</v>
      </c>
      <c r="P50" s="26">
        <v>42</v>
      </c>
      <c r="Q50" s="148" t="s">
        <v>205</v>
      </c>
      <c r="R50" s="106"/>
      <c r="S50" s="106"/>
      <c r="T50" s="106"/>
      <c r="U50" s="106"/>
      <c r="V50" s="106"/>
      <c r="W50" s="106"/>
      <c r="X50" s="106"/>
      <c r="Y50" s="106"/>
      <c r="Z50" s="106"/>
    </row>
    <row r="51" spans="1:26" s="107" customFormat="1" ht="60" x14ac:dyDescent="0.25">
      <c r="A51" s="44">
        <f t="shared" ref="A51:A56" si="0">+A50+1</f>
        <v>3</v>
      </c>
      <c r="B51" s="47" t="s">
        <v>203</v>
      </c>
      <c r="C51" s="47" t="s">
        <v>203</v>
      </c>
      <c r="D51" s="108" t="s">
        <v>204</v>
      </c>
      <c r="E51" s="172">
        <v>95</v>
      </c>
      <c r="F51" s="104" t="s">
        <v>131</v>
      </c>
      <c r="G51" s="147" t="s">
        <v>176</v>
      </c>
      <c r="H51" s="111">
        <v>41431</v>
      </c>
      <c r="I51" s="111">
        <v>41639</v>
      </c>
      <c r="J51" s="105" t="s">
        <v>132</v>
      </c>
      <c r="K51" s="173">
        <f>(I51-H51)/30</f>
        <v>6.9333333333333336</v>
      </c>
      <c r="L51" s="174"/>
      <c r="M51" s="172">
        <v>2687</v>
      </c>
      <c r="N51" s="172" t="s">
        <v>176</v>
      </c>
      <c r="O51" s="26">
        <v>745193771</v>
      </c>
      <c r="P51" s="26">
        <v>43</v>
      </c>
      <c r="Q51" s="148"/>
      <c r="R51" s="106"/>
      <c r="S51" s="106"/>
      <c r="T51" s="106"/>
      <c r="U51" s="106"/>
      <c r="V51" s="106"/>
      <c r="W51" s="106"/>
      <c r="X51" s="106"/>
      <c r="Y51" s="106"/>
      <c r="Z51" s="106"/>
    </row>
    <row r="52" spans="1:26" s="107" customFormat="1" ht="60" x14ac:dyDescent="0.25">
      <c r="A52" s="44">
        <f t="shared" si="0"/>
        <v>4</v>
      </c>
      <c r="B52" s="47" t="s">
        <v>203</v>
      </c>
      <c r="C52" s="47" t="s">
        <v>203</v>
      </c>
      <c r="D52" s="108" t="s">
        <v>204</v>
      </c>
      <c r="E52" s="172">
        <v>65</v>
      </c>
      <c r="F52" s="104" t="s">
        <v>131</v>
      </c>
      <c r="G52" s="147" t="s">
        <v>176</v>
      </c>
      <c r="H52" s="111">
        <v>40645</v>
      </c>
      <c r="I52" s="111">
        <v>40908</v>
      </c>
      <c r="J52" s="105" t="s">
        <v>132</v>
      </c>
      <c r="K52" s="173">
        <f>(I52-H52)/30</f>
        <v>8.7666666666666675</v>
      </c>
      <c r="L52" s="174"/>
      <c r="M52" s="172">
        <v>0</v>
      </c>
      <c r="N52" s="172" t="s">
        <v>176</v>
      </c>
      <c r="O52" s="26">
        <v>18000000</v>
      </c>
      <c r="P52" s="26">
        <v>44</v>
      </c>
      <c r="Q52" s="148"/>
      <c r="R52" s="106"/>
      <c r="S52" s="106"/>
      <c r="T52" s="106"/>
      <c r="U52" s="106"/>
      <c r="V52" s="106"/>
      <c r="W52" s="106"/>
      <c r="X52" s="106"/>
      <c r="Y52" s="106"/>
      <c r="Z52" s="106"/>
    </row>
    <row r="53" spans="1:26" s="107" customFormat="1" x14ac:dyDescent="0.25">
      <c r="A53" s="44">
        <f t="shared" si="0"/>
        <v>5</v>
      </c>
      <c r="B53" s="108"/>
      <c r="C53" s="109"/>
      <c r="D53" s="108"/>
      <c r="E53" s="103"/>
      <c r="F53" s="104"/>
      <c r="G53" s="104"/>
      <c r="H53" s="104"/>
      <c r="I53" s="105"/>
      <c r="J53" s="105"/>
      <c r="K53" s="105"/>
      <c r="L53" s="105"/>
      <c r="M53" s="96"/>
      <c r="N53" s="96"/>
      <c r="O53" s="26"/>
      <c r="P53" s="26"/>
      <c r="Q53" s="148"/>
      <c r="R53" s="106"/>
      <c r="S53" s="106"/>
      <c r="T53" s="106"/>
      <c r="U53" s="106"/>
      <c r="V53" s="106"/>
      <c r="W53" s="106"/>
      <c r="X53" s="106"/>
      <c r="Y53" s="106"/>
      <c r="Z53" s="106"/>
    </row>
    <row r="54" spans="1:26" s="107" customFormat="1" x14ac:dyDescent="0.25">
      <c r="A54" s="44">
        <f t="shared" si="0"/>
        <v>6</v>
      </c>
      <c r="B54" s="108"/>
      <c r="C54" s="109"/>
      <c r="D54" s="108"/>
      <c r="E54" s="103"/>
      <c r="F54" s="104"/>
      <c r="G54" s="104"/>
      <c r="H54" s="104"/>
      <c r="I54" s="105"/>
      <c r="J54" s="105"/>
      <c r="K54" s="105"/>
      <c r="L54" s="105"/>
      <c r="M54" s="96"/>
      <c r="N54" s="96"/>
      <c r="O54" s="26"/>
      <c r="P54" s="26"/>
      <c r="Q54" s="148"/>
      <c r="R54" s="106"/>
      <c r="S54" s="106"/>
      <c r="T54" s="106"/>
      <c r="U54" s="106"/>
      <c r="V54" s="106"/>
      <c r="W54" s="106"/>
      <c r="X54" s="106"/>
      <c r="Y54" s="106"/>
      <c r="Z54" s="106"/>
    </row>
    <row r="55" spans="1:26" s="107" customFormat="1" x14ac:dyDescent="0.25">
      <c r="A55" s="44">
        <f t="shared" si="0"/>
        <v>7</v>
      </c>
      <c r="B55" s="108"/>
      <c r="C55" s="109"/>
      <c r="D55" s="108"/>
      <c r="E55" s="103"/>
      <c r="F55" s="104"/>
      <c r="G55" s="104"/>
      <c r="H55" s="104"/>
      <c r="I55" s="105"/>
      <c r="J55" s="105"/>
      <c r="K55" s="105"/>
      <c r="L55" s="105"/>
      <c r="M55" s="96"/>
      <c r="N55" s="96"/>
      <c r="O55" s="26"/>
      <c r="P55" s="26"/>
      <c r="Q55" s="148"/>
      <c r="R55" s="106"/>
      <c r="S55" s="106"/>
      <c r="T55" s="106"/>
      <c r="U55" s="106"/>
      <c r="V55" s="106"/>
      <c r="W55" s="106"/>
      <c r="X55" s="106"/>
      <c r="Y55" s="106"/>
      <c r="Z55" s="106"/>
    </row>
    <row r="56" spans="1:26" s="107" customFormat="1" x14ac:dyDescent="0.25">
      <c r="A56" s="44">
        <f t="shared" si="0"/>
        <v>8</v>
      </c>
      <c r="B56" s="108"/>
      <c r="C56" s="109"/>
      <c r="D56" s="108"/>
      <c r="E56" s="103"/>
      <c r="F56" s="104"/>
      <c r="G56" s="104"/>
      <c r="H56" s="104"/>
      <c r="I56" s="105"/>
      <c r="J56" s="105"/>
      <c r="K56" s="105"/>
      <c r="L56" s="105"/>
      <c r="M56" s="96"/>
      <c r="N56" s="96"/>
      <c r="O56" s="26"/>
      <c r="P56" s="26"/>
      <c r="Q56" s="148"/>
      <c r="R56" s="106"/>
      <c r="S56" s="106"/>
      <c r="T56" s="106"/>
      <c r="U56" s="106"/>
      <c r="V56" s="106"/>
      <c r="W56" s="106"/>
      <c r="X56" s="106"/>
      <c r="Y56" s="106"/>
      <c r="Z56" s="106"/>
    </row>
    <row r="57" spans="1:26" s="107" customFormat="1" x14ac:dyDescent="0.25">
      <c r="A57" s="44"/>
      <c r="B57" s="47" t="s">
        <v>16</v>
      </c>
      <c r="C57" s="109"/>
      <c r="D57" s="108"/>
      <c r="E57" s="103"/>
      <c r="F57" s="104"/>
      <c r="G57" s="104"/>
      <c r="H57" s="104"/>
      <c r="I57" s="105"/>
      <c r="J57" s="105"/>
      <c r="K57" s="110">
        <f t="shared" ref="K57:N57" si="1">SUM(K49:K56)</f>
        <v>25.1</v>
      </c>
      <c r="L57" s="110">
        <f t="shared" si="1"/>
        <v>3</v>
      </c>
      <c r="M57" s="146">
        <f t="shared" si="1"/>
        <v>3607</v>
      </c>
      <c r="N57" s="110">
        <f t="shared" si="1"/>
        <v>0</v>
      </c>
      <c r="O57" s="26"/>
      <c r="P57" s="26"/>
      <c r="Q57" s="149"/>
    </row>
    <row r="58" spans="1:26" s="29" customFormat="1" x14ac:dyDescent="0.25">
      <c r="E58" s="30"/>
    </row>
    <row r="59" spans="1:26" s="29" customFormat="1" x14ac:dyDescent="0.25">
      <c r="B59" s="246" t="s">
        <v>28</v>
      </c>
      <c r="C59" s="246" t="s">
        <v>27</v>
      </c>
      <c r="D59" s="244" t="s">
        <v>34</v>
      </c>
      <c r="E59" s="244"/>
    </row>
    <row r="60" spans="1:26" s="29" customFormat="1" x14ac:dyDescent="0.25">
      <c r="B60" s="247"/>
      <c r="C60" s="247"/>
      <c r="D60" s="165" t="s">
        <v>23</v>
      </c>
      <c r="E60" s="59" t="s">
        <v>24</v>
      </c>
    </row>
    <row r="61" spans="1:26" s="29" customFormat="1" ht="30.6" customHeight="1" x14ac:dyDescent="0.25">
      <c r="B61" s="57" t="s">
        <v>21</v>
      </c>
      <c r="C61" s="175">
        <f>+K57</f>
        <v>25.1</v>
      </c>
      <c r="D61" s="169" t="s">
        <v>206</v>
      </c>
      <c r="E61" s="56"/>
      <c r="F61" s="31"/>
      <c r="G61" s="31"/>
      <c r="H61" s="31"/>
      <c r="I61" s="31"/>
      <c r="J61" s="31"/>
      <c r="K61" s="31"/>
      <c r="L61" s="31"/>
      <c r="M61" s="31"/>
    </row>
    <row r="62" spans="1:26" s="29" customFormat="1" ht="30" customHeight="1" x14ac:dyDescent="0.25">
      <c r="B62" s="57" t="s">
        <v>25</v>
      </c>
      <c r="C62" s="175">
        <f>+M57</f>
        <v>3607</v>
      </c>
      <c r="D62" s="169" t="s">
        <v>206</v>
      </c>
      <c r="E62" s="56"/>
    </row>
    <row r="63" spans="1:26" s="29" customFormat="1" x14ac:dyDescent="0.25">
      <c r="B63" s="32"/>
      <c r="C63" s="242"/>
      <c r="D63" s="242"/>
      <c r="E63" s="242"/>
      <c r="F63" s="242"/>
      <c r="G63" s="242"/>
      <c r="H63" s="242"/>
      <c r="I63" s="242"/>
      <c r="J63" s="242"/>
      <c r="K63" s="242"/>
      <c r="L63" s="242"/>
      <c r="M63" s="242"/>
      <c r="N63" s="242"/>
    </row>
    <row r="64" spans="1:26" ht="28.15" customHeight="1" thickBot="1" x14ac:dyDescent="0.3"/>
    <row r="65" spans="2:17" ht="27" thickBot="1" x14ac:dyDescent="0.3">
      <c r="B65" s="241" t="s">
        <v>99</v>
      </c>
      <c r="C65" s="241"/>
      <c r="D65" s="241"/>
      <c r="E65" s="241"/>
      <c r="F65" s="241"/>
      <c r="G65" s="241"/>
      <c r="H65" s="241"/>
      <c r="I65" s="241"/>
      <c r="J65" s="241"/>
      <c r="K65" s="241"/>
      <c r="L65" s="241"/>
      <c r="M65" s="241"/>
      <c r="N65" s="241"/>
    </row>
    <row r="68" spans="2:17" ht="109.5" customHeight="1" x14ac:dyDescent="0.25">
      <c r="B68" s="114" t="s">
        <v>144</v>
      </c>
      <c r="C68" s="114" t="s">
        <v>2</v>
      </c>
      <c r="D68" s="114" t="s">
        <v>101</v>
      </c>
      <c r="E68" s="114" t="s">
        <v>100</v>
      </c>
      <c r="F68" s="114" t="s">
        <v>102</v>
      </c>
      <c r="G68" s="114" t="s">
        <v>103</v>
      </c>
      <c r="H68" s="114" t="s">
        <v>207</v>
      </c>
      <c r="I68" s="114" t="s">
        <v>105</v>
      </c>
      <c r="J68" s="114" t="s">
        <v>106</v>
      </c>
      <c r="K68" s="114" t="s">
        <v>107</v>
      </c>
      <c r="L68" s="114" t="s">
        <v>108</v>
      </c>
      <c r="M68" s="162" t="s">
        <v>109</v>
      </c>
      <c r="N68" s="162" t="s">
        <v>110</v>
      </c>
      <c r="O68" s="237" t="s">
        <v>3</v>
      </c>
      <c r="P68" s="238"/>
      <c r="Q68" s="114" t="s">
        <v>18</v>
      </c>
    </row>
    <row r="69" spans="2:17" ht="93.75" customHeight="1" x14ac:dyDescent="0.25">
      <c r="B69" s="115" t="s">
        <v>208</v>
      </c>
      <c r="C69" s="115" t="s">
        <v>208</v>
      </c>
      <c r="D69" s="176" t="s">
        <v>209</v>
      </c>
      <c r="E69" s="169">
        <v>160</v>
      </c>
      <c r="F69" s="169" t="s">
        <v>176</v>
      </c>
      <c r="G69" s="169" t="s">
        <v>131</v>
      </c>
      <c r="H69" s="169" t="s">
        <v>176</v>
      </c>
      <c r="I69" s="169" t="s">
        <v>176</v>
      </c>
      <c r="J69" s="169" t="s">
        <v>131</v>
      </c>
      <c r="K69" s="163" t="s">
        <v>131</v>
      </c>
      <c r="L69" s="163" t="s">
        <v>131</v>
      </c>
      <c r="M69" s="163" t="s">
        <v>131</v>
      </c>
      <c r="N69" s="163" t="s">
        <v>131</v>
      </c>
      <c r="O69" s="263" t="s">
        <v>210</v>
      </c>
      <c r="P69" s="264"/>
      <c r="Q69" s="163" t="s">
        <v>131</v>
      </c>
    </row>
    <row r="70" spans="2:17" ht="92.25" customHeight="1" x14ac:dyDescent="0.25">
      <c r="B70" s="115" t="s">
        <v>208</v>
      </c>
      <c r="C70" s="115" t="s">
        <v>208</v>
      </c>
      <c r="D70" s="176" t="s">
        <v>211</v>
      </c>
      <c r="E70" s="169">
        <v>220</v>
      </c>
      <c r="F70" s="169" t="s">
        <v>176</v>
      </c>
      <c r="G70" s="169" t="s">
        <v>131</v>
      </c>
      <c r="H70" s="169" t="s">
        <v>176</v>
      </c>
      <c r="I70" s="169" t="s">
        <v>176</v>
      </c>
      <c r="J70" s="169" t="s">
        <v>131</v>
      </c>
      <c r="K70" s="163" t="s">
        <v>131</v>
      </c>
      <c r="L70" s="163" t="s">
        <v>131</v>
      </c>
      <c r="M70" s="163" t="s">
        <v>131</v>
      </c>
      <c r="N70" s="163" t="s">
        <v>131</v>
      </c>
      <c r="O70" s="263" t="s">
        <v>210</v>
      </c>
      <c r="P70" s="264"/>
      <c r="Q70" s="163" t="s">
        <v>131</v>
      </c>
    </row>
    <row r="71" spans="2:17" ht="99" customHeight="1" x14ac:dyDescent="0.25">
      <c r="B71" s="115" t="s">
        <v>208</v>
      </c>
      <c r="C71" s="115" t="s">
        <v>208</v>
      </c>
      <c r="D71" s="176" t="s">
        <v>212</v>
      </c>
      <c r="E71" s="169">
        <v>120</v>
      </c>
      <c r="F71" s="169" t="s">
        <v>176</v>
      </c>
      <c r="G71" s="169" t="s">
        <v>131</v>
      </c>
      <c r="H71" s="169" t="s">
        <v>176</v>
      </c>
      <c r="I71" s="169" t="s">
        <v>176</v>
      </c>
      <c r="J71" s="169" t="s">
        <v>131</v>
      </c>
      <c r="K71" s="163" t="s">
        <v>131</v>
      </c>
      <c r="L71" s="163" t="s">
        <v>131</v>
      </c>
      <c r="M71" s="163" t="s">
        <v>131</v>
      </c>
      <c r="N71" s="163" t="s">
        <v>131</v>
      </c>
      <c r="O71" s="263" t="s">
        <v>210</v>
      </c>
      <c r="P71" s="264"/>
      <c r="Q71" s="163" t="s">
        <v>131</v>
      </c>
    </row>
    <row r="72" spans="2:17" ht="90.75" customHeight="1" x14ac:dyDescent="0.25">
      <c r="B72" s="115" t="s">
        <v>208</v>
      </c>
      <c r="C72" s="115" t="s">
        <v>208</v>
      </c>
      <c r="D72" s="56" t="s">
        <v>213</v>
      </c>
      <c r="E72" s="169">
        <v>40</v>
      </c>
      <c r="F72" s="169" t="s">
        <v>176</v>
      </c>
      <c r="G72" s="169" t="s">
        <v>131</v>
      </c>
      <c r="H72" s="169" t="s">
        <v>176</v>
      </c>
      <c r="I72" s="169" t="s">
        <v>176</v>
      </c>
      <c r="J72" s="169" t="s">
        <v>131</v>
      </c>
      <c r="K72" s="163" t="s">
        <v>131</v>
      </c>
      <c r="L72" s="163" t="s">
        <v>131</v>
      </c>
      <c r="M72" s="163" t="s">
        <v>131</v>
      </c>
      <c r="N72" s="163" t="s">
        <v>131</v>
      </c>
      <c r="O72" s="263" t="s">
        <v>210</v>
      </c>
      <c r="P72" s="264"/>
      <c r="Q72" s="163" t="s">
        <v>131</v>
      </c>
    </row>
    <row r="73" spans="2:17" ht="97.5" customHeight="1" x14ac:dyDescent="0.25">
      <c r="B73" s="115" t="s">
        <v>214</v>
      </c>
      <c r="C73" s="115" t="s">
        <v>215</v>
      </c>
      <c r="D73" s="177" t="s">
        <v>216</v>
      </c>
      <c r="E73" s="169">
        <v>70</v>
      </c>
      <c r="F73" s="169" t="s">
        <v>176</v>
      </c>
      <c r="G73" s="169" t="s">
        <v>176</v>
      </c>
      <c r="H73" s="169" t="s">
        <v>131</v>
      </c>
      <c r="I73" s="169" t="s">
        <v>176</v>
      </c>
      <c r="J73" s="169" t="s">
        <v>131</v>
      </c>
      <c r="K73" s="163" t="s">
        <v>131</v>
      </c>
      <c r="L73" s="163" t="s">
        <v>131</v>
      </c>
      <c r="M73" s="163" t="s">
        <v>131</v>
      </c>
      <c r="N73" s="163" t="s">
        <v>131</v>
      </c>
      <c r="O73" s="263" t="s">
        <v>210</v>
      </c>
      <c r="P73" s="264"/>
      <c r="Q73" s="163" t="s">
        <v>131</v>
      </c>
    </row>
    <row r="74" spans="2:17" ht="93" customHeight="1" x14ac:dyDescent="0.25">
      <c r="B74" s="115" t="s">
        <v>217</v>
      </c>
      <c r="C74" s="115" t="s">
        <v>217</v>
      </c>
      <c r="D74" s="56" t="s">
        <v>218</v>
      </c>
      <c r="E74" s="169">
        <v>50</v>
      </c>
      <c r="F74" s="169" t="s">
        <v>176</v>
      </c>
      <c r="G74" s="169" t="s">
        <v>176</v>
      </c>
      <c r="H74" s="169" t="s">
        <v>176</v>
      </c>
      <c r="I74" s="169" t="s">
        <v>131</v>
      </c>
      <c r="J74" s="169" t="s">
        <v>131</v>
      </c>
      <c r="K74" s="163" t="s">
        <v>131</v>
      </c>
      <c r="L74" s="163" t="s">
        <v>131</v>
      </c>
      <c r="M74" s="163" t="s">
        <v>131</v>
      </c>
      <c r="N74" s="163" t="s">
        <v>131</v>
      </c>
      <c r="O74" s="263" t="s">
        <v>210</v>
      </c>
      <c r="P74" s="264"/>
      <c r="Q74" s="163" t="s">
        <v>131</v>
      </c>
    </row>
    <row r="75" spans="2:17" x14ac:dyDescent="0.25">
      <c r="B75" s="115"/>
      <c r="C75" s="115"/>
      <c r="D75" s="115"/>
      <c r="E75" s="115"/>
      <c r="F75" s="115"/>
      <c r="G75" s="115"/>
      <c r="H75" s="115"/>
      <c r="I75" s="115"/>
      <c r="J75" s="115"/>
      <c r="K75" s="115"/>
      <c r="L75" s="115"/>
      <c r="M75" s="115"/>
      <c r="N75" s="115"/>
      <c r="O75" s="221"/>
      <c r="P75" s="222"/>
      <c r="Q75" s="115"/>
    </row>
    <row r="76" spans="2:17" x14ac:dyDescent="0.25">
      <c r="B76" s="9" t="s">
        <v>1</v>
      </c>
    </row>
    <row r="77" spans="2:17" x14ac:dyDescent="0.25">
      <c r="B77" s="9" t="s">
        <v>37</v>
      </c>
    </row>
    <row r="78" spans="2:17" x14ac:dyDescent="0.25">
      <c r="B78" s="9" t="s">
        <v>61</v>
      </c>
    </row>
    <row r="80" spans="2:17" ht="15.75" thickBot="1" x14ac:dyDescent="0.3"/>
    <row r="81" spans="2:17" ht="27" thickBot="1" x14ac:dyDescent="0.3">
      <c r="B81" s="231" t="s">
        <v>38</v>
      </c>
      <c r="C81" s="232"/>
      <c r="D81" s="232"/>
      <c r="E81" s="232"/>
      <c r="F81" s="232"/>
      <c r="G81" s="232"/>
      <c r="H81" s="232"/>
      <c r="I81" s="232"/>
      <c r="J81" s="232"/>
      <c r="K81" s="232"/>
      <c r="L81" s="232"/>
      <c r="M81" s="232"/>
      <c r="N81" s="233"/>
    </row>
    <row r="86" spans="2:17" ht="76.5" customHeight="1" x14ac:dyDescent="0.25">
      <c r="B86" s="114" t="s">
        <v>0</v>
      </c>
      <c r="C86" s="114" t="s">
        <v>39</v>
      </c>
      <c r="D86" s="114" t="s">
        <v>40</v>
      </c>
      <c r="E86" s="114" t="s">
        <v>111</v>
      </c>
      <c r="F86" s="114" t="s">
        <v>113</v>
      </c>
      <c r="G86" s="114" t="s">
        <v>114</v>
      </c>
      <c r="H86" s="114" t="s">
        <v>115</v>
      </c>
      <c r="I86" s="114" t="s">
        <v>112</v>
      </c>
      <c r="J86" s="237" t="s">
        <v>116</v>
      </c>
      <c r="K86" s="256"/>
      <c r="L86" s="238"/>
      <c r="M86" s="114" t="s">
        <v>117</v>
      </c>
      <c r="N86" s="114" t="s">
        <v>41</v>
      </c>
      <c r="O86" s="114" t="s">
        <v>42</v>
      </c>
      <c r="P86" s="237" t="s">
        <v>3</v>
      </c>
      <c r="Q86" s="238"/>
    </row>
    <row r="87" spans="2:17" ht="107.25" customHeight="1" x14ac:dyDescent="0.25">
      <c r="B87" s="66" t="s">
        <v>181</v>
      </c>
      <c r="C87" s="71" t="s">
        <v>177</v>
      </c>
      <c r="D87" s="66" t="s">
        <v>219</v>
      </c>
      <c r="E87" s="115">
        <v>23623569</v>
      </c>
      <c r="F87" s="115" t="s">
        <v>195</v>
      </c>
      <c r="G87" s="66" t="s">
        <v>220</v>
      </c>
      <c r="H87" s="178">
        <v>41488</v>
      </c>
      <c r="I87" s="169" t="s">
        <v>131</v>
      </c>
      <c r="J87" s="66" t="s">
        <v>221</v>
      </c>
      <c r="K87" s="177" t="s">
        <v>222</v>
      </c>
      <c r="L87" s="177" t="s">
        <v>223</v>
      </c>
      <c r="M87" s="163" t="s">
        <v>131</v>
      </c>
      <c r="N87" s="163" t="s">
        <v>131</v>
      </c>
      <c r="O87" s="163" t="s">
        <v>131</v>
      </c>
      <c r="P87" s="259"/>
      <c r="Q87" s="259"/>
    </row>
    <row r="88" spans="2:17" ht="144.75" customHeight="1" x14ac:dyDescent="0.25">
      <c r="B88" s="66" t="s">
        <v>181</v>
      </c>
      <c r="C88" s="71" t="s">
        <v>177</v>
      </c>
      <c r="D88" s="66" t="s">
        <v>224</v>
      </c>
      <c r="E88" s="115">
        <v>23467655</v>
      </c>
      <c r="F88" s="66" t="s">
        <v>225</v>
      </c>
      <c r="G88" s="66" t="s">
        <v>226</v>
      </c>
      <c r="H88" s="178">
        <v>41370</v>
      </c>
      <c r="I88" s="169" t="s">
        <v>157</v>
      </c>
      <c r="J88" s="66" t="s">
        <v>227</v>
      </c>
      <c r="K88" s="66" t="s">
        <v>228</v>
      </c>
      <c r="L88" s="177" t="s">
        <v>223</v>
      </c>
      <c r="M88" s="163" t="s">
        <v>131</v>
      </c>
      <c r="N88" s="163" t="s">
        <v>131</v>
      </c>
      <c r="O88" s="163" t="s">
        <v>131</v>
      </c>
      <c r="P88" s="259"/>
      <c r="Q88" s="259"/>
    </row>
    <row r="89" spans="2:17" ht="144.75" customHeight="1" x14ac:dyDescent="0.25">
      <c r="B89" s="66" t="s">
        <v>181</v>
      </c>
      <c r="C89" s="179" t="s">
        <v>229</v>
      </c>
      <c r="D89" s="66" t="s">
        <v>230</v>
      </c>
      <c r="E89" s="115">
        <v>40333565</v>
      </c>
      <c r="F89" s="66" t="s">
        <v>189</v>
      </c>
      <c r="G89" s="66" t="s">
        <v>231</v>
      </c>
      <c r="H89" s="178">
        <v>40529</v>
      </c>
      <c r="I89" s="169" t="s">
        <v>131</v>
      </c>
      <c r="J89" s="66" t="s">
        <v>179</v>
      </c>
      <c r="K89" s="66" t="s">
        <v>232</v>
      </c>
      <c r="L89" s="177" t="s">
        <v>223</v>
      </c>
      <c r="M89" s="163" t="s">
        <v>131</v>
      </c>
      <c r="N89" s="163" t="s">
        <v>131</v>
      </c>
      <c r="O89" s="183"/>
      <c r="P89" s="239" t="s">
        <v>233</v>
      </c>
      <c r="Q89" s="240"/>
    </row>
    <row r="90" spans="2:17" ht="104.25" customHeight="1" x14ac:dyDescent="0.25">
      <c r="B90" s="66" t="s">
        <v>43</v>
      </c>
      <c r="C90" s="71" t="s">
        <v>177</v>
      </c>
      <c r="D90" s="66" t="s">
        <v>234</v>
      </c>
      <c r="E90" s="115">
        <v>1121834976</v>
      </c>
      <c r="F90" s="66" t="s">
        <v>189</v>
      </c>
      <c r="G90" s="66" t="s">
        <v>235</v>
      </c>
      <c r="H90" s="178">
        <v>40781</v>
      </c>
      <c r="I90" s="196" t="s">
        <v>131</v>
      </c>
      <c r="J90" s="66" t="s">
        <v>179</v>
      </c>
      <c r="K90" s="66" t="s">
        <v>236</v>
      </c>
      <c r="L90" s="177" t="s">
        <v>237</v>
      </c>
      <c r="M90" s="163" t="s">
        <v>131</v>
      </c>
      <c r="N90" s="163" t="s">
        <v>131</v>
      </c>
      <c r="O90" s="163" t="s">
        <v>131</v>
      </c>
      <c r="P90" s="265" t="s">
        <v>315</v>
      </c>
      <c r="Q90" s="266"/>
    </row>
    <row r="91" spans="2:17" ht="104.25" customHeight="1" x14ac:dyDescent="0.25">
      <c r="B91" s="66" t="s">
        <v>43</v>
      </c>
      <c r="C91" s="71" t="s">
        <v>177</v>
      </c>
      <c r="D91" s="66" t="s">
        <v>238</v>
      </c>
      <c r="E91" s="115">
        <v>1116992149</v>
      </c>
      <c r="F91" s="66" t="s">
        <v>189</v>
      </c>
      <c r="G91" s="66" t="s">
        <v>226</v>
      </c>
      <c r="H91" s="178">
        <v>41012</v>
      </c>
      <c r="I91" s="169" t="s">
        <v>131</v>
      </c>
      <c r="J91" s="66" t="s">
        <v>179</v>
      </c>
      <c r="K91" s="66" t="s">
        <v>239</v>
      </c>
      <c r="L91" s="177" t="s">
        <v>240</v>
      </c>
      <c r="M91" s="163" t="s">
        <v>131</v>
      </c>
      <c r="N91" s="163" t="s">
        <v>131</v>
      </c>
      <c r="O91" s="163" t="s">
        <v>131</v>
      </c>
      <c r="P91" s="261"/>
      <c r="Q91" s="262"/>
    </row>
    <row r="92" spans="2:17" ht="104.25" customHeight="1" x14ac:dyDescent="0.25">
      <c r="B92" s="66" t="s">
        <v>43</v>
      </c>
      <c r="C92" s="71" t="s">
        <v>229</v>
      </c>
      <c r="D92" s="66" t="s">
        <v>241</v>
      </c>
      <c r="E92" s="115">
        <v>1118169011</v>
      </c>
      <c r="F92" s="66" t="s">
        <v>242</v>
      </c>
      <c r="G92" s="66" t="s">
        <v>243</v>
      </c>
      <c r="H92" s="178">
        <v>41320</v>
      </c>
      <c r="I92" s="169" t="s">
        <v>131</v>
      </c>
      <c r="J92" s="66" t="s">
        <v>179</v>
      </c>
      <c r="K92" s="66" t="s">
        <v>244</v>
      </c>
      <c r="L92" s="177" t="s">
        <v>240</v>
      </c>
      <c r="M92" s="163" t="s">
        <v>131</v>
      </c>
      <c r="N92" s="163" t="s">
        <v>131</v>
      </c>
      <c r="O92" s="163" t="s">
        <v>131</v>
      </c>
      <c r="P92" s="261"/>
      <c r="Q92" s="262"/>
    </row>
    <row r="93" spans="2:17" ht="97.5" customHeight="1" x14ac:dyDescent="0.25">
      <c r="B93" s="66" t="s">
        <v>245</v>
      </c>
      <c r="C93" s="71" t="s">
        <v>246</v>
      </c>
      <c r="D93" s="66" t="s">
        <v>247</v>
      </c>
      <c r="E93" s="115">
        <v>40079413</v>
      </c>
      <c r="F93" s="66" t="s">
        <v>174</v>
      </c>
      <c r="G93" s="66" t="s">
        <v>248</v>
      </c>
      <c r="H93" s="178">
        <v>40893</v>
      </c>
      <c r="I93" s="169" t="s">
        <v>176</v>
      </c>
      <c r="J93" s="66" t="s">
        <v>249</v>
      </c>
      <c r="K93" s="177" t="s">
        <v>250</v>
      </c>
      <c r="L93" s="177" t="s">
        <v>251</v>
      </c>
      <c r="M93" s="163" t="s">
        <v>131</v>
      </c>
      <c r="N93" s="163" t="s">
        <v>131</v>
      </c>
      <c r="O93" s="169" t="s">
        <v>131</v>
      </c>
      <c r="P93" s="261"/>
      <c r="Q93" s="262"/>
    </row>
    <row r="94" spans="2:17" x14ac:dyDescent="0.25">
      <c r="P94" s="29"/>
      <c r="Q94" s="29"/>
    </row>
    <row r="95" spans="2:17" ht="15.75" thickBot="1" x14ac:dyDescent="0.3">
      <c r="P95" s="29"/>
      <c r="Q95" s="29"/>
    </row>
    <row r="96" spans="2:17" ht="27" thickBot="1" x14ac:dyDescent="0.3">
      <c r="B96" s="231" t="s">
        <v>45</v>
      </c>
      <c r="C96" s="232"/>
      <c r="D96" s="232"/>
      <c r="E96" s="232"/>
      <c r="F96" s="232"/>
      <c r="G96" s="232"/>
      <c r="H96" s="232"/>
      <c r="I96" s="232"/>
      <c r="J96" s="232"/>
      <c r="K96" s="232"/>
      <c r="L96" s="232"/>
      <c r="M96" s="232"/>
      <c r="N96" s="233"/>
    </row>
    <row r="99" spans="1:26" ht="46.15" customHeight="1" x14ac:dyDescent="0.25">
      <c r="B99" s="114" t="s">
        <v>33</v>
      </c>
      <c r="C99" s="114" t="s">
        <v>46</v>
      </c>
      <c r="D99" s="237" t="s">
        <v>3</v>
      </c>
      <c r="E99" s="238"/>
    </row>
    <row r="100" spans="1:26" ht="77.25" customHeight="1" x14ac:dyDescent="0.25">
      <c r="B100" s="66" t="s">
        <v>118</v>
      </c>
      <c r="C100" s="191" t="s">
        <v>131</v>
      </c>
      <c r="D100" s="239" t="s">
        <v>252</v>
      </c>
      <c r="E100" s="240"/>
    </row>
    <row r="103" spans="1:26" ht="26.25" x14ac:dyDescent="0.25">
      <c r="B103" s="229" t="s">
        <v>63</v>
      </c>
      <c r="C103" s="230"/>
      <c r="D103" s="230"/>
      <c r="E103" s="230"/>
      <c r="F103" s="230"/>
      <c r="G103" s="230"/>
      <c r="H103" s="230"/>
      <c r="I103" s="230"/>
      <c r="J103" s="230"/>
      <c r="K103" s="230"/>
      <c r="L103" s="230"/>
      <c r="M103" s="230"/>
      <c r="N103" s="230"/>
      <c r="O103" s="230"/>
      <c r="P103" s="230"/>
    </row>
    <row r="105" spans="1:26" ht="15.75" thickBot="1" x14ac:dyDescent="0.3"/>
    <row r="106" spans="1:26" ht="27" thickBot="1" x14ac:dyDescent="0.3">
      <c r="B106" s="231" t="s">
        <v>53</v>
      </c>
      <c r="C106" s="232"/>
      <c r="D106" s="232"/>
      <c r="E106" s="232"/>
      <c r="F106" s="232"/>
      <c r="G106" s="232"/>
      <c r="H106" s="232"/>
      <c r="I106" s="232"/>
      <c r="J106" s="232"/>
      <c r="K106" s="232"/>
      <c r="L106" s="232"/>
      <c r="M106" s="232"/>
      <c r="N106" s="233"/>
    </row>
    <row r="108" spans="1:26" ht="15.75" thickBot="1" x14ac:dyDescent="0.3">
      <c r="M108" s="62"/>
      <c r="N108" s="62"/>
    </row>
    <row r="109" spans="1:26" s="101" customFormat="1" ht="109.5" customHeight="1" x14ac:dyDescent="0.25">
      <c r="B109" s="112" t="s">
        <v>140</v>
      </c>
      <c r="C109" s="112" t="s">
        <v>141</v>
      </c>
      <c r="D109" s="112" t="s">
        <v>142</v>
      </c>
      <c r="E109" s="112" t="s">
        <v>44</v>
      </c>
      <c r="F109" s="112" t="s">
        <v>22</v>
      </c>
      <c r="G109" s="112" t="s">
        <v>98</v>
      </c>
      <c r="H109" s="112" t="s">
        <v>17</v>
      </c>
      <c r="I109" s="112" t="s">
        <v>10</v>
      </c>
      <c r="J109" s="112" t="s">
        <v>31</v>
      </c>
      <c r="K109" s="112" t="s">
        <v>60</v>
      </c>
      <c r="L109" s="112" t="s">
        <v>20</v>
      </c>
      <c r="M109" s="97" t="s">
        <v>26</v>
      </c>
      <c r="N109" s="112" t="s">
        <v>143</v>
      </c>
      <c r="O109" s="112" t="s">
        <v>36</v>
      </c>
      <c r="P109" s="113" t="s">
        <v>11</v>
      </c>
      <c r="Q109" s="113" t="s">
        <v>19</v>
      </c>
    </row>
    <row r="110" spans="1:26" s="107" customFormat="1" ht="45" x14ac:dyDescent="0.25">
      <c r="A110" s="44">
        <v>1</v>
      </c>
      <c r="B110" s="47" t="s">
        <v>203</v>
      </c>
      <c r="C110" s="47" t="s">
        <v>203</v>
      </c>
      <c r="D110" s="108" t="s">
        <v>253</v>
      </c>
      <c r="E110" s="174">
        <v>86</v>
      </c>
      <c r="F110" s="104" t="s">
        <v>131</v>
      </c>
      <c r="G110" s="147" t="s">
        <v>157</v>
      </c>
      <c r="H110" s="111">
        <v>41668</v>
      </c>
      <c r="I110" s="111">
        <v>41988</v>
      </c>
      <c r="J110" s="105" t="s">
        <v>132</v>
      </c>
      <c r="K110" s="180">
        <v>8</v>
      </c>
      <c r="L110" s="105" t="s">
        <v>254</v>
      </c>
      <c r="M110" s="96" t="s">
        <v>157</v>
      </c>
      <c r="N110" s="96" t="s">
        <v>176</v>
      </c>
      <c r="O110" s="26">
        <v>30000000</v>
      </c>
      <c r="P110" s="26">
        <v>219</v>
      </c>
      <c r="Q110" s="148" t="s">
        <v>255</v>
      </c>
      <c r="R110" s="106"/>
      <c r="S110" s="106"/>
      <c r="T110" s="106"/>
      <c r="U110" s="106"/>
      <c r="V110" s="106"/>
      <c r="W110" s="106"/>
      <c r="X110" s="106"/>
      <c r="Y110" s="106"/>
      <c r="Z110" s="106"/>
    </row>
    <row r="111" spans="1:26" s="107" customFormat="1" ht="45" x14ac:dyDescent="0.25">
      <c r="A111" s="44">
        <f>+A110+1</f>
        <v>2</v>
      </c>
      <c r="B111" s="47" t="s">
        <v>203</v>
      </c>
      <c r="C111" s="47" t="s">
        <v>203</v>
      </c>
      <c r="D111" s="108" t="s">
        <v>253</v>
      </c>
      <c r="E111" s="174">
        <v>75</v>
      </c>
      <c r="F111" s="104" t="s">
        <v>131</v>
      </c>
      <c r="G111" s="104" t="s">
        <v>157</v>
      </c>
      <c r="H111" s="111">
        <v>41355</v>
      </c>
      <c r="I111" s="111">
        <v>41639</v>
      </c>
      <c r="J111" s="105" t="s">
        <v>132</v>
      </c>
      <c r="K111" s="105" t="s">
        <v>256</v>
      </c>
      <c r="L111" s="105"/>
      <c r="M111" s="96">
        <v>70</v>
      </c>
      <c r="N111" s="96" t="s">
        <v>176</v>
      </c>
      <c r="O111" s="26">
        <v>8037046</v>
      </c>
      <c r="P111" s="26">
        <v>221</v>
      </c>
      <c r="Q111" s="148"/>
      <c r="R111" s="106"/>
      <c r="S111" s="106"/>
      <c r="T111" s="106"/>
      <c r="U111" s="106"/>
      <c r="V111" s="106"/>
      <c r="W111" s="106"/>
      <c r="X111" s="106"/>
      <c r="Y111" s="106"/>
      <c r="Z111" s="106"/>
    </row>
    <row r="112" spans="1:26" s="107" customFormat="1" ht="60" x14ac:dyDescent="0.25">
      <c r="A112" s="44">
        <f t="shared" ref="A112:A113" si="2">+A111+1</f>
        <v>3</v>
      </c>
      <c r="B112" s="47" t="s">
        <v>203</v>
      </c>
      <c r="C112" s="47" t="s">
        <v>257</v>
      </c>
      <c r="D112" s="108" t="s">
        <v>253</v>
      </c>
      <c r="E112" s="174">
        <v>123</v>
      </c>
      <c r="F112" s="104" t="s">
        <v>131</v>
      </c>
      <c r="G112" s="103">
        <v>0.91</v>
      </c>
      <c r="H112" s="111">
        <v>41558</v>
      </c>
      <c r="I112" s="111">
        <v>42004</v>
      </c>
      <c r="J112" s="105" t="s">
        <v>132</v>
      </c>
      <c r="K112" s="181">
        <v>10</v>
      </c>
      <c r="L112" s="96">
        <v>3</v>
      </c>
      <c r="M112" s="172">
        <v>400</v>
      </c>
      <c r="N112" s="96">
        <v>364</v>
      </c>
      <c r="O112" s="26">
        <f>1134977697*91%</f>
        <v>1032829704.27</v>
      </c>
      <c r="P112" s="26">
        <v>222</v>
      </c>
      <c r="Q112" s="148" t="s">
        <v>258</v>
      </c>
      <c r="R112" s="106"/>
      <c r="S112" s="106"/>
      <c r="T112" s="106"/>
      <c r="U112" s="106"/>
      <c r="V112" s="106"/>
      <c r="W112" s="106"/>
      <c r="X112" s="106"/>
      <c r="Y112" s="106"/>
      <c r="Z112" s="106"/>
    </row>
    <row r="113" spans="1:26" s="107" customFormat="1" x14ac:dyDescent="0.25">
      <c r="A113" s="44">
        <f t="shared" si="2"/>
        <v>4</v>
      </c>
      <c r="B113" s="108"/>
      <c r="C113" s="109"/>
      <c r="D113" s="108"/>
      <c r="E113" s="174"/>
      <c r="F113" s="104"/>
      <c r="G113" s="104"/>
      <c r="H113" s="104"/>
      <c r="I113" s="105"/>
      <c r="J113" s="105"/>
      <c r="K113" s="105"/>
      <c r="L113" s="105"/>
      <c r="M113" s="96"/>
      <c r="N113" s="96"/>
      <c r="O113" s="26"/>
      <c r="P113" s="26"/>
      <c r="Q113" s="148"/>
      <c r="R113" s="106"/>
      <c r="S113" s="106"/>
      <c r="T113" s="106"/>
      <c r="U113" s="106"/>
      <c r="V113" s="106"/>
      <c r="W113" s="106"/>
      <c r="X113" s="106"/>
      <c r="Y113" s="106"/>
      <c r="Z113" s="106"/>
    </row>
    <row r="114" spans="1:26" s="107" customFormat="1" x14ac:dyDescent="0.25">
      <c r="A114" s="44"/>
      <c r="B114" s="47" t="s">
        <v>16</v>
      </c>
      <c r="C114" s="109"/>
      <c r="D114" s="108"/>
      <c r="E114" s="174"/>
      <c r="F114" s="104"/>
      <c r="G114" s="104"/>
      <c r="H114" s="104"/>
      <c r="I114" s="105"/>
      <c r="J114" s="105"/>
      <c r="K114" s="110">
        <f>SUM(K110:K113)</f>
        <v>18</v>
      </c>
      <c r="L114" s="110">
        <f>SUM(L110:L113)</f>
        <v>3</v>
      </c>
      <c r="M114" s="146">
        <f>SUM(M110:M113)</f>
        <v>470</v>
      </c>
      <c r="N114" s="110">
        <f>SUM(N110:N113)</f>
        <v>364</v>
      </c>
      <c r="O114" s="26"/>
      <c r="P114" s="26"/>
      <c r="Q114" s="149"/>
    </row>
    <row r="115" spans="1:26" x14ac:dyDescent="0.25">
      <c r="B115" s="29"/>
      <c r="C115" s="29"/>
      <c r="D115" s="29"/>
      <c r="E115" s="182"/>
      <c r="F115" s="29"/>
      <c r="G115" s="29"/>
      <c r="H115" s="29"/>
      <c r="I115" s="29"/>
      <c r="J115" s="29"/>
      <c r="K115" s="29"/>
      <c r="L115" s="29"/>
      <c r="M115" s="29"/>
      <c r="N115" s="29"/>
      <c r="O115" s="29"/>
      <c r="P115" s="29"/>
    </row>
    <row r="116" spans="1:26" ht="18.75" x14ac:dyDescent="0.25">
      <c r="B116" s="57" t="s">
        <v>32</v>
      </c>
      <c r="C116" s="70">
        <f>+K114</f>
        <v>18</v>
      </c>
      <c r="H116" s="31"/>
      <c r="I116" s="31"/>
      <c r="J116" s="31"/>
      <c r="K116" s="31"/>
      <c r="L116" s="31"/>
      <c r="M116" s="31"/>
      <c r="N116" s="29"/>
      <c r="O116" s="29"/>
      <c r="P116" s="29"/>
    </row>
    <row r="118" spans="1:26" ht="15.75" thickBot="1" x14ac:dyDescent="0.3"/>
    <row r="119" spans="1:26" ht="37.15" customHeight="1" thickBot="1" x14ac:dyDescent="0.3">
      <c r="B119" s="73" t="s">
        <v>48</v>
      </c>
      <c r="C119" s="74" t="s">
        <v>49</v>
      </c>
      <c r="D119" s="73" t="s">
        <v>50</v>
      </c>
      <c r="E119" s="74" t="s">
        <v>54</v>
      </c>
    </row>
    <row r="120" spans="1:26" ht="41.45" customHeight="1" x14ac:dyDescent="0.25">
      <c r="B120" s="64" t="s">
        <v>119</v>
      </c>
      <c r="C120" s="67">
        <v>20</v>
      </c>
      <c r="D120" s="195">
        <v>0</v>
      </c>
      <c r="E120" s="234">
        <f>+D120+D121+D122</f>
        <v>40</v>
      </c>
    </row>
    <row r="121" spans="1:26" x14ac:dyDescent="0.25">
      <c r="B121" s="64" t="s">
        <v>120</v>
      </c>
      <c r="C121" s="169">
        <v>30</v>
      </c>
      <c r="D121" s="163">
        <v>0</v>
      </c>
      <c r="E121" s="235"/>
    </row>
    <row r="122" spans="1:26" ht="15.75" thickBot="1" x14ac:dyDescent="0.3">
      <c r="B122" s="64" t="s">
        <v>121</v>
      </c>
      <c r="C122" s="69">
        <v>40</v>
      </c>
      <c r="D122" s="69">
        <v>40</v>
      </c>
      <c r="E122" s="236"/>
    </row>
    <row r="124" spans="1:26" ht="15.75" thickBot="1" x14ac:dyDescent="0.3"/>
    <row r="125" spans="1:26" ht="27" thickBot="1" x14ac:dyDescent="0.3">
      <c r="B125" s="231" t="s">
        <v>51</v>
      </c>
      <c r="C125" s="232"/>
      <c r="D125" s="232"/>
      <c r="E125" s="232"/>
      <c r="F125" s="232"/>
      <c r="G125" s="232"/>
      <c r="H125" s="232"/>
      <c r="I125" s="232"/>
      <c r="J125" s="232"/>
      <c r="K125" s="232"/>
      <c r="L125" s="232"/>
      <c r="M125" s="232"/>
      <c r="N125" s="233"/>
    </row>
    <row r="127" spans="1:26" ht="76.5" customHeight="1" x14ac:dyDescent="0.25">
      <c r="B127" s="114" t="s">
        <v>0</v>
      </c>
      <c r="C127" s="114" t="s">
        <v>39</v>
      </c>
      <c r="D127" s="114" t="s">
        <v>40</v>
      </c>
      <c r="E127" s="114" t="s">
        <v>111</v>
      </c>
      <c r="F127" s="114" t="s">
        <v>113</v>
      </c>
      <c r="G127" s="114" t="s">
        <v>114</v>
      </c>
      <c r="H127" s="114" t="s">
        <v>115</v>
      </c>
      <c r="I127" s="114" t="s">
        <v>112</v>
      </c>
      <c r="J127" s="237" t="s">
        <v>116</v>
      </c>
      <c r="K127" s="256"/>
      <c r="L127" s="238"/>
      <c r="M127" s="114" t="s">
        <v>117</v>
      </c>
      <c r="N127" s="114" t="s">
        <v>41</v>
      </c>
      <c r="O127" s="114" t="s">
        <v>42</v>
      </c>
      <c r="P127" s="237" t="s">
        <v>3</v>
      </c>
      <c r="Q127" s="238"/>
    </row>
    <row r="128" spans="1:26" ht="111" customHeight="1" x14ac:dyDescent="0.25">
      <c r="B128" s="66" t="s">
        <v>125</v>
      </c>
      <c r="C128" s="66" t="s">
        <v>259</v>
      </c>
      <c r="D128" s="115" t="s">
        <v>260</v>
      </c>
      <c r="E128" s="115">
        <v>33481676</v>
      </c>
      <c r="F128" s="115" t="s">
        <v>261</v>
      </c>
      <c r="G128" s="66" t="s">
        <v>262</v>
      </c>
      <c r="H128" s="178">
        <v>41090</v>
      </c>
      <c r="I128" s="184" t="s">
        <v>132</v>
      </c>
      <c r="J128" s="115" t="s">
        <v>179</v>
      </c>
      <c r="K128" s="177" t="s">
        <v>263</v>
      </c>
      <c r="L128" s="177" t="s">
        <v>264</v>
      </c>
      <c r="M128" s="183" t="s">
        <v>131</v>
      </c>
      <c r="N128" s="184" t="s">
        <v>131</v>
      </c>
      <c r="O128" s="184" t="s">
        <v>131</v>
      </c>
      <c r="P128" s="257" t="s">
        <v>316</v>
      </c>
      <c r="Q128" s="267"/>
    </row>
    <row r="129" spans="2:17" ht="60.75" customHeight="1" x14ac:dyDescent="0.25">
      <c r="B129" s="66" t="s">
        <v>126</v>
      </c>
      <c r="C129" s="66" t="s">
        <v>259</v>
      </c>
      <c r="D129" s="115" t="s">
        <v>277</v>
      </c>
      <c r="E129" s="115">
        <v>1116546095</v>
      </c>
      <c r="F129" s="66" t="s">
        <v>265</v>
      </c>
      <c r="G129" s="115" t="s">
        <v>226</v>
      </c>
      <c r="H129" s="178">
        <v>41012</v>
      </c>
      <c r="I129" s="184" t="s">
        <v>176</v>
      </c>
      <c r="J129" s="115" t="s">
        <v>179</v>
      </c>
      <c r="K129" s="177" t="s">
        <v>266</v>
      </c>
      <c r="L129" s="56" t="s">
        <v>267</v>
      </c>
      <c r="M129" s="183" t="s">
        <v>131</v>
      </c>
      <c r="N129" s="184" t="s">
        <v>131</v>
      </c>
      <c r="O129" s="184" t="s">
        <v>131</v>
      </c>
      <c r="P129" s="254"/>
      <c r="Q129" s="255"/>
    </row>
    <row r="130" spans="2:17" ht="105" customHeight="1" x14ac:dyDescent="0.25">
      <c r="B130" s="66" t="s">
        <v>127</v>
      </c>
      <c r="C130" s="66" t="s">
        <v>268</v>
      </c>
      <c r="D130" s="115" t="s">
        <v>269</v>
      </c>
      <c r="E130" s="115">
        <v>43598180</v>
      </c>
      <c r="F130" s="115" t="s">
        <v>270</v>
      </c>
      <c r="G130" s="115" t="s">
        <v>271</v>
      </c>
      <c r="H130" s="178">
        <v>38119</v>
      </c>
      <c r="I130" s="184" t="s">
        <v>132</v>
      </c>
      <c r="J130" s="115"/>
      <c r="K130" s="56"/>
      <c r="L130" s="56"/>
      <c r="M130" s="183" t="s">
        <v>131</v>
      </c>
      <c r="N130" s="184" t="s">
        <v>131</v>
      </c>
      <c r="O130" s="184" t="s">
        <v>131</v>
      </c>
      <c r="P130" s="257" t="s">
        <v>317</v>
      </c>
      <c r="Q130" s="267"/>
    </row>
    <row r="133" spans="2:17" ht="15.75" thickBot="1" x14ac:dyDescent="0.3"/>
    <row r="134" spans="2:17" ht="54" customHeight="1" x14ac:dyDescent="0.25">
      <c r="B134" s="118" t="s">
        <v>33</v>
      </c>
      <c r="C134" s="118" t="s">
        <v>48</v>
      </c>
      <c r="D134" s="114" t="s">
        <v>49</v>
      </c>
      <c r="E134" s="118" t="s">
        <v>50</v>
      </c>
      <c r="F134" s="74" t="s">
        <v>55</v>
      </c>
      <c r="G134" s="88"/>
    </row>
    <row r="135" spans="2:17" ht="120.75" customHeight="1" x14ac:dyDescent="0.25">
      <c r="B135" s="223" t="s">
        <v>52</v>
      </c>
      <c r="C135" s="166" t="s">
        <v>122</v>
      </c>
      <c r="D135" s="163">
        <v>25</v>
      </c>
      <c r="E135" s="195">
        <v>25</v>
      </c>
      <c r="F135" s="224">
        <f>+E135+E136+E137</f>
        <v>60</v>
      </c>
      <c r="G135" s="89"/>
    </row>
    <row r="136" spans="2:17" ht="76.150000000000006" customHeight="1" x14ac:dyDescent="0.25">
      <c r="B136" s="223"/>
      <c r="C136" s="166" t="s">
        <v>123</v>
      </c>
      <c r="D136" s="71">
        <v>25</v>
      </c>
      <c r="E136" s="163">
        <v>25</v>
      </c>
      <c r="F136" s="225"/>
      <c r="G136" s="89"/>
    </row>
    <row r="137" spans="2:17" ht="69" customHeight="1" x14ac:dyDescent="0.25">
      <c r="B137" s="223"/>
      <c r="C137" s="166" t="s">
        <v>124</v>
      </c>
      <c r="D137" s="163">
        <v>10</v>
      </c>
      <c r="E137" s="163">
        <v>10</v>
      </c>
      <c r="F137" s="226"/>
      <c r="G137" s="89"/>
    </row>
    <row r="141" spans="2:17" x14ac:dyDescent="0.25">
      <c r="B141" s="116" t="s">
        <v>56</v>
      </c>
    </row>
    <row r="144" spans="2:17" x14ac:dyDescent="0.25">
      <c r="B144" s="119" t="s">
        <v>33</v>
      </c>
      <c r="C144" s="119" t="s">
        <v>57</v>
      </c>
      <c r="D144" s="118" t="s">
        <v>50</v>
      </c>
      <c r="E144" s="118" t="s">
        <v>16</v>
      </c>
    </row>
    <row r="145" spans="2:5" ht="28.5" x14ac:dyDescent="0.25">
      <c r="B145" s="99" t="s">
        <v>58</v>
      </c>
      <c r="C145" s="100">
        <v>40</v>
      </c>
      <c r="D145" s="163">
        <f>+E120</f>
        <v>40</v>
      </c>
      <c r="E145" s="227">
        <f>+D145+D146</f>
        <v>100</v>
      </c>
    </row>
    <row r="146" spans="2:5" ht="42.75" x14ac:dyDescent="0.25">
      <c r="B146" s="99" t="s">
        <v>59</v>
      </c>
      <c r="C146" s="100">
        <v>60</v>
      </c>
      <c r="D146" s="163">
        <f>+F135</f>
        <v>60</v>
      </c>
      <c r="E146" s="228"/>
    </row>
  </sheetData>
  <mergeCells count="49">
    <mergeCell ref="P130:Q130"/>
    <mergeCell ref="B135:B137"/>
    <mergeCell ref="F135:F137"/>
    <mergeCell ref="E145:E146"/>
    <mergeCell ref="E120:E122"/>
    <mergeCell ref="B125:N125"/>
    <mergeCell ref="J127:L127"/>
    <mergeCell ref="P127:Q127"/>
    <mergeCell ref="P128:Q128"/>
    <mergeCell ref="P129:Q129"/>
    <mergeCell ref="B106:N106"/>
    <mergeCell ref="P87:Q87"/>
    <mergeCell ref="P88:Q88"/>
    <mergeCell ref="P89:Q89"/>
    <mergeCell ref="P90:Q90"/>
    <mergeCell ref="P91:Q91"/>
    <mergeCell ref="P92:Q92"/>
    <mergeCell ref="P93:Q93"/>
    <mergeCell ref="B96:N96"/>
    <mergeCell ref="D99:E99"/>
    <mergeCell ref="D100:E100"/>
    <mergeCell ref="B103:P103"/>
    <mergeCell ref="J86:L86"/>
    <mergeCell ref="P86:Q86"/>
    <mergeCell ref="C63:N63"/>
    <mergeCell ref="B65:N65"/>
    <mergeCell ref="O68:P68"/>
    <mergeCell ref="O69:P69"/>
    <mergeCell ref="O70:P70"/>
    <mergeCell ref="O71:P71"/>
    <mergeCell ref="O72:P72"/>
    <mergeCell ref="O73:P73"/>
    <mergeCell ref="O74:P74"/>
    <mergeCell ref="O75:P75"/>
    <mergeCell ref="B81:N81"/>
    <mergeCell ref="B59:B60"/>
    <mergeCell ref="C59:C60"/>
    <mergeCell ref="D59:E59"/>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62 A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A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A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A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A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A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A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A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A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A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A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A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A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A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A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2 WLL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2" workbookViewId="0">
      <selection activeCell="C13" sqref="C13:D13"/>
    </sheetView>
  </sheetViews>
  <sheetFormatPr baseColWidth="10" defaultRowHeight="15.75" x14ac:dyDescent="0.25"/>
  <cols>
    <col min="1" max="1" width="4.42578125" style="144" customWidth="1"/>
    <col min="2" max="2" width="49.42578125" style="144" customWidth="1"/>
    <col min="3" max="3" width="35.28515625" style="144" customWidth="1"/>
    <col min="4" max="4" width="29.42578125" style="144" customWidth="1"/>
    <col min="5" max="5" width="6.140625" style="144" customWidth="1"/>
    <col min="6" max="16384" width="11.42578125" style="98"/>
  </cols>
  <sheetData>
    <row r="1" spans="1:5" x14ac:dyDescent="0.25">
      <c r="A1" s="280" t="s">
        <v>88</v>
      </c>
      <c r="B1" s="281"/>
      <c r="C1" s="281"/>
      <c r="D1" s="281"/>
      <c r="E1" s="121"/>
    </row>
    <row r="2" spans="1:5" x14ac:dyDescent="0.25">
      <c r="A2" s="122"/>
      <c r="B2" s="282" t="s">
        <v>76</v>
      </c>
      <c r="C2" s="282"/>
      <c r="D2" s="282"/>
      <c r="E2" s="123"/>
    </row>
    <row r="3" spans="1:5" x14ac:dyDescent="0.25">
      <c r="A3" s="124"/>
      <c r="B3" s="282" t="s">
        <v>145</v>
      </c>
      <c r="C3" s="282"/>
      <c r="D3" s="282"/>
      <c r="E3" s="125"/>
    </row>
    <row r="4" spans="1:5" thickBot="1" x14ac:dyDescent="0.3">
      <c r="A4" s="126"/>
      <c r="B4" s="127"/>
      <c r="C4" s="127"/>
      <c r="D4" s="127"/>
      <c r="E4" s="128"/>
    </row>
    <row r="5" spans="1:5" ht="30" customHeight="1" thickBot="1" x14ac:dyDescent="0.3">
      <c r="A5" s="126"/>
      <c r="B5" s="129" t="s">
        <v>77</v>
      </c>
      <c r="C5" s="283" t="s">
        <v>282</v>
      </c>
      <c r="D5" s="284"/>
      <c r="E5" s="128"/>
    </row>
    <row r="6" spans="1:5" ht="16.5" thickBot="1" x14ac:dyDescent="0.3">
      <c r="A6" s="126"/>
      <c r="B6" s="150" t="s">
        <v>78</v>
      </c>
      <c r="C6" s="285" t="s">
        <v>279</v>
      </c>
      <c r="D6" s="286"/>
      <c r="E6" s="128"/>
    </row>
    <row r="7" spans="1:5" ht="16.5" thickBot="1" x14ac:dyDescent="0.3">
      <c r="A7" s="126"/>
      <c r="B7" s="150" t="s">
        <v>146</v>
      </c>
      <c r="C7" s="289" t="s">
        <v>147</v>
      </c>
      <c r="D7" s="290"/>
      <c r="E7" s="128"/>
    </row>
    <row r="8" spans="1:5" ht="16.5" thickBot="1" x14ac:dyDescent="0.3">
      <c r="A8" s="126"/>
      <c r="B8" s="151">
        <v>3</v>
      </c>
      <c r="C8" s="287">
        <v>1750962000</v>
      </c>
      <c r="D8" s="288"/>
      <c r="E8" s="128"/>
    </row>
    <row r="9" spans="1:5" ht="16.5" thickBot="1" x14ac:dyDescent="0.3">
      <c r="A9" s="126"/>
      <c r="B9" s="151">
        <v>9</v>
      </c>
      <c r="C9" s="287">
        <v>1870731510</v>
      </c>
      <c r="D9" s="288"/>
      <c r="E9" s="128"/>
    </row>
    <row r="10" spans="1:5" ht="16.5" thickBot="1" x14ac:dyDescent="0.3">
      <c r="A10" s="126"/>
      <c r="B10" s="151"/>
      <c r="C10" s="287"/>
      <c r="D10" s="288"/>
      <c r="E10" s="128"/>
    </row>
    <row r="11" spans="1:5" ht="16.5" thickBot="1" x14ac:dyDescent="0.3">
      <c r="A11" s="126"/>
      <c r="B11" s="151"/>
      <c r="C11" s="287"/>
      <c r="D11" s="288"/>
      <c r="E11" s="128"/>
    </row>
    <row r="12" spans="1:5" ht="48" thickBot="1" x14ac:dyDescent="0.3">
      <c r="A12" s="126"/>
      <c r="B12" s="152" t="s">
        <v>148</v>
      </c>
      <c r="C12" s="287">
        <f>SUM(C8:D11)</f>
        <v>3621693510</v>
      </c>
      <c r="D12" s="288"/>
      <c r="E12" s="128"/>
    </row>
    <row r="13" spans="1:5" ht="48" thickBot="1" x14ac:dyDescent="0.3">
      <c r="A13" s="126"/>
      <c r="B13" s="152" t="s">
        <v>149</v>
      </c>
      <c r="C13" s="287">
        <f>+C12/616000</f>
        <v>5879.3725811688309</v>
      </c>
      <c r="D13" s="288"/>
      <c r="E13" s="128"/>
    </row>
    <row r="14" spans="1:5" x14ac:dyDescent="0.25">
      <c r="A14" s="126"/>
      <c r="B14" s="127"/>
      <c r="C14" s="130"/>
      <c r="D14" s="131"/>
      <c r="E14" s="128"/>
    </row>
    <row r="15" spans="1:5" ht="16.5" thickBot="1" x14ac:dyDescent="0.3">
      <c r="A15" s="126"/>
      <c r="B15" s="127" t="s">
        <v>150</v>
      </c>
      <c r="C15" s="130"/>
      <c r="D15" s="131"/>
      <c r="E15" s="128"/>
    </row>
    <row r="16" spans="1:5" ht="15" x14ac:dyDescent="0.25">
      <c r="A16" s="126"/>
      <c r="B16" s="132" t="s">
        <v>79</v>
      </c>
      <c r="C16" s="133">
        <v>237330000</v>
      </c>
      <c r="D16" s="197"/>
      <c r="E16" s="128"/>
    </row>
    <row r="17" spans="1:6" ht="15" x14ac:dyDescent="0.25">
      <c r="A17" s="126"/>
      <c r="B17" s="126" t="s">
        <v>80</v>
      </c>
      <c r="C17" s="134">
        <v>351200000</v>
      </c>
      <c r="D17" s="128"/>
      <c r="E17" s="128"/>
    </row>
    <row r="18" spans="1:6" ht="15" x14ac:dyDescent="0.25">
      <c r="A18" s="126"/>
      <c r="B18" s="126" t="s">
        <v>81</v>
      </c>
      <c r="C18" s="134">
        <v>63450000</v>
      </c>
      <c r="D18" s="198"/>
      <c r="E18" s="128"/>
    </row>
    <row r="19" spans="1:6" thickBot="1" x14ac:dyDescent="0.3">
      <c r="A19" s="126"/>
      <c r="B19" s="135" t="s">
        <v>82</v>
      </c>
      <c r="C19" s="136">
        <v>63450000</v>
      </c>
      <c r="D19" s="137"/>
      <c r="E19" s="128"/>
    </row>
    <row r="20" spans="1:6" ht="16.5" thickBot="1" x14ac:dyDescent="0.3">
      <c r="A20" s="126"/>
      <c r="B20" s="271" t="s">
        <v>83</v>
      </c>
      <c r="C20" s="272"/>
      <c r="D20" s="273"/>
      <c r="E20" s="128"/>
    </row>
    <row r="21" spans="1:6" ht="16.5" thickBot="1" x14ac:dyDescent="0.3">
      <c r="A21" s="126"/>
      <c r="B21" s="271" t="s">
        <v>84</v>
      </c>
      <c r="C21" s="272"/>
      <c r="D21" s="273"/>
      <c r="E21" s="128"/>
    </row>
    <row r="22" spans="1:6" x14ac:dyDescent="0.25">
      <c r="A22" s="126"/>
      <c r="B22" s="138" t="s">
        <v>151</v>
      </c>
      <c r="C22" s="199">
        <f>C16/C18</f>
        <v>3.7404255319148936</v>
      </c>
      <c r="D22" s="131" t="s">
        <v>280</v>
      </c>
      <c r="E22" s="128"/>
    </row>
    <row r="23" spans="1:6" ht="16.5" thickBot="1" x14ac:dyDescent="0.3">
      <c r="A23" s="126"/>
      <c r="B23" s="192" t="s">
        <v>85</v>
      </c>
      <c r="C23" s="200">
        <f>C19/C17</f>
        <v>0.18066628701594534</v>
      </c>
      <c r="D23" s="139" t="s">
        <v>68</v>
      </c>
      <c r="E23" s="128"/>
    </row>
    <row r="24" spans="1:6" ht="16.5" thickBot="1" x14ac:dyDescent="0.3">
      <c r="A24" s="126"/>
      <c r="B24" s="140"/>
      <c r="C24" s="141"/>
      <c r="D24" s="127"/>
      <c r="E24" s="142"/>
    </row>
    <row r="25" spans="1:6" x14ac:dyDescent="0.25">
      <c r="A25" s="274"/>
      <c r="B25" s="275"/>
      <c r="C25" s="277" t="s">
        <v>281</v>
      </c>
      <c r="D25" s="278"/>
      <c r="E25" s="279"/>
      <c r="F25" s="268"/>
    </row>
    <row r="26" spans="1:6" ht="16.5" thickBot="1" x14ac:dyDescent="0.3">
      <c r="A26" s="274"/>
      <c r="B26" s="276"/>
      <c r="C26" s="269" t="s">
        <v>86</v>
      </c>
      <c r="D26" s="270"/>
      <c r="E26" s="279"/>
      <c r="F26" s="268"/>
    </row>
    <row r="27" spans="1:6" thickBot="1" x14ac:dyDescent="0.3">
      <c r="A27" s="135"/>
      <c r="B27" s="143"/>
      <c r="C27" s="143"/>
      <c r="D27" s="143"/>
      <c r="E27" s="137"/>
      <c r="F27" s="120"/>
    </row>
    <row r="28" spans="1:6" x14ac:dyDescent="0.25">
      <c r="B28" s="145" t="s">
        <v>152</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 FUNDESARROLLO</vt:lpstr>
      <vt:lpstr>TECNICAgrupo 3 </vt:lpstr>
      <vt:lpstr>TECNICA grupos 9</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2014-12-09T20:38:25Z</dcterms:modified>
</cp:coreProperties>
</file>