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lberto.Esmeral\Documents\EVALUACION PRIMERA INFANCIA\EVALUACION DEFINITIVA\"/>
    </mc:Choice>
  </mc:AlternateContent>
  <bookViews>
    <workbookView xWindow="120" yWindow="135" windowWidth="15480" windowHeight="6660" tabRatio="598" firstSheet="2" activeTab="2"/>
  </bookViews>
  <sheets>
    <sheet name="JURIDICA" sheetId="9" r:id="rId1"/>
    <sheet name="TECNICA" sheetId="8" r:id="rId2"/>
    <sheet name="INFANCIA SEGURA" sheetId="10" r:id="rId3"/>
    <sheet name="APSEFACOM" sheetId="12" r:id="rId4"/>
    <sheet name="CORAZON PAIS" sheetId="13" r:id="rId5"/>
    <sheet name="CODIMUMAG" sheetId="14" r:id="rId6"/>
    <sheet name="FUNDACION PROYECTO VIDA" sheetId="15" r:id="rId7"/>
    <sheet name="FUNAS" sheetId="16" r:id="rId8"/>
    <sheet name="FUNDACION DON BOSCO" sheetId="17" r:id="rId9"/>
    <sheet name="CONSTRUYENDO FUTURO" sheetId="18" r:id="rId10"/>
    <sheet name="MENORES DEL FUTURO" sheetId="19" r:id="rId11"/>
    <sheet name="UNION TEMPORAL NUTRIENDO" sheetId="20" r:id="rId12"/>
    <sheet name="U. MAGDALENA" sheetId="21" r:id="rId13"/>
    <sheet name="FUNDACION NUEVA ERA" sheetId="22" r:id="rId14"/>
    <sheet name="FUNDACION MANOS UNIDAS" sheetId="23" r:id="rId15"/>
    <sheet name="UNION TEMPORAL CONSTRUYENDO PAI" sheetId="24" r:id="rId16"/>
    <sheet name="CALCULOS" sheetId="11" r:id="rId17"/>
  </sheets>
  <calcPr calcId="152511"/>
</workbook>
</file>

<file path=xl/calcChain.xml><?xml version="1.0" encoding="utf-8"?>
<calcChain xmlns="http://schemas.openxmlformats.org/spreadsheetml/2006/main">
  <c r="H11" i="20" l="1"/>
  <c r="J16" i="22"/>
  <c r="K14" i="22"/>
  <c r="J13" i="22"/>
  <c r="D23" i="20"/>
  <c r="D22" i="20"/>
  <c r="D21" i="20"/>
  <c r="D20" i="20"/>
  <c r="D19" i="24"/>
  <c r="C120" i="11"/>
  <c r="D17" i="24" s="1"/>
  <c r="F120" i="11"/>
  <c r="D20" i="24" s="1"/>
  <c r="E120" i="11"/>
  <c r="D18" i="24" s="1"/>
  <c r="D120" i="11"/>
  <c r="C13" i="24"/>
  <c r="C14" i="24" s="1"/>
  <c r="F110" i="11"/>
  <c r="E110" i="11"/>
  <c r="D110" i="11"/>
  <c r="C110" i="11"/>
  <c r="C112" i="11" s="1"/>
  <c r="C16" i="23"/>
  <c r="C17" i="23" s="1"/>
  <c r="F103" i="11"/>
  <c r="E103" i="11"/>
  <c r="D103" i="11"/>
  <c r="C103" i="11"/>
  <c r="C105" i="11" s="1"/>
  <c r="C16" i="22"/>
  <c r="C17" i="22" s="1"/>
  <c r="F95" i="11"/>
  <c r="E95" i="11"/>
  <c r="D95" i="11"/>
  <c r="C95" i="11"/>
  <c r="C16" i="21"/>
  <c r="C17" i="21" s="1"/>
  <c r="F86" i="11"/>
  <c r="E86" i="11"/>
  <c r="D86" i="11"/>
  <c r="C86" i="11"/>
  <c r="C16" i="20"/>
  <c r="C17" i="20" s="1"/>
  <c r="F74" i="11"/>
  <c r="E74" i="11"/>
  <c r="D74" i="11"/>
  <c r="C74" i="11"/>
  <c r="C76" i="11" s="1"/>
  <c r="C16" i="19"/>
  <c r="C17" i="19" s="1"/>
  <c r="F66" i="11"/>
  <c r="E66" i="11"/>
  <c r="D66" i="11"/>
  <c r="C66" i="11"/>
  <c r="C69" i="11"/>
  <c r="C61" i="11"/>
  <c r="C60" i="11"/>
  <c r="C16" i="18"/>
  <c r="C17" i="18" s="1"/>
  <c r="D23" i="17"/>
  <c r="D22" i="17"/>
  <c r="D21" i="17"/>
  <c r="D20" i="17"/>
  <c r="C53" i="11"/>
  <c r="C52" i="11"/>
  <c r="C16" i="17"/>
  <c r="C17" i="17" s="1"/>
  <c r="D23" i="16"/>
  <c r="D22" i="16"/>
  <c r="D21" i="16"/>
  <c r="D20" i="16"/>
  <c r="C45" i="11"/>
  <c r="C44" i="11"/>
  <c r="C16" i="16"/>
  <c r="C17" i="16" s="1"/>
  <c r="C37" i="11"/>
  <c r="C36" i="11"/>
  <c r="C16" i="15"/>
  <c r="C17" i="15" s="1"/>
  <c r="C30" i="11"/>
  <c r="C29" i="11"/>
  <c r="C16" i="14"/>
  <c r="C17" i="14" s="1"/>
  <c r="C23" i="11"/>
  <c r="C22" i="11"/>
  <c r="C16" i="13"/>
  <c r="C17" i="13" s="1"/>
  <c r="C16" i="11"/>
  <c r="C15" i="11"/>
  <c r="C13" i="12"/>
  <c r="C14" i="12" s="1"/>
  <c r="D18" i="10"/>
  <c r="F5" i="11"/>
  <c r="C9" i="11" s="1"/>
  <c r="E5" i="11"/>
  <c r="D5" i="11"/>
  <c r="C5" i="11"/>
  <c r="C90" i="11" l="1"/>
  <c r="C97" i="11"/>
  <c r="D17" i="10"/>
  <c r="D19" i="10"/>
  <c r="C8" i="11"/>
  <c r="D20" i="10"/>
  <c r="C68" i="11"/>
  <c r="C123" i="11"/>
  <c r="C124" i="11"/>
  <c r="C113" i="11"/>
  <c r="C106" i="11"/>
  <c r="C98" i="11"/>
  <c r="C89" i="11"/>
  <c r="C77" i="11"/>
  <c r="C13" i="10"/>
  <c r="C14" i="10" l="1"/>
  <c r="M113" i="8"/>
  <c r="L113" i="8"/>
  <c r="K113" i="8"/>
  <c r="A106" i="8"/>
  <c r="A107" i="8" s="1"/>
  <c r="A108" i="8" s="1"/>
  <c r="A109" i="8" s="1"/>
  <c r="A110" i="8" s="1"/>
  <c r="A111" i="8" s="1"/>
  <c r="A112" i="8" s="1"/>
  <c r="N105" i="8"/>
  <c r="N113" i="8" s="1"/>
  <c r="N49" i="8"/>
  <c r="N57" i="8" s="1"/>
  <c r="D41" i="8"/>
  <c r="E40" i="8" s="1"/>
  <c r="E24" i="8" l="1"/>
  <c r="E119" i="8" l="1"/>
  <c r="D144" i="8" s="1"/>
  <c r="F134" i="8"/>
  <c r="D145" i="8" s="1"/>
  <c r="E144" i="8" l="1"/>
  <c r="C115" i="8" l="1"/>
  <c r="C24" i="8"/>
  <c r="M57" i="8"/>
  <c r="C62" i="8" s="1"/>
  <c r="L57" i="8"/>
  <c r="K57" i="8"/>
  <c r="C61" i="8" s="1"/>
  <c r="A50" i="8"/>
  <c r="A51" i="8" s="1"/>
  <c r="A52" i="8" s="1"/>
  <c r="A53" i="8" s="1"/>
  <c r="A54" i="8" s="1"/>
  <c r="A55" i="8" s="1"/>
  <c r="A56" i="8" s="1"/>
</calcChain>
</file>

<file path=xl/sharedStrings.xml><?xml version="1.0" encoding="utf-8"?>
<sst xmlns="http://schemas.openxmlformats.org/spreadsheetml/2006/main" count="751" uniqueCount="245">
  <si>
    <t>CARGO</t>
  </si>
  <si>
    <t>* Dirección, barrio - vereda, Centro Zonal</t>
  </si>
  <si>
    <t>MODALIDAD</t>
  </si>
  <si>
    <t>OBSERVACIONES</t>
  </si>
  <si>
    <t>Nombre de Proponente:</t>
  </si>
  <si>
    <t>Nombre de Integrante No 1:</t>
  </si>
  <si>
    <t>Nombre de Integrante No 2:</t>
  </si>
  <si>
    <t>Nombre de Integrante No 3:</t>
  </si>
  <si>
    <t>grupo a la que se presenta</t>
  </si>
  <si>
    <t>Fecha de evaluación:</t>
  </si>
  <si>
    <t>xx/xx/xxxx</t>
  </si>
  <si>
    <t>Fecha de terminación</t>
  </si>
  <si>
    <t>FOLIO</t>
  </si>
  <si>
    <t>Número del Grupo</t>
  </si>
  <si>
    <t>Valor del Presupuesto</t>
  </si>
  <si>
    <t>Sumatoria</t>
  </si>
  <si>
    <t xml:space="preserve">Experiencia minima a acreditar </t>
  </si>
  <si>
    <t>TOTAL</t>
  </si>
  <si>
    <t xml:space="preserve">Fecha 
inicio </t>
  </si>
  <si>
    <t>CUMPLE 
SI /NO</t>
  </si>
  <si>
    <t>OBSERVACION</t>
  </si>
  <si>
    <t>experiencia
acreditada
no validada 
(en meses)</t>
  </si>
  <si>
    <t>Total meses de experiencia acreditada valida</t>
  </si>
  <si>
    <t xml:space="preserve">Objeto del contrato cumple con lo solcitado 
si/ no
</t>
  </si>
  <si>
    <t>si</t>
  </si>
  <si>
    <t>no</t>
  </si>
  <si>
    <t>Total cupos certificados</t>
  </si>
  <si>
    <t xml:space="preserve">Cantidad de Cupos ejecutados </t>
  </si>
  <si>
    <t>Valor</t>
  </si>
  <si>
    <t>Criterio</t>
  </si>
  <si>
    <t>Número de cupos</t>
  </si>
  <si>
    <t>Experiencia habilitante</t>
  </si>
  <si>
    <t>fueron objeto de multas
si/no</t>
  </si>
  <si>
    <t>Total meses de experiencia adicional acreditada valida</t>
  </si>
  <si>
    <t>CRITERIO</t>
  </si>
  <si>
    <t xml:space="preserve">Concepto, cumple </t>
  </si>
  <si>
    <t>Solo de certificaciones validadas (por que se ajustan al objeto solicitado y periodos solicitado y no fueron objeto de multas</t>
  </si>
  <si>
    <t>Valor ejecutado
del contrato</t>
  </si>
  <si>
    <t>** Cupos de acuerdo con el área exigida en el estándar 40 para las dos Modalidades</t>
  </si>
  <si>
    <t>Talento Humano - Habilitante</t>
  </si>
  <si>
    <t>PROPORCIÓN T.HNO/CUPOS</t>
  </si>
  <si>
    <t>NOMBRE</t>
  </si>
  <si>
    <r>
      <rPr>
        <b/>
        <sz val="10"/>
        <color theme="1"/>
        <rFont val="Calibri"/>
        <family val="2"/>
        <scheme val="minor"/>
      </rPr>
      <t>CUMPLE PERFIL</t>
    </r>
    <r>
      <rPr>
        <b/>
        <sz val="11"/>
        <color theme="1"/>
        <rFont val="Calibri"/>
        <family val="2"/>
        <scheme val="minor"/>
      </rPr>
      <t xml:space="preserve">
SI /NO</t>
    </r>
  </si>
  <si>
    <r>
      <rPr>
        <b/>
        <sz val="9"/>
        <color theme="1"/>
        <rFont val="Calibri"/>
        <family val="2"/>
        <scheme val="minor"/>
      </rPr>
      <t>CUMPLE PROPORCION</t>
    </r>
    <r>
      <rPr>
        <b/>
        <sz val="11"/>
        <color theme="1"/>
        <rFont val="Calibri"/>
        <family val="2"/>
        <scheme val="minor"/>
      </rPr>
      <t xml:space="preserve">
SI /NO</t>
    </r>
  </si>
  <si>
    <t>COORDINADOR</t>
  </si>
  <si>
    <t>PROFESIONAL DE APOYO PSICOSOCIAL</t>
  </si>
  <si>
    <t>Numero
 del contrato</t>
  </si>
  <si>
    <t>Propuesta Técnica - Habilitante</t>
  </si>
  <si>
    <r>
      <rPr>
        <b/>
        <sz val="10"/>
        <color theme="1"/>
        <rFont val="Calibri"/>
        <family val="2"/>
        <scheme val="minor"/>
      </rPr>
      <t xml:space="preserve">CUMPLE </t>
    </r>
    <r>
      <rPr>
        <b/>
        <sz val="11"/>
        <color theme="1"/>
        <rFont val="Calibri"/>
        <family val="2"/>
        <scheme val="minor"/>
      </rPr>
      <t xml:space="preserve">
SI /NO</t>
    </r>
  </si>
  <si>
    <t>Experiencia Específica - habilitante</t>
  </si>
  <si>
    <t>VARIABLES</t>
  </si>
  <si>
    <t>PUNTAJE MÁXIMO</t>
  </si>
  <si>
    <t>PUNTAJE ASIGNADO</t>
  </si>
  <si>
    <t>Equipo talento humano adicional</t>
  </si>
  <si>
    <t xml:space="preserve">
Disposición de un equipo adicional al requerido por manual operativo, para la administración de la ejecución del contrato a suscribir.
</t>
  </si>
  <si>
    <t>1. Experiencia Específica - Adicional</t>
  </si>
  <si>
    <t>TOTAL PUNTAJE 
CRITERIO 1</t>
  </si>
  <si>
    <t>TOTAL PUNTAJE 
CRITERIO 2</t>
  </si>
  <si>
    <t>TOTAL PUNTAJE POR CRITERIO</t>
  </si>
  <si>
    <t>PUNTAJE MAXIMO</t>
  </si>
  <si>
    <r>
      <t>1.</t>
    </r>
    <r>
      <rPr>
        <sz val="7"/>
        <color theme="1"/>
        <rFont val="Times New Roman"/>
        <family val="1"/>
      </rPr>
      <t xml:space="preserve">   </t>
    </r>
    <r>
      <rPr>
        <sz val="11"/>
        <color theme="1"/>
        <rFont val="Arial"/>
        <family val="2"/>
      </rPr>
      <t>Experiencia adicional a la mínima requerida en la ejecución de programas de atención a primera infancia y o familia</t>
    </r>
  </si>
  <si>
    <r>
      <t>2.</t>
    </r>
    <r>
      <rPr>
        <sz val="7"/>
        <color theme="1"/>
        <rFont val="Times New Roman"/>
        <family val="1"/>
      </rPr>
      <t xml:space="preserve">   </t>
    </r>
    <r>
      <rPr>
        <sz val="11"/>
        <color theme="1"/>
        <rFont val="Arial"/>
        <family val="2"/>
      </rPr>
      <t xml:space="preserve">Disposición de un equipo adicional al requerido por el manual operativo, para la administración de la ejecución del contrato a suscribir, sin costo adicional, en las siguientes áreas: coordinador general del grupo, pedagógica y financiera. </t>
    </r>
  </si>
  <si>
    <t>experiencia
acreditada
validada
(en meses)</t>
  </si>
  <si>
    <t>*** Si es propia, en arriendo,  comodato ó con autorización de uso, con que entidad</t>
  </si>
  <si>
    <t>1. CRITERIOS HABILITANTES</t>
  </si>
  <si>
    <t>2. CRITERIOS DE EVALUACIÓN</t>
  </si>
  <si>
    <t>ACTA DE INFORME DE EVALUACION DE PROPUESTAS</t>
  </si>
  <si>
    <t>CONVOCATORIA PÚBLICA DE APORTE No XX DE 2014</t>
  </si>
  <si>
    <t>No.</t>
  </si>
  <si>
    <t>DOCUMENTOS</t>
  </si>
  <si>
    <t>FOLIOS</t>
  </si>
  <si>
    <t>CUMPLE</t>
  </si>
  <si>
    <t xml:space="preserve">NO CUMPLE </t>
  </si>
  <si>
    <t>CERTIFICADO DE EXISTENCIA Y REPRESENTACIÓN LEGAL DEL PROPONENTE</t>
  </si>
  <si>
    <t>REGISTRO UNICO TRIBUTARIO</t>
  </si>
  <si>
    <t xml:space="preserve">FOTOCOPIA DE LA CEDULA DE CIUDADANIA </t>
  </si>
  <si>
    <t>CONSULTA BOLETIN RESPONSABLES FISCALES DEL REPRESENTANTE LEGAL Y DE LA PERSONA JURIDICA</t>
  </si>
  <si>
    <t>CONSULTA CERTIFICADO DEL SISTEMA DE INFORMACIÓN Y REGISTRO DE SANCIONES Y CAUSAS DE INHABILIDAD –SIRI– VIGENTE, EXPEDIDO POR LA PROCURADURÍA GENERAL DE LA NACIÓN DEL REPRESENTANTE LEGAL Y DE LA PERSONA JURÍDICA</t>
  </si>
  <si>
    <t>CONSULTA ANTECEDENTES PENALES DEL REPRESENTANTE LEGAL</t>
  </si>
  <si>
    <t>CECILIA DE LA FUENTE DE LLERAS</t>
  </si>
  <si>
    <t xml:space="preserve">PROPONENTE: </t>
  </si>
  <si>
    <t>NUMERO DE NIT</t>
  </si>
  <si>
    <t>ACTIVO CORRIENTE</t>
  </si>
  <si>
    <t xml:space="preserve">ACTIVO TOTAL </t>
  </si>
  <si>
    <t xml:space="preserve">PASIVO CORRIENTE </t>
  </si>
  <si>
    <t>PASIVO TOTAL</t>
  </si>
  <si>
    <t>INDICADORES FINANCIEROS DEL PROPONENTE</t>
  </si>
  <si>
    <t>Capacidad Financiera</t>
  </si>
  <si>
    <t>CUMPLE - NO CUMPLE</t>
  </si>
  <si>
    <t>NIVEL DE ENDEUDAMIENTO</t>
  </si>
  <si>
    <t>CONSOLIDADO GENERAL:</t>
  </si>
  <si>
    <t xml:space="preserve">CON LA CAPACIDAD FINANCIERA </t>
  </si>
  <si>
    <t>PROPONENTE No. 1. xxxxxxxxxxx</t>
  </si>
  <si>
    <t>PROPONENTE</t>
  </si>
  <si>
    <t>NOTA EXPLICATIVA: Este formato se debe diligenciarse cuantas veces sea necesario de acuerdo al numero de oferentes.</t>
  </si>
  <si>
    <t xml:space="preserve">                                                 INSTITUTO COLOMBIANO DE BIENESTAR FAMILIAR - ICBF</t>
  </si>
  <si>
    <t>RUP (SI APLICA)</t>
  </si>
  <si>
    <t>Se procede a evaluar las propuestas presentadas por los siguientes oferentes:</t>
  </si>
  <si>
    <t>RESOLUCIÓN POR LA CUAL EL ICBF OTROGA O RECONOCE PERSONERÍA JURÍDICA EN LOS CASOS QUE APLIQUE</t>
  </si>
  <si>
    <t>PODER EN CASO DE QUE EL PROPONENTE ACTÚE A TRAVÉS DE APODERADO</t>
  </si>
  <si>
    <t>PROPONENTE No. 2. xxxxxxxxxxx</t>
  </si>
  <si>
    <t>CARTA DE PRESENTACION DE LA PROPUESTA DONDE SE INDIQUE EL GRUPO O CRUPOS EN LOS QUE VA A PARTICIPAR FORMATO 1</t>
  </si>
  <si>
    <t>CERTIFICAD DE CUMPLIMIENTO DE PAGO DE APORTES DE SEGURIDAD SOCIAL Y PARAFISCALES. FORMATO 2</t>
  </si>
  <si>
    <t>CERTIFICACION DE PARTICIPACION INDEPENDIENTE DEL PROPONENTE FORMATO 3</t>
  </si>
  <si>
    <t>DOCUMENTO DE CONSTITUCIÓN DEL CONSORCIO O UNIÓN TEMPORAL CUANDO APLIQUE FORMATO 4 - 5</t>
  </si>
  <si>
    <t>Resumen de Grupos y Presupuesto que esta ofertando (se debe hacer una valuación independiente para cada grupo al que se presenta)</t>
  </si>
  <si>
    <t>Experiencia mínima a acreditar en cupos (80% de los cupos del grupo)</t>
  </si>
  <si>
    <t>Porcentaje de participación en caso de consorcio o unión temporal</t>
  </si>
  <si>
    <t>Infraestructura Formato 11 - Habilitante</t>
  </si>
  <si>
    <t>CAPACIDAD  INSTALADA EN CUPOS**</t>
  </si>
  <si>
    <t>UBICACIÓN*</t>
  </si>
  <si>
    <t>CERTIFICADO DE TRADICIÓN Y LIBERTAD SI ES PROPIA CDI</t>
  </si>
  <si>
    <t>PROMESA DE ARRENDAMIENTO O CARTA DE INTENCIÓN CDI</t>
  </si>
  <si>
    <t>CARTA DE COMPROMISO DE GESTIONAR EL USO CUENDO ES PÚBLICA CDI</t>
  </si>
  <si>
    <t xml:space="preserve">CARTA DE COMPROMISO DE DISPONER DEL ESPACIO MODALIDAD FAMILIAR </t>
  </si>
  <si>
    <t>CUMPLIMIENTO DE CONDICIONES DE SEGURIDAD SEGÚN FORMATO 11 SI/NO</t>
  </si>
  <si>
    <t>CUMPLIMIENTO ESPACIOS DE SERVICIO Y ATENCIÓN SEGÚN FORMATO 11 SI/NO</t>
  </si>
  <si>
    <t>CUMPLIMIENTO CONDICIONES DEL ENTORNO SEGÚN FORMATO 11 SI/NO</t>
  </si>
  <si>
    <t>CUMPLIMIENTO SERVICIOS PÚBLICOS BÁSICOS SEFÚN FORMATO 11 SI/NO</t>
  </si>
  <si>
    <t>SE ENCUENTRA DENTRO DE UN KM DE DISTANCIA DE LA UNICACIÓN ACTUAL DE LOS BENEFICIARIOS SI/NO</t>
  </si>
  <si>
    <t>CÉDULA DE CIUDADANÍA</t>
  </si>
  <si>
    <t>TARJETA PROFESIONAL DE REQUERIRSE</t>
  </si>
  <si>
    <t>TÍTULO OBTENIDO</t>
  </si>
  <si>
    <t>INSTITUCIÓN DE EDUCACIÓN SUPERIOR</t>
  </si>
  <si>
    <t>FECHA DE TERMINACIÓN DE MATERIAS O DE GRADO SEGÚN EL CASO</t>
  </si>
  <si>
    <t xml:space="preserve">EXPERIENCIA PROFESIONAL </t>
  </si>
  <si>
    <t>EMPRESA</t>
  </si>
  <si>
    <t>FECHA DE INICIO Y TERMINACIÓN</t>
  </si>
  <si>
    <t xml:space="preserve">FUNCIONES </t>
  </si>
  <si>
    <t xml:space="preserve">CARTA DE COMPROMISO DE SUSCRIBIR EL CONTRATO FORMATO 8 </t>
  </si>
  <si>
    <t>Presentó propuesta técnica de acuedo con lo solicitado en el pliego de condiciones. Formato 12</t>
  </si>
  <si>
    <t xml:space="preserve">6 meses adicionales al mínimo requerido </t>
  </si>
  <si>
    <t xml:space="preserve">12 meses adicionales al mínimo requerido </t>
  </si>
  <si>
    <t xml:space="preserve">18 meses adicionales al mínimo requerido </t>
  </si>
  <si>
    <t xml:space="preserve">COORDINADOR GENERAL DEL PROYECTO POR CADA MIL CUPOS OFERTADOS O FRACIÓN INFERIOR 
Profesional en ciencias de la administración, económicas sociales y humanas o de la educación, con experiencia igual o mayor a dos (2) años en infancia o familia
</t>
  </si>
  <si>
    <t>PROFESIONAL DE APOYO PEDAGÓGICO  POR CADA MIL CUPOS OFERTADOS O FRACIÓN INFERIOR 
Profesional en ciencias de las educación con experiencia igual o mayor a dos (2) años en infancia o familia</t>
  </si>
  <si>
    <t>FINANCIERO  POR CADA CINCO MIL CUPOS OFERTADOS O FRACIÓN INFERIOR 
Profesional o tecnólogo en ciencias de la administración o económicas</t>
  </si>
  <si>
    <t>COORDINADORCOORDINADOR GENERAL DEL PROYECTO POR CADA MIL CUPOS OFERTADOS O FRACIÓN INFERIOR</t>
  </si>
  <si>
    <t>PROFESIONAL DE APOYO PEDAGÓGICO  POR CADA MIL CUPOS OFERTADOS O FRACIÓN INFERIOR</t>
  </si>
  <si>
    <t xml:space="preserve">FINANCIERO  POR CADA CINCO MIL CUPOS OFERTADOS O FRACIÓN INFERIOR </t>
  </si>
  <si>
    <r>
      <t xml:space="preserve">En ______________, a los </t>
    </r>
    <r>
      <rPr>
        <b/>
        <sz val="11"/>
        <color theme="1"/>
        <rFont val="Arial Narrow"/>
        <family val="2"/>
      </rPr>
      <t xml:space="preserve">XXXXX </t>
    </r>
    <r>
      <rPr>
        <sz val="11"/>
        <color theme="1"/>
        <rFont val="Arial Narrow"/>
        <family val="2"/>
      </rPr>
      <t xml:space="preserve">de 2014, en las instalaciones del Instituto Colombiano de Bienestar Familiar –ICBF- de la Regional </t>
    </r>
    <r>
      <rPr>
        <b/>
        <sz val="11"/>
        <color theme="1"/>
        <rFont val="Arial Narrow"/>
        <family val="2"/>
      </rPr>
      <t xml:space="preserve">XXXXX </t>
    </r>
    <r>
      <rPr>
        <sz val="11"/>
        <color theme="1"/>
        <rFont val="Arial Narrow"/>
        <family val="2"/>
      </rPr>
      <t>se reunieron los integrantes del Comité Evaluador, a saber: Estudio Técnico</t>
    </r>
    <r>
      <rPr>
        <b/>
        <sz val="11"/>
        <color theme="1"/>
        <rFont val="Arial Narrow"/>
        <family val="2"/>
      </rPr>
      <t xml:space="preserve">: </t>
    </r>
    <r>
      <rPr>
        <sz val="11"/>
        <color theme="1"/>
        <rFont val="Arial Narrow"/>
        <family val="2"/>
      </rPr>
      <t>____________________________; ______________________Estudio Financiero</t>
    </r>
    <r>
      <rPr>
        <b/>
        <sz val="11"/>
        <color theme="1"/>
        <rFont val="Arial Narrow"/>
        <family val="2"/>
      </rPr>
      <t>:</t>
    </r>
    <r>
      <rPr>
        <sz val="11"/>
        <color theme="1"/>
        <rFont val="Arial Narrow"/>
        <family val="2"/>
      </rPr>
      <t xml:space="preserve"> _______________________; y Estudio Jurídico</t>
    </r>
    <r>
      <rPr>
        <b/>
        <sz val="11"/>
        <color theme="1"/>
        <rFont val="Arial Narrow"/>
        <family val="2"/>
      </rPr>
      <t>:</t>
    </r>
    <r>
      <rPr>
        <sz val="11"/>
        <color theme="1"/>
        <rFont val="Arial Narrow"/>
        <family val="2"/>
      </rPr>
      <t xml:space="preserve"> ________________con el fin de estudiar y evaluar las propuestas presentadas con ocasión de la Convocatoria Pública de aporte No. __ de 2014, cuyo objeto consiste en</t>
    </r>
    <r>
      <rPr>
        <b/>
        <sz val="11"/>
        <color theme="1"/>
        <rFont val="Arial Narrow"/>
        <family val="2"/>
      </rPr>
      <t>: XXXXXXX</t>
    </r>
  </si>
  <si>
    <t xml:space="preserve">GARANTIA DE SERIEDAD DE LA PROPUESTA </t>
  </si>
  <si>
    <t xml:space="preserve">AUTORIZACION DEL REPRESENTANTE LEGAL Y/O APODERADO PARA PRESENTAR PROPUESTA O SUSCRIBIR EL CONTRATO (DE REQUERIRSE DE ACUERDO A LOS ESTATUTOS) </t>
  </si>
  <si>
    <t>RESULTADOS EVALUACION COMPONENTE TECNICO</t>
  </si>
  <si>
    <t>SI</t>
  </si>
  <si>
    <t>NO</t>
  </si>
  <si>
    <t>Experiencia Específica habilitante en tiempo</t>
  </si>
  <si>
    <t>Experiencia Específica habilitante en cupos</t>
  </si>
  <si>
    <t>Infraestructura</t>
  </si>
  <si>
    <t>Talento Humano</t>
  </si>
  <si>
    <t>RESULTADOS FACTORES DE PONDERACION</t>
  </si>
  <si>
    <t>1.   Experiencia adicional a la mínima requerida en la ejecución de programas de atención a primera infancia y o familia</t>
  </si>
  <si>
    <t xml:space="preserve">2.   Disposición de un equipo adicional al requerido por el manual operativo, para la administración de la ejecución del contrato a suscribir, sin costo adicional, en las siguientes áreas: coordinador general del grupo, pedagógica y financiera. </t>
  </si>
  <si>
    <t>Nombre del proponente y /o integrante  de la unión temporal o consorcio que reporta la experiencia</t>
  </si>
  <si>
    <t>Empresa o entidad contratista
(a nombre de que entidad esta la certificación)</t>
  </si>
  <si>
    <t>Empresa  o entidad contratante
(nombre de la entidad que expide la certificación)</t>
  </si>
  <si>
    <t>Cantidad de Cupos 
 según % de participación</t>
  </si>
  <si>
    <t>MODALIDAD A LA QUE SE PRESENTA
(CDI CON ARRIENDO- CDI SIN ARRIENDO - MODALIDAD FAMILIAR)</t>
  </si>
  <si>
    <t xml:space="preserve">EVALUACIÓN FINANCIERA PRIMERA INFANCIA </t>
  </si>
  <si>
    <t>No DEL GRUPO AL QUE SE PRESENTA</t>
  </si>
  <si>
    <t>VALOR DEL PRESUPUESTO OFICIAL</t>
  </si>
  <si>
    <t>VALOR TOTAL DEL PRESUPUESTO OFICIAL DE LOS GRUPOS A LOS QUE SE PRESENTA:</t>
  </si>
  <si>
    <t>VALOR TOTAL DEL PRESUPUESTO DE LOS GRUPOS A LOS QUE SE PRESENTA EN SMMLV:</t>
  </si>
  <si>
    <t>INFORMACION A 31 DE DICIEMBRE DE 2013</t>
  </si>
  <si>
    <t>LIQUIDEZ*</t>
  </si>
  <si>
    <t>* VER NOTA 5 DEL NUMERAL 3.18</t>
  </si>
  <si>
    <t>UNION TEMPORAL EN EL CESAR LA PRIMERA INFANCIA SEGURA</t>
  </si>
  <si>
    <t>CORPORACION WAKUZARI</t>
  </si>
  <si>
    <t>ACTIVIO CORRIENTE</t>
  </si>
  <si>
    <t>PASIVO CORRIENTE</t>
  </si>
  <si>
    <t>ACTIVO TOTAL</t>
  </si>
  <si>
    <t>FUNDACION KABALA</t>
  </si>
  <si>
    <t>ASOCIACION  DE MANIPULADORES</t>
  </si>
  <si>
    <t>LIQUIDEZ</t>
  </si>
  <si>
    <t>ENDEUDAMIENTO</t>
  </si>
  <si>
    <t>EL PROPONENTE CUMPLE ___X___ NO CUMPLE _______</t>
  </si>
  <si>
    <t>NIT</t>
  </si>
  <si>
    <t>900068308-0</t>
  </si>
  <si>
    <t>824006175-7</t>
  </si>
  <si>
    <t>824005145-1</t>
  </si>
  <si>
    <t>ASOCIACION DE PROFESIONALES EN PROGRAMAS DE PROMOCION Y PREVENCION PARA LA SALUD LA EDUCACION LA FAMILIA Y LA COMUNIDAD APSEFACOM</t>
  </si>
  <si>
    <t>824002390-6</t>
  </si>
  <si>
    <t>APSEFACOM</t>
  </si>
  <si>
    <t>CORPORACION CORAZON PAIS</t>
  </si>
  <si>
    <t>824003522-6</t>
  </si>
  <si>
    <t>824005145-1    824006175-7    900068308-0</t>
  </si>
  <si>
    <t>CORPORACION PARA EL DESARROLLO E INTEGRACION DE LOS MUNICIPIOS DEL MAGDALENA Y DE COLOMBIA  CODIMUMAG</t>
  </si>
  <si>
    <t>900094365-0</t>
  </si>
  <si>
    <t>CODIMUMAG</t>
  </si>
  <si>
    <t>INDETERMINADO</t>
  </si>
  <si>
    <t>FUNDACION PROYECTO VIDA</t>
  </si>
  <si>
    <t>819004376-3</t>
  </si>
  <si>
    <t>FUNDACION APOYO SOCIAL FUNAS</t>
  </si>
  <si>
    <t>824004961-0</t>
  </si>
  <si>
    <t>FUNDACION SOCIAL DON BOSCO</t>
  </si>
  <si>
    <t>900249058-1</t>
  </si>
  <si>
    <t>CORPORACION JUNTOS CONSTRUYENDO FUTURO  CJCF</t>
  </si>
  <si>
    <t>830144521-5</t>
  </si>
  <si>
    <t>EL PROPONENTE CUMPLE ______ NO CUMPLE __x_____</t>
  </si>
  <si>
    <t>FUNDACION MENORES DEL FUTURO</t>
  </si>
  <si>
    <t>824002319-2</t>
  </si>
  <si>
    <t xml:space="preserve">UNION TEMPORAL NUTRIENDO LA PRIMERA INFANCIA DEL CESAR </t>
  </si>
  <si>
    <t>900748765-1    802011332-7    830508876-8  900174216-5</t>
  </si>
  <si>
    <t>CORDESCO</t>
  </si>
  <si>
    <t>830508876-8</t>
  </si>
  <si>
    <t>FUNDACION ASOCREF</t>
  </si>
  <si>
    <t>900174216-5</t>
  </si>
  <si>
    <t>FUNDACION DINM</t>
  </si>
  <si>
    <t>900748765-1</t>
  </si>
  <si>
    <t>FUNDACION AMIGOS COMUNIDAD COLOMBIA</t>
  </si>
  <si>
    <t>802011332-7</t>
  </si>
  <si>
    <t>UNIVERSIDAD DEL MAGDALENA</t>
  </si>
  <si>
    <t>891780111-8</t>
  </si>
  <si>
    <t>FUNDACION NUEVA ERA ECOLOGICA</t>
  </si>
  <si>
    <t>802021835-2</t>
  </si>
  <si>
    <t>EL PROPONENTE CUMPLE __X____ NO CUMPLE _______</t>
  </si>
  <si>
    <t>FUNDACION MANOS UNIDAS CONSTRUYENDO PAIS</t>
  </si>
  <si>
    <t>UNION TEMPORAL MANOS UNIDAS POR UN PAIS</t>
  </si>
  <si>
    <t>825002350-5  900267143-6</t>
  </si>
  <si>
    <t>FUNDACION CONSTRUYENDO TEJIDO SOCIAL</t>
  </si>
  <si>
    <t xml:space="preserve"> 900267143-6</t>
  </si>
  <si>
    <t>50 CORDOBA</t>
  </si>
  <si>
    <t>52 CORDOBA</t>
  </si>
  <si>
    <t>11 CHOCO</t>
  </si>
  <si>
    <t>42 CORDOBA</t>
  </si>
  <si>
    <t>16 CORDOBA</t>
  </si>
  <si>
    <t>GRUPO 13</t>
  </si>
  <si>
    <t>13 CUNDINAMARCA</t>
  </si>
  <si>
    <t>14 CUNDINAMARCA</t>
  </si>
  <si>
    <t>8 PUTUMAYO</t>
  </si>
  <si>
    <t>9 PUTUMAYO</t>
  </si>
  <si>
    <t>47 CORDOBA</t>
  </si>
  <si>
    <t>PTUMAYO</t>
  </si>
  <si>
    <t>CORDOBA</t>
  </si>
  <si>
    <t>825002350-5</t>
  </si>
  <si>
    <t xml:space="preserve"> </t>
  </si>
  <si>
    <t>25 SUCRE</t>
  </si>
  <si>
    <t>16 SUCRE</t>
  </si>
  <si>
    <t>19 BOLIVAR</t>
  </si>
  <si>
    <t>8 SUCRE</t>
  </si>
  <si>
    <t>2-10-11-12-21 MAGDALENA</t>
  </si>
  <si>
    <t>27-28 ATLANTICO</t>
  </si>
  <si>
    <t>15 ATLANTICO</t>
  </si>
  <si>
    <t>21 MAGDALENA</t>
  </si>
  <si>
    <t>3 - 4- 5 - 8- 16 MAGDALENA</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</si>
</sst>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_);[Red]\(&quot;$&quot;\ #,##0\)"/>
    <numFmt numFmtId="164" formatCode="_-&quot;$&quot;* #,##0.00_-;\-&quot;$&quot;* #,##0.00_-;_-&quot;$&quot;* &quot;-&quot;??_-;_-@_-"/>
    <numFmt numFmtId="165" formatCode="_-* #,##0.00_-;\-* #,##0.00_-;_-* &quot;-&quot;??_-;_-@_-"/>
    <numFmt numFmtId="166" formatCode="[$$-240A]\ #,##0"/>
    <numFmt numFmtId="167" formatCode="[$$-2C0A]\ #,##0"/>
    <numFmt numFmtId="168" formatCode="[$$-240A]\ #,##0.00"/>
    <numFmt numFmtId="169" formatCode="_-* #,##0\ _€_-;\-* #,##0\ _€_-;_-* &quot;-&quot;??\ _€_-;_-@_-"/>
    <numFmt numFmtId="170" formatCode="[$$-2C0A]\ #,##0.00"/>
  </numFmts>
  <fonts count="40" x14ac:knownFonts="1">
    <font>
      <sz val="11"/>
      <color theme="1"/>
      <name val="Calibri"/>
      <family val="2"/>
      <scheme val="minor"/>
    </font>
    <font>
      <b/>
      <sz val="11"/>
      <color theme="1"/>
      <name val="Calibri"/>
      <family val="2"/>
      <scheme val="minor"/>
    </font>
    <font>
      <sz val="11"/>
      <color theme="1"/>
      <name val="Arial"/>
      <family val="2"/>
    </font>
    <font>
      <b/>
      <sz val="10"/>
      <color theme="1"/>
      <name val="Calibri"/>
      <family val="2"/>
      <scheme val="minor"/>
    </font>
    <font>
      <sz val="9"/>
      <name val="Arial"/>
      <family val="2"/>
    </font>
    <font>
      <sz val="11"/>
      <color theme="1"/>
      <name val="Calibri"/>
      <family val="2"/>
      <scheme val="minor"/>
    </font>
    <font>
      <b/>
      <sz val="11"/>
      <color theme="1"/>
      <name val="Arial"/>
      <family val="2"/>
    </font>
    <font>
      <b/>
      <sz val="20"/>
      <name val="Calibri"/>
      <family val="2"/>
    </font>
    <font>
      <sz val="16"/>
      <name val="Calibri"/>
      <family val="2"/>
    </font>
    <font>
      <b/>
      <sz val="11"/>
      <name val="Calibri"/>
      <family val="2"/>
    </font>
    <font>
      <sz val="12"/>
      <name val="Calibri"/>
      <family val="2"/>
    </font>
    <font>
      <sz val="11"/>
      <name val="Calibri"/>
      <family val="2"/>
    </font>
    <font>
      <b/>
      <sz val="12"/>
      <name val="Calibri"/>
      <family val="2"/>
    </font>
    <font>
      <sz val="9"/>
      <name val="Calibri"/>
      <family val="2"/>
      <scheme val="minor"/>
    </font>
    <font>
      <sz val="11"/>
      <name val="Calibri"/>
      <family val="2"/>
      <scheme val="minor"/>
    </font>
    <font>
      <b/>
      <sz val="14"/>
      <color indexed="9"/>
      <name val="Calibri"/>
      <family val="2"/>
    </font>
    <font>
      <sz val="9"/>
      <color indexed="8"/>
      <name val="Calibri"/>
      <family val="2"/>
    </font>
    <font>
      <sz val="9"/>
      <name val="Calibri"/>
      <family val="2"/>
    </font>
    <font>
      <b/>
      <sz val="9"/>
      <name val="Calibri"/>
      <family val="2"/>
      <scheme val="minor"/>
    </font>
    <font>
      <i/>
      <sz val="11"/>
      <color rgb="FFFF0000"/>
      <name val="Calibri"/>
      <family val="2"/>
      <scheme val="minor"/>
    </font>
    <font>
      <sz val="11"/>
      <name val="Arial"/>
      <family val="2"/>
    </font>
    <font>
      <b/>
      <sz val="9"/>
      <color theme="1"/>
      <name val="Calibri"/>
      <family val="2"/>
      <scheme val="minor"/>
    </font>
    <font>
      <sz val="7"/>
      <color theme="1"/>
      <name val="Times New Roman"/>
      <family val="1"/>
    </font>
    <font>
      <b/>
      <sz val="11"/>
      <color theme="1"/>
      <name val="Arial Narrow"/>
      <family val="2"/>
    </font>
    <font>
      <sz val="11"/>
      <color theme="1"/>
      <name val="Arial Narrow"/>
      <family val="2"/>
    </font>
    <font>
      <b/>
      <sz val="9"/>
      <color theme="1"/>
      <name val="Arial Narrow"/>
      <family val="2"/>
    </font>
    <font>
      <sz val="9"/>
      <color theme="1"/>
      <name val="Arial Narrow"/>
      <family val="2"/>
    </font>
    <font>
      <sz val="9"/>
      <color rgb="FF000000"/>
      <name val="Arial Narrow"/>
      <family val="2"/>
    </font>
    <font>
      <b/>
      <sz val="12"/>
      <color rgb="FF000000"/>
      <name val="Arial"/>
      <family val="2"/>
    </font>
    <font>
      <sz val="12"/>
      <color rgb="FF000000"/>
      <name val="Arial"/>
      <family val="2"/>
    </font>
    <font>
      <sz val="12"/>
      <color theme="1"/>
      <name val="Arial"/>
      <family val="2"/>
    </font>
    <font>
      <sz val="10"/>
      <color theme="1"/>
      <name val="Arial"/>
      <family val="2"/>
    </font>
    <font>
      <b/>
      <sz val="10"/>
      <color theme="1"/>
      <name val="Arial"/>
      <family val="2"/>
    </font>
    <font>
      <b/>
      <u/>
      <sz val="16"/>
      <color theme="1"/>
      <name val="Calibri"/>
      <family val="2"/>
      <scheme val="minor"/>
    </font>
    <font>
      <sz val="12"/>
      <color rgb="FF7030A0"/>
      <name val="Arial"/>
      <family val="2"/>
    </font>
    <font>
      <b/>
      <sz val="12"/>
      <name val="Arial"/>
      <family val="2"/>
    </font>
    <font>
      <sz val="12"/>
      <name val="Arial"/>
      <family val="2"/>
    </font>
    <font>
      <sz val="12"/>
      <color rgb="FFFF0000"/>
      <name val="Arial"/>
      <family val="2"/>
    </font>
    <font>
      <b/>
      <sz val="11"/>
      <name val="Calibri"/>
      <family val="2"/>
      <scheme val="minor"/>
    </font>
    <font>
      <b/>
      <sz val="11"/>
      <color rgb="FFFF0000"/>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DBE5F1"/>
        <bgColor indexed="64"/>
      </patternFill>
    </fill>
    <fill>
      <patternFill patternType="solid">
        <fgColor rgb="FFDEEAF6"/>
        <bgColor indexed="64"/>
      </patternFill>
    </fill>
    <fill>
      <patternFill patternType="solid">
        <fgColor rgb="FFFFFFFF"/>
        <bgColor indexed="64"/>
      </patternFill>
    </fill>
    <fill>
      <patternFill patternType="solid">
        <fgColor rgb="FFF2F2F2"/>
        <bgColor indexed="64"/>
      </patternFill>
    </fill>
    <fill>
      <patternFill patternType="solid">
        <fgColor rgb="FFBFBFBF"/>
        <bgColor indexed="64"/>
      </patternFill>
    </fill>
    <fill>
      <patternFill patternType="solid">
        <fgColor theme="5"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57"/>
      </left>
      <right style="medium">
        <color indexed="57"/>
      </right>
      <top style="medium">
        <color indexed="57"/>
      </top>
      <bottom style="medium">
        <color indexed="57"/>
      </bottom>
      <diagonal/>
    </border>
    <border>
      <left style="medium">
        <color indexed="57"/>
      </left>
      <right/>
      <top style="medium">
        <color indexed="57"/>
      </top>
      <bottom style="medium">
        <color indexed="57"/>
      </bottom>
      <diagonal/>
    </border>
    <border>
      <left/>
      <right/>
      <top style="medium">
        <color indexed="57"/>
      </top>
      <bottom style="medium">
        <color indexed="57"/>
      </bottom>
      <diagonal/>
    </border>
    <border>
      <left/>
      <right style="medium">
        <color indexed="57"/>
      </right>
      <top style="medium">
        <color indexed="57"/>
      </top>
      <bottom style="medium">
        <color indexed="57"/>
      </bottom>
      <diagonal/>
    </border>
    <border>
      <left style="medium">
        <color indexed="57"/>
      </left>
      <right/>
      <top/>
      <bottom/>
      <diagonal/>
    </border>
    <border>
      <left style="medium">
        <color indexed="57"/>
      </left>
      <right style="medium">
        <color indexed="57"/>
      </right>
      <top style="medium">
        <color indexed="57"/>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medium">
        <color indexed="57"/>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rgb="FF000000"/>
      </left>
      <right/>
      <top style="medium">
        <color rgb="FF000000"/>
      </top>
      <bottom style="medium">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rgb="FF000000"/>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000000"/>
      </right>
      <top style="medium">
        <color indexed="64"/>
      </top>
      <bottom/>
      <diagonal/>
    </border>
    <border>
      <left style="medium">
        <color indexed="64"/>
      </left>
      <right style="medium">
        <color indexed="64"/>
      </right>
      <top/>
      <bottom/>
      <diagonal/>
    </border>
    <border>
      <left style="medium">
        <color rgb="FF000000"/>
      </left>
      <right style="medium">
        <color indexed="64"/>
      </right>
      <top/>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s>
  <cellStyleXfs count="7">
    <xf numFmtId="0" fontId="0" fillId="0" borderId="0"/>
    <xf numFmtId="165" fontId="5" fillId="0" borderId="0" applyFont="0" applyFill="0" applyBorder="0" applyAlignment="0" applyProtection="0"/>
    <xf numFmtId="0" fontId="5" fillId="0" borderId="0"/>
    <xf numFmtId="164"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cellStyleXfs>
  <cellXfs count="267">
    <xf numFmtId="0" fontId="0" fillId="0" borderId="0" xfId="0"/>
    <xf numFmtId="0" fontId="0" fillId="0" borderId="1" xfId="0" applyBorder="1"/>
    <xf numFmtId="0" fontId="2" fillId="0" borderId="1" xfId="0" applyFont="1" applyBorder="1" applyAlignment="1">
      <alignment horizontal="justify" vertical="center" wrapText="1"/>
    </xf>
    <xf numFmtId="0" fontId="0" fillId="0" borderId="1" xfId="0" applyBorder="1" applyAlignment="1"/>
    <xf numFmtId="0" fontId="0" fillId="0" borderId="1" xfId="0" applyFill="1" applyBorder="1" applyAlignment="1">
      <alignment horizontal="center"/>
    </xf>
    <xf numFmtId="0" fontId="0" fillId="0" borderId="1" xfId="0" applyFill="1" applyBorder="1"/>
    <xf numFmtId="0" fontId="4" fillId="0" borderId="1" xfId="0" applyFont="1" applyBorder="1" applyAlignment="1">
      <alignment horizontal="center" wrapText="1"/>
    </xf>
    <xf numFmtId="0" fontId="2" fillId="0" borderId="1" xfId="0" applyFont="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0" fillId="0" borderId="0" xfId="0" applyBorder="1" applyAlignment="1">
      <alignment vertical="center"/>
    </xf>
    <xf numFmtId="0" fontId="8" fillId="0" borderId="6" xfId="0" applyFont="1" applyFill="1" applyBorder="1" applyAlignment="1">
      <alignment vertical="center"/>
    </xf>
    <xf numFmtId="0" fontId="10" fillId="0" borderId="6" xfId="0" applyFont="1" applyFill="1" applyBorder="1" applyAlignment="1">
      <alignment vertical="center"/>
    </xf>
    <xf numFmtId="0" fontId="10" fillId="0" borderId="0" xfId="0" applyFont="1" applyFill="1" applyBorder="1" applyAlignment="1">
      <alignment vertical="center"/>
    </xf>
    <xf numFmtId="0" fontId="10" fillId="0" borderId="7" xfId="0" applyFont="1" applyFill="1" applyBorder="1" applyAlignment="1">
      <alignment vertical="center"/>
    </xf>
    <xf numFmtId="15" fontId="0" fillId="0" borderId="7" xfId="0" applyNumberFormat="1" applyFont="1" applyFill="1" applyBorder="1" applyAlignment="1" applyProtection="1">
      <alignment horizontal="left" vertical="center"/>
      <protection locked="0"/>
    </xf>
    <xf numFmtId="0" fontId="9" fillId="0" borderId="8" xfId="0" applyFont="1" applyFill="1" applyBorder="1" applyAlignment="1" applyProtection="1">
      <alignment horizontal="left" vertical="center"/>
      <protection locked="0"/>
    </xf>
    <xf numFmtId="0" fontId="9" fillId="0" borderId="9" xfId="0" applyFont="1" applyFill="1" applyBorder="1" applyAlignment="1" applyProtection="1">
      <alignment horizontal="left" vertical="center"/>
      <protection locked="0"/>
    </xf>
    <xf numFmtId="14" fontId="0" fillId="0" borderId="0" xfId="0" applyNumberFormat="1" applyFill="1" applyBorder="1" applyAlignment="1" applyProtection="1">
      <alignment vertical="center"/>
      <protection locked="0"/>
    </xf>
    <xf numFmtId="0" fontId="12" fillId="0" borderId="0" xfId="0" applyFont="1" applyFill="1" applyBorder="1" applyAlignment="1" applyProtection="1">
      <alignment horizontal="left" vertical="center"/>
      <protection locked="0"/>
    </xf>
    <xf numFmtId="6" fontId="0" fillId="0" borderId="0" xfId="0" applyNumberFormat="1" applyAlignment="1">
      <alignment horizontal="center" vertical="center"/>
    </xf>
    <xf numFmtId="0" fontId="1" fillId="0" borderId="0" xfId="0" applyFont="1" applyAlignment="1">
      <alignment horizontal="center" vertical="center"/>
    </xf>
    <xf numFmtId="167" fontId="0" fillId="0" borderId="0" xfId="0" applyNumberFormat="1" applyFill="1" applyBorder="1" applyAlignment="1">
      <alignment horizontal="center" vertical="center"/>
    </xf>
    <xf numFmtId="166" fontId="0" fillId="0" borderId="0" xfId="0" applyNumberFormat="1" applyBorder="1" applyAlignment="1">
      <alignment vertical="center"/>
    </xf>
    <xf numFmtId="9" fontId="13" fillId="0" borderId="1" xfId="0" applyNumberFormat="1"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protection locked="0"/>
    </xf>
    <xf numFmtId="15" fontId="13" fillId="0" borderId="1" xfId="0" applyNumberFormat="1" applyFont="1" applyFill="1" applyBorder="1" applyAlignment="1" applyProtection="1">
      <alignment horizontal="center" vertical="center" wrapText="1"/>
      <protection locked="0"/>
    </xf>
    <xf numFmtId="169" fontId="13" fillId="0" borderId="1" xfId="1" applyNumberFormat="1" applyFont="1" applyFill="1" applyBorder="1" applyAlignment="1">
      <alignment horizontal="right" vertical="center" wrapText="1"/>
    </xf>
    <xf numFmtId="0" fontId="11" fillId="0" borderId="0" xfId="0" applyFont="1" applyFill="1" applyBorder="1" applyAlignment="1">
      <alignment horizontal="left" vertical="center" wrapText="1"/>
    </xf>
    <xf numFmtId="0" fontId="14" fillId="0" borderId="0" xfId="0" applyFont="1" applyFill="1" applyAlignment="1">
      <alignment horizontal="left" vertical="center" wrapText="1"/>
    </xf>
    <xf numFmtId="0" fontId="0" fillId="0" borderId="0" xfId="0" applyFill="1" applyAlignment="1">
      <alignment vertical="center"/>
    </xf>
    <xf numFmtId="168" fontId="0" fillId="0" borderId="0" xfId="0" applyNumberFormat="1" applyFill="1" applyAlignment="1">
      <alignment vertical="center"/>
    </xf>
    <xf numFmtId="0" fontId="15" fillId="0" borderId="0" xfId="0" applyFont="1" applyFill="1" applyBorder="1" applyAlignment="1">
      <alignment horizontal="left" vertical="center"/>
    </xf>
    <xf numFmtId="0" fontId="16" fillId="0" borderId="0" xfId="0" applyFont="1" applyFill="1" applyBorder="1" applyAlignment="1">
      <alignment horizontal="center" vertical="center" wrapText="1"/>
    </xf>
    <xf numFmtId="0" fontId="9" fillId="3" borderId="8" xfId="0" applyFont="1" applyFill="1" applyBorder="1" applyAlignment="1" applyProtection="1">
      <alignment vertical="center"/>
      <protection locked="0"/>
    </xf>
    <xf numFmtId="0" fontId="9" fillId="3" borderId="9" xfId="0" applyFont="1" applyFill="1" applyBorder="1" applyAlignment="1" applyProtection="1">
      <alignment vertical="center"/>
      <protection locked="0"/>
    </xf>
    <xf numFmtId="167" fontId="0" fillId="3" borderId="1" xfId="0" applyNumberFormat="1" applyFill="1" applyBorder="1" applyAlignment="1">
      <alignment horizontal="right" vertical="center"/>
    </xf>
    <xf numFmtId="0" fontId="0" fillId="3" borderId="1" xfId="0" applyFill="1" applyBorder="1" applyAlignment="1">
      <alignment vertical="center"/>
    </xf>
    <xf numFmtId="0" fontId="0" fillId="0" borderId="0" xfId="0" applyFill="1" applyBorder="1" applyAlignment="1">
      <alignment vertical="center" wrapText="1"/>
    </xf>
    <xf numFmtId="168" fontId="0" fillId="0" borderId="0" xfId="0" applyNumberFormat="1" applyFill="1" applyBorder="1" applyAlignment="1">
      <alignment vertical="center"/>
    </xf>
    <xf numFmtId="0" fontId="1" fillId="0" borderId="0" xfId="0" applyFont="1" applyFill="1" applyBorder="1" applyAlignment="1">
      <alignment vertical="center" wrapText="1"/>
    </xf>
    <xf numFmtId="0" fontId="0" fillId="0" borderId="0" xfId="0" applyFill="1" applyBorder="1" applyAlignment="1">
      <alignment horizontal="center" vertical="center"/>
    </xf>
    <xf numFmtId="168" fontId="0" fillId="0" borderId="0" xfId="0" applyNumberFormat="1" applyBorder="1" applyAlignment="1">
      <alignment vertical="center"/>
    </xf>
    <xf numFmtId="0" fontId="0" fillId="0" borderId="7" xfId="0" applyBorder="1" applyAlignment="1">
      <alignment vertical="center"/>
    </xf>
    <xf numFmtId="0" fontId="0" fillId="0" borderId="7" xfId="0" applyBorder="1" applyAlignment="1">
      <alignment horizontal="center" vertical="center" wrapText="1"/>
    </xf>
    <xf numFmtId="167" fontId="0" fillId="4" borderId="1" xfId="0" applyNumberFormat="1" applyFill="1" applyBorder="1" applyAlignment="1" applyProtection="1">
      <alignment vertical="center"/>
      <protection locked="0"/>
    </xf>
    <xf numFmtId="3" fontId="11" fillId="4" borderId="1" xfId="0" applyNumberFormat="1" applyFont="1" applyFill="1" applyBorder="1" applyAlignment="1">
      <alignment horizontal="right" vertical="center" wrapText="1"/>
    </xf>
    <xf numFmtId="0" fontId="14" fillId="0" borderId="1" xfId="0" applyFont="1" applyFill="1" applyBorder="1" applyAlignment="1">
      <alignment horizontal="center" vertical="center" wrapText="1"/>
    </xf>
    <xf numFmtId="49" fontId="14" fillId="0"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wrapText="1"/>
      <protection locked="0"/>
    </xf>
    <xf numFmtId="49" fontId="14" fillId="0" borderId="1" xfId="0" applyNumberFormat="1" applyFont="1" applyFill="1" applyBorder="1" applyAlignment="1" applyProtection="1">
      <alignment horizontal="left" vertical="center" wrapText="1"/>
      <protection locked="0"/>
    </xf>
    <xf numFmtId="49" fontId="18" fillId="0" borderId="1" xfId="0" applyNumberFormat="1" applyFont="1" applyFill="1" applyBorder="1" applyAlignment="1" applyProtection="1">
      <alignment horizontal="center" vertical="center" wrapText="1"/>
      <protection locked="0"/>
    </xf>
    <xf numFmtId="14" fontId="13" fillId="0" borderId="1" xfId="0" applyNumberFormat="1" applyFont="1" applyFill="1" applyBorder="1" applyAlignment="1" applyProtection="1">
      <alignment horizontal="center" vertical="center" wrapText="1"/>
      <protection locked="0"/>
    </xf>
    <xf numFmtId="0" fontId="9" fillId="2" borderId="1" xfId="0" applyFont="1" applyFill="1" applyBorder="1" applyAlignment="1">
      <alignment horizontal="center" vertical="center" wrapText="1"/>
    </xf>
    <xf numFmtId="0" fontId="0" fillId="2" borderId="1" xfId="0" applyFill="1" applyBorder="1" applyAlignment="1">
      <alignment vertical="center" wrapText="1"/>
    </xf>
    <xf numFmtId="0" fontId="1" fillId="2" borderId="11"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vertical="center"/>
    </xf>
    <xf numFmtId="0" fontId="1" fillId="0" borderId="1" xfId="0" applyFont="1" applyFill="1" applyBorder="1" applyAlignment="1">
      <alignment vertical="center"/>
    </xf>
    <xf numFmtId="49" fontId="0" fillId="0" borderId="1" xfId="0" applyNumberFormat="1" applyFill="1" applyBorder="1" applyAlignment="1">
      <alignment horizontal="center" vertical="center"/>
    </xf>
    <xf numFmtId="0" fontId="1" fillId="0" borderId="1" xfId="0" applyFont="1" applyFill="1" applyBorder="1" applyAlignment="1">
      <alignment horizontal="center" vertical="center"/>
    </xf>
    <xf numFmtId="170" fontId="1" fillId="0" borderId="1" xfId="0" applyNumberFormat="1" applyFont="1" applyFill="1" applyBorder="1" applyAlignment="1">
      <alignment horizontal="center" vertical="center"/>
    </xf>
    <xf numFmtId="0" fontId="0" fillId="0" borderId="1" xfId="0" applyBorder="1" applyAlignment="1">
      <alignment vertical="center"/>
    </xf>
    <xf numFmtId="167" fontId="0" fillId="3" borderId="1" xfId="0" applyNumberFormat="1" applyFill="1" applyBorder="1" applyAlignment="1">
      <alignment horizontal="center" vertical="center"/>
    </xf>
    <xf numFmtId="0" fontId="19" fillId="0" borderId="0" xfId="0" applyFont="1" applyBorder="1" applyAlignment="1">
      <alignment horizontal="center" vertical="center"/>
    </xf>
    <xf numFmtId="0" fontId="1" fillId="0" borderId="0" xfId="0" applyFont="1" applyAlignment="1">
      <alignment vertical="center"/>
    </xf>
    <xf numFmtId="0" fontId="20" fillId="2"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1" xfId="0" applyBorder="1" applyAlignment="1">
      <alignment vertical="center" wrapText="1"/>
    </xf>
    <xf numFmtId="0" fontId="0" fillId="0" borderId="2"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49" fontId="0" fillId="2" borderId="1" xfId="0" applyNumberFormat="1" applyFill="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3" fillId="0" borderId="0" xfId="0" applyFont="1" applyAlignment="1">
      <alignment horizontal="center" vertical="center"/>
    </xf>
    <xf numFmtId="0" fontId="24" fillId="0" borderId="0" xfId="0" applyFont="1" applyAlignment="1">
      <alignment horizontal="justify" vertical="center"/>
    </xf>
    <xf numFmtId="0" fontId="25" fillId="5" borderId="18" xfId="0" applyFont="1" applyFill="1" applyBorder="1" applyAlignment="1">
      <alignment horizontal="center" vertical="center" wrapText="1"/>
    </xf>
    <xf numFmtId="0" fontId="25" fillId="0" borderId="18" xfId="0" applyFont="1" applyBorder="1" applyAlignment="1">
      <alignment horizontal="center" vertical="center" wrapText="1"/>
    </xf>
    <xf numFmtId="0" fontId="25" fillId="6" borderId="1" xfId="0" applyFont="1" applyFill="1" applyBorder="1" applyAlignment="1">
      <alignment horizontal="center" vertical="center" wrapText="1"/>
    </xf>
    <xf numFmtId="0" fontId="25" fillId="6" borderId="5" xfId="0" applyFont="1" applyFill="1" applyBorder="1" applyAlignment="1">
      <alignment horizontal="center" vertical="center" wrapText="1"/>
    </xf>
    <xf numFmtId="0" fontId="26" fillId="7" borderId="19" xfId="0" applyFont="1" applyFill="1" applyBorder="1" applyAlignment="1">
      <alignment horizontal="center" vertical="center" wrapText="1"/>
    </xf>
    <xf numFmtId="0" fontId="26" fillId="7" borderId="22" xfId="0" applyFont="1" applyFill="1" applyBorder="1" applyAlignment="1">
      <alignment horizontal="center" vertical="center" wrapText="1"/>
    </xf>
    <xf numFmtId="0" fontId="26" fillId="0" borderId="22" xfId="0" applyFont="1" applyBorder="1" applyAlignment="1">
      <alignment horizontal="center" vertical="center" wrapText="1"/>
    </xf>
    <xf numFmtId="0" fontId="26" fillId="7" borderId="22" xfId="0" applyFont="1" applyFill="1" applyBorder="1" applyAlignment="1">
      <alignment horizontal="justify" vertical="center" wrapText="1"/>
    </xf>
    <xf numFmtId="0" fontId="25" fillId="0" borderId="0" xfId="0" applyFont="1" applyBorder="1" applyAlignment="1">
      <alignment horizontal="center" vertical="center" wrapText="1"/>
    </xf>
    <xf numFmtId="0" fontId="31" fillId="0" borderId="0" xfId="0" applyFont="1" applyAlignment="1">
      <alignment horizontal="justify" vertical="center"/>
    </xf>
    <xf numFmtId="0" fontId="25" fillId="6" borderId="1" xfId="0" applyFont="1" applyFill="1" applyBorder="1" applyAlignment="1">
      <alignment horizontal="center" vertical="center" wrapText="1"/>
    </xf>
    <xf numFmtId="0" fontId="0" fillId="0" borderId="1" xfId="0" applyBorder="1" applyAlignment="1">
      <alignment wrapText="1"/>
    </xf>
    <xf numFmtId="0" fontId="0" fillId="0" borderId="1" xfId="0" applyBorder="1" applyAlignment="1">
      <alignment horizontal="center" vertical="center"/>
    </xf>
    <xf numFmtId="0" fontId="9" fillId="2" borderId="0" xfId="0" applyFont="1" applyFill="1" applyBorder="1" applyAlignment="1">
      <alignment horizontal="center" vertical="center" wrapText="1"/>
    </xf>
    <xf numFmtId="167" fontId="0" fillId="3" borderId="0" xfId="0" applyNumberFormat="1" applyFill="1" applyBorder="1" applyAlignment="1">
      <alignment horizontal="right" vertical="center"/>
    </xf>
    <xf numFmtId="0" fontId="1" fillId="2" borderId="0" xfId="0" applyFont="1" applyFill="1" applyBorder="1" applyAlignment="1">
      <alignment horizontal="center" vertical="center" wrapText="1"/>
    </xf>
    <xf numFmtId="0" fontId="1" fillId="0" borderId="0" xfId="0" applyFont="1" applyBorder="1" applyAlignment="1">
      <alignment horizontal="center" vertical="center"/>
    </xf>
    <xf numFmtId="0" fontId="1" fillId="2" borderId="5" xfId="0" applyFont="1" applyFill="1" applyBorder="1" applyAlignment="1">
      <alignment horizontal="center" wrapText="1"/>
    </xf>
    <xf numFmtId="0" fontId="0" fillId="0" borderId="1" xfId="0" applyFill="1" applyBorder="1" applyAlignment="1"/>
    <xf numFmtId="0" fontId="0" fillId="0" borderId="1" xfId="0" applyFill="1" applyBorder="1" applyAlignment="1">
      <alignment wrapText="1"/>
    </xf>
    <xf numFmtId="0" fontId="0" fillId="0" borderId="0" xfId="0" applyBorder="1" applyAlignment="1">
      <alignment horizontal="center" vertical="center" wrapText="1"/>
    </xf>
    <xf numFmtId="3" fontId="11" fillId="0" borderId="0" xfId="0" applyNumberFormat="1" applyFont="1" applyFill="1" applyBorder="1" applyAlignment="1">
      <alignment horizontal="right" vertical="center" wrapText="1"/>
    </xf>
    <xf numFmtId="167" fontId="0" fillId="0" borderId="0" xfId="0" applyNumberFormat="1" applyFill="1" applyBorder="1" applyAlignment="1" applyProtection="1">
      <alignment vertical="center"/>
      <protection locked="0"/>
    </xf>
    <xf numFmtId="2" fontId="13" fillId="0" borderId="1" xfId="0" applyNumberFormat="1" applyFont="1" applyFill="1" applyBorder="1" applyAlignment="1" applyProtection="1">
      <alignment horizontal="center" vertical="center" wrapText="1"/>
      <protection locked="0"/>
    </xf>
    <xf numFmtId="2" fontId="1" fillId="2" borderId="11" xfId="0" applyNumberFormat="1" applyFont="1" applyFill="1" applyBorder="1" applyAlignment="1">
      <alignment horizontal="center" vertical="center" wrapText="1"/>
    </xf>
    <xf numFmtId="0" fontId="0" fillId="0" borderId="0" xfId="0"/>
    <xf numFmtId="0" fontId="2" fillId="0" borderId="1" xfId="0" applyFont="1" applyBorder="1" applyAlignment="1">
      <alignment horizontal="justify" vertical="center" wrapText="1"/>
    </xf>
    <xf numFmtId="0" fontId="2" fillId="0" borderId="1" xfId="0" applyFont="1" applyBorder="1" applyAlignment="1">
      <alignment horizontal="center" vertical="center" wrapText="1"/>
    </xf>
    <xf numFmtId="0" fontId="0" fillId="0" borderId="0" xfId="0" applyAlignment="1">
      <alignment horizontal="center" vertical="center"/>
    </xf>
    <xf numFmtId="0" fontId="1" fillId="0" borderId="0" xfId="0" applyFont="1" applyAlignment="1">
      <alignment horizontal="center" vertical="center"/>
    </xf>
    <xf numFmtId="9" fontId="13" fillId="0" borderId="1" xfId="0" applyNumberFormat="1"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protection locked="0"/>
    </xf>
    <xf numFmtId="15" fontId="13" fillId="0" borderId="1" xfId="0" applyNumberFormat="1" applyFont="1" applyFill="1" applyBorder="1" applyAlignment="1" applyProtection="1">
      <alignment horizontal="center" vertical="center" wrapText="1"/>
      <protection locked="0"/>
    </xf>
    <xf numFmtId="0" fontId="11" fillId="0" borderId="0" xfId="0" applyFont="1" applyFill="1" applyBorder="1" applyAlignment="1">
      <alignment horizontal="left" vertical="center" wrapText="1"/>
    </xf>
    <xf numFmtId="0" fontId="14" fillId="0" borderId="0" xfId="0" applyFont="1" applyFill="1" applyAlignment="1">
      <alignment horizontal="left" vertical="center" wrapText="1"/>
    </xf>
    <xf numFmtId="49" fontId="14" fillId="0"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wrapText="1"/>
      <protection locked="0"/>
    </xf>
    <xf numFmtId="49" fontId="18" fillId="0" borderId="1" xfId="0" applyNumberFormat="1" applyFont="1" applyFill="1" applyBorder="1" applyAlignment="1" applyProtection="1">
      <alignment horizontal="center" vertical="center" wrapText="1"/>
      <protection locked="0"/>
    </xf>
    <xf numFmtId="14" fontId="13" fillId="0" borderId="1" xfId="0" applyNumberFormat="1" applyFont="1" applyFill="1" applyBorder="1" applyAlignment="1" applyProtection="1">
      <alignment horizontal="center" vertical="center" wrapText="1"/>
      <protection locked="0"/>
    </xf>
    <xf numFmtId="0" fontId="1" fillId="2" borderId="11"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Border="1" applyAlignment="1">
      <alignment vertical="center"/>
    </xf>
    <xf numFmtId="0" fontId="1" fillId="0" borderId="0" xfId="0" applyFont="1" applyAlignment="1">
      <alignment vertical="center"/>
    </xf>
    <xf numFmtId="0" fontId="0" fillId="0" borderId="1" xfId="0"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27" fillId="7" borderId="0" xfId="0" applyFont="1" applyFill="1" applyAlignment="1">
      <alignment vertical="center"/>
    </xf>
    <xf numFmtId="0" fontId="28" fillId="7" borderId="27" xfId="0" applyFont="1" applyFill="1" applyBorder="1" applyAlignment="1">
      <alignment vertical="center"/>
    </xf>
    <xf numFmtId="0" fontId="28" fillId="7" borderId="28" xfId="0" applyFont="1" applyFill="1" applyBorder="1" applyAlignment="1">
      <alignment horizontal="center" vertical="center" wrapText="1"/>
    </xf>
    <xf numFmtId="0" fontId="29" fillId="0" borderId="29" xfId="0" applyFont="1" applyBorder="1" applyAlignment="1">
      <alignment vertical="center" wrapText="1"/>
    </xf>
    <xf numFmtId="0" fontId="29" fillId="0" borderId="28" xfId="0" applyFont="1" applyBorder="1" applyAlignment="1">
      <alignment vertical="center"/>
    </xf>
    <xf numFmtId="0" fontId="28" fillId="7" borderId="29" xfId="0" applyFont="1" applyFill="1" applyBorder="1" applyAlignment="1">
      <alignment vertical="center"/>
    </xf>
    <xf numFmtId="0" fontId="29" fillId="7" borderId="28" xfId="0" applyFont="1" applyFill="1" applyBorder="1" applyAlignment="1">
      <alignment vertical="center"/>
    </xf>
    <xf numFmtId="0" fontId="29" fillId="7" borderId="0" xfId="0" applyFont="1" applyFill="1" applyAlignment="1">
      <alignment vertical="center"/>
    </xf>
    <xf numFmtId="0" fontId="29" fillId="7" borderId="29" xfId="0" applyFont="1" applyFill="1" applyBorder="1" applyAlignment="1">
      <alignment vertical="center"/>
    </xf>
    <xf numFmtId="0" fontId="28" fillId="7" borderId="30" xfId="0" applyFont="1" applyFill="1" applyBorder="1" applyAlignment="1">
      <alignment vertical="center"/>
    </xf>
    <xf numFmtId="0" fontId="28" fillId="7" borderId="33" xfId="0" applyFont="1" applyFill="1" applyBorder="1" applyAlignment="1">
      <alignment vertical="center"/>
    </xf>
    <xf numFmtId="0" fontId="28" fillId="7" borderId="0" xfId="0" applyFont="1" applyFill="1" applyAlignment="1">
      <alignment horizontal="center" vertical="center"/>
    </xf>
    <xf numFmtId="0" fontId="28" fillId="7" borderId="29" xfId="0" applyFont="1" applyFill="1" applyBorder="1" applyAlignment="1">
      <alignment horizontal="center" vertical="center"/>
    </xf>
    <xf numFmtId="0" fontId="29" fillId="7" borderId="25" xfId="0" applyFont="1" applyFill="1" applyBorder="1" applyAlignment="1">
      <alignment vertical="center"/>
    </xf>
    <xf numFmtId="0" fontId="29" fillId="8" borderId="26" xfId="0" applyFont="1" applyFill="1" applyBorder="1" applyAlignment="1">
      <alignment vertical="center"/>
    </xf>
    <xf numFmtId="0" fontId="29" fillId="7" borderId="27" xfId="0" applyFont="1" applyFill="1" applyBorder="1" applyAlignment="1">
      <alignment vertical="center"/>
    </xf>
    <xf numFmtId="0" fontId="29" fillId="8" borderId="0" xfId="0" applyFont="1" applyFill="1" applyAlignment="1">
      <alignment vertical="center"/>
    </xf>
    <xf numFmtId="0" fontId="29" fillId="7" borderId="33" xfId="0" applyFont="1" applyFill="1" applyBorder="1" applyAlignment="1">
      <alignment vertical="center"/>
    </xf>
    <xf numFmtId="0" fontId="29" fillId="8" borderId="35" xfId="0" applyFont="1" applyFill="1" applyBorder="1" applyAlignment="1">
      <alignment vertical="center"/>
    </xf>
    <xf numFmtId="0" fontId="29" fillId="7" borderId="36" xfId="0" applyFont="1" applyFill="1" applyBorder="1" applyAlignment="1">
      <alignment vertical="center"/>
    </xf>
    <xf numFmtId="0" fontId="28" fillId="7" borderId="28" xfId="0" applyFont="1" applyFill="1" applyBorder="1" applyAlignment="1">
      <alignment vertical="center"/>
    </xf>
    <xf numFmtId="0" fontId="29" fillId="8" borderId="0" xfId="0" applyFont="1" applyFill="1" applyAlignment="1">
      <alignment horizontal="center" vertical="center"/>
    </xf>
    <xf numFmtId="0" fontId="28" fillId="7" borderId="36" xfId="0" applyFont="1" applyFill="1" applyBorder="1" applyAlignment="1">
      <alignment horizontal="center" vertical="center"/>
    </xf>
    <xf numFmtId="0" fontId="28" fillId="7" borderId="0" xfId="0" applyFont="1" applyFill="1" applyAlignment="1">
      <alignment horizontal="right" vertical="center"/>
    </xf>
    <xf numFmtId="0" fontId="28" fillId="7" borderId="0" xfId="0" applyFont="1" applyFill="1" applyAlignment="1">
      <alignment vertical="center"/>
    </xf>
    <xf numFmtId="0" fontId="29" fillId="0" borderId="29" xfId="0" applyFont="1" applyBorder="1" applyAlignment="1">
      <alignment vertical="center"/>
    </xf>
    <xf numFmtId="0" fontId="29" fillId="7" borderId="35" xfId="0" applyFont="1" applyFill="1" applyBorder="1" applyAlignment="1">
      <alignment vertical="center" wrapText="1"/>
    </xf>
    <xf numFmtId="0" fontId="30" fillId="0" borderId="0" xfId="0" applyFont="1"/>
    <xf numFmtId="0" fontId="34" fillId="0" borderId="0" xfId="0" applyFont="1"/>
    <xf numFmtId="2" fontId="18" fillId="0" borderId="1" xfId="0" applyNumberFormat="1" applyFont="1" applyFill="1" applyBorder="1" applyAlignment="1" applyProtection="1">
      <alignment horizontal="center" vertical="center" wrapText="1"/>
      <protection locked="0"/>
    </xf>
    <xf numFmtId="9" fontId="13" fillId="0" borderId="1" xfId="4" applyFont="1" applyFill="1" applyBorder="1" applyAlignment="1" applyProtection="1">
      <alignment horizontal="center" vertical="center" wrapText="1"/>
      <protection locked="0"/>
    </xf>
    <xf numFmtId="0" fontId="11"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35" fillId="7" borderId="33" xfId="0" applyFont="1" applyFill="1" applyBorder="1" applyAlignment="1">
      <alignment vertical="center"/>
    </xf>
    <xf numFmtId="0" fontId="35" fillId="7" borderId="33" xfId="0" applyFont="1" applyFill="1" applyBorder="1" applyAlignment="1">
      <alignment horizontal="center" vertical="center"/>
    </xf>
    <xf numFmtId="0" fontId="35" fillId="7" borderId="33" xfId="0" applyFont="1" applyFill="1" applyBorder="1" applyAlignment="1">
      <alignment vertical="center" wrapText="1"/>
    </xf>
    <xf numFmtId="0" fontId="28" fillId="7" borderId="33" xfId="0" applyFont="1" applyFill="1" applyBorder="1" applyAlignment="1">
      <alignment vertical="center"/>
    </xf>
    <xf numFmtId="165" fontId="0" fillId="0" borderId="0" xfId="1" applyFont="1"/>
    <xf numFmtId="10" fontId="29" fillId="8" borderId="35" xfId="0" applyNumberFormat="1" applyFont="1" applyFill="1" applyBorder="1" applyAlignment="1">
      <alignment horizontal="center" vertical="center"/>
    </xf>
    <xf numFmtId="2" fontId="29" fillId="8" borderId="0" xfId="0" applyNumberFormat="1" applyFont="1" applyFill="1" applyAlignment="1">
      <alignment horizontal="center" vertical="center"/>
    </xf>
    <xf numFmtId="10" fontId="37" fillId="8" borderId="35" xfId="0" applyNumberFormat="1" applyFont="1" applyFill="1" applyBorder="1" applyAlignment="1">
      <alignment horizontal="center" vertical="center"/>
    </xf>
    <xf numFmtId="10" fontId="36" fillId="8" borderId="35" xfId="0" applyNumberFormat="1" applyFont="1" applyFill="1" applyBorder="1" applyAlignment="1">
      <alignment horizontal="center" vertical="center"/>
    </xf>
    <xf numFmtId="0" fontId="29" fillId="7" borderId="27" xfId="0" applyNumberFormat="1" applyFont="1" applyFill="1" applyBorder="1" applyAlignment="1">
      <alignment vertical="center"/>
    </xf>
    <xf numFmtId="0" fontId="29" fillId="8" borderId="0" xfId="0" applyFont="1" applyFill="1" applyBorder="1" applyAlignment="1">
      <alignment vertical="center"/>
    </xf>
    <xf numFmtId="2" fontId="29" fillId="8" borderId="0" xfId="0" applyNumberFormat="1" applyFont="1" applyFill="1" applyBorder="1" applyAlignment="1">
      <alignment horizontal="center" vertical="center"/>
    </xf>
    <xf numFmtId="1" fontId="29" fillId="7" borderId="29" xfId="0" applyNumberFormat="1" applyFont="1" applyFill="1" applyBorder="1" applyAlignment="1">
      <alignment vertical="center"/>
    </xf>
    <xf numFmtId="0" fontId="1" fillId="0" borderId="0" xfId="0" applyFont="1"/>
    <xf numFmtId="2" fontId="38" fillId="0" borderId="0" xfId="0" applyNumberFormat="1" applyFont="1"/>
    <xf numFmtId="2" fontId="39" fillId="0" borderId="0" xfId="0" applyNumberFormat="1" applyFont="1"/>
    <xf numFmtId="0" fontId="38" fillId="0" borderId="0" xfId="0" applyFont="1"/>
    <xf numFmtId="2" fontId="1" fillId="0" borderId="0" xfId="0" applyNumberFormat="1" applyFont="1"/>
    <xf numFmtId="165" fontId="29" fillId="7" borderId="27" xfId="0" applyNumberFormat="1" applyFont="1" applyFill="1" applyBorder="1" applyAlignment="1">
      <alignment vertical="center"/>
    </xf>
    <xf numFmtId="165" fontId="29" fillId="7" borderId="29" xfId="0" applyNumberFormat="1" applyFont="1" applyFill="1" applyBorder="1" applyAlignment="1">
      <alignment vertical="center"/>
    </xf>
    <xf numFmtId="165" fontId="29" fillId="7" borderId="36" xfId="0" applyNumberFormat="1" applyFont="1" applyFill="1" applyBorder="1" applyAlignment="1">
      <alignment vertical="center"/>
    </xf>
    <xf numFmtId="3" fontId="0" fillId="0" borderId="0" xfId="0" applyNumberFormat="1"/>
    <xf numFmtId="164" fontId="0" fillId="0" borderId="0" xfId="0" applyNumberFormat="1"/>
    <xf numFmtId="3" fontId="1" fillId="0" borderId="0" xfId="0" applyNumberFormat="1" applyFont="1"/>
    <xf numFmtId="0" fontId="26" fillId="7" borderId="22" xfId="0" applyFont="1" applyFill="1" applyBorder="1" applyAlignment="1">
      <alignment horizontal="left" vertical="justify" wrapText="1"/>
    </xf>
    <xf numFmtId="0" fontId="26" fillId="7" borderId="23" xfId="0" applyFont="1" applyFill="1" applyBorder="1" applyAlignment="1">
      <alignment horizontal="left" vertical="justify" wrapText="1"/>
    </xf>
    <xf numFmtId="0" fontId="26" fillId="7" borderId="24" xfId="0" applyFont="1" applyFill="1" applyBorder="1" applyAlignment="1">
      <alignment horizontal="left" vertical="justify" wrapText="1"/>
    </xf>
    <xf numFmtId="0" fontId="0" fillId="0" borderId="1" xfId="0" applyBorder="1" applyAlignment="1">
      <alignment horizontal="center"/>
    </xf>
    <xf numFmtId="0" fontId="0" fillId="0" borderId="5" xfId="0" applyBorder="1" applyAlignment="1">
      <alignment horizontal="center"/>
    </xf>
    <xf numFmtId="0" fontId="0" fillId="0" borderId="40" xfId="0" applyBorder="1" applyAlignment="1">
      <alignment horizontal="center"/>
    </xf>
    <xf numFmtId="0" fontId="0" fillId="0" borderId="14" xfId="0" applyBorder="1" applyAlignment="1">
      <alignment horizontal="center"/>
    </xf>
    <xf numFmtId="0" fontId="26" fillId="7" borderId="22" xfId="0" applyFont="1" applyFill="1" applyBorder="1" applyAlignment="1">
      <alignment horizontal="center" vertical="justify" wrapText="1"/>
    </xf>
    <xf numFmtId="0" fontId="26" fillId="7" borderId="23" xfId="0" applyFont="1" applyFill="1" applyBorder="1" applyAlignment="1">
      <alignment horizontal="center" vertical="justify" wrapText="1"/>
    </xf>
    <xf numFmtId="0" fontId="26" fillId="7" borderId="24" xfId="0" applyFont="1" applyFill="1" applyBorder="1" applyAlignment="1">
      <alignment horizontal="center" vertical="justify" wrapText="1"/>
    </xf>
    <xf numFmtId="0" fontId="26" fillId="0" borderId="22" xfId="0" applyFont="1" applyBorder="1" applyAlignment="1">
      <alignment horizontal="left" vertical="justify" wrapText="1"/>
    </xf>
    <xf numFmtId="0" fontId="26" fillId="0" borderId="23" xfId="0" applyFont="1" applyBorder="1" applyAlignment="1">
      <alignment horizontal="left" vertical="justify" wrapText="1"/>
    </xf>
    <xf numFmtId="0" fontId="26" fillId="0" borderId="24" xfId="0" applyFont="1" applyBorder="1" applyAlignment="1">
      <alignment horizontal="left" vertical="justify" wrapText="1"/>
    </xf>
    <xf numFmtId="0" fontId="32" fillId="0" borderId="0" xfId="0" applyFont="1" applyAlignment="1">
      <alignment horizontal="center" vertical="center"/>
    </xf>
    <xf numFmtId="0" fontId="25" fillId="6" borderId="1" xfId="0" applyFont="1" applyFill="1" applyBorder="1" applyAlignment="1">
      <alignment horizontal="center" vertical="center" wrapText="1"/>
    </xf>
    <xf numFmtId="0" fontId="26" fillId="7" borderId="19" xfId="0" applyFont="1" applyFill="1" applyBorder="1" applyAlignment="1">
      <alignment horizontal="left" vertical="justify" wrapText="1"/>
    </xf>
    <xf numFmtId="0" fontId="26" fillId="7" borderId="20" xfId="0" applyFont="1" applyFill="1" applyBorder="1" applyAlignment="1">
      <alignment horizontal="left" vertical="justify" wrapText="1"/>
    </xf>
    <xf numFmtId="0" fontId="26" fillId="7" borderId="21" xfId="0" applyFont="1" applyFill="1" applyBorder="1" applyAlignment="1">
      <alignment horizontal="left" vertical="justify" wrapText="1"/>
    </xf>
    <xf numFmtId="0" fontId="33" fillId="10" borderId="0" xfId="0" applyFont="1" applyFill="1" applyAlignment="1">
      <alignment horizontal="center"/>
    </xf>
    <xf numFmtId="0" fontId="25" fillId="0" borderId="1" xfId="0" applyFont="1" applyBorder="1" applyAlignment="1">
      <alignment horizontal="center" vertical="center" wrapText="1"/>
    </xf>
    <xf numFmtId="0" fontId="23" fillId="0" borderId="0" xfId="0" applyFont="1" applyAlignment="1">
      <alignment horizontal="center" vertical="center"/>
    </xf>
    <xf numFmtId="0" fontId="24" fillId="0" borderId="0" xfId="0" applyFont="1" applyAlignment="1">
      <alignment horizontal="justify" vertical="center" wrapText="1"/>
    </xf>
    <xf numFmtId="0" fontId="25" fillId="5" borderId="1" xfId="0" applyFont="1" applyFill="1" applyBorder="1" applyAlignment="1">
      <alignment horizontal="center" vertical="center" wrapText="1"/>
    </xf>
    <xf numFmtId="0" fontId="0" fillId="0" borderId="1" xfId="0" applyBorder="1" applyAlignment="1">
      <alignment wrapText="1"/>
    </xf>
    <xf numFmtId="0" fontId="1" fillId="2" borderId="5" xfId="0" applyFont="1" applyFill="1" applyBorder="1" applyAlignment="1">
      <alignment horizontal="center" vertical="center" wrapText="1"/>
    </xf>
    <xf numFmtId="0" fontId="1" fillId="2" borderId="40"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 xfId="0" applyBorder="1" applyAlignment="1">
      <alignment horizontal="center" vertical="center"/>
    </xf>
    <xf numFmtId="0" fontId="0" fillId="0" borderId="5" xfId="0" applyBorder="1" applyAlignment="1">
      <alignment horizontal="center" vertical="center"/>
    </xf>
    <xf numFmtId="0" fontId="0" fillId="0" borderId="14" xfId="0" applyBorder="1" applyAlignment="1">
      <alignment horizontal="center" vertical="center"/>
    </xf>
    <xf numFmtId="0" fontId="7" fillId="2" borderId="10" xfId="0" applyFont="1" applyFill="1" applyBorder="1" applyAlignment="1">
      <alignment horizontal="center" vertical="center"/>
    </xf>
    <xf numFmtId="0" fontId="7" fillId="2" borderId="0" xfId="0" applyFont="1" applyFill="1" applyBorder="1" applyAlignment="1">
      <alignment horizontal="center" vertical="center"/>
    </xf>
    <xf numFmtId="0" fontId="9" fillId="2" borderId="5"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3" borderId="8" xfId="0" applyFont="1" applyFill="1" applyBorder="1" applyAlignment="1" applyProtection="1">
      <alignment horizontal="left" vertical="center"/>
      <protection locked="0"/>
    </xf>
    <xf numFmtId="0" fontId="9" fillId="3" borderId="9" xfId="0" applyFont="1" applyFill="1" applyBorder="1" applyAlignment="1" applyProtection="1">
      <alignment horizontal="left" vertical="center"/>
      <protection locked="0"/>
    </xf>
    <xf numFmtId="0" fontId="0" fillId="3" borderId="6" xfId="0" applyFont="1" applyFill="1" applyBorder="1" applyAlignment="1">
      <alignment horizontal="left" vertical="center"/>
    </xf>
    <xf numFmtId="0" fontId="0" fillId="3" borderId="7" xfId="0" applyFont="1" applyFill="1" applyBorder="1" applyAlignment="1">
      <alignment horizontal="left" vertical="center"/>
    </xf>
    <xf numFmtId="0" fontId="7" fillId="2" borderId="6" xfId="0" applyFont="1" applyFill="1" applyBorder="1" applyAlignment="1">
      <alignment horizontal="center" vertical="center"/>
    </xf>
    <xf numFmtId="0" fontId="17" fillId="0" borderId="0" xfId="0" applyFont="1" applyFill="1" applyAlignment="1">
      <alignment horizontal="left" vertical="center" wrapText="1"/>
    </xf>
    <xf numFmtId="0" fontId="9" fillId="2"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9" fillId="0" borderId="15" xfId="0" applyFont="1" applyBorder="1" applyAlignment="1">
      <alignment horizontal="center" vertical="center" wrapText="1"/>
    </xf>
    <xf numFmtId="0" fontId="1" fillId="0" borderId="13" xfId="0" applyFont="1" applyFill="1" applyBorder="1" applyAlignment="1">
      <alignment horizontal="center" vertical="center"/>
    </xf>
    <xf numFmtId="0" fontId="1" fillId="0" borderId="4" xfId="0" applyFont="1" applyFill="1" applyBorder="1" applyAlignment="1">
      <alignment horizontal="center" vertical="center"/>
    </xf>
    <xf numFmtId="0" fontId="4" fillId="0" borderId="1" xfId="0" applyFont="1" applyBorder="1" applyAlignment="1">
      <alignment horizontal="center" vertical="center" wrapText="1"/>
    </xf>
    <xf numFmtId="0" fontId="1" fillId="0" borderId="13" xfId="0" applyFont="1" applyBorder="1" applyAlignment="1">
      <alignment horizontal="center" vertical="center"/>
    </xf>
    <xf numFmtId="0" fontId="1" fillId="0" borderId="12" xfId="0" applyFont="1" applyBorder="1" applyAlignment="1">
      <alignment horizontal="center" vertical="center"/>
    </xf>
    <xf numFmtId="0" fontId="1" fillId="0" borderId="4" xfId="0" applyFont="1" applyBorder="1" applyAlignment="1">
      <alignment horizontal="center" vertical="center"/>
    </xf>
    <xf numFmtId="0" fontId="0" fillId="0" borderId="13" xfId="0" applyBorder="1" applyAlignment="1">
      <alignment horizontal="center" vertical="center"/>
    </xf>
    <xf numFmtId="0" fontId="0" fillId="0" borderId="4" xfId="0"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0" fillId="0" borderId="16" xfId="0" applyBorder="1" applyAlignment="1">
      <alignment horizontal="center" vertical="center"/>
    </xf>
    <xf numFmtId="0" fontId="0" fillId="0" borderId="12" xfId="0" applyBorder="1" applyAlignment="1">
      <alignment horizontal="center" vertical="center"/>
    </xf>
    <xf numFmtId="0" fontId="0" fillId="0" borderId="17" xfId="0" applyBorder="1" applyAlignment="1">
      <alignment horizontal="center" vertical="center"/>
    </xf>
    <xf numFmtId="164" fontId="36" fillId="7" borderId="32" xfId="3" applyFont="1" applyFill="1" applyBorder="1" applyAlignment="1">
      <alignment horizontal="center" vertical="center" wrapText="1"/>
    </xf>
    <xf numFmtId="164" fontId="36" fillId="7" borderId="31" xfId="3" applyFont="1" applyFill="1" applyBorder="1" applyAlignment="1">
      <alignment horizontal="center" vertical="center" wrapText="1"/>
    </xf>
    <xf numFmtId="0" fontId="28" fillId="9" borderId="30" xfId="0" applyFont="1" applyFill="1" applyBorder="1" applyAlignment="1">
      <alignment horizontal="center" vertical="center"/>
    </xf>
    <xf numFmtId="0" fontId="28" fillId="9" borderId="32" xfId="0" applyFont="1" applyFill="1" applyBorder="1" applyAlignment="1">
      <alignment horizontal="center" vertical="center"/>
    </xf>
    <xf numFmtId="0" fontId="28" fillId="9" borderId="31" xfId="0" applyFont="1" applyFill="1" applyBorder="1" applyAlignment="1">
      <alignment horizontal="center" vertical="center"/>
    </xf>
    <xf numFmtId="0" fontId="35" fillId="7" borderId="32" xfId="0" applyFont="1" applyFill="1" applyBorder="1" applyAlignment="1">
      <alignment horizontal="center" vertical="center" wrapText="1"/>
    </xf>
    <xf numFmtId="0" fontId="35" fillId="7" borderId="31" xfId="0" applyFont="1" applyFill="1" applyBorder="1" applyAlignment="1">
      <alignment horizontal="center" vertical="center" wrapText="1"/>
    </xf>
    <xf numFmtId="0" fontId="28" fillId="7" borderId="25" xfId="0" applyFont="1" applyFill="1" applyBorder="1" applyAlignment="1">
      <alignment horizontal="center" vertical="center" wrapText="1"/>
    </xf>
    <xf numFmtId="0" fontId="28" fillId="7" borderId="26" xfId="0" applyFont="1" applyFill="1" applyBorder="1" applyAlignment="1">
      <alignment horizontal="center" vertical="center" wrapText="1"/>
    </xf>
    <xf numFmtId="0" fontId="28" fillId="7" borderId="0" xfId="0" applyFont="1" applyFill="1" applyAlignment="1">
      <alignment horizontal="center" vertical="center" wrapText="1"/>
    </xf>
    <xf numFmtId="0" fontId="29" fillId="7" borderId="32" xfId="0" applyFont="1" applyFill="1" applyBorder="1" applyAlignment="1">
      <alignment horizontal="center" vertical="center" wrapText="1"/>
    </xf>
    <xf numFmtId="0" fontId="29" fillId="7" borderId="31" xfId="0" applyFont="1" applyFill="1" applyBorder="1" applyAlignment="1">
      <alignment horizontal="center" vertical="center" wrapText="1"/>
    </xf>
    <xf numFmtId="0" fontId="36" fillId="7" borderId="32" xfId="0" applyFont="1" applyFill="1" applyBorder="1" applyAlignment="1">
      <alignment horizontal="center" vertical="center" wrapText="1"/>
    </xf>
    <xf numFmtId="0" fontId="36" fillId="7" borderId="31" xfId="0" applyFont="1" applyFill="1" applyBorder="1" applyAlignment="1">
      <alignment horizontal="center" vertical="center" wrapText="1"/>
    </xf>
    <xf numFmtId="0" fontId="0" fillId="0" borderId="28" xfId="0" applyBorder="1"/>
    <xf numFmtId="0" fontId="28" fillId="7" borderId="35" xfId="0" applyFont="1" applyFill="1" applyBorder="1" applyAlignment="1">
      <alignment vertical="center" wrapText="1"/>
    </xf>
    <xf numFmtId="0" fontId="28" fillId="7" borderId="34" xfId="0" applyFont="1" applyFill="1" applyBorder="1" applyAlignment="1">
      <alignment vertical="center" wrapText="1"/>
    </xf>
    <xf numFmtId="0" fontId="29" fillId="7" borderId="38" xfId="0" applyFont="1" applyFill="1" applyBorder="1" applyAlignment="1">
      <alignment vertical="center"/>
    </xf>
    <xf numFmtId="0" fontId="28" fillId="7" borderId="25" xfId="0" applyFont="1" applyFill="1" applyBorder="1" applyAlignment="1">
      <alignment vertical="center"/>
    </xf>
    <xf numFmtId="0" fontId="28" fillId="7" borderId="33" xfId="0" applyFont="1" applyFill="1" applyBorder="1" applyAlignment="1">
      <alignment vertical="center"/>
    </xf>
    <xf numFmtId="0" fontId="28" fillId="7" borderId="26" xfId="0" applyFont="1" applyFill="1" applyBorder="1" applyAlignment="1">
      <alignment vertical="center" wrapText="1"/>
    </xf>
    <xf numFmtId="0" fontId="28" fillId="7" borderId="37" xfId="0" applyFont="1" applyFill="1" applyBorder="1" applyAlignment="1">
      <alignment vertical="center" wrapText="1"/>
    </xf>
    <xf numFmtId="0" fontId="29" fillId="7" borderId="39" xfId="0" applyFont="1" applyFill="1" applyBorder="1" applyAlignment="1">
      <alignment vertical="center"/>
    </xf>
    <xf numFmtId="0" fontId="28" fillId="9" borderId="41" xfId="0" applyFont="1" applyFill="1" applyBorder="1" applyAlignment="1">
      <alignment horizontal="center" vertical="center"/>
    </xf>
  </cellXfs>
  <cellStyles count="7">
    <cellStyle name="Millares" xfId="1" builtinId="3"/>
    <cellStyle name="Millares 2" xfId="5"/>
    <cellStyle name="Moneda" xfId="3" builtinId="4"/>
    <cellStyle name="Moneda 2" xfId="6"/>
    <cellStyle name="Normal" xfId="0" builtinId="0"/>
    <cellStyle name="Normal 5" xfId="2"/>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8"/>
  <sheetViews>
    <sheetView topLeftCell="A58" workbookViewId="0">
      <selection activeCell="A46" sqref="A46:D46"/>
    </sheetView>
  </sheetViews>
  <sheetFormatPr baseColWidth="10" defaultRowHeight="15" x14ac:dyDescent="0.25"/>
  <cols>
    <col min="2" max="2" width="13.85546875" customWidth="1"/>
    <col min="3" max="3" width="13.7109375" customWidth="1"/>
    <col min="4" max="4" width="15.5703125" customWidth="1"/>
    <col min="6" max="6" width="9.85546875" customWidth="1"/>
    <col min="7" max="7" width="9.42578125" customWidth="1"/>
  </cols>
  <sheetData>
    <row r="2" spans="1:12" ht="39.75" customHeight="1" x14ac:dyDescent="0.35">
      <c r="A2" s="204" t="s">
        <v>94</v>
      </c>
      <c r="B2" s="204"/>
      <c r="C2" s="204"/>
      <c r="D2" s="204"/>
      <c r="E2" s="204"/>
      <c r="F2" s="204"/>
      <c r="G2" s="204"/>
      <c r="H2" s="204"/>
      <c r="I2" s="204"/>
      <c r="J2" s="204"/>
      <c r="K2" s="204"/>
      <c r="L2" s="204"/>
    </row>
    <row r="4" spans="1:12" ht="16.5" x14ac:dyDescent="0.25">
      <c r="A4" s="206" t="s">
        <v>66</v>
      </c>
      <c r="B4" s="206"/>
      <c r="C4" s="206"/>
      <c r="D4" s="206"/>
      <c r="E4" s="206"/>
      <c r="F4" s="206"/>
      <c r="G4" s="206"/>
      <c r="H4" s="206"/>
      <c r="I4" s="206"/>
      <c r="J4" s="206"/>
      <c r="K4" s="206"/>
      <c r="L4" s="206"/>
    </row>
    <row r="5" spans="1:12" ht="16.5" x14ac:dyDescent="0.25">
      <c r="A5" s="80"/>
    </row>
    <row r="6" spans="1:12" ht="16.5" x14ac:dyDescent="0.25">
      <c r="A6" s="206" t="s">
        <v>67</v>
      </c>
      <c r="B6" s="206"/>
      <c r="C6" s="206"/>
      <c r="D6" s="206"/>
      <c r="E6" s="206"/>
      <c r="F6" s="206"/>
      <c r="G6" s="206"/>
      <c r="H6" s="206"/>
      <c r="I6" s="206"/>
      <c r="J6" s="206"/>
      <c r="K6" s="206"/>
      <c r="L6" s="206"/>
    </row>
    <row r="7" spans="1:12" ht="16.5" x14ac:dyDescent="0.25">
      <c r="A7" s="81"/>
    </row>
    <row r="8" spans="1:12" ht="109.5" customHeight="1" x14ac:dyDescent="0.25">
      <c r="A8" s="207" t="s">
        <v>140</v>
      </c>
      <c r="B8" s="207"/>
      <c r="C8" s="207"/>
      <c r="D8" s="207"/>
      <c r="E8" s="207"/>
      <c r="F8" s="207"/>
      <c r="G8" s="207"/>
      <c r="H8" s="207"/>
      <c r="I8" s="207"/>
      <c r="J8" s="207"/>
      <c r="K8" s="207"/>
      <c r="L8" s="207"/>
    </row>
    <row r="9" spans="1:12" ht="45.75" customHeight="1" x14ac:dyDescent="0.25">
      <c r="A9" s="207"/>
      <c r="B9" s="207"/>
      <c r="C9" s="207"/>
      <c r="D9" s="207"/>
      <c r="E9" s="207"/>
      <c r="F9" s="207"/>
      <c r="G9" s="207"/>
      <c r="H9" s="207"/>
      <c r="I9" s="207"/>
      <c r="J9" s="207"/>
      <c r="K9" s="207"/>
      <c r="L9" s="207"/>
    </row>
    <row r="10" spans="1:12" ht="28.5" customHeight="1" x14ac:dyDescent="0.25">
      <c r="A10" s="207" t="s">
        <v>97</v>
      </c>
      <c r="B10" s="207"/>
      <c r="C10" s="207"/>
      <c r="D10" s="207"/>
      <c r="E10" s="207"/>
      <c r="F10" s="207"/>
      <c r="G10" s="207"/>
      <c r="H10" s="207"/>
      <c r="I10" s="207"/>
      <c r="J10" s="207"/>
      <c r="K10" s="207"/>
      <c r="L10" s="207"/>
    </row>
    <row r="11" spans="1:12" ht="28.5" customHeight="1" x14ac:dyDescent="0.25">
      <c r="A11" s="207"/>
      <c r="B11" s="207"/>
      <c r="C11" s="207"/>
      <c r="D11" s="207"/>
      <c r="E11" s="207"/>
      <c r="F11" s="207"/>
      <c r="G11" s="207"/>
      <c r="H11" s="207"/>
      <c r="I11" s="207"/>
      <c r="J11" s="207"/>
      <c r="K11" s="207"/>
      <c r="L11" s="207"/>
    </row>
    <row r="12" spans="1:12" ht="15.75" thickBot="1" x14ac:dyDescent="0.3"/>
    <row r="13" spans="1:12" ht="15.75" thickBot="1" x14ac:dyDescent="0.3">
      <c r="A13" s="82" t="s">
        <v>68</v>
      </c>
      <c r="B13" s="208" t="s">
        <v>93</v>
      </c>
      <c r="C13" s="209"/>
      <c r="D13" s="209"/>
      <c r="E13" s="209"/>
      <c r="F13" s="209"/>
      <c r="G13" s="209"/>
      <c r="H13" s="209"/>
      <c r="I13" s="209"/>
      <c r="J13" s="209"/>
      <c r="K13" s="209"/>
      <c r="L13" s="209"/>
    </row>
    <row r="14" spans="1:12" ht="15.75" thickBot="1" x14ac:dyDescent="0.3">
      <c r="A14" s="83">
        <v>1</v>
      </c>
      <c r="B14" s="205"/>
      <c r="C14" s="205"/>
      <c r="D14" s="205"/>
      <c r="E14" s="205"/>
      <c r="F14" s="205"/>
      <c r="G14" s="205"/>
      <c r="H14" s="205"/>
      <c r="I14" s="205"/>
      <c r="J14" s="205"/>
      <c r="K14" s="205"/>
      <c r="L14" s="205"/>
    </row>
    <row r="15" spans="1:12" ht="15.75" thickBot="1" x14ac:dyDescent="0.3">
      <c r="A15" s="83">
        <v>2</v>
      </c>
      <c r="B15" s="205"/>
      <c r="C15" s="205"/>
      <c r="D15" s="205"/>
      <c r="E15" s="205"/>
      <c r="F15" s="205"/>
      <c r="G15" s="205"/>
      <c r="H15" s="205"/>
      <c r="I15" s="205"/>
      <c r="J15" s="205"/>
      <c r="K15" s="205"/>
      <c r="L15" s="205"/>
    </row>
    <row r="16" spans="1:12" ht="15.75" thickBot="1" x14ac:dyDescent="0.3">
      <c r="A16" s="83">
        <v>3</v>
      </c>
      <c r="B16" s="205"/>
      <c r="C16" s="205"/>
      <c r="D16" s="205"/>
      <c r="E16" s="205"/>
      <c r="F16" s="205"/>
      <c r="G16" s="205"/>
      <c r="H16" s="205"/>
      <c r="I16" s="205"/>
      <c r="J16" s="205"/>
      <c r="K16" s="205"/>
      <c r="L16" s="205"/>
    </row>
    <row r="17" spans="1:12" ht="15.75" thickBot="1" x14ac:dyDescent="0.3">
      <c r="A17" s="83">
        <v>4</v>
      </c>
      <c r="B17" s="205"/>
      <c r="C17" s="205"/>
      <c r="D17" s="205"/>
      <c r="E17" s="205"/>
      <c r="F17" s="205"/>
      <c r="G17" s="205"/>
      <c r="H17" s="205"/>
      <c r="I17" s="205"/>
      <c r="J17" s="205"/>
      <c r="K17" s="205"/>
      <c r="L17" s="205"/>
    </row>
    <row r="18" spans="1:12" ht="15.75" thickBot="1" x14ac:dyDescent="0.3">
      <c r="A18" s="83">
        <v>5</v>
      </c>
      <c r="B18" s="205"/>
      <c r="C18" s="205"/>
      <c r="D18" s="205"/>
      <c r="E18" s="205"/>
      <c r="F18" s="205"/>
      <c r="G18" s="205"/>
      <c r="H18" s="205"/>
      <c r="I18" s="205"/>
      <c r="J18" s="205"/>
      <c r="K18" s="205"/>
      <c r="L18" s="205"/>
    </row>
    <row r="19" spans="1:12" x14ac:dyDescent="0.25">
      <c r="A19" s="90"/>
      <c r="B19" s="90"/>
      <c r="C19" s="90"/>
      <c r="D19" s="90"/>
      <c r="E19" s="90"/>
      <c r="F19" s="90"/>
      <c r="G19" s="90"/>
      <c r="H19" s="90"/>
      <c r="I19" s="90"/>
      <c r="J19" s="90"/>
      <c r="K19" s="90"/>
      <c r="L19" s="90"/>
    </row>
    <row r="20" spans="1:12" x14ac:dyDescent="0.25">
      <c r="A20" s="91"/>
      <c r="B20" s="90"/>
      <c r="C20" s="90"/>
      <c r="D20" s="90"/>
      <c r="E20" s="90"/>
      <c r="F20" s="90"/>
      <c r="G20" s="90"/>
      <c r="H20" s="90"/>
      <c r="I20" s="90"/>
      <c r="J20" s="90"/>
      <c r="K20" s="90"/>
      <c r="L20" s="90"/>
    </row>
    <row r="21" spans="1:12" x14ac:dyDescent="0.25">
      <c r="A21" s="199" t="s">
        <v>92</v>
      </c>
      <c r="B21" s="199"/>
      <c r="C21" s="199"/>
      <c r="D21" s="199"/>
      <c r="E21" s="199"/>
      <c r="F21" s="199"/>
      <c r="G21" s="199"/>
      <c r="H21" s="199"/>
      <c r="I21" s="199"/>
      <c r="J21" s="199"/>
      <c r="K21" s="199"/>
      <c r="L21" s="199"/>
    </row>
    <row r="23" spans="1:12" ht="27" customHeight="1" x14ac:dyDescent="0.25">
      <c r="A23" s="200" t="s">
        <v>69</v>
      </c>
      <c r="B23" s="200"/>
      <c r="C23" s="200"/>
      <c r="D23" s="200"/>
      <c r="E23" s="85" t="s">
        <v>70</v>
      </c>
      <c r="F23" s="84" t="s">
        <v>71</v>
      </c>
      <c r="G23" s="84" t="s">
        <v>72</v>
      </c>
      <c r="H23" s="200" t="s">
        <v>3</v>
      </c>
      <c r="I23" s="200"/>
      <c r="J23" s="200"/>
      <c r="K23" s="200"/>
      <c r="L23" s="200"/>
    </row>
    <row r="24" spans="1:12" ht="30.75" customHeight="1" x14ac:dyDescent="0.25">
      <c r="A24" s="201" t="s">
        <v>101</v>
      </c>
      <c r="B24" s="202"/>
      <c r="C24" s="202"/>
      <c r="D24" s="203"/>
      <c r="E24" s="86"/>
      <c r="F24" s="1"/>
      <c r="G24" s="1"/>
      <c r="H24" s="189"/>
      <c r="I24" s="189"/>
      <c r="J24" s="189"/>
      <c r="K24" s="189"/>
      <c r="L24" s="189"/>
    </row>
    <row r="25" spans="1:12" ht="35.25" customHeight="1" x14ac:dyDescent="0.25">
      <c r="A25" s="186" t="s">
        <v>102</v>
      </c>
      <c r="B25" s="187"/>
      <c r="C25" s="187"/>
      <c r="D25" s="188"/>
      <c r="E25" s="87"/>
      <c r="F25" s="1"/>
      <c r="G25" s="1"/>
      <c r="H25" s="189"/>
      <c r="I25" s="189"/>
      <c r="J25" s="189"/>
      <c r="K25" s="189"/>
      <c r="L25" s="189"/>
    </row>
    <row r="26" spans="1:12" ht="24.75" customHeight="1" x14ac:dyDescent="0.25">
      <c r="A26" s="186" t="s">
        <v>141</v>
      </c>
      <c r="B26" s="187"/>
      <c r="C26" s="187"/>
      <c r="D26" s="188"/>
      <c r="E26" s="87"/>
      <c r="F26" s="1"/>
      <c r="G26" s="1"/>
      <c r="H26" s="189"/>
      <c r="I26" s="189"/>
      <c r="J26" s="189"/>
      <c r="K26" s="189"/>
      <c r="L26" s="189"/>
    </row>
    <row r="27" spans="1:12" ht="27" customHeight="1" x14ac:dyDescent="0.25">
      <c r="A27" s="196" t="s">
        <v>73</v>
      </c>
      <c r="B27" s="197"/>
      <c r="C27" s="197"/>
      <c r="D27" s="198"/>
      <c r="E27" s="88"/>
      <c r="F27" s="1"/>
      <c r="G27" s="1"/>
      <c r="H27" s="189"/>
      <c r="I27" s="189"/>
      <c r="J27" s="189"/>
      <c r="K27" s="189"/>
      <c r="L27" s="189"/>
    </row>
    <row r="28" spans="1:12" ht="20.25" customHeight="1" x14ac:dyDescent="0.25">
      <c r="A28" s="196" t="s">
        <v>96</v>
      </c>
      <c r="B28" s="197"/>
      <c r="C28" s="197"/>
      <c r="D28" s="198"/>
      <c r="E28" s="88"/>
      <c r="F28" s="1"/>
      <c r="G28" s="1"/>
      <c r="H28" s="190"/>
      <c r="I28" s="191"/>
      <c r="J28" s="191"/>
      <c r="K28" s="191"/>
      <c r="L28" s="192"/>
    </row>
    <row r="29" spans="1:12" ht="28.5" customHeight="1" x14ac:dyDescent="0.25">
      <c r="A29" s="196" t="s">
        <v>142</v>
      </c>
      <c r="B29" s="197"/>
      <c r="C29" s="197"/>
      <c r="D29" s="198"/>
      <c r="E29" s="88"/>
      <c r="F29" s="1"/>
      <c r="G29" s="1"/>
      <c r="H29" s="189"/>
      <c r="I29" s="189"/>
      <c r="J29" s="189"/>
      <c r="K29" s="189"/>
      <c r="L29" s="189"/>
    </row>
    <row r="30" spans="1:12" ht="28.5" customHeight="1" x14ac:dyDescent="0.25">
      <c r="A30" s="196" t="s">
        <v>99</v>
      </c>
      <c r="B30" s="197"/>
      <c r="C30" s="197"/>
      <c r="D30" s="198"/>
      <c r="E30" s="88"/>
      <c r="F30" s="1"/>
      <c r="G30" s="1"/>
      <c r="H30" s="190"/>
      <c r="I30" s="191"/>
      <c r="J30" s="191"/>
      <c r="K30" s="191"/>
      <c r="L30" s="192"/>
    </row>
    <row r="31" spans="1:12" ht="15.75" customHeight="1" x14ac:dyDescent="0.25">
      <c r="A31" s="186" t="s">
        <v>74</v>
      </c>
      <c r="B31" s="187"/>
      <c r="C31" s="187"/>
      <c r="D31" s="188"/>
      <c r="E31" s="87"/>
      <c r="F31" s="1"/>
      <c r="G31" s="1"/>
      <c r="H31" s="189"/>
      <c r="I31" s="189"/>
      <c r="J31" s="189"/>
      <c r="K31" s="189"/>
      <c r="L31" s="189"/>
    </row>
    <row r="32" spans="1:12" ht="19.5" customHeight="1" x14ac:dyDescent="0.25">
      <c r="A32" s="186" t="s">
        <v>75</v>
      </c>
      <c r="B32" s="187"/>
      <c r="C32" s="187"/>
      <c r="D32" s="188"/>
      <c r="E32" s="87"/>
      <c r="F32" s="1"/>
      <c r="G32" s="1"/>
      <c r="H32" s="189"/>
      <c r="I32" s="189"/>
      <c r="J32" s="189"/>
      <c r="K32" s="189"/>
      <c r="L32" s="189"/>
    </row>
    <row r="33" spans="1:12" ht="27.75" customHeight="1" x14ac:dyDescent="0.25">
      <c r="A33" s="186" t="s">
        <v>76</v>
      </c>
      <c r="B33" s="187"/>
      <c r="C33" s="187"/>
      <c r="D33" s="188"/>
      <c r="E33" s="87"/>
      <c r="F33" s="1"/>
      <c r="G33" s="1"/>
      <c r="H33" s="189"/>
      <c r="I33" s="189"/>
      <c r="J33" s="189"/>
      <c r="K33" s="189"/>
      <c r="L33" s="189"/>
    </row>
    <row r="34" spans="1:12" ht="61.5" customHeight="1" x14ac:dyDescent="0.25">
      <c r="A34" s="186" t="s">
        <v>77</v>
      </c>
      <c r="B34" s="187"/>
      <c r="C34" s="187"/>
      <c r="D34" s="188"/>
      <c r="E34" s="87"/>
      <c r="F34" s="1"/>
      <c r="G34" s="1"/>
      <c r="H34" s="189"/>
      <c r="I34" s="189"/>
      <c r="J34" s="189"/>
      <c r="K34" s="189"/>
      <c r="L34" s="189"/>
    </row>
    <row r="35" spans="1:12" ht="17.25" customHeight="1" x14ac:dyDescent="0.25">
      <c r="A35" s="186" t="s">
        <v>78</v>
      </c>
      <c r="B35" s="187"/>
      <c r="C35" s="187"/>
      <c r="D35" s="188"/>
      <c r="E35" s="87"/>
      <c r="F35" s="1"/>
      <c r="G35" s="1"/>
      <c r="H35" s="189"/>
      <c r="I35" s="189"/>
      <c r="J35" s="189"/>
      <c r="K35" s="189"/>
      <c r="L35" s="189"/>
    </row>
    <row r="36" spans="1:12" ht="24" customHeight="1" x14ac:dyDescent="0.25">
      <c r="A36" s="193" t="s">
        <v>98</v>
      </c>
      <c r="B36" s="194"/>
      <c r="C36" s="194"/>
      <c r="D36" s="195"/>
      <c r="E36" s="87"/>
      <c r="F36" s="1"/>
      <c r="G36" s="1"/>
      <c r="H36" s="190"/>
      <c r="I36" s="191"/>
      <c r="J36" s="191"/>
      <c r="K36" s="191"/>
      <c r="L36" s="192"/>
    </row>
    <row r="37" spans="1:12" ht="24" customHeight="1" x14ac:dyDescent="0.25">
      <c r="A37" s="186" t="s">
        <v>103</v>
      </c>
      <c r="B37" s="187"/>
      <c r="C37" s="187"/>
      <c r="D37" s="188"/>
      <c r="E37" s="87"/>
      <c r="F37" s="1"/>
      <c r="G37" s="1"/>
      <c r="H37" s="190"/>
      <c r="I37" s="191"/>
      <c r="J37" s="191"/>
      <c r="K37" s="191"/>
      <c r="L37" s="192"/>
    </row>
    <row r="38" spans="1:12" ht="28.5" customHeight="1" x14ac:dyDescent="0.25">
      <c r="A38" s="186" t="s">
        <v>104</v>
      </c>
      <c r="B38" s="187"/>
      <c r="C38" s="187"/>
      <c r="D38" s="188"/>
      <c r="E38" s="89"/>
      <c r="F38" s="1"/>
      <c r="G38" s="1"/>
      <c r="H38" s="189"/>
      <c r="I38" s="189"/>
      <c r="J38" s="189"/>
      <c r="K38" s="189"/>
      <c r="L38" s="189"/>
    </row>
    <row r="41" spans="1:12" x14ac:dyDescent="0.25">
      <c r="A41" s="199" t="s">
        <v>100</v>
      </c>
      <c r="B41" s="199"/>
      <c r="C41" s="199"/>
      <c r="D41" s="199"/>
      <c r="E41" s="199"/>
      <c r="F41" s="199"/>
      <c r="G41" s="199"/>
      <c r="H41" s="199"/>
      <c r="I41" s="199"/>
      <c r="J41" s="199"/>
      <c r="K41" s="199"/>
      <c r="L41" s="199"/>
    </row>
    <row r="43" spans="1:12" ht="15" customHeight="1" x14ac:dyDescent="0.25">
      <c r="A43" s="200" t="s">
        <v>69</v>
      </c>
      <c r="B43" s="200"/>
      <c r="C43" s="200"/>
      <c r="D43" s="200"/>
      <c r="E43" s="85" t="s">
        <v>70</v>
      </c>
      <c r="F43" s="92" t="s">
        <v>71</v>
      </c>
      <c r="G43" s="92" t="s">
        <v>72</v>
      </c>
      <c r="H43" s="200" t="s">
        <v>3</v>
      </c>
      <c r="I43" s="200"/>
      <c r="J43" s="200"/>
      <c r="K43" s="200"/>
      <c r="L43" s="200"/>
    </row>
    <row r="44" spans="1:12" ht="30" customHeight="1" x14ac:dyDescent="0.25">
      <c r="A44" s="201" t="s">
        <v>101</v>
      </c>
      <c r="B44" s="202"/>
      <c r="C44" s="202"/>
      <c r="D44" s="203"/>
      <c r="E44" s="86"/>
      <c r="F44" s="1"/>
      <c r="G44" s="1"/>
      <c r="H44" s="189"/>
      <c r="I44" s="189"/>
      <c r="J44" s="189"/>
      <c r="K44" s="189"/>
      <c r="L44" s="189"/>
    </row>
    <row r="45" spans="1:12" ht="15" customHeight="1" x14ac:dyDescent="0.25">
      <c r="A45" s="186" t="s">
        <v>102</v>
      </c>
      <c r="B45" s="187"/>
      <c r="C45" s="187"/>
      <c r="D45" s="188"/>
      <c r="E45" s="87"/>
      <c r="F45" s="1"/>
      <c r="G45" s="1"/>
      <c r="H45" s="189"/>
      <c r="I45" s="189"/>
      <c r="J45" s="189"/>
      <c r="K45" s="189"/>
      <c r="L45" s="189"/>
    </row>
    <row r="46" spans="1:12" ht="15" customHeight="1" x14ac:dyDescent="0.25">
      <c r="A46" s="186" t="s">
        <v>141</v>
      </c>
      <c r="B46" s="187"/>
      <c r="C46" s="187"/>
      <c r="D46" s="188"/>
      <c r="E46" s="87"/>
      <c r="F46" s="1"/>
      <c r="G46" s="1"/>
      <c r="H46" s="189"/>
      <c r="I46" s="189"/>
      <c r="J46" s="189"/>
      <c r="K46" s="189"/>
      <c r="L46" s="189"/>
    </row>
    <row r="47" spans="1:12" ht="15" customHeight="1" x14ac:dyDescent="0.25">
      <c r="A47" s="196" t="s">
        <v>73</v>
      </c>
      <c r="B47" s="197"/>
      <c r="C47" s="197"/>
      <c r="D47" s="198"/>
      <c r="E47" s="88"/>
      <c r="F47" s="1"/>
      <c r="G47" s="1"/>
      <c r="H47" s="189"/>
      <c r="I47" s="189"/>
      <c r="J47" s="189"/>
      <c r="K47" s="189"/>
      <c r="L47" s="189"/>
    </row>
    <row r="48" spans="1:12" ht="15" customHeight="1" x14ac:dyDescent="0.25">
      <c r="A48" s="196" t="s">
        <v>96</v>
      </c>
      <c r="B48" s="197"/>
      <c r="C48" s="197"/>
      <c r="D48" s="198"/>
      <c r="E48" s="88"/>
      <c r="F48" s="1"/>
      <c r="G48" s="1"/>
      <c r="H48" s="190"/>
      <c r="I48" s="191"/>
      <c r="J48" s="191"/>
      <c r="K48" s="191"/>
      <c r="L48" s="192"/>
    </row>
    <row r="49" spans="1:12" ht="37.5" customHeight="1" x14ac:dyDescent="0.25">
      <c r="A49" s="196" t="s">
        <v>142</v>
      </c>
      <c r="B49" s="197"/>
      <c r="C49" s="197"/>
      <c r="D49" s="198"/>
      <c r="E49" s="88"/>
      <c r="F49" s="1"/>
      <c r="G49" s="1"/>
      <c r="H49" s="189"/>
      <c r="I49" s="189"/>
      <c r="J49" s="189"/>
      <c r="K49" s="189"/>
      <c r="L49" s="189"/>
    </row>
    <row r="50" spans="1:12" ht="15" customHeight="1" x14ac:dyDescent="0.25">
      <c r="A50" s="196" t="s">
        <v>99</v>
      </c>
      <c r="B50" s="197"/>
      <c r="C50" s="197"/>
      <c r="D50" s="198"/>
      <c r="E50" s="88"/>
      <c r="F50" s="1"/>
      <c r="G50" s="1"/>
      <c r="H50" s="190"/>
      <c r="I50" s="191"/>
      <c r="J50" s="191"/>
      <c r="K50" s="191"/>
      <c r="L50" s="192"/>
    </row>
    <row r="51" spans="1:12" ht="15" customHeight="1" x14ac:dyDescent="0.25">
      <c r="A51" s="186" t="s">
        <v>74</v>
      </c>
      <c r="B51" s="187"/>
      <c r="C51" s="187"/>
      <c r="D51" s="188"/>
      <c r="E51" s="87"/>
      <c r="F51" s="1"/>
      <c r="G51" s="1"/>
      <c r="H51" s="189"/>
      <c r="I51" s="189"/>
      <c r="J51" s="189"/>
      <c r="K51" s="189"/>
      <c r="L51" s="189"/>
    </row>
    <row r="52" spans="1:12" ht="15" customHeight="1" x14ac:dyDescent="0.25">
      <c r="A52" s="186" t="s">
        <v>75</v>
      </c>
      <c r="B52" s="187"/>
      <c r="C52" s="187"/>
      <c r="D52" s="188"/>
      <c r="E52" s="87"/>
      <c r="F52" s="1"/>
      <c r="G52" s="1"/>
      <c r="H52" s="189"/>
      <c r="I52" s="189"/>
      <c r="J52" s="189"/>
      <c r="K52" s="189"/>
      <c r="L52" s="189"/>
    </row>
    <row r="53" spans="1:12" ht="15" customHeight="1" x14ac:dyDescent="0.25">
      <c r="A53" s="186" t="s">
        <v>76</v>
      </c>
      <c r="B53" s="187"/>
      <c r="C53" s="187"/>
      <c r="D53" s="188"/>
      <c r="E53" s="87"/>
      <c r="F53" s="1"/>
      <c r="G53" s="1"/>
      <c r="H53" s="189"/>
      <c r="I53" s="189"/>
      <c r="J53" s="189"/>
      <c r="K53" s="189"/>
      <c r="L53" s="189"/>
    </row>
    <row r="54" spans="1:12" ht="15" customHeight="1" x14ac:dyDescent="0.25">
      <c r="A54" s="186" t="s">
        <v>77</v>
      </c>
      <c r="B54" s="187"/>
      <c r="C54" s="187"/>
      <c r="D54" s="188"/>
      <c r="E54" s="87"/>
      <c r="F54" s="1"/>
      <c r="G54" s="1"/>
      <c r="H54" s="189"/>
      <c r="I54" s="189"/>
      <c r="J54" s="189"/>
      <c r="K54" s="189"/>
      <c r="L54" s="189"/>
    </row>
    <row r="55" spans="1:12" ht="15" customHeight="1" x14ac:dyDescent="0.25">
      <c r="A55" s="186" t="s">
        <v>78</v>
      </c>
      <c r="B55" s="187"/>
      <c r="C55" s="187"/>
      <c r="D55" s="188"/>
      <c r="E55" s="87"/>
      <c r="F55" s="1"/>
      <c r="G55" s="1"/>
      <c r="H55" s="189"/>
      <c r="I55" s="189"/>
      <c r="J55" s="189"/>
      <c r="K55" s="189"/>
      <c r="L55" s="189"/>
    </row>
    <row r="56" spans="1:12" ht="15" customHeight="1" x14ac:dyDescent="0.25">
      <c r="A56" s="193" t="s">
        <v>98</v>
      </c>
      <c r="B56" s="194"/>
      <c r="C56" s="194"/>
      <c r="D56" s="195"/>
      <c r="E56" s="87"/>
      <c r="F56" s="1"/>
      <c r="G56" s="1"/>
      <c r="H56" s="190"/>
      <c r="I56" s="191"/>
      <c r="J56" s="191"/>
      <c r="K56" s="191"/>
      <c r="L56" s="192"/>
    </row>
    <row r="57" spans="1:12" ht="15" customHeight="1" x14ac:dyDescent="0.25">
      <c r="A57" s="186" t="s">
        <v>103</v>
      </c>
      <c r="B57" s="187"/>
      <c r="C57" s="187"/>
      <c r="D57" s="188"/>
      <c r="E57" s="87"/>
      <c r="F57" s="1"/>
      <c r="G57" s="1"/>
      <c r="H57" s="190"/>
      <c r="I57" s="191"/>
      <c r="J57" s="191"/>
      <c r="K57" s="191"/>
      <c r="L57" s="192"/>
    </row>
    <row r="58" spans="1:12" ht="15" customHeight="1" x14ac:dyDescent="0.25">
      <c r="A58" s="186" t="s">
        <v>104</v>
      </c>
      <c r="B58" s="187"/>
      <c r="C58" s="187"/>
      <c r="D58" s="188"/>
      <c r="E58" s="89"/>
      <c r="F58" s="1"/>
      <c r="G58" s="1"/>
      <c r="H58" s="189"/>
      <c r="I58" s="189"/>
      <c r="J58" s="189"/>
      <c r="K58" s="189"/>
      <c r="L58" s="189"/>
    </row>
  </sheetData>
  <mergeCells count="77">
    <mergeCell ref="A4:L4"/>
    <mergeCell ref="A6:L6"/>
    <mergeCell ref="A8:L9"/>
    <mergeCell ref="A10:L11"/>
    <mergeCell ref="B13:L13"/>
    <mergeCell ref="A23:D23"/>
    <mergeCell ref="A28:D28"/>
    <mergeCell ref="H28:L28"/>
    <mergeCell ref="H25:L25"/>
    <mergeCell ref="H26:L26"/>
    <mergeCell ref="H27:L27"/>
    <mergeCell ref="A24:D24"/>
    <mergeCell ref="A25:D25"/>
    <mergeCell ref="A26:D26"/>
    <mergeCell ref="H24:L24"/>
    <mergeCell ref="A27:D27"/>
    <mergeCell ref="B14:L14"/>
    <mergeCell ref="B15:L15"/>
    <mergeCell ref="B16:L16"/>
    <mergeCell ref="B17:L17"/>
    <mergeCell ref="B18:L18"/>
    <mergeCell ref="H38:L38"/>
    <mergeCell ref="A2:L2"/>
    <mergeCell ref="A21:L21"/>
    <mergeCell ref="H29:L29"/>
    <mergeCell ref="H31:L31"/>
    <mergeCell ref="H32:L32"/>
    <mergeCell ref="H33:L33"/>
    <mergeCell ref="H34:L34"/>
    <mergeCell ref="H35:L35"/>
    <mergeCell ref="A32:D32"/>
    <mergeCell ref="A33:D33"/>
    <mergeCell ref="A34:D34"/>
    <mergeCell ref="A35:D35"/>
    <mergeCell ref="A38:D38"/>
    <mergeCell ref="H23:L23"/>
    <mergeCell ref="A29:D29"/>
    <mergeCell ref="H36:L36"/>
    <mergeCell ref="A36:D36"/>
    <mergeCell ref="A37:D37"/>
    <mergeCell ref="A30:D30"/>
    <mergeCell ref="H30:L30"/>
    <mergeCell ref="A31:D31"/>
    <mergeCell ref="A41:L41"/>
    <mergeCell ref="A43:D43"/>
    <mergeCell ref="H43:L43"/>
    <mergeCell ref="A44:D44"/>
    <mergeCell ref="H44:L44"/>
    <mergeCell ref="A45:D45"/>
    <mergeCell ref="H45:L45"/>
    <mergeCell ref="A46:D46"/>
    <mergeCell ref="H46:L46"/>
    <mergeCell ref="A47:D47"/>
    <mergeCell ref="H47:L47"/>
    <mergeCell ref="H53:L53"/>
    <mergeCell ref="A48:D48"/>
    <mergeCell ref="H48:L48"/>
    <mergeCell ref="A49:D49"/>
    <mergeCell ref="H49:L49"/>
    <mergeCell ref="A50:D50"/>
    <mergeCell ref="H50:L50"/>
    <mergeCell ref="A57:D57"/>
    <mergeCell ref="A58:D58"/>
    <mergeCell ref="H58:L58"/>
    <mergeCell ref="H57:L57"/>
    <mergeCell ref="H37:L37"/>
    <mergeCell ref="A54:D54"/>
    <mergeCell ref="H54:L54"/>
    <mergeCell ref="A55:D55"/>
    <mergeCell ref="H55:L55"/>
    <mergeCell ref="A56:D56"/>
    <mergeCell ref="H56:L56"/>
    <mergeCell ref="A51:D51"/>
    <mergeCell ref="H51:L51"/>
    <mergeCell ref="A52:D52"/>
    <mergeCell ref="H52:L52"/>
    <mergeCell ref="A53:D53"/>
  </mergeCell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topLeftCell="A4" workbookViewId="0">
      <selection activeCell="C12" sqref="C12:D12"/>
    </sheetView>
  </sheetViews>
  <sheetFormatPr baseColWidth="10" defaultRowHeight="15.75" x14ac:dyDescent="0.25"/>
  <cols>
    <col min="1" max="1" width="24.85546875" style="156" customWidth="1"/>
    <col min="2" max="2" width="55.5703125" style="156" customWidth="1"/>
    <col min="3" max="3" width="41.28515625" style="156" customWidth="1"/>
    <col min="4" max="4" width="29.42578125" style="156" customWidth="1"/>
    <col min="5" max="5" width="29.140625" style="156" customWidth="1"/>
    <col min="6" max="16384" width="11.42578125" style="107"/>
  </cols>
  <sheetData>
    <row r="1" spans="1:8" ht="15.75" customHeight="1" x14ac:dyDescent="0.25">
      <c r="A1" s="250" t="s">
        <v>95</v>
      </c>
      <c r="B1" s="251"/>
      <c r="C1" s="251"/>
      <c r="D1" s="251"/>
      <c r="E1" s="130"/>
    </row>
    <row r="2" spans="1:8" x14ac:dyDescent="0.25">
      <c r="A2" s="131"/>
      <c r="B2" s="252" t="s">
        <v>79</v>
      </c>
      <c r="C2" s="252"/>
      <c r="D2" s="252"/>
      <c r="E2" s="132"/>
    </row>
    <row r="3" spans="1:8" x14ac:dyDescent="0.25">
      <c r="A3" s="133"/>
      <c r="B3" s="252" t="s">
        <v>158</v>
      </c>
      <c r="C3" s="252"/>
      <c r="D3" s="252"/>
      <c r="E3" s="134"/>
    </row>
    <row r="4" spans="1:8" thickBot="1" x14ac:dyDescent="0.3">
      <c r="A4" s="135"/>
      <c r="B4" s="136"/>
      <c r="C4" s="136"/>
      <c r="D4" s="136"/>
      <c r="E4" s="137"/>
    </row>
    <row r="5" spans="1:8" ht="16.5" thickBot="1" x14ac:dyDescent="0.3">
      <c r="A5" s="135"/>
      <c r="B5" s="138" t="s">
        <v>80</v>
      </c>
      <c r="C5" s="253" t="s">
        <v>196</v>
      </c>
      <c r="D5" s="254"/>
      <c r="E5" s="137"/>
    </row>
    <row r="6" spans="1:8" ht="16.5" thickBot="1" x14ac:dyDescent="0.3">
      <c r="A6" s="135"/>
      <c r="B6" s="162" t="s">
        <v>81</v>
      </c>
      <c r="C6" s="255" t="s">
        <v>197</v>
      </c>
      <c r="D6" s="256"/>
      <c r="E6" s="137"/>
    </row>
    <row r="7" spans="1:8" ht="16.5" customHeight="1" thickBot="1" x14ac:dyDescent="0.3">
      <c r="A7" s="135"/>
      <c r="B7" s="162" t="s">
        <v>159</v>
      </c>
      <c r="C7" s="248" t="s">
        <v>160</v>
      </c>
      <c r="D7" s="249"/>
      <c r="E7" s="137"/>
    </row>
    <row r="8" spans="1:8" ht="16.5" thickBot="1" x14ac:dyDescent="0.3">
      <c r="A8" s="135"/>
      <c r="B8" s="163">
        <v>9</v>
      </c>
      <c r="C8" s="243">
        <v>2169723959</v>
      </c>
      <c r="D8" s="244"/>
      <c r="E8" s="137"/>
    </row>
    <row r="9" spans="1:8" ht="16.5" thickBot="1" x14ac:dyDescent="0.3">
      <c r="A9" s="135"/>
      <c r="B9" s="163">
        <v>14</v>
      </c>
      <c r="C9" s="243">
        <v>2297109100</v>
      </c>
      <c r="D9" s="244"/>
      <c r="E9" s="137"/>
    </row>
    <row r="10" spans="1:8" ht="16.5" thickBot="1" x14ac:dyDescent="0.3">
      <c r="A10" s="135"/>
      <c r="B10" s="163" t="s">
        <v>221</v>
      </c>
      <c r="C10" s="243">
        <v>532511655</v>
      </c>
      <c r="D10" s="244"/>
      <c r="E10" s="137"/>
    </row>
    <row r="11" spans="1:8" ht="16.5" thickBot="1" x14ac:dyDescent="0.3">
      <c r="A11" s="135"/>
      <c r="B11" s="163" t="s">
        <v>222</v>
      </c>
      <c r="C11" s="243">
        <v>1524445130</v>
      </c>
      <c r="D11" s="244"/>
      <c r="E11" s="137"/>
      <c r="H11" s="184"/>
    </row>
    <row r="12" spans="1:8" ht="16.5" thickBot="1" x14ac:dyDescent="0.3">
      <c r="A12" s="135"/>
      <c r="B12" s="163" t="s">
        <v>223</v>
      </c>
      <c r="C12" s="243">
        <v>3477108401</v>
      </c>
      <c r="D12" s="244"/>
      <c r="E12" s="137"/>
    </row>
    <row r="13" spans="1:8" ht="16.5" thickBot="1" x14ac:dyDescent="0.3">
      <c r="A13" s="135"/>
      <c r="B13" s="163" t="s">
        <v>240</v>
      </c>
      <c r="C13" s="243">
        <v>13310000000</v>
      </c>
      <c r="D13" s="244"/>
      <c r="E13" s="137"/>
    </row>
    <row r="14" spans="1:8" ht="16.5" thickBot="1" x14ac:dyDescent="0.3">
      <c r="A14" s="135"/>
      <c r="B14" s="163"/>
      <c r="C14" s="243"/>
      <c r="D14" s="244"/>
      <c r="E14" s="137"/>
    </row>
    <row r="15" spans="1:8" ht="16.5" thickBot="1" x14ac:dyDescent="0.3">
      <c r="A15" s="135"/>
      <c r="B15" s="163"/>
      <c r="C15" s="243">
        <v>0</v>
      </c>
      <c r="D15" s="244"/>
      <c r="E15" s="137"/>
    </row>
    <row r="16" spans="1:8" ht="32.25" thickBot="1" x14ac:dyDescent="0.3">
      <c r="A16" s="135"/>
      <c r="B16" s="164" t="s">
        <v>161</v>
      </c>
      <c r="C16" s="243">
        <f>SUM(C8:D15)</f>
        <v>23310898245</v>
      </c>
      <c r="D16" s="244"/>
      <c r="E16" s="137"/>
    </row>
    <row r="17" spans="1:6" ht="48" thickBot="1" x14ac:dyDescent="0.3">
      <c r="A17" s="135"/>
      <c r="B17" s="164" t="s">
        <v>162</v>
      </c>
      <c r="C17" s="243">
        <f>+C16/616000</f>
        <v>37842.367280844155</v>
      </c>
      <c r="D17" s="244"/>
      <c r="E17" s="137"/>
    </row>
    <row r="18" spans="1:6" x14ac:dyDescent="0.25">
      <c r="A18" s="135"/>
      <c r="B18" s="136"/>
      <c r="C18" s="140"/>
      <c r="D18" s="141"/>
      <c r="E18" s="137"/>
    </row>
    <row r="19" spans="1:6" ht="16.5" thickBot="1" x14ac:dyDescent="0.3">
      <c r="A19" s="135"/>
      <c r="B19" s="136" t="s">
        <v>163</v>
      </c>
      <c r="C19" s="140"/>
      <c r="D19" s="141"/>
      <c r="E19" s="137"/>
    </row>
    <row r="20" spans="1:6" ht="27" customHeight="1" x14ac:dyDescent="0.25">
      <c r="A20" s="135"/>
      <c r="B20" s="142" t="s">
        <v>82</v>
      </c>
      <c r="C20" s="143"/>
      <c r="D20" s="144">
        <v>2046522151</v>
      </c>
      <c r="E20" s="137"/>
    </row>
    <row r="21" spans="1:6" ht="28.5" customHeight="1" x14ac:dyDescent="0.25">
      <c r="A21" s="135"/>
      <c r="B21" s="135" t="s">
        <v>83</v>
      </c>
      <c r="C21" s="145"/>
      <c r="D21" s="137">
        <v>2202823325</v>
      </c>
      <c r="E21" s="137"/>
    </row>
    <row r="22" spans="1:6" ht="15" x14ac:dyDescent="0.25">
      <c r="A22" s="135"/>
      <c r="B22" s="135" t="s">
        <v>84</v>
      </c>
      <c r="C22" s="145"/>
      <c r="D22" s="137">
        <v>1522150004</v>
      </c>
      <c r="E22" s="137"/>
    </row>
    <row r="23" spans="1:6" ht="27" customHeight="1" thickBot="1" x14ac:dyDescent="0.3">
      <c r="A23" s="135"/>
      <c r="B23" s="146" t="s">
        <v>85</v>
      </c>
      <c r="C23" s="147"/>
      <c r="D23" s="148">
        <v>1522150004</v>
      </c>
      <c r="E23" s="137"/>
    </row>
    <row r="24" spans="1:6" ht="27" customHeight="1" thickBot="1" x14ac:dyDescent="0.3">
      <c r="A24" s="135"/>
      <c r="B24" s="245" t="s">
        <v>86</v>
      </c>
      <c r="C24" s="246"/>
      <c r="D24" s="247"/>
      <c r="E24" s="137"/>
    </row>
    <row r="25" spans="1:6" ht="16.5" thickBot="1" x14ac:dyDescent="0.3">
      <c r="A25" s="135"/>
      <c r="B25" s="245" t="s">
        <v>87</v>
      </c>
      <c r="C25" s="246"/>
      <c r="D25" s="247"/>
      <c r="E25" s="137"/>
    </row>
    <row r="26" spans="1:6" x14ac:dyDescent="0.25">
      <c r="A26" s="135"/>
      <c r="B26" s="149" t="s">
        <v>164</v>
      </c>
      <c r="C26" s="168">
        <v>1.34</v>
      </c>
      <c r="D26" s="141" t="s">
        <v>88</v>
      </c>
      <c r="E26" s="137"/>
    </row>
    <row r="27" spans="1:6" ht="16.5" thickBot="1" x14ac:dyDescent="0.3">
      <c r="A27" s="135"/>
      <c r="B27" s="165" t="s">
        <v>89</v>
      </c>
      <c r="C27" s="169">
        <v>0.69099999999999995</v>
      </c>
      <c r="D27" s="151" t="s">
        <v>88</v>
      </c>
      <c r="E27" s="137"/>
    </row>
    <row r="28" spans="1:6" ht="16.5" thickBot="1" x14ac:dyDescent="0.3">
      <c r="A28" s="135"/>
      <c r="B28" s="152"/>
      <c r="C28" s="153"/>
      <c r="D28" s="136"/>
      <c r="E28" s="154"/>
    </row>
    <row r="29" spans="1:6" x14ac:dyDescent="0.25">
      <c r="A29" s="260"/>
      <c r="B29" s="261" t="s">
        <v>90</v>
      </c>
      <c r="C29" s="263" t="s">
        <v>198</v>
      </c>
      <c r="D29" s="264"/>
      <c r="E29" s="265"/>
      <c r="F29" s="257"/>
    </row>
    <row r="30" spans="1:6" ht="16.5" thickBot="1" x14ac:dyDescent="0.3">
      <c r="A30" s="260"/>
      <c r="B30" s="262"/>
      <c r="C30" s="258" t="s">
        <v>91</v>
      </c>
      <c r="D30" s="259"/>
      <c r="E30" s="265"/>
      <c r="F30" s="257"/>
    </row>
    <row r="31" spans="1:6" thickBot="1" x14ac:dyDescent="0.3">
      <c r="A31" s="146"/>
      <c r="B31" s="155"/>
      <c r="C31" s="155"/>
      <c r="D31" s="155"/>
      <c r="E31" s="148"/>
      <c r="F31" s="129"/>
    </row>
    <row r="32" spans="1:6" x14ac:dyDescent="0.25">
      <c r="B32" s="157" t="s">
        <v>165</v>
      </c>
    </row>
  </sheetData>
  <mergeCells count="24">
    <mergeCell ref="A29:A30"/>
    <mergeCell ref="B29:B30"/>
    <mergeCell ref="C29:D29"/>
    <mergeCell ref="E29:E30"/>
    <mergeCell ref="F29:F30"/>
    <mergeCell ref="C30:D30"/>
    <mergeCell ref="B25:D25"/>
    <mergeCell ref="C8:D8"/>
    <mergeCell ref="C9:D9"/>
    <mergeCell ref="C10:D10"/>
    <mergeCell ref="C11:D11"/>
    <mergeCell ref="C12:D12"/>
    <mergeCell ref="C13:D13"/>
    <mergeCell ref="C14:D14"/>
    <mergeCell ref="C15:D15"/>
    <mergeCell ref="C16:D16"/>
    <mergeCell ref="C17:D17"/>
    <mergeCell ref="B24:D24"/>
    <mergeCell ref="C7:D7"/>
    <mergeCell ref="A1:D1"/>
    <mergeCell ref="B2:D2"/>
    <mergeCell ref="B3:D3"/>
    <mergeCell ref="C5:D5"/>
    <mergeCell ref="C6:D6"/>
  </mergeCells>
  <pageMargins left="0.70866141732283472" right="0.70866141732283472" top="0.74803149606299213" bottom="0.74803149606299213" header="0.31496062992125984" footer="0.31496062992125984"/>
  <pageSetup scale="65" orientation="landscape"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workbookViewId="0">
      <selection activeCell="E15" sqref="E15"/>
    </sheetView>
  </sheetViews>
  <sheetFormatPr baseColWidth="10" defaultRowHeight="15.75" x14ac:dyDescent="0.25"/>
  <cols>
    <col min="1" max="1" width="24.85546875" style="156" customWidth="1"/>
    <col min="2" max="2" width="55.5703125" style="156" customWidth="1"/>
    <col min="3" max="3" width="41.28515625" style="156" customWidth="1"/>
    <col min="4" max="4" width="29.42578125" style="156" customWidth="1"/>
    <col min="5" max="5" width="29.140625" style="156" customWidth="1"/>
    <col min="6" max="16384" width="11.42578125" style="107"/>
  </cols>
  <sheetData>
    <row r="1" spans="1:5" ht="15.75" customHeight="1" x14ac:dyDescent="0.25">
      <c r="A1" s="250" t="s">
        <v>95</v>
      </c>
      <c r="B1" s="251"/>
      <c r="C1" s="251"/>
      <c r="D1" s="251"/>
      <c r="E1" s="130"/>
    </row>
    <row r="2" spans="1:5" x14ac:dyDescent="0.25">
      <c r="A2" s="131"/>
      <c r="B2" s="252" t="s">
        <v>79</v>
      </c>
      <c r="C2" s="252"/>
      <c r="D2" s="252"/>
      <c r="E2" s="132"/>
    </row>
    <row r="3" spans="1:5" x14ac:dyDescent="0.25">
      <c r="A3" s="133"/>
      <c r="B3" s="252" t="s">
        <v>158</v>
      </c>
      <c r="C3" s="252"/>
      <c r="D3" s="252"/>
      <c r="E3" s="134"/>
    </row>
    <row r="4" spans="1:5" thickBot="1" x14ac:dyDescent="0.3">
      <c r="A4" s="135"/>
      <c r="B4" s="136"/>
      <c r="C4" s="136"/>
      <c r="D4" s="136"/>
      <c r="E4" s="137"/>
    </row>
    <row r="5" spans="1:5" ht="16.5" customHeight="1" thickBot="1" x14ac:dyDescent="0.3">
      <c r="A5" s="135"/>
      <c r="B5" s="138" t="s">
        <v>80</v>
      </c>
      <c r="C5" s="253" t="s">
        <v>199</v>
      </c>
      <c r="D5" s="254"/>
      <c r="E5" s="137"/>
    </row>
    <row r="6" spans="1:5" ht="16.5" thickBot="1" x14ac:dyDescent="0.3">
      <c r="A6" s="135"/>
      <c r="B6" s="162" t="s">
        <v>81</v>
      </c>
      <c r="C6" s="255" t="s">
        <v>200</v>
      </c>
      <c r="D6" s="256"/>
      <c r="E6" s="137"/>
    </row>
    <row r="7" spans="1:5" ht="16.5" customHeight="1" thickBot="1" x14ac:dyDescent="0.3">
      <c r="A7" s="135"/>
      <c r="B7" s="162" t="s">
        <v>159</v>
      </c>
      <c r="C7" s="248" t="s">
        <v>160</v>
      </c>
      <c r="D7" s="249"/>
      <c r="E7" s="137"/>
    </row>
    <row r="8" spans="1:5" ht="16.5" thickBot="1" x14ac:dyDescent="0.3">
      <c r="A8" s="135"/>
      <c r="B8" s="163">
        <v>9</v>
      </c>
      <c r="C8" s="243">
        <v>2169723959</v>
      </c>
      <c r="D8" s="244"/>
      <c r="E8" s="137"/>
    </row>
    <row r="9" spans="1:5" ht="16.5" thickBot="1" x14ac:dyDescent="0.3">
      <c r="A9" s="135"/>
      <c r="B9" s="163"/>
      <c r="C9" s="243">
        <v>0</v>
      </c>
      <c r="D9" s="244"/>
      <c r="E9" s="137"/>
    </row>
    <row r="10" spans="1:5" ht="16.5" thickBot="1" x14ac:dyDescent="0.3">
      <c r="A10" s="135"/>
      <c r="B10" s="163"/>
      <c r="C10" s="243">
        <v>0</v>
      </c>
      <c r="D10" s="244"/>
      <c r="E10" s="137"/>
    </row>
    <row r="11" spans="1:5" ht="16.5" thickBot="1" x14ac:dyDescent="0.3">
      <c r="A11" s="135"/>
      <c r="B11" s="163"/>
      <c r="C11" s="243">
        <v>0</v>
      </c>
      <c r="D11" s="244"/>
      <c r="E11" s="137"/>
    </row>
    <row r="12" spans="1:5" ht="16.5" thickBot="1" x14ac:dyDescent="0.3">
      <c r="A12" s="135"/>
      <c r="B12" s="163"/>
      <c r="C12" s="243">
        <v>0</v>
      </c>
      <c r="D12" s="244"/>
      <c r="E12" s="137"/>
    </row>
    <row r="13" spans="1:5" ht="16.5" thickBot="1" x14ac:dyDescent="0.3">
      <c r="A13" s="135"/>
      <c r="B13" s="163"/>
      <c r="C13" s="243"/>
      <c r="D13" s="244"/>
      <c r="E13" s="137"/>
    </row>
    <row r="14" spans="1:5" ht="16.5" thickBot="1" x14ac:dyDescent="0.3">
      <c r="A14" s="135"/>
      <c r="B14" s="163"/>
      <c r="C14" s="243"/>
      <c r="D14" s="244"/>
      <c r="E14" s="137"/>
    </row>
    <row r="15" spans="1:5" ht="16.5" thickBot="1" x14ac:dyDescent="0.3">
      <c r="A15" s="135"/>
      <c r="B15" s="163"/>
      <c r="C15" s="243">
        <v>0</v>
      </c>
      <c r="D15" s="244"/>
      <c r="E15" s="137"/>
    </row>
    <row r="16" spans="1:5" ht="32.25" thickBot="1" x14ac:dyDescent="0.3">
      <c r="A16" s="135"/>
      <c r="B16" s="164" t="s">
        <v>161</v>
      </c>
      <c r="C16" s="243">
        <f>SUM(C8:D15)</f>
        <v>2169723959</v>
      </c>
      <c r="D16" s="244"/>
      <c r="E16" s="137"/>
    </row>
    <row r="17" spans="1:6" ht="48" thickBot="1" x14ac:dyDescent="0.3">
      <c r="A17" s="135"/>
      <c r="B17" s="164" t="s">
        <v>162</v>
      </c>
      <c r="C17" s="243">
        <f>+C16/616000</f>
        <v>3522.2791542207792</v>
      </c>
      <c r="D17" s="244"/>
      <c r="E17" s="137"/>
    </row>
    <row r="18" spans="1:6" x14ac:dyDescent="0.25">
      <c r="A18" s="135"/>
      <c r="B18" s="136"/>
      <c r="C18" s="140"/>
      <c r="D18" s="141"/>
      <c r="E18" s="137"/>
    </row>
    <row r="19" spans="1:6" ht="16.5" thickBot="1" x14ac:dyDescent="0.3">
      <c r="A19" s="135"/>
      <c r="B19" s="136" t="s">
        <v>163</v>
      </c>
      <c r="C19" s="140"/>
      <c r="D19" s="141"/>
      <c r="E19" s="137"/>
    </row>
    <row r="20" spans="1:6" ht="27" customHeight="1" x14ac:dyDescent="0.25">
      <c r="A20" s="135"/>
      <c r="B20" s="142" t="s">
        <v>82</v>
      </c>
      <c r="C20" s="143"/>
      <c r="D20" s="144">
        <v>217976847</v>
      </c>
      <c r="E20" s="137"/>
    </row>
    <row r="21" spans="1:6" ht="28.5" customHeight="1" x14ac:dyDescent="0.25">
      <c r="A21" s="135"/>
      <c r="B21" s="135" t="s">
        <v>83</v>
      </c>
      <c r="C21" s="145"/>
      <c r="D21" s="137">
        <v>238500912</v>
      </c>
      <c r="E21" s="137"/>
    </row>
    <row r="22" spans="1:6" ht="15" x14ac:dyDescent="0.25">
      <c r="A22" s="135"/>
      <c r="B22" s="135" t="s">
        <v>84</v>
      </c>
      <c r="C22" s="145"/>
      <c r="D22" s="137">
        <v>106644470</v>
      </c>
      <c r="E22" s="137"/>
    </row>
    <row r="23" spans="1:6" ht="27" customHeight="1" thickBot="1" x14ac:dyDescent="0.3">
      <c r="A23" s="135"/>
      <c r="B23" s="146" t="s">
        <v>85</v>
      </c>
      <c r="C23" s="147"/>
      <c r="D23" s="148">
        <v>106644470</v>
      </c>
      <c r="E23" s="137"/>
    </row>
    <row r="24" spans="1:6" ht="27" customHeight="1" thickBot="1" x14ac:dyDescent="0.3">
      <c r="A24" s="135"/>
      <c r="B24" s="245" t="s">
        <v>86</v>
      </c>
      <c r="C24" s="246"/>
      <c r="D24" s="247"/>
      <c r="E24" s="137"/>
    </row>
    <row r="25" spans="1:6" ht="16.5" thickBot="1" x14ac:dyDescent="0.3">
      <c r="A25" s="135"/>
      <c r="B25" s="245" t="s">
        <v>87</v>
      </c>
      <c r="C25" s="246"/>
      <c r="D25" s="247"/>
      <c r="E25" s="137"/>
    </row>
    <row r="26" spans="1:6" x14ac:dyDescent="0.25">
      <c r="A26" s="135"/>
      <c r="B26" s="149" t="s">
        <v>164</v>
      </c>
      <c r="C26" s="168">
        <v>2.04</v>
      </c>
      <c r="D26" s="141" t="s">
        <v>88</v>
      </c>
      <c r="E26" s="137"/>
    </row>
    <row r="27" spans="1:6" ht="16.5" thickBot="1" x14ac:dyDescent="0.3">
      <c r="A27" s="135"/>
      <c r="B27" s="165" t="s">
        <v>89</v>
      </c>
      <c r="C27" s="170">
        <v>0.4471</v>
      </c>
      <c r="D27" s="151" t="s">
        <v>88</v>
      </c>
      <c r="E27" s="137"/>
    </row>
    <row r="28" spans="1:6" ht="16.5" thickBot="1" x14ac:dyDescent="0.3">
      <c r="A28" s="135"/>
      <c r="B28" s="152"/>
      <c r="C28" s="153"/>
      <c r="D28" s="136"/>
      <c r="E28" s="154"/>
    </row>
    <row r="29" spans="1:6" x14ac:dyDescent="0.25">
      <c r="A29" s="260"/>
      <c r="B29" s="261" t="s">
        <v>90</v>
      </c>
      <c r="C29" s="263" t="s">
        <v>215</v>
      </c>
      <c r="D29" s="264"/>
      <c r="E29" s="265"/>
      <c r="F29" s="257"/>
    </row>
    <row r="30" spans="1:6" ht="16.5" thickBot="1" x14ac:dyDescent="0.3">
      <c r="A30" s="260"/>
      <c r="B30" s="262"/>
      <c r="C30" s="258" t="s">
        <v>91</v>
      </c>
      <c r="D30" s="259"/>
      <c r="E30" s="265"/>
      <c r="F30" s="257"/>
    </row>
    <row r="31" spans="1:6" thickBot="1" x14ac:dyDescent="0.3">
      <c r="A31" s="146"/>
      <c r="B31" s="155"/>
      <c r="C31" s="155"/>
      <c r="D31" s="155"/>
      <c r="E31" s="148"/>
      <c r="F31" s="129"/>
    </row>
    <row r="32" spans="1:6" x14ac:dyDescent="0.25">
      <c r="B32" s="157" t="s">
        <v>165</v>
      </c>
    </row>
  </sheetData>
  <mergeCells count="24">
    <mergeCell ref="A29:A30"/>
    <mergeCell ref="B29:B30"/>
    <mergeCell ref="C29:D29"/>
    <mergeCell ref="E29:E30"/>
    <mergeCell ref="F29:F30"/>
    <mergeCell ref="C30:D30"/>
    <mergeCell ref="B25:D25"/>
    <mergeCell ref="C8:D8"/>
    <mergeCell ref="C9:D9"/>
    <mergeCell ref="C10:D10"/>
    <mergeCell ref="C11:D11"/>
    <mergeCell ref="C12:D12"/>
    <mergeCell ref="C13:D13"/>
    <mergeCell ref="C14:D14"/>
    <mergeCell ref="C15:D15"/>
    <mergeCell ref="C16:D16"/>
    <mergeCell ref="C17:D17"/>
    <mergeCell ref="B24:D24"/>
    <mergeCell ref="C7:D7"/>
    <mergeCell ref="A1:D1"/>
    <mergeCell ref="B2:D2"/>
    <mergeCell ref="B3:D3"/>
    <mergeCell ref="C5:D5"/>
    <mergeCell ref="C6:D6"/>
  </mergeCells>
  <pageMargins left="0.70866141732283472" right="0.70866141732283472" top="0.74803149606299213" bottom="0.74803149606299213" header="0.31496062992125984" footer="0.31496062992125984"/>
  <pageSetup scale="65" orientation="landscape"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workbookViewId="0">
      <selection activeCell="C8" sqref="C8:D15"/>
    </sheetView>
  </sheetViews>
  <sheetFormatPr baseColWidth="10" defaultRowHeight="15.75" x14ac:dyDescent="0.25"/>
  <cols>
    <col min="1" max="1" width="24.85546875" style="156" customWidth="1"/>
    <col min="2" max="2" width="55.5703125" style="156" customWidth="1"/>
    <col min="3" max="3" width="41.28515625" style="156" customWidth="1"/>
    <col min="4" max="4" width="29.42578125" style="156" customWidth="1"/>
    <col min="5" max="5" width="29.140625" style="156" customWidth="1"/>
    <col min="6" max="7" width="11.42578125" style="107"/>
    <col min="8" max="9" width="12.7109375" style="107" bestFit="1" customWidth="1"/>
    <col min="10" max="16384" width="11.42578125" style="107"/>
  </cols>
  <sheetData>
    <row r="1" spans="1:9" ht="15.75" customHeight="1" x14ac:dyDescent="0.25">
      <c r="A1" s="250" t="s">
        <v>95</v>
      </c>
      <c r="B1" s="251"/>
      <c r="C1" s="251"/>
      <c r="D1" s="251"/>
      <c r="E1" s="130"/>
    </row>
    <row r="2" spans="1:9" x14ac:dyDescent="0.25">
      <c r="A2" s="131"/>
      <c r="B2" s="252" t="s">
        <v>79</v>
      </c>
      <c r="C2" s="252"/>
      <c r="D2" s="252"/>
      <c r="E2" s="132"/>
    </row>
    <row r="3" spans="1:9" x14ac:dyDescent="0.25">
      <c r="A3" s="133"/>
      <c r="B3" s="252" t="s">
        <v>158</v>
      </c>
      <c r="C3" s="252"/>
      <c r="D3" s="252"/>
      <c r="E3" s="134"/>
    </row>
    <row r="4" spans="1:9" thickBot="1" x14ac:dyDescent="0.3">
      <c r="A4" s="135"/>
      <c r="B4" s="136"/>
      <c r="C4" s="136"/>
      <c r="D4" s="136"/>
      <c r="E4" s="137"/>
    </row>
    <row r="5" spans="1:9" ht="30.75" customHeight="1" thickBot="1" x14ac:dyDescent="0.3">
      <c r="A5" s="135"/>
      <c r="B5" s="138" t="s">
        <v>80</v>
      </c>
      <c r="C5" s="253" t="s">
        <v>201</v>
      </c>
      <c r="D5" s="254"/>
      <c r="E5" s="137"/>
    </row>
    <row r="6" spans="1:9" ht="16.5" customHeight="1" thickBot="1" x14ac:dyDescent="0.3">
      <c r="A6" s="135"/>
      <c r="B6" s="162" t="s">
        <v>81</v>
      </c>
      <c r="C6" s="255" t="s">
        <v>202</v>
      </c>
      <c r="D6" s="256"/>
      <c r="E6" s="137"/>
    </row>
    <row r="7" spans="1:9" ht="16.5" customHeight="1" thickBot="1" x14ac:dyDescent="0.3">
      <c r="A7" s="135"/>
      <c r="B7" s="162" t="s">
        <v>159</v>
      </c>
      <c r="C7" s="248" t="s">
        <v>160</v>
      </c>
      <c r="D7" s="249"/>
      <c r="E7" s="137"/>
    </row>
    <row r="8" spans="1:9" ht="16.5" thickBot="1" x14ac:dyDescent="0.3">
      <c r="A8" s="135"/>
      <c r="B8" s="163">
        <v>1</v>
      </c>
      <c r="C8" s="243">
        <v>1133936583</v>
      </c>
      <c r="D8" s="244"/>
      <c r="E8" s="137"/>
      <c r="H8" s="107" t="s">
        <v>232</v>
      </c>
      <c r="I8" s="107" t="s">
        <v>233</v>
      </c>
    </row>
    <row r="9" spans="1:9" ht="16.5" thickBot="1" x14ac:dyDescent="0.3">
      <c r="A9" s="135"/>
      <c r="B9" s="163">
        <v>2</v>
      </c>
      <c r="C9" s="243">
        <v>1227909228</v>
      </c>
      <c r="D9" s="244"/>
      <c r="E9" s="137"/>
      <c r="H9" s="183">
        <v>3223311221</v>
      </c>
      <c r="I9" s="183">
        <v>1773739831</v>
      </c>
    </row>
    <row r="10" spans="1:9" ht="16.5" thickBot="1" x14ac:dyDescent="0.3">
      <c r="A10" s="135"/>
      <c r="B10" s="163">
        <v>5</v>
      </c>
      <c r="C10" s="243">
        <v>3278601170</v>
      </c>
      <c r="D10" s="244"/>
      <c r="E10" s="137"/>
      <c r="H10" s="183">
        <v>1451607104</v>
      </c>
    </row>
    <row r="11" spans="1:9" ht="16.5" thickBot="1" x14ac:dyDescent="0.3">
      <c r="A11" s="135"/>
      <c r="B11" s="163" t="s">
        <v>229</v>
      </c>
      <c r="C11" s="243">
        <v>3223311221</v>
      </c>
      <c r="D11" s="244"/>
      <c r="E11" s="137"/>
      <c r="H11" s="185">
        <f>SUM(H9:H10)</f>
        <v>4674918325</v>
      </c>
    </row>
    <row r="12" spans="1:9" ht="16.5" thickBot="1" x14ac:dyDescent="0.3">
      <c r="A12" s="135"/>
      <c r="B12" s="163" t="s">
        <v>230</v>
      </c>
      <c r="C12" s="243">
        <v>1451607104</v>
      </c>
      <c r="D12" s="244"/>
      <c r="E12" s="137"/>
    </row>
    <row r="13" spans="1:9" ht="16.5" thickBot="1" x14ac:dyDescent="0.3">
      <c r="A13" s="135"/>
      <c r="B13" s="163" t="s">
        <v>231</v>
      </c>
      <c r="C13" s="243">
        <v>1773739831</v>
      </c>
      <c r="D13" s="244"/>
      <c r="E13" s="137"/>
    </row>
    <row r="14" spans="1:9" ht="16.5" thickBot="1" x14ac:dyDescent="0.3">
      <c r="A14" s="135"/>
      <c r="B14" s="163" t="s">
        <v>242</v>
      </c>
      <c r="C14" s="243">
        <v>626484300</v>
      </c>
      <c r="D14" s="244"/>
      <c r="E14" s="137"/>
    </row>
    <row r="15" spans="1:9" ht="16.5" thickBot="1" x14ac:dyDescent="0.3">
      <c r="A15" s="135"/>
      <c r="B15" s="163" t="s">
        <v>243</v>
      </c>
      <c r="C15" s="243">
        <v>1914704122</v>
      </c>
      <c r="D15" s="244"/>
      <c r="E15" s="137"/>
    </row>
    <row r="16" spans="1:9" ht="32.25" thickBot="1" x14ac:dyDescent="0.3">
      <c r="A16" s="135"/>
      <c r="B16" s="164" t="s">
        <v>161</v>
      </c>
      <c r="C16" s="243">
        <f>SUM(C8:D15)</f>
        <v>14630293559</v>
      </c>
      <c r="D16" s="244"/>
      <c r="E16" s="137"/>
    </row>
    <row r="17" spans="1:6" ht="48" thickBot="1" x14ac:dyDescent="0.3">
      <c r="A17" s="135"/>
      <c r="B17" s="164" t="s">
        <v>162</v>
      </c>
      <c r="C17" s="243">
        <f>+C16/616000</f>
        <v>23750.476556818183</v>
      </c>
      <c r="D17" s="244"/>
      <c r="E17" s="137"/>
    </row>
    <row r="18" spans="1:6" x14ac:dyDescent="0.25">
      <c r="A18" s="135"/>
      <c r="B18" s="136"/>
      <c r="C18" s="140"/>
      <c r="D18" s="141"/>
      <c r="E18" s="137"/>
    </row>
    <row r="19" spans="1:6" ht="16.5" thickBot="1" x14ac:dyDescent="0.3">
      <c r="A19" s="135"/>
      <c r="B19" s="136" t="s">
        <v>163</v>
      </c>
      <c r="C19" s="140"/>
      <c r="D19" s="141"/>
      <c r="E19" s="137"/>
    </row>
    <row r="20" spans="1:6" ht="27" customHeight="1" x14ac:dyDescent="0.25">
      <c r="A20" s="135"/>
      <c r="B20" s="142" t="s">
        <v>82</v>
      </c>
      <c r="C20" s="143"/>
      <c r="D20" s="180">
        <f>CALCULOS!C86</f>
        <v>1827883000</v>
      </c>
      <c r="E20" s="137"/>
    </row>
    <row r="21" spans="1:6" ht="28.5" customHeight="1" x14ac:dyDescent="0.25">
      <c r="A21" s="135"/>
      <c r="B21" s="135" t="s">
        <v>83</v>
      </c>
      <c r="C21" s="145"/>
      <c r="D21" s="181">
        <f>CALCULOS!E86</f>
        <v>2322724400</v>
      </c>
      <c r="E21" s="137"/>
    </row>
    <row r="22" spans="1:6" ht="15" x14ac:dyDescent="0.25">
      <c r="A22" s="135"/>
      <c r="B22" s="135" t="s">
        <v>84</v>
      </c>
      <c r="C22" s="145"/>
      <c r="D22" s="181">
        <f>CALCULOS!D86</f>
        <v>285970600</v>
      </c>
      <c r="E22" s="137"/>
    </row>
    <row r="23" spans="1:6" ht="27" customHeight="1" thickBot="1" x14ac:dyDescent="0.3">
      <c r="A23" s="135"/>
      <c r="B23" s="146" t="s">
        <v>85</v>
      </c>
      <c r="C23" s="147"/>
      <c r="D23" s="182">
        <f>CALCULOS!F86</f>
        <v>328015600</v>
      </c>
      <c r="E23" s="137"/>
    </row>
    <row r="24" spans="1:6" ht="27" customHeight="1" thickBot="1" x14ac:dyDescent="0.3">
      <c r="A24" s="135"/>
      <c r="B24" s="245" t="s">
        <v>86</v>
      </c>
      <c r="C24" s="246"/>
      <c r="D24" s="247"/>
      <c r="E24" s="137"/>
    </row>
    <row r="25" spans="1:6" ht="16.5" thickBot="1" x14ac:dyDescent="0.3">
      <c r="A25" s="135"/>
      <c r="B25" s="245" t="s">
        <v>87</v>
      </c>
      <c r="C25" s="246"/>
      <c r="D25" s="247"/>
      <c r="E25" s="137"/>
    </row>
    <row r="26" spans="1:6" x14ac:dyDescent="0.25">
      <c r="A26" s="135"/>
      <c r="B26" s="149" t="s">
        <v>164</v>
      </c>
      <c r="C26" s="150">
        <v>6.39</v>
      </c>
      <c r="D26" s="141" t="s">
        <v>88</v>
      </c>
      <c r="E26" s="137"/>
    </row>
    <row r="27" spans="1:6" ht="16.5" thickBot="1" x14ac:dyDescent="0.3">
      <c r="A27" s="135"/>
      <c r="B27" s="165" t="s">
        <v>89</v>
      </c>
      <c r="C27" s="167">
        <v>0.14119999999999999</v>
      </c>
      <c r="D27" s="151" t="s">
        <v>88</v>
      </c>
      <c r="E27" s="137"/>
    </row>
    <row r="28" spans="1:6" ht="16.5" thickBot="1" x14ac:dyDescent="0.3">
      <c r="A28" s="135"/>
      <c r="B28" s="152"/>
      <c r="C28" s="153"/>
      <c r="D28" s="136"/>
      <c r="E28" s="154"/>
    </row>
    <row r="29" spans="1:6" x14ac:dyDescent="0.25">
      <c r="A29" s="260"/>
      <c r="B29" s="261" t="s">
        <v>90</v>
      </c>
      <c r="C29" s="263" t="s">
        <v>215</v>
      </c>
      <c r="D29" s="264"/>
      <c r="E29" s="265"/>
      <c r="F29" s="257"/>
    </row>
    <row r="30" spans="1:6" ht="16.5" thickBot="1" x14ac:dyDescent="0.3">
      <c r="A30" s="260"/>
      <c r="B30" s="262"/>
      <c r="C30" s="258" t="s">
        <v>91</v>
      </c>
      <c r="D30" s="259"/>
      <c r="E30" s="265"/>
      <c r="F30" s="257"/>
    </row>
    <row r="31" spans="1:6" thickBot="1" x14ac:dyDescent="0.3">
      <c r="A31" s="146"/>
      <c r="B31" s="155"/>
      <c r="C31" s="155"/>
      <c r="D31" s="155"/>
      <c r="E31" s="148"/>
      <c r="F31" s="129"/>
    </row>
    <row r="32" spans="1:6" x14ac:dyDescent="0.25">
      <c r="B32" s="157" t="s">
        <v>165</v>
      </c>
    </row>
  </sheetData>
  <mergeCells count="24">
    <mergeCell ref="E29:E30"/>
    <mergeCell ref="F29:F30"/>
    <mergeCell ref="C30:D30"/>
    <mergeCell ref="C17:D17"/>
    <mergeCell ref="B24:D24"/>
    <mergeCell ref="B25:D25"/>
    <mergeCell ref="A29:A30"/>
    <mergeCell ref="B29:B30"/>
    <mergeCell ref="C29:D29"/>
    <mergeCell ref="C8:D8"/>
    <mergeCell ref="C9:D9"/>
    <mergeCell ref="C10:D10"/>
    <mergeCell ref="C12:D12"/>
    <mergeCell ref="C15:D15"/>
    <mergeCell ref="C16:D16"/>
    <mergeCell ref="C13:D13"/>
    <mergeCell ref="C14:D14"/>
    <mergeCell ref="C7:D7"/>
    <mergeCell ref="C11:D11"/>
    <mergeCell ref="A1:D1"/>
    <mergeCell ref="B2:D2"/>
    <mergeCell ref="B3:D3"/>
    <mergeCell ref="C5:D5"/>
    <mergeCell ref="C6:D6"/>
  </mergeCells>
  <pageMargins left="0.70866141732283472" right="0.70866141732283472" top="0.74803149606299213" bottom="0.74803149606299213" header="0.31496062992125984" footer="0.31496062992125984"/>
  <pageSetup scale="65" orientation="landscape"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topLeftCell="A10" workbookViewId="0">
      <selection activeCell="C13" sqref="C13:D13"/>
    </sheetView>
  </sheetViews>
  <sheetFormatPr baseColWidth="10" defaultRowHeight="15.75" x14ac:dyDescent="0.25"/>
  <cols>
    <col min="1" max="1" width="24.85546875" style="156" customWidth="1"/>
    <col min="2" max="2" width="55.5703125" style="156" customWidth="1"/>
    <col min="3" max="3" width="36.140625" style="156" customWidth="1"/>
    <col min="4" max="4" width="27.28515625" style="156" bestFit="1" customWidth="1"/>
    <col min="5" max="5" width="29.140625" style="156" customWidth="1"/>
    <col min="6" max="16384" width="11.42578125" style="107"/>
  </cols>
  <sheetData>
    <row r="1" spans="1:5" ht="15.75" customHeight="1" x14ac:dyDescent="0.25">
      <c r="A1" s="250" t="s">
        <v>95</v>
      </c>
      <c r="B1" s="251"/>
      <c r="C1" s="251"/>
      <c r="D1" s="251"/>
      <c r="E1" s="130"/>
    </row>
    <row r="2" spans="1:5" x14ac:dyDescent="0.25">
      <c r="A2" s="131"/>
      <c r="B2" s="252" t="s">
        <v>79</v>
      </c>
      <c r="C2" s="252"/>
      <c r="D2" s="252"/>
      <c r="E2" s="132"/>
    </row>
    <row r="3" spans="1:5" x14ac:dyDescent="0.25">
      <c r="A3" s="133"/>
      <c r="B3" s="252" t="s">
        <v>158</v>
      </c>
      <c r="C3" s="252"/>
      <c r="D3" s="252"/>
      <c r="E3" s="134"/>
    </row>
    <row r="4" spans="1:5" thickBot="1" x14ac:dyDescent="0.3">
      <c r="A4" s="135"/>
      <c r="B4" s="136"/>
      <c r="C4" s="136"/>
      <c r="D4" s="136"/>
      <c r="E4" s="137"/>
    </row>
    <row r="5" spans="1:5" ht="16.5" customHeight="1" thickBot="1" x14ac:dyDescent="0.3">
      <c r="A5" s="135"/>
      <c r="B5" s="138" t="s">
        <v>80</v>
      </c>
      <c r="C5" s="253" t="s">
        <v>211</v>
      </c>
      <c r="D5" s="254"/>
      <c r="E5" s="137"/>
    </row>
    <row r="6" spans="1:5" ht="16.5" thickBot="1" x14ac:dyDescent="0.3">
      <c r="A6" s="135"/>
      <c r="B6" s="162" t="s">
        <v>81</v>
      </c>
      <c r="C6" s="255" t="s">
        <v>212</v>
      </c>
      <c r="D6" s="256"/>
      <c r="E6" s="137"/>
    </row>
    <row r="7" spans="1:5" ht="16.5" customHeight="1" thickBot="1" x14ac:dyDescent="0.3">
      <c r="A7" s="135"/>
      <c r="B7" s="162" t="s">
        <v>159</v>
      </c>
      <c r="C7" s="248" t="s">
        <v>160</v>
      </c>
      <c r="D7" s="249"/>
      <c r="E7" s="137"/>
    </row>
    <row r="8" spans="1:5" ht="16.5" thickBot="1" x14ac:dyDescent="0.3">
      <c r="A8" s="135"/>
      <c r="B8" s="163">
        <v>13</v>
      </c>
      <c r="C8" s="243">
        <v>2505937200</v>
      </c>
      <c r="D8" s="244"/>
      <c r="E8" s="137"/>
    </row>
    <row r="9" spans="1:5" ht="16.5" thickBot="1" x14ac:dyDescent="0.3">
      <c r="A9" s="135"/>
      <c r="B9" s="163">
        <v>14</v>
      </c>
      <c r="C9" s="243">
        <v>2297109100</v>
      </c>
      <c r="D9" s="244"/>
      <c r="E9" s="137"/>
    </row>
    <row r="10" spans="1:5" ht="16.5" thickBot="1" x14ac:dyDescent="0.3">
      <c r="A10" s="135"/>
      <c r="B10" s="163">
        <v>17</v>
      </c>
      <c r="C10" s="243">
        <v>1647653709</v>
      </c>
      <c r="D10" s="244"/>
      <c r="E10" s="137"/>
    </row>
    <row r="11" spans="1:5" ht="16.5" thickBot="1" x14ac:dyDescent="0.3">
      <c r="A11" s="135"/>
      <c r="B11" s="163">
        <v>15</v>
      </c>
      <c r="C11" s="243">
        <v>2453730175</v>
      </c>
      <c r="D11" s="244"/>
      <c r="E11" s="137"/>
    </row>
    <row r="12" spans="1:5" ht="16.5" thickBot="1" x14ac:dyDescent="0.3">
      <c r="A12" s="135"/>
      <c r="B12" s="163">
        <v>20</v>
      </c>
      <c r="C12" s="243">
        <v>1252968600</v>
      </c>
      <c r="D12" s="244"/>
      <c r="E12" s="137"/>
    </row>
    <row r="13" spans="1:5" ht="16.5" thickBot="1" x14ac:dyDescent="0.3">
      <c r="A13" s="135"/>
      <c r="B13" s="163" t="s">
        <v>244</v>
      </c>
      <c r="C13" s="243">
        <v>8271681041</v>
      </c>
      <c r="D13" s="244"/>
      <c r="E13" s="137"/>
    </row>
    <row r="14" spans="1:5" ht="16.5" thickBot="1" x14ac:dyDescent="0.3">
      <c r="A14" s="135"/>
      <c r="B14" s="163"/>
      <c r="C14" s="243"/>
      <c r="D14" s="244"/>
      <c r="E14" s="137"/>
    </row>
    <row r="15" spans="1:5" ht="16.5" thickBot="1" x14ac:dyDescent="0.3">
      <c r="A15" s="135"/>
      <c r="B15" s="163"/>
      <c r="C15" s="243">
        <v>0</v>
      </c>
      <c r="D15" s="244"/>
      <c r="E15" s="137"/>
    </row>
    <row r="16" spans="1:5" ht="32.25" thickBot="1" x14ac:dyDescent="0.3">
      <c r="A16" s="135"/>
      <c r="B16" s="164" t="s">
        <v>161</v>
      </c>
      <c r="C16" s="243">
        <f>SUM(C8:D15)</f>
        <v>18429079825</v>
      </c>
      <c r="D16" s="244"/>
      <c r="E16" s="137"/>
    </row>
    <row r="17" spans="1:6" ht="48" thickBot="1" x14ac:dyDescent="0.3">
      <c r="A17" s="135"/>
      <c r="B17" s="164" t="s">
        <v>162</v>
      </c>
      <c r="C17" s="243">
        <f>+C16/616000</f>
        <v>29917.337378246753</v>
      </c>
      <c r="D17" s="244"/>
      <c r="E17" s="137"/>
    </row>
    <row r="18" spans="1:6" x14ac:dyDescent="0.25">
      <c r="A18" s="135"/>
      <c r="B18" s="136"/>
      <c r="C18" s="140"/>
      <c r="D18" s="141"/>
      <c r="E18" s="137"/>
    </row>
    <row r="19" spans="1:6" ht="16.5" thickBot="1" x14ac:dyDescent="0.3">
      <c r="A19" s="135"/>
      <c r="B19" s="136" t="s">
        <v>163</v>
      </c>
      <c r="C19" s="140"/>
      <c r="D19" s="141"/>
      <c r="E19" s="137"/>
    </row>
    <row r="20" spans="1:6" ht="27" customHeight="1" x14ac:dyDescent="0.25">
      <c r="A20" s="135"/>
      <c r="B20" s="142" t="s">
        <v>82</v>
      </c>
      <c r="C20" s="143"/>
      <c r="D20" s="171">
        <v>58085233000</v>
      </c>
      <c r="E20" s="137"/>
    </row>
    <row r="21" spans="1:6" ht="28.5" customHeight="1" x14ac:dyDescent="0.25">
      <c r="A21" s="135"/>
      <c r="B21" s="135" t="s">
        <v>83</v>
      </c>
      <c r="C21" s="172"/>
      <c r="D21" s="174">
        <v>172909486000</v>
      </c>
      <c r="E21" s="137"/>
    </row>
    <row r="22" spans="1:6" ht="15" x14ac:dyDescent="0.25">
      <c r="A22" s="135"/>
      <c r="B22" s="135" t="s">
        <v>84</v>
      </c>
      <c r="C22" s="172"/>
      <c r="D22" s="137">
        <v>12288508000</v>
      </c>
      <c r="E22" s="137"/>
    </row>
    <row r="23" spans="1:6" ht="27" customHeight="1" thickBot="1" x14ac:dyDescent="0.3">
      <c r="A23" s="135"/>
      <c r="B23" s="146" t="s">
        <v>85</v>
      </c>
      <c r="C23" s="147"/>
      <c r="D23" s="148">
        <v>17396955000</v>
      </c>
      <c r="E23" s="137"/>
    </row>
    <row r="24" spans="1:6" ht="27" customHeight="1" thickBot="1" x14ac:dyDescent="0.3">
      <c r="A24" s="135"/>
      <c r="B24" s="245" t="s">
        <v>86</v>
      </c>
      <c r="C24" s="246"/>
      <c r="D24" s="266"/>
      <c r="E24" s="137"/>
    </row>
    <row r="25" spans="1:6" ht="16.5" thickBot="1" x14ac:dyDescent="0.3">
      <c r="A25" s="135"/>
      <c r="B25" s="245" t="s">
        <v>87</v>
      </c>
      <c r="C25" s="246"/>
      <c r="D25" s="266"/>
      <c r="E25" s="137"/>
    </row>
    <row r="26" spans="1:6" x14ac:dyDescent="0.25">
      <c r="A26" s="135"/>
      <c r="B26" s="149" t="s">
        <v>164</v>
      </c>
      <c r="C26" s="173">
        <v>4.7300000000000004</v>
      </c>
      <c r="D26" s="141" t="s">
        <v>88</v>
      </c>
      <c r="E26" s="137"/>
    </row>
    <row r="27" spans="1:6" ht="16.5" thickBot="1" x14ac:dyDescent="0.3">
      <c r="A27" s="135"/>
      <c r="B27" s="165" t="s">
        <v>89</v>
      </c>
      <c r="C27" s="170">
        <v>0.10059999999999999</v>
      </c>
      <c r="D27" s="151" t="s">
        <v>88</v>
      </c>
      <c r="E27" s="137"/>
    </row>
    <row r="28" spans="1:6" ht="16.5" thickBot="1" x14ac:dyDescent="0.3">
      <c r="A28" s="135"/>
      <c r="B28" s="152"/>
      <c r="C28" s="153"/>
      <c r="D28" s="136"/>
      <c r="E28" s="154"/>
    </row>
    <row r="29" spans="1:6" x14ac:dyDescent="0.25">
      <c r="A29" s="260"/>
      <c r="B29" s="261" t="s">
        <v>90</v>
      </c>
      <c r="C29" s="263" t="s">
        <v>175</v>
      </c>
      <c r="D29" s="264"/>
      <c r="E29" s="265"/>
      <c r="F29" s="257"/>
    </row>
    <row r="30" spans="1:6" ht="16.5" thickBot="1" x14ac:dyDescent="0.3">
      <c r="A30" s="260"/>
      <c r="B30" s="262"/>
      <c r="C30" s="258" t="s">
        <v>91</v>
      </c>
      <c r="D30" s="259"/>
      <c r="E30" s="265"/>
      <c r="F30" s="257"/>
    </row>
    <row r="31" spans="1:6" thickBot="1" x14ac:dyDescent="0.3">
      <c r="A31" s="146"/>
      <c r="B31" s="155"/>
      <c r="C31" s="155"/>
      <c r="D31" s="155"/>
      <c r="E31" s="148"/>
      <c r="F31" s="129"/>
    </row>
    <row r="32" spans="1:6" x14ac:dyDescent="0.25">
      <c r="B32" s="157" t="s">
        <v>165</v>
      </c>
    </row>
  </sheetData>
  <mergeCells count="24">
    <mergeCell ref="A29:A30"/>
    <mergeCell ref="B29:B30"/>
    <mergeCell ref="C29:D29"/>
    <mergeCell ref="E29:E30"/>
    <mergeCell ref="F29:F30"/>
    <mergeCell ref="C30:D30"/>
    <mergeCell ref="B25:D25"/>
    <mergeCell ref="C8:D8"/>
    <mergeCell ref="C9:D9"/>
    <mergeCell ref="C10:D10"/>
    <mergeCell ref="C11:D11"/>
    <mergeCell ref="C12:D12"/>
    <mergeCell ref="C13:D13"/>
    <mergeCell ref="C14:D14"/>
    <mergeCell ref="C15:D15"/>
    <mergeCell ref="C16:D16"/>
    <mergeCell ref="C17:D17"/>
    <mergeCell ref="B24:D24"/>
    <mergeCell ref="C7:D7"/>
    <mergeCell ref="A1:D1"/>
    <mergeCell ref="B2:D2"/>
    <mergeCell ref="B3:D3"/>
    <mergeCell ref="C5:D5"/>
    <mergeCell ref="C6:D6"/>
  </mergeCells>
  <pageMargins left="0.70866141732283472" right="0.70866141732283472" top="0.74803149606299213" bottom="0.74803149606299213" header="0.31496062992125984" footer="0.31496062992125984"/>
  <pageSetup paperSize="9" scale="65" orientation="landscape"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topLeftCell="A7" workbookViewId="0">
      <selection activeCell="E26" sqref="E26"/>
    </sheetView>
  </sheetViews>
  <sheetFormatPr baseColWidth="10" defaultRowHeight="15.75" x14ac:dyDescent="0.25"/>
  <cols>
    <col min="1" max="1" width="24.85546875" style="156" customWidth="1"/>
    <col min="2" max="2" width="55.5703125" style="156" customWidth="1"/>
    <col min="3" max="3" width="36.140625" style="156" customWidth="1"/>
    <col min="4" max="4" width="27.28515625" style="156" bestFit="1" customWidth="1"/>
    <col min="5" max="5" width="29.140625" style="156" customWidth="1"/>
    <col min="6" max="7" width="11.42578125" style="107"/>
    <col min="8" max="8" width="17.85546875" style="107" bestFit="1" customWidth="1"/>
    <col min="9" max="9" width="11.42578125" style="107"/>
    <col min="10" max="10" width="16.28515625" style="107" bestFit="1" customWidth="1"/>
    <col min="11" max="16384" width="11.42578125" style="107"/>
  </cols>
  <sheetData>
    <row r="1" spans="1:11" ht="15.75" customHeight="1" x14ac:dyDescent="0.25">
      <c r="A1" s="250" t="s">
        <v>95</v>
      </c>
      <c r="B1" s="251"/>
      <c r="C1" s="251"/>
      <c r="D1" s="251"/>
      <c r="E1" s="130"/>
    </row>
    <row r="2" spans="1:11" x14ac:dyDescent="0.25">
      <c r="A2" s="131"/>
      <c r="B2" s="252" t="s">
        <v>79</v>
      </c>
      <c r="C2" s="252"/>
      <c r="D2" s="252"/>
      <c r="E2" s="132"/>
    </row>
    <row r="3" spans="1:11" x14ac:dyDescent="0.25">
      <c r="A3" s="133"/>
      <c r="B3" s="252" t="s">
        <v>158</v>
      </c>
      <c r="C3" s="252"/>
      <c r="D3" s="252"/>
      <c r="E3" s="134"/>
    </row>
    <row r="4" spans="1:11" thickBot="1" x14ac:dyDescent="0.3">
      <c r="A4" s="135"/>
      <c r="B4" s="136"/>
      <c r="C4" s="136"/>
      <c r="D4" s="136"/>
      <c r="E4" s="137"/>
    </row>
    <row r="5" spans="1:11" ht="16.5" customHeight="1" thickBot="1" x14ac:dyDescent="0.3">
      <c r="A5" s="135"/>
      <c r="B5" s="138" t="s">
        <v>80</v>
      </c>
      <c r="C5" s="253" t="s">
        <v>213</v>
      </c>
      <c r="D5" s="254"/>
      <c r="E5" s="137"/>
    </row>
    <row r="6" spans="1:11" ht="16.5" thickBot="1" x14ac:dyDescent="0.3">
      <c r="A6" s="135"/>
      <c r="B6" s="162" t="s">
        <v>81</v>
      </c>
      <c r="C6" s="255" t="s">
        <v>214</v>
      </c>
      <c r="D6" s="256"/>
      <c r="E6" s="137"/>
    </row>
    <row r="7" spans="1:11" ht="16.5" customHeight="1" thickBot="1" x14ac:dyDescent="0.3">
      <c r="A7" s="135"/>
      <c r="B7" s="162" t="s">
        <v>159</v>
      </c>
      <c r="C7" s="248" t="s">
        <v>160</v>
      </c>
      <c r="D7" s="249"/>
      <c r="E7" s="137"/>
    </row>
    <row r="8" spans="1:11" ht="16.5" thickBot="1" x14ac:dyDescent="0.3">
      <c r="A8" s="135"/>
      <c r="B8" s="163">
        <v>13</v>
      </c>
      <c r="C8" s="243">
        <v>2505937200</v>
      </c>
      <c r="D8" s="244"/>
      <c r="E8" s="137"/>
      <c r="J8" s="107" t="s">
        <v>226</v>
      </c>
    </row>
    <row r="9" spans="1:11" ht="16.5" thickBot="1" x14ac:dyDescent="0.3">
      <c r="A9" s="135"/>
      <c r="B9" s="163" t="s">
        <v>224</v>
      </c>
      <c r="C9" s="243">
        <v>2579027035</v>
      </c>
      <c r="D9" s="244"/>
      <c r="E9" s="137"/>
      <c r="H9" s="184">
        <v>2579027035</v>
      </c>
      <c r="J9" s="183">
        <v>269068845</v>
      </c>
      <c r="K9" s="183">
        <v>184439015</v>
      </c>
    </row>
    <row r="10" spans="1:11" ht="16.5" thickBot="1" x14ac:dyDescent="0.3">
      <c r="A10" s="135"/>
      <c r="B10" s="163" t="s">
        <v>225</v>
      </c>
      <c r="C10" s="243">
        <v>3184628525</v>
      </c>
      <c r="D10" s="244"/>
      <c r="E10" s="137"/>
      <c r="J10" s="183">
        <v>208615164</v>
      </c>
      <c r="K10" s="183">
        <v>93972645</v>
      </c>
    </row>
    <row r="11" spans="1:11" ht="16.5" thickBot="1" x14ac:dyDescent="0.3">
      <c r="A11" s="135"/>
      <c r="B11" s="163" t="s">
        <v>227</v>
      </c>
      <c r="C11" s="243">
        <v>1628685202</v>
      </c>
      <c r="D11" s="244"/>
      <c r="E11" s="137"/>
      <c r="H11" s="183">
        <v>3184628525</v>
      </c>
      <c r="J11" s="183">
        <v>257216925</v>
      </c>
      <c r="K11" s="183">
        <v>304676090</v>
      </c>
    </row>
    <row r="12" spans="1:11" ht="16.5" thickBot="1" x14ac:dyDescent="0.3">
      <c r="A12" s="135"/>
      <c r="B12" s="163" t="s">
        <v>228</v>
      </c>
      <c r="C12" s="243">
        <v>877428903</v>
      </c>
      <c r="D12" s="244"/>
      <c r="E12" s="137"/>
      <c r="J12" s="183">
        <v>893784268</v>
      </c>
      <c r="K12" s="183">
        <v>100131020</v>
      </c>
    </row>
    <row r="13" spans="1:11" ht="16.5" thickBot="1" x14ac:dyDescent="0.3">
      <c r="A13" s="135"/>
      <c r="B13" s="163"/>
      <c r="C13" s="243"/>
      <c r="D13" s="244"/>
      <c r="E13" s="137"/>
      <c r="J13" s="185">
        <f>SUM(J9:J12)</f>
        <v>1628685202</v>
      </c>
      <c r="K13" s="183">
        <v>194210133</v>
      </c>
    </row>
    <row r="14" spans="1:11" ht="16.5" thickBot="1" x14ac:dyDescent="0.3">
      <c r="A14" s="135"/>
      <c r="B14" s="163"/>
      <c r="C14" s="243"/>
      <c r="D14" s="244"/>
      <c r="E14" s="137"/>
      <c r="K14" s="185">
        <f>SUM(K9:K13)</f>
        <v>877428903</v>
      </c>
    </row>
    <row r="15" spans="1:11" ht="16.5" thickBot="1" x14ac:dyDescent="0.3">
      <c r="A15" s="135"/>
      <c r="B15" s="163"/>
      <c r="C15" s="243">
        <v>0</v>
      </c>
      <c r="D15" s="244"/>
      <c r="E15" s="137"/>
    </row>
    <row r="16" spans="1:11" ht="32.25" thickBot="1" x14ac:dyDescent="0.3">
      <c r="A16" s="135"/>
      <c r="B16" s="164" t="s">
        <v>161</v>
      </c>
      <c r="C16" s="243">
        <f>SUM(C8:D15)</f>
        <v>10775706865</v>
      </c>
      <c r="D16" s="244"/>
      <c r="E16" s="137"/>
      <c r="J16" s="183">
        <f>J13+K14</f>
        <v>2506114105</v>
      </c>
    </row>
    <row r="17" spans="1:6" ht="48" thickBot="1" x14ac:dyDescent="0.3">
      <c r="A17" s="135"/>
      <c r="B17" s="164" t="s">
        <v>162</v>
      </c>
      <c r="C17" s="243">
        <f>+C16/616000</f>
        <v>17493.030624999999</v>
      </c>
      <c r="D17" s="244"/>
      <c r="E17" s="137"/>
    </row>
    <row r="18" spans="1:6" x14ac:dyDescent="0.25">
      <c r="A18" s="135"/>
      <c r="B18" s="136"/>
      <c r="C18" s="140"/>
      <c r="D18" s="141"/>
      <c r="E18" s="137"/>
    </row>
    <row r="19" spans="1:6" ht="16.5" thickBot="1" x14ac:dyDescent="0.3">
      <c r="A19" s="135"/>
      <c r="B19" s="136" t="s">
        <v>163</v>
      </c>
      <c r="C19" s="140"/>
      <c r="D19" s="141"/>
      <c r="E19" s="137"/>
    </row>
    <row r="20" spans="1:6" ht="27" customHeight="1" x14ac:dyDescent="0.25">
      <c r="A20" s="135"/>
      <c r="B20" s="142" t="s">
        <v>82</v>
      </c>
      <c r="C20" s="143"/>
      <c r="D20" s="171">
        <v>1152435000</v>
      </c>
      <c r="E20" s="137"/>
    </row>
    <row r="21" spans="1:6" ht="28.5" customHeight="1" x14ac:dyDescent="0.25">
      <c r="A21" s="135"/>
      <c r="B21" s="135" t="s">
        <v>83</v>
      </c>
      <c r="C21" s="172"/>
      <c r="D21" s="174">
        <v>1440348000</v>
      </c>
      <c r="E21" s="137"/>
    </row>
    <row r="22" spans="1:6" ht="15" x14ac:dyDescent="0.25">
      <c r="A22" s="135"/>
      <c r="B22" s="135" t="s">
        <v>84</v>
      </c>
      <c r="C22" s="172"/>
      <c r="D22" s="137">
        <v>360500000</v>
      </c>
      <c r="E22" s="137"/>
    </row>
    <row r="23" spans="1:6" ht="27" customHeight="1" thickBot="1" x14ac:dyDescent="0.3">
      <c r="A23" s="135"/>
      <c r="B23" s="146" t="s">
        <v>85</v>
      </c>
      <c r="C23" s="147"/>
      <c r="D23" s="148">
        <v>360500000</v>
      </c>
      <c r="E23" s="137"/>
    </row>
    <row r="24" spans="1:6" ht="27" customHeight="1" thickBot="1" x14ac:dyDescent="0.3">
      <c r="A24" s="135"/>
      <c r="B24" s="245" t="s">
        <v>86</v>
      </c>
      <c r="C24" s="246"/>
      <c r="D24" s="266"/>
      <c r="E24" s="137"/>
    </row>
    <row r="25" spans="1:6" ht="16.5" thickBot="1" x14ac:dyDescent="0.3">
      <c r="A25" s="135"/>
      <c r="B25" s="245" t="s">
        <v>87</v>
      </c>
      <c r="C25" s="246"/>
      <c r="D25" s="266"/>
      <c r="E25" s="137"/>
    </row>
    <row r="26" spans="1:6" x14ac:dyDescent="0.25">
      <c r="A26" s="135"/>
      <c r="B26" s="149" t="s">
        <v>164</v>
      </c>
      <c r="C26" s="173">
        <v>3.2</v>
      </c>
      <c r="D26" s="141" t="s">
        <v>88</v>
      </c>
      <c r="E26" s="137"/>
    </row>
    <row r="27" spans="1:6" ht="16.5" thickBot="1" x14ac:dyDescent="0.3">
      <c r="A27" s="135"/>
      <c r="B27" s="165" t="s">
        <v>89</v>
      </c>
      <c r="C27" s="170">
        <v>0.25030000000000002</v>
      </c>
      <c r="D27" s="151" t="s">
        <v>88</v>
      </c>
      <c r="E27" s="137"/>
    </row>
    <row r="28" spans="1:6" ht="16.5" thickBot="1" x14ac:dyDescent="0.3">
      <c r="A28" s="135"/>
      <c r="B28" s="152"/>
      <c r="C28" s="153"/>
      <c r="D28" s="136"/>
      <c r="E28" s="154"/>
    </row>
    <row r="29" spans="1:6" x14ac:dyDescent="0.25">
      <c r="A29" s="260"/>
      <c r="B29" s="261" t="s">
        <v>90</v>
      </c>
      <c r="C29" s="263" t="s">
        <v>175</v>
      </c>
      <c r="D29" s="264"/>
      <c r="E29" s="265"/>
      <c r="F29" s="257"/>
    </row>
    <row r="30" spans="1:6" ht="16.5" thickBot="1" x14ac:dyDescent="0.3">
      <c r="A30" s="260"/>
      <c r="B30" s="262"/>
      <c r="C30" s="258" t="s">
        <v>91</v>
      </c>
      <c r="D30" s="259"/>
      <c r="E30" s="265"/>
      <c r="F30" s="257"/>
    </row>
    <row r="31" spans="1:6" thickBot="1" x14ac:dyDescent="0.3">
      <c r="A31" s="146"/>
      <c r="B31" s="155"/>
      <c r="C31" s="155"/>
      <c r="D31" s="155"/>
      <c r="E31" s="148"/>
      <c r="F31" s="129"/>
    </row>
    <row r="32" spans="1:6" x14ac:dyDescent="0.25">
      <c r="B32" s="157" t="s">
        <v>165</v>
      </c>
    </row>
  </sheetData>
  <mergeCells count="24">
    <mergeCell ref="A29:A30"/>
    <mergeCell ref="B29:B30"/>
    <mergeCell ref="C29:D29"/>
    <mergeCell ref="E29:E30"/>
    <mergeCell ref="F29:F30"/>
    <mergeCell ref="C30:D30"/>
    <mergeCell ref="B25:D25"/>
    <mergeCell ref="C8:D8"/>
    <mergeCell ref="C9:D9"/>
    <mergeCell ref="C10:D10"/>
    <mergeCell ref="C11:D11"/>
    <mergeCell ref="C12:D12"/>
    <mergeCell ref="C13:D13"/>
    <mergeCell ref="C14:D14"/>
    <mergeCell ref="C15:D15"/>
    <mergeCell ref="C16:D16"/>
    <mergeCell ref="C17:D17"/>
    <mergeCell ref="B24:D24"/>
    <mergeCell ref="C7:D7"/>
    <mergeCell ref="A1:D1"/>
    <mergeCell ref="B2:D2"/>
    <mergeCell ref="B3:D3"/>
    <mergeCell ref="C5:D5"/>
    <mergeCell ref="C6:D6"/>
  </mergeCells>
  <pageMargins left="0.70866141732283472" right="0.70866141732283472" top="0.74803149606299213" bottom="0.74803149606299213" header="0.31496062992125984" footer="0.31496062992125984"/>
  <pageSetup scale="65" orientation="landscape"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topLeftCell="A4" workbookViewId="0">
      <selection activeCell="C11" sqref="C11:D11"/>
    </sheetView>
  </sheetViews>
  <sheetFormatPr baseColWidth="10" defaultRowHeight="15.75" x14ac:dyDescent="0.25"/>
  <cols>
    <col min="1" max="1" width="24.85546875" style="156" customWidth="1"/>
    <col min="2" max="2" width="55.5703125" style="156" customWidth="1"/>
    <col min="3" max="3" width="36.140625" style="156" customWidth="1"/>
    <col min="4" max="4" width="27.28515625" style="156" bestFit="1" customWidth="1"/>
    <col min="5" max="5" width="29.140625" style="156" customWidth="1"/>
    <col min="6" max="16384" width="11.42578125" style="107"/>
  </cols>
  <sheetData>
    <row r="1" spans="1:9" ht="15.75" customHeight="1" x14ac:dyDescent="0.25">
      <c r="A1" s="250" t="s">
        <v>95</v>
      </c>
      <c r="B1" s="251"/>
      <c r="C1" s="251"/>
      <c r="D1" s="251"/>
      <c r="E1" s="130"/>
    </row>
    <row r="2" spans="1:9" x14ac:dyDescent="0.25">
      <c r="A2" s="131"/>
      <c r="B2" s="252" t="s">
        <v>79</v>
      </c>
      <c r="C2" s="252"/>
      <c r="D2" s="252"/>
      <c r="E2" s="132"/>
    </row>
    <row r="3" spans="1:9" x14ac:dyDescent="0.25">
      <c r="A3" s="133"/>
      <c r="B3" s="252" t="s">
        <v>158</v>
      </c>
      <c r="C3" s="252"/>
      <c r="D3" s="252"/>
      <c r="E3" s="134"/>
    </row>
    <row r="4" spans="1:9" thickBot="1" x14ac:dyDescent="0.3">
      <c r="A4" s="135"/>
      <c r="B4" s="136"/>
      <c r="C4" s="136"/>
      <c r="D4" s="136"/>
      <c r="E4" s="137"/>
    </row>
    <row r="5" spans="1:9" ht="16.5" customHeight="1" thickBot="1" x14ac:dyDescent="0.3">
      <c r="A5" s="135"/>
      <c r="B5" s="138" t="s">
        <v>80</v>
      </c>
      <c r="C5" s="253" t="s">
        <v>216</v>
      </c>
      <c r="D5" s="254"/>
      <c r="E5" s="137"/>
    </row>
    <row r="6" spans="1:9" ht="16.5" thickBot="1" x14ac:dyDescent="0.3">
      <c r="A6" s="135"/>
      <c r="B6" s="162" t="s">
        <v>81</v>
      </c>
      <c r="C6" s="255" t="s">
        <v>234</v>
      </c>
      <c r="D6" s="256"/>
      <c r="E6" s="137"/>
    </row>
    <row r="7" spans="1:9" ht="16.5" customHeight="1" thickBot="1" x14ac:dyDescent="0.3">
      <c r="A7" s="135"/>
      <c r="B7" s="162" t="s">
        <v>159</v>
      </c>
      <c r="C7" s="248" t="s">
        <v>160</v>
      </c>
      <c r="D7" s="249"/>
      <c r="E7" s="137"/>
    </row>
    <row r="8" spans="1:9" ht="16.5" thickBot="1" x14ac:dyDescent="0.3">
      <c r="A8" s="135"/>
      <c r="B8" s="163">
        <v>5</v>
      </c>
      <c r="C8" s="243">
        <v>3278601170</v>
      </c>
      <c r="D8" s="244"/>
      <c r="E8" s="137"/>
    </row>
    <row r="9" spans="1:9" ht="16.5" thickBot="1" x14ac:dyDescent="0.3">
      <c r="A9" s="135"/>
      <c r="B9" s="163">
        <v>1</v>
      </c>
      <c r="C9" s="243">
        <v>1133936583</v>
      </c>
      <c r="D9" s="244"/>
      <c r="E9" s="137"/>
    </row>
    <row r="10" spans="1:9" ht="16.5" thickBot="1" x14ac:dyDescent="0.3">
      <c r="A10" s="135"/>
      <c r="B10" s="163" t="s">
        <v>241</v>
      </c>
      <c r="C10" s="243">
        <v>1718674864</v>
      </c>
      <c r="D10" s="244"/>
      <c r="E10" s="137"/>
    </row>
    <row r="11" spans="1:9" ht="16.5" thickBot="1" x14ac:dyDescent="0.3">
      <c r="A11" s="135"/>
      <c r="B11" s="163"/>
      <c r="C11" s="243">
        <v>0</v>
      </c>
      <c r="D11" s="244"/>
      <c r="E11" s="137"/>
    </row>
    <row r="12" spans="1:9" ht="16.5" thickBot="1" x14ac:dyDescent="0.3">
      <c r="A12" s="135"/>
      <c r="B12" s="163"/>
      <c r="C12" s="243">
        <v>0</v>
      </c>
      <c r="D12" s="244"/>
      <c r="E12" s="137"/>
      <c r="I12">
        <v>1133936583</v>
      </c>
    </row>
    <row r="13" spans="1:9" ht="16.5" thickBot="1" x14ac:dyDescent="0.3">
      <c r="A13" s="135"/>
      <c r="B13" s="163"/>
      <c r="C13" s="243"/>
      <c r="D13" s="244"/>
      <c r="E13" s="137"/>
    </row>
    <row r="14" spans="1:9" ht="16.5" thickBot="1" x14ac:dyDescent="0.3">
      <c r="A14" s="135"/>
      <c r="B14" s="163"/>
      <c r="C14" s="243"/>
      <c r="D14" s="244"/>
      <c r="E14" s="137"/>
    </row>
    <row r="15" spans="1:9" ht="16.5" thickBot="1" x14ac:dyDescent="0.3">
      <c r="A15" s="135"/>
      <c r="B15" s="163"/>
      <c r="C15" s="243">
        <v>0</v>
      </c>
      <c r="D15" s="244"/>
      <c r="E15" s="137"/>
    </row>
    <row r="16" spans="1:9" ht="32.25" thickBot="1" x14ac:dyDescent="0.3">
      <c r="A16" s="135"/>
      <c r="B16" s="164" t="s">
        <v>161</v>
      </c>
      <c r="C16" s="243">
        <f>SUM(C8:D15)</f>
        <v>6131212617</v>
      </c>
      <c r="D16" s="244"/>
      <c r="E16" s="137"/>
    </row>
    <row r="17" spans="1:6" ht="48" thickBot="1" x14ac:dyDescent="0.3">
      <c r="A17" s="135"/>
      <c r="B17" s="164" t="s">
        <v>162</v>
      </c>
      <c r="C17" s="243">
        <f>+C16/616000</f>
        <v>9953.2672353896105</v>
      </c>
      <c r="D17" s="244"/>
      <c r="E17" s="137"/>
    </row>
    <row r="18" spans="1:6" x14ac:dyDescent="0.25">
      <c r="A18" s="135"/>
      <c r="B18" s="136"/>
      <c r="C18" s="140"/>
      <c r="D18" s="141"/>
      <c r="E18" s="137"/>
    </row>
    <row r="19" spans="1:6" ht="16.5" thickBot="1" x14ac:dyDescent="0.3">
      <c r="A19" s="135"/>
      <c r="B19" s="136" t="s">
        <v>163</v>
      </c>
      <c r="C19" s="140"/>
      <c r="D19" s="141"/>
      <c r="E19" s="137"/>
    </row>
    <row r="20" spans="1:6" ht="27" customHeight="1" x14ac:dyDescent="0.25">
      <c r="A20" s="135"/>
      <c r="B20" s="142" t="s">
        <v>82</v>
      </c>
      <c r="C20" s="143"/>
      <c r="D20" s="171">
        <v>978391399</v>
      </c>
      <c r="E20" s="137"/>
    </row>
    <row r="21" spans="1:6" ht="28.5" customHeight="1" x14ac:dyDescent="0.25">
      <c r="A21" s="135"/>
      <c r="B21" s="135" t="s">
        <v>83</v>
      </c>
      <c r="C21" s="172"/>
      <c r="D21" s="174">
        <v>1073849066</v>
      </c>
      <c r="E21" s="137"/>
    </row>
    <row r="22" spans="1:6" ht="15" x14ac:dyDescent="0.25">
      <c r="A22" s="135"/>
      <c r="B22" s="135" t="s">
        <v>84</v>
      </c>
      <c r="C22" s="172"/>
      <c r="D22" s="137">
        <v>615546262</v>
      </c>
      <c r="E22" s="137"/>
    </row>
    <row r="23" spans="1:6" ht="27" customHeight="1" thickBot="1" x14ac:dyDescent="0.3">
      <c r="A23" s="135"/>
      <c r="B23" s="146" t="s">
        <v>85</v>
      </c>
      <c r="C23" s="147"/>
      <c r="D23" s="148">
        <v>615546262</v>
      </c>
      <c r="E23" s="137"/>
    </row>
    <row r="24" spans="1:6" ht="27" customHeight="1" thickBot="1" x14ac:dyDescent="0.3">
      <c r="A24" s="135"/>
      <c r="B24" s="245" t="s">
        <v>86</v>
      </c>
      <c r="C24" s="246"/>
      <c r="D24" s="266"/>
      <c r="E24" s="137"/>
    </row>
    <row r="25" spans="1:6" ht="16.5" thickBot="1" x14ac:dyDescent="0.3">
      <c r="A25" s="135"/>
      <c r="B25" s="245" t="s">
        <v>87</v>
      </c>
      <c r="C25" s="246"/>
      <c r="D25" s="266"/>
      <c r="E25" s="137"/>
    </row>
    <row r="26" spans="1:6" x14ac:dyDescent="0.25">
      <c r="A26" s="135"/>
      <c r="B26" s="149" t="s">
        <v>164</v>
      </c>
      <c r="C26" s="173">
        <v>1.59</v>
      </c>
      <c r="D26" s="141" t="s">
        <v>88</v>
      </c>
      <c r="E26" s="137"/>
    </row>
    <row r="27" spans="1:6" ht="16.5" thickBot="1" x14ac:dyDescent="0.3">
      <c r="A27" s="135"/>
      <c r="B27" s="165" t="s">
        <v>89</v>
      </c>
      <c r="C27" s="170">
        <v>0.57320000000000004</v>
      </c>
      <c r="D27" s="151" t="s">
        <v>88</v>
      </c>
      <c r="E27" s="137"/>
    </row>
    <row r="28" spans="1:6" ht="16.5" thickBot="1" x14ac:dyDescent="0.3">
      <c r="A28" s="135"/>
      <c r="B28" s="152"/>
      <c r="C28" s="153"/>
      <c r="D28" s="136"/>
      <c r="E28" s="154"/>
    </row>
    <row r="29" spans="1:6" x14ac:dyDescent="0.25">
      <c r="A29" s="260"/>
      <c r="B29" s="261" t="s">
        <v>90</v>
      </c>
      <c r="C29" s="263" t="s">
        <v>175</v>
      </c>
      <c r="D29" s="264"/>
      <c r="E29" s="265"/>
      <c r="F29" s="257"/>
    </row>
    <row r="30" spans="1:6" ht="16.5" thickBot="1" x14ac:dyDescent="0.3">
      <c r="A30" s="260"/>
      <c r="B30" s="262"/>
      <c r="C30" s="258" t="s">
        <v>91</v>
      </c>
      <c r="D30" s="259"/>
      <c r="E30" s="265"/>
      <c r="F30" s="257"/>
    </row>
    <row r="31" spans="1:6" thickBot="1" x14ac:dyDescent="0.3">
      <c r="A31" s="146"/>
      <c r="B31" s="155"/>
      <c r="C31" s="155"/>
      <c r="D31" s="155"/>
      <c r="E31" s="148"/>
      <c r="F31" s="129"/>
    </row>
    <row r="32" spans="1:6" x14ac:dyDescent="0.25">
      <c r="B32" s="157" t="s">
        <v>165</v>
      </c>
    </row>
  </sheetData>
  <mergeCells count="24">
    <mergeCell ref="A29:A30"/>
    <mergeCell ref="B29:B30"/>
    <mergeCell ref="C29:D29"/>
    <mergeCell ref="E29:E30"/>
    <mergeCell ref="F29:F30"/>
    <mergeCell ref="C30:D30"/>
    <mergeCell ref="B25:D25"/>
    <mergeCell ref="C8:D8"/>
    <mergeCell ref="C9:D9"/>
    <mergeCell ref="C10:D10"/>
    <mergeCell ref="C11:D11"/>
    <mergeCell ref="C12:D12"/>
    <mergeCell ref="C13:D13"/>
    <mergeCell ref="C14:D14"/>
    <mergeCell ref="C15:D15"/>
    <mergeCell ref="C16:D16"/>
    <mergeCell ref="C17:D17"/>
    <mergeCell ref="B24:D24"/>
    <mergeCell ref="C7:D7"/>
    <mergeCell ref="A1:D1"/>
    <mergeCell ref="B2:D2"/>
    <mergeCell ref="B3:D3"/>
    <mergeCell ref="C5:D5"/>
    <mergeCell ref="C6:D6"/>
  </mergeCells>
  <pageMargins left="0.70866141732283472" right="0.70866141732283472" top="0.74803149606299213" bottom="0.74803149606299213" header="0.31496062992125984" footer="0.31496062992125984"/>
  <pageSetup scale="65" orientation="landscape"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workbookViewId="0">
      <selection activeCell="C10" sqref="C10:D10"/>
    </sheetView>
  </sheetViews>
  <sheetFormatPr baseColWidth="10" defaultRowHeight="15.75" x14ac:dyDescent="0.25"/>
  <cols>
    <col min="1" max="1" width="24.85546875" style="156" customWidth="1"/>
    <col min="2" max="2" width="55.5703125" style="156" customWidth="1"/>
    <col min="3" max="3" width="41.28515625" style="156" customWidth="1"/>
    <col min="4" max="4" width="29.42578125" style="156" customWidth="1"/>
    <col min="5" max="5" width="29.140625" style="156" customWidth="1"/>
    <col min="6" max="16384" width="11.42578125" style="107"/>
  </cols>
  <sheetData>
    <row r="1" spans="1:9" ht="15.75" customHeight="1" x14ac:dyDescent="0.25">
      <c r="A1" s="250" t="s">
        <v>95</v>
      </c>
      <c r="B1" s="251"/>
      <c r="C1" s="251"/>
      <c r="D1" s="251"/>
      <c r="E1" s="130"/>
    </row>
    <row r="2" spans="1:9" x14ac:dyDescent="0.25">
      <c r="A2" s="131"/>
      <c r="B2" s="252" t="s">
        <v>79</v>
      </c>
      <c r="C2" s="252"/>
      <c r="D2" s="252"/>
      <c r="E2" s="132"/>
    </row>
    <row r="3" spans="1:9" x14ac:dyDescent="0.25">
      <c r="A3" s="133"/>
      <c r="B3" s="252" t="s">
        <v>158</v>
      </c>
      <c r="C3" s="252"/>
      <c r="D3" s="252"/>
      <c r="E3" s="134"/>
    </row>
    <row r="4" spans="1:9" thickBot="1" x14ac:dyDescent="0.3">
      <c r="A4" s="135"/>
      <c r="B4" s="136"/>
      <c r="C4" s="136"/>
      <c r="D4" s="136"/>
      <c r="E4" s="137"/>
    </row>
    <row r="5" spans="1:9" ht="16.5" customHeight="1" thickBot="1" x14ac:dyDescent="0.3">
      <c r="A5" s="135"/>
      <c r="B5" s="138" t="s">
        <v>80</v>
      </c>
      <c r="C5" s="253" t="s">
        <v>217</v>
      </c>
      <c r="D5" s="254"/>
      <c r="E5" s="137"/>
    </row>
    <row r="6" spans="1:9" ht="16.5" customHeight="1" thickBot="1" x14ac:dyDescent="0.3">
      <c r="A6" s="135"/>
      <c r="B6" s="162" t="s">
        <v>81</v>
      </c>
      <c r="C6" s="255" t="s">
        <v>218</v>
      </c>
      <c r="D6" s="256"/>
      <c r="E6" s="137"/>
    </row>
    <row r="7" spans="1:9" ht="16.5" customHeight="1" thickBot="1" x14ac:dyDescent="0.3">
      <c r="A7" s="135"/>
      <c r="B7" s="162" t="s">
        <v>159</v>
      </c>
      <c r="C7" s="248" t="s">
        <v>160</v>
      </c>
      <c r="D7" s="249"/>
      <c r="E7" s="137"/>
    </row>
    <row r="8" spans="1:9" ht="16.5" thickBot="1" x14ac:dyDescent="0.3">
      <c r="A8" s="135"/>
      <c r="B8" s="163">
        <v>1</v>
      </c>
      <c r="C8" s="243">
        <v>1133936583</v>
      </c>
      <c r="D8" s="244"/>
      <c r="E8" s="137"/>
    </row>
    <row r="9" spans="1:9" ht="16.5" thickBot="1" x14ac:dyDescent="0.3">
      <c r="A9" s="135"/>
      <c r="B9" s="163">
        <v>5</v>
      </c>
      <c r="C9" s="243">
        <v>3278601170</v>
      </c>
      <c r="D9" s="244"/>
      <c r="E9" s="137"/>
      <c r="I9">
        <v>3278601170</v>
      </c>
    </row>
    <row r="10" spans="1:9" ht="16.5" thickBot="1" x14ac:dyDescent="0.3">
      <c r="A10" s="135"/>
      <c r="B10" s="163"/>
      <c r="C10" s="243" t="s">
        <v>235</v>
      </c>
      <c r="D10" s="244"/>
      <c r="E10" s="137"/>
    </row>
    <row r="11" spans="1:9" ht="16.5" thickBot="1" x14ac:dyDescent="0.3">
      <c r="A11" s="135"/>
      <c r="B11" s="163"/>
      <c r="C11" s="243">
        <v>0</v>
      </c>
      <c r="D11" s="244"/>
      <c r="E11" s="137"/>
    </row>
    <row r="12" spans="1:9" ht="16.5" thickBot="1" x14ac:dyDescent="0.3">
      <c r="A12" s="135"/>
      <c r="B12" s="163"/>
      <c r="C12" s="243">
        <v>0</v>
      </c>
      <c r="D12" s="244"/>
      <c r="E12" s="137"/>
    </row>
    <row r="13" spans="1:9" ht="32.25" thickBot="1" x14ac:dyDescent="0.3">
      <c r="A13" s="135"/>
      <c r="B13" s="164" t="s">
        <v>161</v>
      </c>
      <c r="C13" s="243">
        <f>SUM(C8:D12)</f>
        <v>4412537753</v>
      </c>
      <c r="D13" s="244"/>
      <c r="E13" s="137"/>
    </row>
    <row r="14" spans="1:9" ht="48" thickBot="1" x14ac:dyDescent="0.3">
      <c r="A14" s="135"/>
      <c r="B14" s="164" t="s">
        <v>162</v>
      </c>
      <c r="C14" s="243">
        <f>+C13/616000</f>
        <v>7163.2106379870129</v>
      </c>
      <c r="D14" s="244"/>
      <c r="E14" s="137"/>
    </row>
    <row r="15" spans="1:9" x14ac:dyDescent="0.25">
      <c r="A15" s="135"/>
      <c r="B15" s="136"/>
      <c r="C15" s="140"/>
      <c r="D15" s="141"/>
      <c r="E15" s="137"/>
    </row>
    <row r="16" spans="1:9" ht="16.5" thickBot="1" x14ac:dyDescent="0.3">
      <c r="A16" s="135"/>
      <c r="B16" s="136" t="s">
        <v>163</v>
      </c>
      <c r="C16" s="140"/>
      <c r="D16" s="141"/>
      <c r="E16" s="137"/>
    </row>
    <row r="17" spans="1:6" ht="27" customHeight="1" x14ac:dyDescent="0.25">
      <c r="A17" s="135"/>
      <c r="B17" s="142" t="s">
        <v>82</v>
      </c>
      <c r="C17" s="143"/>
      <c r="D17" s="144">
        <f>CALCULOS!C120</f>
        <v>979594439</v>
      </c>
      <c r="E17" s="137"/>
    </row>
    <row r="18" spans="1:6" ht="28.5" customHeight="1" x14ac:dyDescent="0.25">
      <c r="A18" s="135"/>
      <c r="B18" s="135" t="s">
        <v>83</v>
      </c>
      <c r="C18" s="145"/>
      <c r="D18" s="137">
        <f>CALCULOS!E120</f>
        <v>1084349066</v>
      </c>
      <c r="E18" s="137"/>
    </row>
    <row r="19" spans="1:6" ht="15" x14ac:dyDescent="0.25">
      <c r="A19" s="135"/>
      <c r="B19" s="135" t="s">
        <v>84</v>
      </c>
      <c r="C19" s="145"/>
      <c r="D19" s="137">
        <f>CALCULOS!D120</f>
        <v>616046262</v>
      </c>
      <c r="E19" s="137"/>
    </row>
    <row r="20" spans="1:6" ht="27" customHeight="1" thickBot="1" x14ac:dyDescent="0.3">
      <c r="A20" s="135"/>
      <c r="B20" s="146" t="s">
        <v>85</v>
      </c>
      <c r="C20" s="147"/>
      <c r="D20" s="148">
        <f>CALCULOS!F120</f>
        <v>616046262</v>
      </c>
      <c r="E20" s="137"/>
    </row>
    <row r="21" spans="1:6" ht="27" customHeight="1" thickBot="1" x14ac:dyDescent="0.3">
      <c r="A21" s="135"/>
      <c r="B21" s="245" t="s">
        <v>86</v>
      </c>
      <c r="C21" s="246"/>
      <c r="D21" s="247"/>
      <c r="E21" s="137"/>
    </row>
    <row r="22" spans="1:6" ht="16.5" thickBot="1" x14ac:dyDescent="0.3">
      <c r="A22" s="135"/>
      <c r="B22" s="245" t="s">
        <v>87</v>
      </c>
      <c r="C22" s="246"/>
      <c r="D22" s="247"/>
      <c r="E22" s="137"/>
    </row>
    <row r="23" spans="1:6" x14ac:dyDescent="0.25">
      <c r="A23" s="135"/>
      <c r="B23" s="149" t="s">
        <v>164</v>
      </c>
      <c r="C23" s="150">
        <v>1.59</v>
      </c>
      <c r="D23" s="141" t="s">
        <v>88</v>
      </c>
      <c r="E23" s="137"/>
    </row>
    <row r="24" spans="1:6" ht="16.5" thickBot="1" x14ac:dyDescent="0.3">
      <c r="A24" s="135"/>
      <c r="B24" s="165" t="s">
        <v>89</v>
      </c>
      <c r="C24" s="167">
        <v>0.56810000000000005</v>
      </c>
      <c r="D24" s="151" t="s">
        <v>88</v>
      </c>
      <c r="E24" s="137"/>
    </row>
    <row r="25" spans="1:6" ht="16.5" thickBot="1" x14ac:dyDescent="0.3">
      <c r="A25" s="135"/>
      <c r="B25" s="152"/>
      <c r="C25" s="153"/>
      <c r="D25" s="136"/>
      <c r="E25" s="154"/>
    </row>
    <row r="26" spans="1:6" x14ac:dyDescent="0.25">
      <c r="A26" s="260"/>
      <c r="B26" s="261" t="s">
        <v>90</v>
      </c>
      <c r="C26" s="263" t="s">
        <v>175</v>
      </c>
      <c r="D26" s="264"/>
      <c r="E26" s="265"/>
      <c r="F26" s="257"/>
    </row>
    <row r="27" spans="1:6" ht="16.5" thickBot="1" x14ac:dyDescent="0.3">
      <c r="A27" s="260"/>
      <c r="B27" s="262"/>
      <c r="C27" s="258" t="s">
        <v>91</v>
      </c>
      <c r="D27" s="259"/>
      <c r="E27" s="265"/>
      <c r="F27" s="257"/>
    </row>
    <row r="28" spans="1:6" thickBot="1" x14ac:dyDescent="0.3">
      <c r="A28" s="146"/>
      <c r="B28" s="155"/>
      <c r="C28" s="155"/>
      <c r="D28" s="155"/>
      <c r="E28" s="148"/>
      <c r="F28" s="129"/>
    </row>
    <row r="29" spans="1:6" x14ac:dyDescent="0.25">
      <c r="B29" s="157" t="s">
        <v>165</v>
      </c>
    </row>
  </sheetData>
  <mergeCells count="21">
    <mergeCell ref="E26:E27"/>
    <mergeCell ref="F26:F27"/>
    <mergeCell ref="C27:D27"/>
    <mergeCell ref="C14:D14"/>
    <mergeCell ref="B21:D21"/>
    <mergeCell ref="B22:D22"/>
    <mergeCell ref="A26:A27"/>
    <mergeCell ref="B26:B27"/>
    <mergeCell ref="C26:D26"/>
    <mergeCell ref="C8:D8"/>
    <mergeCell ref="C9:D9"/>
    <mergeCell ref="C10:D10"/>
    <mergeCell ref="C11:D11"/>
    <mergeCell ref="C12:D12"/>
    <mergeCell ref="C13:D13"/>
    <mergeCell ref="C7:D7"/>
    <mergeCell ref="A1:D1"/>
    <mergeCell ref="B2:D2"/>
    <mergeCell ref="B3:D3"/>
    <mergeCell ref="C5:D5"/>
    <mergeCell ref="C6:D6"/>
  </mergeCells>
  <pageMargins left="0.70866141732283472" right="0.70866141732283472" top="0.74803149606299213" bottom="0.74803149606299213" header="0.31496062992125984" footer="0.31496062992125984"/>
  <pageSetup scale="65"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4"/>
  <sheetViews>
    <sheetView topLeftCell="A31" workbookViewId="0">
      <selection activeCell="C83" sqref="C83"/>
    </sheetView>
  </sheetViews>
  <sheetFormatPr baseColWidth="10" defaultRowHeight="15" x14ac:dyDescent="0.25"/>
  <cols>
    <col min="1" max="1" width="31.85546875" customWidth="1"/>
    <col min="2" max="2" width="11.7109375" style="107" bestFit="1" customWidth="1"/>
    <col min="3" max="3" width="20.140625" customWidth="1"/>
    <col min="4" max="4" width="20.42578125" customWidth="1"/>
    <col min="5" max="5" width="18.85546875" bestFit="1" customWidth="1"/>
    <col min="6" max="6" width="18.5703125" customWidth="1"/>
  </cols>
  <sheetData>
    <row r="1" spans="1:6" x14ac:dyDescent="0.25">
      <c r="B1" s="107" t="s">
        <v>176</v>
      </c>
      <c r="C1" s="107" t="s">
        <v>168</v>
      </c>
      <c r="D1" s="107" t="s">
        <v>169</v>
      </c>
      <c r="E1" s="107" t="s">
        <v>170</v>
      </c>
      <c r="F1" s="107" t="s">
        <v>85</v>
      </c>
    </row>
    <row r="2" spans="1:6" x14ac:dyDescent="0.25">
      <c r="A2" s="107" t="s">
        <v>167</v>
      </c>
      <c r="B2" s="107" t="s">
        <v>179</v>
      </c>
      <c r="C2" s="166">
        <v>5895419303.2700005</v>
      </c>
      <c r="D2" s="166">
        <v>1761460857.4000001</v>
      </c>
      <c r="E2" s="166">
        <v>7620920691.2700005</v>
      </c>
      <c r="F2" s="166">
        <v>2930371857.4000001</v>
      </c>
    </row>
    <row r="3" spans="1:6" x14ac:dyDescent="0.25">
      <c r="A3" s="107" t="s">
        <v>171</v>
      </c>
      <c r="B3" s="107" t="s">
        <v>178</v>
      </c>
      <c r="C3" s="166">
        <v>12226455000</v>
      </c>
      <c r="D3" s="166">
        <v>3507758000</v>
      </c>
      <c r="E3" s="166">
        <v>12887954000</v>
      </c>
      <c r="F3" s="166">
        <v>4092213000</v>
      </c>
    </row>
    <row r="4" spans="1:6" x14ac:dyDescent="0.25">
      <c r="A4" s="107" t="s">
        <v>172</v>
      </c>
      <c r="B4" s="107" t="s">
        <v>177</v>
      </c>
      <c r="C4" s="166">
        <v>11221892000</v>
      </c>
      <c r="D4" s="166">
        <v>1822722000</v>
      </c>
      <c r="E4" s="166">
        <v>12029622000</v>
      </c>
      <c r="F4" s="166">
        <v>2505577000</v>
      </c>
    </row>
    <row r="5" spans="1:6" x14ac:dyDescent="0.25">
      <c r="A5" s="107" t="s">
        <v>17</v>
      </c>
      <c r="C5" s="166">
        <f>SUM(C2:C4)</f>
        <v>29343766303.27</v>
      </c>
      <c r="D5" s="166">
        <f t="shared" ref="D5:F5" si="0">SUM(D2:D4)</f>
        <v>7091940857.3999996</v>
      </c>
      <c r="E5" s="166">
        <f t="shared" si="0"/>
        <v>32538496691.27</v>
      </c>
      <c r="F5" s="166">
        <f t="shared" si="0"/>
        <v>9528161857.3999996</v>
      </c>
    </row>
    <row r="6" spans="1:6" x14ac:dyDescent="0.25">
      <c r="C6" s="166"/>
      <c r="D6" s="166"/>
    </row>
    <row r="8" spans="1:6" x14ac:dyDescent="0.25">
      <c r="A8" s="107" t="s">
        <v>173</v>
      </c>
      <c r="C8" s="175">
        <f>C5/D5</f>
        <v>4.1376214062264216</v>
      </c>
    </row>
    <row r="9" spans="1:6" x14ac:dyDescent="0.25">
      <c r="A9" s="107" t="s">
        <v>174</v>
      </c>
      <c r="C9" s="175">
        <f>F5/E5*100</f>
        <v>29.282735302139457</v>
      </c>
    </row>
    <row r="12" spans="1:6" x14ac:dyDescent="0.25">
      <c r="A12" s="107"/>
      <c r="B12" s="107" t="s">
        <v>176</v>
      </c>
      <c r="C12" s="107" t="s">
        <v>168</v>
      </c>
      <c r="D12" s="107" t="s">
        <v>169</v>
      </c>
      <c r="E12" s="107" t="s">
        <v>170</v>
      </c>
      <c r="F12" s="107" t="s">
        <v>85</v>
      </c>
    </row>
    <row r="13" spans="1:6" x14ac:dyDescent="0.25">
      <c r="A13" s="107" t="s">
        <v>182</v>
      </c>
      <c r="B13" s="107" t="s">
        <v>181</v>
      </c>
      <c r="C13" s="166">
        <v>1204082364</v>
      </c>
      <c r="D13" s="166">
        <v>85400862</v>
      </c>
      <c r="E13" s="166">
        <v>1493950327</v>
      </c>
      <c r="F13" s="166">
        <v>826292161</v>
      </c>
    </row>
    <row r="15" spans="1:6" x14ac:dyDescent="0.25">
      <c r="A15" s="107" t="s">
        <v>173</v>
      </c>
      <c r="C15" s="175">
        <f>C13/D13</f>
        <v>14.09918279279195</v>
      </c>
    </row>
    <row r="16" spans="1:6" x14ac:dyDescent="0.25">
      <c r="A16" s="107" t="s">
        <v>174</v>
      </c>
      <c r="C16" s="179">
        <f>F13/E13*100</f>
        <v>55.309212499673691</v>
      </c>
    </row>
    <row r="19" spans="1:6" x14ac:dyDescent="0.25">
      <c r="A19" s="107"/>
      <c r="B19" s="107" t="s">
        <v>176</v>
      </c>
      <c r="C19" s="107" t="s">
        <v>168</v>
      </c>
      <c r="D19" s="107" t="s">
        <v>169</v>
      </c>
      <c r="E19" s="107" t="s">
        <v>170</v>
      </c>
      <c r="F19" s="107" t="s">
        <v>85</v>
      </c>
    </row>
    <row r="20" spans="1:6" x14ac:dyDescent="0.25">
      <c r="A20" s="107" t="s">
        <v>183</v>
      </c>
      <c r="B20" s="107" t="s">
        <v>184</v>
      </c>
      <c r="C20" s="166">
        <v>11123115000</v>
      </c>
      <c r="D20" s="166">
        <v>2326830000</v>
      </c>
      <c r="E20" s="166">
        <v>20986583000</v>
      </c>
      <c r="F20" s="166">
        <v>11776515000</v>
      </c>
    </row>
    <row r="21" spans="1:6" x14ac:dyDescent="0.25">
      <c r="A21" s="107"/>
      <c r="C21" s="107"/>
      <c r="D21" s="107"/>
      <c r="E21" s="107"/>
      <c r="F21" s="107"/>
    </row>
    <row r="22" spans="1:6" x14ac:dyDescent="0.25">
      <c r="A22" s="107" t="s">
        <v>173</v>
      </c>
      <c r="C22" s="175">
        <f>C20/D20</f>
        <v>4.7803728678072739</v>
      </c>
      <c r="D22" s="107"/>
      <c r="E22" s="107"/>
      <c r="F22" s="107"/>
    </row>
    <row r="23" spans="1:6" x14ac:dyDescent="0.25">
      <c r="A23" s="107" t="s">
        <v>174</v>
      </c>
      <c r="C23" s="179">
        <f>F20/E20*100</f>
        <v>56.114494675002589</v>
      </c>
      <c r="D23" s="107"/>
      <c r="E23" s="107"/>
      <c r="F23" s="107"/>
    </row>
    <row r="26" spans="1:6" x14ac:dyDescent="0.25">
      <c r="A26" s="107"/>
      <c r="B26" s="107" t="s">
        <v>176</v>
      </c>
      <c r="C26" s="107" t="s">
        <v>168</v>
      </c>
      <c r="D26" s="107" t="s">
        <v>169</v>
      </c>
      <c r="E26" s="107" t="s">
        <v>170</v>
      </c>
      <c r="F26" s="107" t="s">
        <v>85</v>
      </c>
    </row>
    <row r="27" spans="1:6" x14ac:dyDescent="0.25">
      <c r="A27" s="107" t="s">
        <v>188</v>
      </c>
      <c r="B27" s="107" t="s">
        <v>187</v>
      </c>
      <c r="C27" s="166">
        <v>503349126</v>
      </c>
      <c r="D27" s="166">
        <v>0</v>
      </c>
      <c r="E27" s="166">
        <v>614616982</v>
      </c>
      <c r="F27" s="166">
        <v>0</v>
      </c>
    </row>
    <row r="28" spans="1:6" x14ac:dyDescent="0.25">
      <c r="A28" s="107"/>
      <c r="C28" s="107"/>
      <c r="D28" s="107"/>
      <c r="E28" s="107"/>
      <c r="F28" s="107"/>
    </row>
    <row r="29" spans="1:6" x14ac:dyDescent="0.25">
      <c r="A29" s="107" t="s">
        <v>173</v>
      </c>
      <c r="C29" s="175" t="e">
        <f>C27/D27</f>
        <v>#DIV/0!</v>
      </c>
      <c r="D29" s="107"/>
      <c r="E29" s="107"/>
      <c r="F29" s="107"/>
    </row>
    <row r="30" spans="1:6" x14ac:dyDescent="0.25">
      <c r="A30" s="107" t="s">
        <v>174</v>
      </c>
      <c r="C30" s="179">
        <f>F27/E27*100</f>
        <v>0</v>
      </c>
      <c r="D30" s="107"/>
      <c r="E30" s="107"/>
      <c r="F30" s="107"/>
    </row>
    <row r="33" spans="1:6" x14ac:dyDescent="0.25">
      <c r="A33" s="107"/>
      <c r="B33" s="107" t="s">
        <v>176</v>
      </c>
      <c r="C33" s="107" t="s">
        <v>168</v>
      </c>
      <c r="D33" s="107" t="s">
        <v>169</v>
      </c>
      <c r="E33" s="107" t="s">
        <v>170</v>
      </c>
      <c r="F33" s="107" t="s">
        <v>85</v>
      </c>
    </row>
    <row r="34" spans="1:6" x14ac:dyDescent="0.25">
      <c r="A34" s="107" t="s">
        <v>190</v>
      </c>
      <c r="B34" s="107" t="s">
        <v>191</v>
      </c>
      <c r="C34" s="166">
        <v>443349126</v>
      </c>
      <c r="D34" s="166">
        <v>1000000</v>
      </c>
      <c r="E34" s="166">
        <v>475349126</v>
      </c>
      <c r="F34" s="166">
        <v>1000000</v>
      </c>
    </row>
    <row r="35" spans="1:6" x14ac:dyDescent="0.25">
      <c r="A35" s="107"/>
      <c r="C35" s="107"/>
      <c r="D35" s="107"/>
      <c r="E35" s="107"/>
      <c r="F35" s="107"/>
    </row>
    <row r="36" spans="1:6" x14ac:dyDescent="0.25">
      <c r="A36" s="107" t="s">
        <v>173</v>
      </c>
      <c r="C36" s="175">
        <f>C34/D34</f>
        <v>443.34912600000001</v>
      </c>
      <c r="D36" s="107"/>
      <c r="E36" s="107"/>
      <c r="F36" s="107"/>
    </row>
    <row r="37" spans="1:6" x14ac:dyDescent="0.25">
      <c r="A37" s="107" t="s">
        <v>174</v>
      </c>
      <c r="C37" s="179">
        <f>F34/E34*100</f>
        <v>0.21037169215285356</v>
      </c>
      <c r="D37" s="107"/>
      <c r="E37" s="107"/>
      <c r="F37" s="107"/>
    </row>
    <row r="41" spans="1:6" x14ac:dyDescent="0.25">
      <c r="A41" s="107"/>
      <c r="B41" s="107" t="s">
        <v>176</v>
      </c>
      <c r="C41" s="107" t="s">
        <v>168</v>
      </c>
      <c r="D41" s="107" t="s">
        <v>169</v>
      </c>
      <c r="E41" s="107" t="s">
        <v>170</v>
      </c>
      <c r="F41" s="107" t="s">
        <v>85</v>
      </c>
    </row>
    <row r="42" spans="1:6" ht="15.75" customHeight="1" x14ac:dyDescent="0.25">
      <c r="A42" s="107" t="s">
        <v>192</v>
      </c>
      <c r="B42" s="107" t="s">
        <v>193</v>
      </c>
      <c r="C42" s="166">
        <v>102441964</v>
      </c>
      <c r="D42" s="166">
        <v>1066536</v>
      </c>
      <c r="E42" s="166">
        <v>159205068</v>
      </c>
      <c r="F42" s="166">
        <v>31847872</v>
      </c>
    </row>
    <row r="43" spans="1:6" x14ac:dyDescent="0.25">
      <c r="A43" s="107"/>
      <c r="C43" s="107"/>
      <c r="D43" s="107"/>
      <c r="E43" s="107"/>
      <c r="F43" s="107"/>
    </row>
    <row r="44" spans="1:6" x14ac:dyDescent="0.25">
      <c r="A44" s="107" t="s">
        <v>173</v>
      </c>
      <c r="C44" s="175">
        <f>C42/D42</f>
        <v>96.05110751067005</v>
      </c>
      <c r="D44" s="107"/>
      <c r="E44" s="107"/>
      <c r="F44" s="107"/>
    </row>
    <row r="45" spans="1:6" x14ac:dyDescent="0.25">
      <c r="A45" s="107" t="s">
        <v>174</v>
      </c>
      <c r="C45" s="179">
        <f>F42/E42*100</f>
        <v>20.004307903062482</v>
      </c>
      <c r="D45" s="107"/>
      <c r="E45" s="107"/>
      <c r="F45" s="107"/>
    </row>
    <row r="49" spans="1:6" x14ac:dyDescent="0.25">
      <c r="A49" s="107"/>
      <c r="B49" s="107" t="s">
        <v>176</v>
      </c>
      <c r="C49" s="107" t="s">
        <v>168</v>
      </c>
      <c r="D49" s="107" t="s">
        <v>169</v>
      </c>
      <c r="E49" s="107" t="s">
        <v>170</v>
      </c>
      <c r="F49" s="107" t="s">
        <v>85</v>
      </c>
    </row>
    <row r="50" spans="1:6" x14ac:dyDescent="0.25">
      <c r="A50" s="107" t="s">
        <v>194</v>
      </c>
      <c r="B50" s="107" t="s">
        <v>195</v>
      </c>
      <c r="C50" s="166">
        <v>919295712</v>
      </c>
      <c r="D50" s="166">
        <v>138499283</v>
      </c>
      <c r="E50" s="166">
        <v>1319295712</v>
      </c>
      <c r="F50" s="166">
        <v>692496418</v>
      </c>
    </row>
    <row r="51" spans="1:6" x14ac:dyDescent="0.25">
      <c r="A51" s="107"/>
      <c r="C51" s="107"/>
      <c r="D51" s="107"/>
      <c r="E51" s="107"/>
      <c r="F51" s="107"/>
    </row>
    <row r="52" spans="1:6" x14ac:dyDescent="0.25">
      <c r="A52" s="107" t="s">
        <v>173</v>
      </c>
      <c r="C52" s="175">
        <f>C50/D50</f>
        <v>6.6375485279588053</v>
      </c>
      <c r="D52" s="107"/>
      <c r="E52" s="107"/>
      <c r="F52" s="107"/>
    </row>
    <row r="53" spans="1:6" x14ac:dyDescent="0.25">
      <c r="A53" s="107" t="s">
        <v>174</v>
      </c>
      <c r="C53" s="179">
        <f>F50/E50*100</f>
        <v>52.489855890625378</v>
      </c>
      <c r="D53" s="107"/>
      <c r="E53" s="107"/>
      <c r="F53" s="107"/>
    </row>
    <row r="57" spans="1:6" x14ac:dyDescent="0.25">
      <c r="A57" s="107"/>
      <c r="B57" s="107" t="s">
        <v>176</v>
      </c>
      <c r="C57" s="107" t="s">
        <v>168</v>
      </c>
      <c r="D57" s="107" t="s">
        <v>169</v>
      </c>
      <c r="E57" s="107" t="s">
        <v>170</v>
      </c>
      <c r="F57" s="107" t="s">
        <v>85</v>
      </c>
    </row>
    <row r="58" spans="1:6" x14ac:dyDescent="0.25">
      <c r="A58" s="107" t="s">
        <v>194</v>
      </c>
      <c r="B58" s="107" t="s">
        <v>195</v>
      </c>
      <c r="C58" s="166">
        <v>919295712</v>
      </c>
      <c r="D58" s="166">
        <v>138499283</v>
      </c>
      <c r="E58" s="166">
        <v>1319295712</v>
      </c>
      <c r="F58" s="166">
        <v>692496418</v>
      </c>
    </row>
    <row r="59" spans="1:6" x14ac:dyDescent="0.25">
      <c r="A59" s="107"/>
      <c r="C59" s="107"/>
      <c r="D59" s="107"/>
      <c r="E59" s="107"/>
      <c r="F59" s="107"/>
    </row>
    <row r="60" spans="1:6" x14ac:dyDescent="0.25">
      <c r="A60" s="107" t="s">
        <v>173</v>
      </c>
      <c r="C60" s="178">
        <f>C58/D58</f>
        <v>6.6375485279588053</v>
      </c>
      <c r="D60" s="107"/>
      <c r="E60" s="107"/>
      <c r="F60" s="107"/>
    </row>
    <row r="61" spans="1:6" x14ac:dyDescent="0.25">
      <c r="A61" s="107" t="s">
        <v>174</v>
      </c>
      <c r="C61" s="176">
        <f>F58/E58*100</f>
        <v>52.489855890625378</v>
      </c>
      <c r="D61" s="107"/>
      <c r="E61" s="107"/>
      <c r="F61" s="107"/>
    </row>
    <row r="65" spans="1:6" x14ac:dyDescent="0.25">
      <c r="A65" s="107"/>
      <c r="B65" s="107" t="s">
        <v>176</v>
      </c>
      <c r="C65" s="107" t="s">
        <v>168</v>
      </c>
      <c r="D65" s="107" t="s">
        <v>169</v>
      </c>
      <c r="E65" s="107" t="s">
        <v>170</v>
      </c>
      <c r="F65" s="107" t="s">
        <v>85</v>
      </c>
    </row>
    <row r="66" spans="1:6" x14ac:dyDescent="0.25">
      <c r="A66" s="107" t="s">
        <v>196</v>
      </c>
      <c r="B66" s="107" t="s">
        <v>197</v>
      </c>
      <c r="C66" s="166">
        <f>'CONSTRUYENDO FUTURO'!D20</f>
        <v>2046522151</v>
      </c>
      <c r="D66" s="166">
        <f>'CONSTRUYENDO FUTURO'!D22</f>
        <v>1522150004</v>
      </c>
      <c r="E66" s="166">
        <f>'CONSTRUYENDO FUTURO'!D21</f>
        <v>2202823325</v>
      </c>
      <c r="F66" s="166">
        <f>'CONSTRUYENDO FUTURO'!D23</f>
        <v>1522150004</v>
      </c>
    </row>
    <row r="67" spans="1:6" x14ac:dyDescent="0.25">
      <c r="A67" s="107"/>
      <c r="C67" s="107"/>
      <c r="D67" s="107"/>
      <c r="E67" s="107"/>
      <c r="F67" s="107"/>
    </row>
    <row r="68" spans="1:6" x14ac:dyDescent="0.25">
      <c r="A68" s="107" t="s">
        <v>173</v>
      </c>
      <c r="C68" s="175">
        <f>C66/D66</f>
        <v>1.3444943964931331</v>
      </c>
      <c r="D68" s="107"/>
      <c r="E68" s="107"/>
      <c r="F68" s="107"/>
    </row>
    <row r="69" spans="1:6" x14ac:dyDescent="0.25">
      <c r="A69" s="107" t="s">
        <v>174</v>
      </c>
      <c r="C69" s="177">
        <f>F66/E66*100</f>
        <v>69.09995852708704</v>
      </c>
      <c r="D69" s="107"/>
      <c r="E69" s="107"/>
      <c r="F69" s="107"/>
    </row>
    <row r="73" spans="1:6" x14ac:dyDescent="0.25">
      <c r="A73" s="107"/>
      <c r="B73" s="107" t="s">
        <v>176</v>
      </c>
      <c r="C73" s="107" t="s">
        <v>168</v>
      </c>
      <c r="D73" s="107" t="s">
        <v>169</v>
      </c>
      <c r="E73" s="107" t="s">
        <v>170</v>
      </c>
      <c r="F73" s="107" t="s">
        <v>85</v>
      </c>
    </row>
    <row r="74" spans="1:6" x14ac:dyDescent="0.25">
      <c r="A74" s="107" t="s">
        <v>199</v>
      </c>
      <c r="B74" s="107" t="s">
        <v>200</v>
      </c>
      <c r="C74" s="166">
        <f>'MENORES DEL FUTURO'!D20</f>
        <v>217976847</v>
      </c>
      <c r="D74" s="166">
        <f>'MENORES DEL FUTURO'!D22</f>
        <v>106644470</v>
      </c>
      <c r="E74" s="166">
        <f>'MENORES DEL FUTURO'!D21</f>
        <v>238500912</v>
      </c>
      <c r="F74" s="166">
        <f>'MENORES DEL FUTURO'!D23</f>
        <v>106644470</v>
      </c>
    </row>
    <row r="75" spans="1:6" x14ac:dyDescent="0.25">
      <c r="A75" s="107"/>
      <c r="C75" s="107"/>
      <c r="D75" s="107"/>
      <c r="E75" s="107"/>
      <c r="F75" s="107"/>
    </row>
    <row r="76" spans="1:6" x14ac:dyDescent="0.25">
      <c r="A76" s="107" t="s">
        <v>173</v>
      </c>
      <c r="C76" s="175">
        <f>C74/D74</f>
        <v>2.0439582755674062</v>
      </c>
      <c r="D76" s="107"/>
      <c r="E76" s="107"/>
      <c r="F76" s="107"/>
    </row>
    <row r="77" spans="1:6" x14ac:dyDescent="0.25">
      <c r="A77" s="107" t="s">
        <v>174</v>
      </c>
      <c r="C77" s="176">
        <f>F74/E74*100</f>
        <v>44.714491490078665</v>
      </c>
      <c r="D77" s="107"/>
      <c r="E77" s="107"/>
      <c r="F77" s="107"/>
    </row>
    <row r="81" spans="1:6" x14ac:dyDescent="0.25">
      <c r="A81" s="107"/>
      <c r="B81" s="107" t="s">
        <v>176</v>
      </c>
      <c r="C81" s="107" t="s">
        <v>82</v>
      </c>
      <c r="D81" s="107" t="s">
        <v>169</v>
      </c>
      <c r="E81" s="107" t="s">
        <v>170</v>
      </c>
      <c r="F81" s="107" t="s">
        <v>85</v>
      </c>
    </row>
    <row r="82" spans="1:6" x14ac:dyDescent="0.25">
      <c r="A82" s="107" t="s">
        <v>203</v>
      </c>
      <c r="B82" s="107" t="s">
        <v>204</v>
      </c>
      <c r="C82" s="166">
        <v>6317000</v>
      </c>
      <c r="D82" s="166">
        <v>0</v>
      </c>
      <c r="E82" s="166">
        <v>98881000</v>
      </c>
      <c r="F82" s="166">
        <v>0</v>
      </c>
    </row>
    <row r="83" spans="1:6" x14ac:dyDescent="0.25">
      <c r="A83" s="107" t="s">
        <v>205</v>
      </c>
      <c r="B83" s="107" t="s">
        <v>206</v>
      </c>
      <c r="C83" s="166">
        <v>576060000</v>
      </c>
      <c r="D83" s="166">
        <v>152281000</v>
      </c>
      <c r="E83" s="166">
        <v>669063000</v>
      </c>
      <c r="F83" s="166">
        <v>194326000</v>
      </c>
    </row>
    <row r="84" spans="1:6" x14ac:dyDescent="0.25">
      <c r="A84" s="107" t="s">
        <v>207</v>
      </c>
      <c r="B84" s="107" t="s">
        <v>208</v>
      </c>
      <c r="C84" s="166">
        <v>1000000000</v>
      </c>
      <c r="D84" s="166">
        <v>111100000</v>
      </c>
      <c r="E84" s="166">
        <v>1026140000</v>
      </c>
      <c r="F84" s="166">
        <v>111100000</v>
      </c>
    </row>
    <row r="85" spans="1:6" s="107" customFormat="1" x14ac:dyDescent="0.25">
      <c r="A85" s="107" t="s">
        <v>209</v>
      </c>
      <c r="B85" s="107" t="s">
        <v>210</v>
      </c>
      <c r="C85" s="166">
        <v>245506000</v>
      </c>
      <c r="D85" s="166">
        <v>22589600</v>
      </c>
      <c r="E85" s="166">
        <v>528640400</v>
      </c>
      <c r="F85" s="166">
        <v>22589600</v>
      </c>
    </row>
    <row r="86" spans="1:6" x14ac:dyDescent="0.25">
      <c r="A86" s="107" t="s">
        <v>17</v>
      </c>
      <c r="C86" s="166">
        <f>SUM(C82:C85)</f>
        <v>1827883000</v>
      </c>
      <c r="D86" s="166">
        <f>SUM(D82:D85)</f>
        <v>285970600</v>
      </c>
      <c r="E86" s="166">
        <f>SUM(E82:E85)</f>
        <v>2322724400</v>
      </c>
      <c r="F86" s="166">
        <f>SUM(F82:F85)</f>
        <v>328015600</v>
      </c>
    </row>
    <row r="87" spans="1:6" x14ac:dyDescent="0.25">
      <c r="A87" s="107"/>
      <c r="C87" s="166"/>
      <c r="D87" s="166"/>
      <c r="E87" s="107"/>
      <c r="F87" s="107"/>
    </row>
    <row r="88" spans="1:6" x14ac:dyDescent="0.25">
      <c r="A88" s="107"/>
      <c r="C88" s="107"/>
      <c r="D88" s="107"/>
      <c r="E88" s="107"/>
      <c r="F88" s="107"/>
    </row>
    <row r="89" spans="1:6" x14ac:dyDescent="0.25">
      <c r="A89" s="107" t="s">
        <v>173</v>
      </c>
      <c r="C89" s="175">
        <f>C86/D86</f>
        <v>6.3918563656543714</v>
      </c>
      <c r="D89" s="107"/>
      <c r="E89" s="107"/>
      <c r="F89" s="107"/>
    </row>
    <row r="90" spans="1:6" x14ac:dyDescent="0.25">
      <c r="A90" s="107" t="s">
        <v>174</v>
      </c>
      <c r="C90" s="175">
        <f>F86/E86*100</f>
        <v>14.122019814318049</v>
      </c>
      <c r="D90" s="107"/>
      <c r="E90" s="107"/>
      <c r="F90" s="107"/>
    </row>
    <row r="94" spans="1:6" x14ac:dyDescent="0.25">
      <c r="A94" s="107"/>
      <c r="B94" s="107" t="s">
        <v>176</v>
      </c>
      <c r="C94" s="107" t="s">
        <v>168</v>
      </c>
      <c r="D94" s="107" t="s">
        <v>169</v>
      </c>
      <c r="E94" s="107" t="s">
        <v>170</v>
      </c>
      <c r="F94" s="107" t="s">
        <v>85</v>
      </c>
    </row>
    <row r="95" spans="1:6" x14ac:dyDescent="0.25">
      <c r="A95" s="107" t="s">
        <v>211</v>
      </c>
      <c r="B95" s="107" t="s">
        <v>212</v>
      </c>
      <c r="C95" s="166">
        <f>'U. MAGDALENA'!D20</f>
        <v>58085233000</v>
      </c>
      <c r="D95" s="166">
        <f>'U. MAGDALENA'!D22</f>
        <v>12288508000</v>
      </c>
      <c r="E95" s="166">
        <f>'U. MAGDALENA'!D21</f>
        <v>172909486000</v>
      </c>
      <c r="F95" s="166">
        <f>'U. MAGDALENA'!D23</f>
        <v>17396955000</v>
      </c>
    </row>
    <row r="96" spans="1:6" x14ac:dyDescent="0.25">
      <c r="A96" s="107"/>
      <c r="C96" s="107"/>
      <c r="D96" s="107"/>
      <c r="E96" s="107"/>
      <c r="F96" s="107"/>
    </row>
    <row r="97" spans="1:6" x14ac:dyDescent="0.25">
      <c r="A97" s="107" t="s">
        <v>173</v>
      </c>
      <c r="C97" s="175">
        <f>C95/D95</f>
        <v>4.7267929515934721</v>
      </c>
      <c r="D97" s="107"/>
      <c r="E97" s="107"/>
      <c r="F97" s="107"/>
    </row>
    <row r="98" spans="1:6" x14ac:dyDescent="0.25">
      <c r="A98" s="107" t="s">
        <v>174</v>
      </c>
      <c r="C98" s="176">
        <f>F95/E95*100</f>
        <v>10.06130745192314</v>
      </c>
      <c r="D98" s="107"/>
      <c r="E98" s="107"/>
      <c r="F98" s="107"/>
    </row>
    <row r="102" spans="1:6" x14ac:dyDescent="0.25">
      <c r="A102" s="107"/>
      <c r="B102" s="107" t="s">
        <v>176</v>
      </c>
      <c r="C102" s="107" t="s">
        <v>168</v>
      </c>
      <c r="D102" s="107" t="s">
        <v>169</v>
      </c>
      <c r="E102" s="107" t="s">
        <v>170</v>
      </c>
      <c r="F102" s="107" t="s">
        <v>85</v>
      </c>
    </row>
    <row r="103" spans="1:6" x14ac:dyDescent="0.25">
      <c r="A103" s="107" t="s">
        <v>213</v>
      </c>
      <c r="B103" s="107" t="s">
        <v>214</v>
      </c>
      <c r="C103" s="166">
        <f>'FUNDACION NUEVA ERA'!D20</f>
        <v>1152435000</v>
      </c>
      <c r="D103" s="166">
        <f>'FUNDACION NUEVA ERA'!D22</f>
        <v>360500000</v>
      </c>
      <c r="E103" s="166">
        <f>'FUNDACION NUEVA ERA'!D21</f>
        <v>1440348000</v>
      </c>
      <c r="F103" s="166">
        <f>'FUNDACION NUEVA ERA'!D23</f>
        <v>360500000</v>
      </c>
    </row>
    <row r="104" spans="1:6" x14ac:dyDescent="0.25">
      <c r="A104" s="107"/>
      <c r="C104" s="107"/>
      <c r="D104" s="107"/>
      <c r="E104" s="107"/>
      <c r="F104" s="107"/>
    </row>
    <row r="105" spans="1:6" x14ac:dyDescent="0.25">
      <c r="A105" s="107" t="s">
        <v>173</v>
      </c>
      <c r="C105" s="175">
        <f>C103/D103</f>
        <v>3.196768377253814</v>
      </c>
      <c r="D105" s="107"/>
      <c r="E105" s="107"/>
      <c r="F105" s="107"/>
    </row>
    <row r="106" spans="1:6" x14ac:dyDescent="0.25">
      <c r="A106" s="107" t="s">
        <v>174</v>
      </c>
      <c r="C106" s="176">
        <f>F103/E103*100</f>
        <v>25.028673626095916</v>
      </c>
      <c r="D106" s="107"/>
      <c r="E106" s="107"/>
      <c r="F106" s="107"/>
    </row>
    <row r="109" spans="1:6" x14ac:dyDescent="0.25">
      <c r="A109" s="107"/>
      <c r="B109" s="107" t="s">
        <v>176</v>
      </c>
      <c r="C109" s="107" t="s">
        <v>168</v>
      </c>
      <c r="D109" s="107" t="s">
        <v>169</v>
      </c>
      <c r="E109" s="107" t="s">
        <v>170</v>
      </c>
      <c r="F109" s="107" t="s">
        <v>85</v>
      </c>
    </row>
    <row r="110" spans="1:6" x14ac:dyDescent="0.25">
      <c r="A110" s="107" t="s">
        <v>216</v>
      </c>
      <c r="B110" s="107" t="s">
        <v>214</v>
      </c>
      <c r="C110" s="166">
        <f>'FUNDACION MANOS UNIDAS'!D20</f>
        <v>978391399</v>
      </c>
      <c r="D110" s="166">
        <f>'FUNDACION MANOS UNIDAS'!D22</f>
        <v>615546262</v>
      </c>
      <c r="E110" s="166">
        <f>'FUNDACION MANOS UNIDAS'!D21</f>
        <v>1073849066</v>
      </c>
      <c r="F110" s="166">
        <f>'FUNDACION MANOS UNIDAS'!D23</f>
        <v>615546262</v>
      </c>
    </row>
    <row r="111" spans="1:6" x14ac:dyDescent="0.25">
      <c r="A111" s="107"/>
      <c r="C111" s="107"/>
      <c r="D111" s="107"/>
      <c r="E111" s="107"/>
      <c r="F111" s="107"/>
    </row>
    <row r="112" spans="1:6" x14ac:dyDescent="0.25">
      <c r="A112" s="107" t="s">
        <v>173</v>
      </c>
      <c r="C112" s="175">
        <f>C110/D110</f>
        <v>1.5894685085424172</v>
      </c>
      <c r="D112" s="107"/>
      <c r="E112" s="107"/>
      <c r="F112" s="107"/>
    </row>
    <row r="113" spans="1:6" x14ac:dyDescent="0.25">
      <c r="A113" s="107" t="s">
        <v>174</v>
      </c>
      <c r="C113" s="176">
        <f>F110/E110*100</f>
        <v>57.321487859821815</v>
      </c>
      <c r="D113" s="107"/>
      <c r="E113" s="107"/>
      <c r="F113" s="107"/>
    </row>
    <row r="117" spans="1:6" x14ac:dyDescent="0.25">
      <c r="A117" s="107"/>
      <c r="B117" s="107" t="s">
        <v>176</v>
      </c>
      <c r="C117" s="107" t="s">
        <v>82</v>
      </c>
      <c r="D117" s="107" t="s">
        <v>169</v>
      </c>
      <c r="E117" s="107" t="s">
        <v>170</v>
      </c>
      <c r="F117" s="107" t="s">
        <v>85</v>
      </c>
    </row>
    <row r="118" spans="1:6" x14ac:dyDescent="0.25">
      <c r="A118" s="107" t="s">
        <v>216</v>
      </c>
      <c r="B118" s="107" t="s">
        <v>214</v>
      </c>
      <c r="C118" s="166">
        <v>978391399</v>
      </c>
      <c r="D118" s="166">
        <v>615546262</v>
      </c>
      <c r="E118" s="166">
        <v>1073849066</v>
      </c>
      <c r="F118" s="166">
        <v>615546262</v>
      </c>
    </row>
    <row r="119" spans="1:6" x14ac:dyDescent="0.25">
      <c r="A119" s="107" t="s">
        <v>219</v>
      </c>
      <c r="B119" s="107" t="s">
        <v>220</v>
      </c>
      <c r="C119" s="166">
        <v>1203040</v>
      </c>
      <c r="D119" s="166">
        <v>500000</v>
      </c>
      <c r="E119" s="166">
        <v>10500000</v>
      </c>
      <c r="F119" s="166">
        <v>500000</v>
      </c>
    </row>
    <row r="120" spans="1:6" x14ac:dyDescent="0.25">
      <c r="A120" s="107" t="s">
        <v>17</v>
      </c>
      <c r="C120" s="166">
        <f>SUM(C118:C119)</f>
        <v>979594439</v>
      </c>
      <c r="D120" s="166">
        <f>SUM(D118:D119)</f>
        <v>616046262</v>
      </c>
      <c r="E120" s="166">
        <f>SUM(E118:E119)</f>
        <v>1084349066</v>
      </c>
      <c r="F120" s="166">
        <f>SUM(F118:F119)</f>
        <v>616046262</v>
      </c>
    </row>
    <row r="121" spans="1:6" x14ac:dyDescent="0.25">
      <c r="A121" s="107"/>
      <c r="C121" s="166"/>
      <c r="D121" s="166"/>
      <c r="E121" s="107"/>
      <c r="F121" s="107"/>
    </row>
    <row r="122" spans="1:6" x14ac:dyDescent="0.25">
      <c r="A122" s="107"/>
      <c r="C122" s="107"/>
      <c r="D122" s="107"/>
      <c r="E122" s="107"/>
      <c r="F122" s="107"/>
    </row>
    <row r="123" spans="1:6" x14ac:dyDescent="0.25">
      <c r="A123" s="107" t="s">
        <v>173</v>
      </c>
      <c r="C123" s="175">
        <f>C120/D120</f>
        <v>1.5901312927696978</v>
      </c>
      <c r="D123" s="107"/>
      <c r="E123" s="107"/>
      <c r="F123" s="107"/>
    </row>
    <row r="124" spans="1:6" x14ac:dyDescent="0.25">
      <c r="A124" s="107" t="s">
        <v>174</v>
      </c>
      <c r="C124" s="175">
        <f>F120/E120*100</f>
        <v>56.812541396148532</v>
      </c>
      <c r="D124" s="107"/>
      <c r="E124" s="107"/>
      <c r="F124" s="10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145"/>
  <sheetViews>
    <sheetView topLeftCell="B127" zoomScale="70" zoomScaleNormal="70" workbookViewId="0">
      <selection activeCell="C148" sqref="C148"/>
    </sheetView>
  </sheetViews>
  <sheetFormatPr baseColWidth="10" defaultRowHeight="15" x14ac:dyDescent="0.25"/>
  <cols>
    <col min="1" max="1" width="3.140625" style="9" bestFit="1" customWidth="1"/>
    <col min="2" max="2" width="102.7109375" style="9" bestFit="1" customWidth="1"/>
    <col min="3" max="3" width="31.140625" style="9" customWidth="1"/>
    <col min="4" max="4" width="26.7109375" style="9" customWidth="1"/>
    <col min="5" max="5" width="25" style="9" customWidth="1"/>
    <col min="6" max="7" width="29.7109375" style="9" customWidth="1"/>
    <col min="8" max="8" width="24.5703125" style="9" customWidth="1"/>
    <col min="9" max="9" width="24" style="9" customWidth="1"/>
    <col min="10" max="10" width="20.28515625" style="9" customWidth="1"/>
    <col min="11" max="11" width="14.7109375" style="9" bestFit="1" customWidth="1"/>
    <col min="12" max="13" width="18.7109375" style="9" customWidth="1"/>
    <col min="14" max="14" width="22.140625" style="9" customWidth="1"/>
    <col min="15" max="15" width="26.140625" style="9" customWidth="1"/>
    <col min="16" max="16" width="19.5703125" style="9" bestFit="1" customWidth="1"/>
    <col min="17" max="17" width="14.5703125" style="9" customWidth="1"/>
    <col min="18" max="22" width="6.42578125" style="9" customWidth="1"/>
    <col min="23" max="251" width="11.42578125" style="9"/>
    <col min="252" max="252" width="1" style="9" customWidth="1"/>
    <col min="253" max="253" width="4.28515625" style="9" customWidth="1"/>
    <col min="254" max="254" width="34.7109375" style="9" customWidth="1"/>
    <col min="255" max="255" width="0" style="9" hidden="1" customWidth="1"/>
    <col min="256" max="256" width="20" style="9" customWidth="1"/>
    <col min="257" max="257" width="20.85546875" style="9" customWidth="1"/>
    <col min="258" max="258" width="25" style="9" customWidth="1"/>
    <col min="259" max="259" width="18.7109375" style="9" customWidth="1"/>
    <col min="260" max="260" width="29.7109375" style="9" customWidth="1"/>
    <col min="261" max="261" width="13.42578125" style="9" customWidth="1"/>
    <col min="262" max="262" width="13.85546875" style="9" customWidth="1"/>
    <col min="263" max="267" width="16.5703125" style="9" customWidth="1"/>
    <col min="268" max="268" width="20.5703125" style="9" customWidth="1"/>
    <col min="269" max="269" width="21.140625" style="9" customWidth="1"/>
    <col min="270" max="270" width="9.5703125" style="9" customWidth="1"/>
    <col min="271" max="271" width="0.42578125" style="9" customWidth="1"/>
    <col min="272" max="278" width="6.42578125" style="9" customWidth="1"/>
    <col min="279" max="507" width="11.42578125" style="9"/>
    <col min="508" max="508" width="1" style="9" customWidth="1"/>
    <col min="509" max="509" width="4.28515625" style="9" customWidth="1"/>
    <col min="510" max="510" width="34.7109375" style="9" customWidth="1"/>
    <col min="511" max="511" width="0" style="9" hidden="1" customWidth="1"/>
    <col min="512" max="512" width="20" style="9" customWidth="1"/>
    <col min="513" max="513" width="20.85546875" style="9" customWidth="1"/>
    <col min="514" max="514" width="25" style="9" customWidth="1"/>
    <col min="515" max="515" width="18.7109375" style="9" customWidth="1"/>
    <col min="516" max="516" width="29.7109375" style="9" customWidth="1"/>
    <col min="517" max="517" width="13.42578125" style="9" customWidth="1"/>
    <col min="518" max="518" width="13.85546875" style="9" customWidth="1"/>
    <col min="519" max="523" width="16.5703125" style="9" customWidth="1"/>
    <col min="524" max="524" width="20.5703125" style="9" customWidth="1"/>
    <col min="525" max="525" width="21.140625" style="9" customWidth="1"/>
    <col min="526" max="526" width="9.5703125" style="9" customWidth="1"/>
    <col min="527" max="527" width="0.42578125" style="9" customWidth="1"/>
    <col min="528" max="534" width="6.42578125" style="9" customWidth="1"/>
    <col min="535" max="763" width="11.42578125" style="9"/>
    <col min="764" max="764" width="1" style="9" customWidth="1"/>
    <col min="765" max="765" width="4.28515625" style="9" customWidth="1"/>
    <col min="766" max="766" width="34.7109375" style="9" customWidth="1"/>
    <col min="767" max="767" width="0" style="9" hidden="1" customWidth="1"/>
    <col min="768" max="768" width="20" style="9" customWidth="1"/>
    <col min="769" max="769" width="20.85546875" style="9" customWidth="1"/>
    <col min="770" max="770" width="25" style="9" customWidth="1"/>
    <col min="771" max="771" width="18.7109375" style="9" customWidth="1"/>
    <col min="772" max="772" width="29.7109375" style="9" customWidth="1"/>
    <col min="773" max="773" width="13.42578125" style="9" customWidth="1"/>
    <col min="774" max="774" width="13.85546875" style="9" customWidth="1"/>
    <col min="775" max="779" width="16.5703125" style="9" customWidth="1"/>
    <col min="780" max="780" width="20.5703125" style="9" customWidth="1"/>
    <col min="781" max="781" width="21.140625" style="9" customWidth="1"/>
    <col min="782" max="782" width="9.5703125" style="9" customWidth="1"/>
    <col min="783" max="783" width="0.42578125" style="9" customWidth="1"/>
    <col min="784" max="790" width="6.42578125" style="9" customWidth="1"/>
    <col min="791" max="1019" width="11.42578125" style="9"/>
    <col min="1020" max="1020" width="1" style="9" customWidth="1"/>
    <col min="1021" max="1021" width="4.28515625" style="9" customWidth="1"/>
    <col min="1022" max="1022" width="34.7109375" style="9" customWidth="1"/>
    <col min="1023" max="1023" width="0" style="9" hidden="1" customWidth="1"/>
    <col min="1024" max="1024" width="20" style="9" customWidth="1"/>
    <col min="1025" max="1025" width="20.85546875" style="9" customWidth="1"/>
    <col min="1026" max="1026" width="25" style="9" customWidth="1"/>
    <col min="1027" max="1027" width="18.7109375" style="9" customWidth="1"/>
    <col min="1028" max="1028" width="29.7109375" style="9" customWidth="1"/>
    <col min="1029" max="1029" width="13.42578125" style="9" customWidth="1"/>
    <col min="1030" max="1030" width="13.85546875" style="9" customWidth="1"/>
    <col min="1031" max="1035" width="16.5703125" style="9" customWidth="1"/>
    <col min="1036" max="1036" width="20.5703125" style="9" customWidth="1"/>
    <col min="1037" max="1037" width="21.140625" style="9" customWidth="1"/>
    <col min="1038" max="1038" width="9.5703125" style="9" customWidth="1"/>
    <col min="1039" max="1039" width="0.42578125" style="9" customWidth="1"/>
    <col min="1040" max="1046" width="6.42578125" style="9" customWidth="1"/>
    <col min="1047" max="1275" width="11.42578125" style="9"/>
    <col min="1276" max="1276" width="1" style="9" customWidth="1"/>
    <col min="1277" max="1277" width="4.28515625" style="9" customWidth="1"/>
    <col min="1278" max="1278" width="34.7109375" style="9" customWidth="1"/>
    <col min="1279" max="1279" width="0" style="9" hidden="1" customWidth="1"/>
    <col min="1280" max="1280" width="20" style="9" customWidth="1"/>
    <col min="1281" max="1281" width="20.85546875" style="9" customWidth="1"/>
    <col min="1282" max="1282" width="25" style="9" customWidth="1"/>
    <col min="1283" max="1283" width="18.7109375" style="9" customWidth="1"/>
    <col min="1284" max="1284" width="29.7109375" style="9" customWidth="1"/>
    <col min="1285" max="1285" width="13.42578125" style="9" customWidth="1"/>
    <col min="1286" max="1286" width="13.85546875" style="9" customWidth="1"/>
    <col min="1287" max="1291" width="16.5703125" style="9" customWidth="1"/>
    <col min="1292" max="1292" width="20.5703125" style="9" customWidth="1"/>
    <col min="1293" max="1293" width="21.140625" style="9" customWidth="1"/>
    <col min="1294" max="1294" width="9.5703125" style="9" customWidth="1"/>
    <col min="1295" max="1295" width="0.42578125" style="9" customWidth="1"/>
    <col min="1296" max="1302" width="6.42578125" style="9" customWidth="1"/>
    <col min="1303" max="1531" width="11.42578125" style="9"/>
    <col min="1532" max="1532" width="1" style="9" customWidth="1"/>
    <col min="1533" max="1533" width="4.28515625" style="9" customWidth="1"/>
    <col min="1534" max="1534" width="34.7109375" style="9" customWidth="1"/>
    <col min="1535" max="1535" width="0" style="9" hidden="1" customWidth="1"/>
    <col min="1536" max="1536" width="20" style="9" customWidth="1"/>
    <col min="1537" max="1537" width="20.85546875" style="9" customWidth="1"/>
    <col min="1538" max="1538" width="25" style="9" customWidth="1"/>
    <col min="1539" max="1539" width="18.7109375" style="9" customWidth="1"/>
    <col min="1540" max="1540" width="29.7109375" style="9" customWidth="1"/>
    <col min="1541" max="1541" width="13.42578125" style="9" customWidth="1"/>
    <col min="1542" max="1542" width="13.85546875" style="9" customWidth="1"/>
    <col min="1543" max="1547" width="16.5703125" style="9" customWidth="1"/>
    <col min="1548" max="1548" width="20.5703125" style="9" customWidth="1"/>
    <col min="1549" max="1549" width="21.140625" style="9" customWidth="1"/>
    <col min="1550" max="1550" width="9.5703125" style="9" customWidth="1"/>
    <col min="1551" max="1551" width="0.42578125" style="9" customWidth="1"/>
    <col min="1552" max="1558" width="6.42578125" style="9" customWidth="1"/>
    <col min="1559" max="1787" width="11.42578125" style="9"/>
    <col min="1788" max="1788" width="1" style="9" customWidth="1"/>
    <col min="1789" max="1789" width="4.28515625" style="9" customWidth="1"/>
    <col min="1790" max="1790" width="34.7109375" style="9" customWidth="1"/>
    <col min="1791" max="1791" width="0" style="9" hidden="1" customWidth="1"/>
    <col min="1792" max="1792" width="20" style="9" customWidth="1"/>
    <col min="1793" max="1793" width="20.85546875" style="9" customWidth="1"/>
    <col min="1794" max="1794" width="25" style="9" customWidth="1"/>
    <col min="1795" max="1795" width="18.7109375" style="9" customWidth="1"/>
    <col min="1796" max="1796" width="29.7109375" style="9" customWidth="1"/>
    <col min="1797" max="1797" width="13.42578125" style="9" customWidth="1"/>
    <col min="1798" max="1798" width="13.85546875" style="9" customWidth="1"/>
    <col min="1799" max="1803" width="16.5703125" style="9" customWidth="1"/>
    <col min="1804" max="1804" width="20.5703125" style="9" customWidth="1"/>
    <col min="1805" max="1805" width="21.140625" style="9" customWidth="1"/>
    <col min="1806" max="1806" width="9.5703125" style="9" customWidth="1"/>
    <col min="1807" max="1807" width="0.42578125" style="9" customWidth="1"/>
    <col min="1808" max="1814" width="6.42578125" style="9" customWidth="1"/>
    <col min="1815" max="2043" width="11.42578125" style="9"/>
    <col min="2044" max="2044" width="1" style="9" customWidth="1"/>
    <col min="2045" max="2045" width="4.28515625" style="9" customWidth="1"/>
    <col min="2046" max="2046" width="34.7109375" style="9" customWidth="1"/>
    <col min="2047" max="2047" width="0" style="9" hidden="1" customWidth="1"/>
    <col min="2048" max="2048" width="20" style="9" customWidth="1"/>
    <col min="2049" max="2049" width="20.85546875" style="9" customWidth="1"/>
    <col min="2050" max="2050" width="25" style="9" customWidth="1"/>
    <col min="2051" max="2051" width="18.7109375" style="9" customWidth="1"/>
    <col min="2052" max="2052" width="29.7109375" style="9" customWidth="1"/>
    <col min="2053" max="2053" width="13.42578125" style="9" customWidth="1"/>
    <col min="2054" max="2054" width="13.85546875" style="9" customWidth="1"/>
    <col min="2055" max="2059" width="16.5703125" style="9" customWidth="1"/>
    <col min="2060" max="2060" width="20.5703125" style="9" customWidth="1"/>
    <col min="2061" max="2061" width="21.140625" style="9" customWidth="1"/>
    <col min="2062" max="2062" width="9.5703125" style="9" customWidth="1"/>
    <col min="2063" max="2063" width="0.42578125" style="9" customWidth="1"/>
    <col min="2064" max="2070" width="6.42578125" style="9" customWidth="1"/>
    <col min="2071" max="2299" width="11.42578125" style="9"/>
    <col min="2300" max="2300" width="1" style="9" customWidth="1"/>
    <col min="2301" max="2301" width="4.28515625" style="9" customWidth="1"/>
    <col min="2302" max="2302" width="34.7109375" style="9" customWidth="1"/>
    <col min="2303" max="2303" width="0" style="9" hidden="1" customWidth="1"/>
    <col min="2304" max="2304" width="20" style="9" customWidth="1"/>
    <col min="2305" max="2305" width="20.85546875" style="9" customWidth="1"/>
    <col min="2306" max="2306" width="25" style="9" customWidth="1"/>
    <col min="2307" max="2307" width="18.7109375" style="9" customWidth="1"/>
    <col min="2308" max="2308" width="29.7109375" style="9" customWidth="1"/>
    <col min="2309" max="2309" width="13.42578125" style="9" customWidth="1"/>
    <col min="2310" max="2310" width="13.85546875" style="9" customWidth="1"/>
    <col min="2311" max="2315" width="16.5703125" style="9" customWidth="1"/>
    <col min="2316" max="2316" width="20.5703125" style="9" customWidth="1"/>
    <col min="2317" max="2317" width="21.140625" style="9" customWidth="1"/>
    <col min="2318" max="2318" width="9.5703125" style="9" customWidth="1"/>
    <col min="2319" max="2319" width="0.42578125" style="9" customWidth="1"/>
    <col min="2320" max="2326" width="6.42578125" style="9" customWidth="1"/>
    <col min="2327" max="2555" width="11.42578125" style="9"/>
    <col min="2556" max="2556" width="1" style="9" customWidth="1"/>
    <col min="2557" max="2557" width="4.28515625" style="9" customWidth="1"/>
    <col min="2558" max="2558" width="34.7109375" style="9" customWidth="1"/>
    <col min="2559" max="2559" width="0" style="9" hidden="1" customWidth="1"/>
    <col min="2560" max="2560" width="20" style="9" customWidth="1"/>
    <col min="2561" max="2561" width="20.85546875" style="9" customWidth="1"/>
    <col min="2562" max="2562" width="25" style="9" customWidth="1"/>
    <col min="2563" max="2563" width="18.7109375" style="9" customWidth="1"/>
    <col min="2564" max="2564" width="29.7109375" style="9" customWidth="1"/>
    <col min="2565" max="2565" width="13.42578125" style="9" customWidth="1"/>
    <col min="2566" max="2566" width="13.85546875" style="9" customWidth="1"/>
    <col min="2567" max="2571" width="16.5703125" style="9" customWidth="1"/>
    <col min="2572" max="2572" width="20.5703125" style="9" customWidth="1"/>
    <col min="2573" max="2573" width="21.140625" style="9" customWidth="1"/>
    <col min="2574" max="2574" width="9.5703125" style="9" customWidth="1"/>
    <col min="2575" max="2575" width="0.42578125" style="9" customWidth="1"/>
    <col min="2576" max="2582" width="6.42578125" style="9" customWidth="1"/>
    <col min="2583" max="2811" width="11.42578125" style="9"/>
    <col min="2812" max="2812" width="1" style="9" customWidth="1"/>
    <col min="2813" max="2813" width="4.28515625" style="9" customWidth="1"/>
    <col min="2814" max="2814" width="34.7109375" style="9" customWidth="1"/>
    <col min="2815" max="2815" width="0" style="9" hidden="1" customWidth="1"/>
    <col min="2816" max="2816" width="20" style="9" customWidth="1"/>
    <col min="2817" max="2817" width="20.85546875" style="9" customWidth="1"/>
    <col min="2818" max="2818" width="25" style="9" customWidth="1"/>
    <col min="2819" max="2819" width="18.7109375" style="9" customWidth="1"/>
    <col min="2820" max="2820" width="29.7109375" style="9" customWidth="1"/>
    <col min="2821" max="2821" width="13.42578125" style="9" customWidth="1"/>
    <col min="2822" max="2822" width="13.85546875" style="9" customWidth="1"/>
    <col min="2823" max="2827" width="16.5703125" style="9" customWidth="1"/>
    <col min="2828" max="2828" width="20.5703125" style="9" customWidth="1"/>
    <col min="2829" max="2829" width="21.140625" style="9" customWidth="1"/>
    <col min="2830" max="2830" width="9.5703125" style="9" customWidth="1"/>
    <col min="2831" max="2831" width="0.42578125" style="9" customWidth="1"/>
    <col min="2832" max="2838" width="6.42578125" style="9" customWidth="1"/>
    <col min="2839" max="3067" width="11.42578125" style="9"/>
    <col min="3068" max="3068" width="1" style="9" customWidth="1"/>
    <col min="3069" max="3069" width="4.28515625" style="9" customWidth="1"/>
    <col min="3070" max="3070" width="34.7109375" style="9" customWidth="1"/>
    <col min="3071" max="3071" width="0" style="9" hidden="1" customWidth="1"/>
    <col min="3072" max="3072" width="20" style="9" customWidth="1"/>
    <col min="3073" max="3073" width="20.85546875" style="9" customWidth="1"/>
    <col min="3074" max="3074" width="25" style="9" customWidth="1"/>
    <col min="3075" max="3075" width="18.7109375" style="9" customWidth="1"/>
    <col min="3076" max="3076" width="29.7109375" style="9" customWidth="1"/>
    <col min="3077" max="3077" width="13.42578125" style="9" customWidth="1"/>
    <col min="3078" max="3078" width="13.85546875" style="9" customWidth="1"/>
    <col min="3079" max="3083" width="16.5703125" style="9" customWidth="1"/>
    <col min="3084" max="3084" width="20.5703125" style="9" customWidth="1"/>
    <col min="3085" max="3085" width="21.140625" style="9" customWidth="1"/>
    <col min="3086" max="3086" width="9.5703125" style="9" customWidth="1"/>
    <col min="3087" max="3087" width="0.42578125" style="9" customWidth="1"/>
    <col min="3088" max="3094" width="6.42578125" style="9" customWidth="1"/>
    <col min="3095" max="3323" width="11.42578125" style="9"/>
    <col min="3324" max="3324" width="1" style="9" customWidth="1"/>
    <col min="3325" max="3325" width="4.28515625" style="9" customWidth="1"/>
    <col min="3326" max="3326" width="34.7109375" style="9" customWidth="1"/>
    <col min="3327" max="3327" width="0" style="9" hidden="1" customWidth="1"/>
    <col min="3328" max="3328" width="20" style="9" customWidth="1"/>
    <col min="3329" max="3329" width="20.85546875" style="9" customWidth="1"/>
    <col min="3330" max="3330" width="25" style="9" customWidth="1"/>
    <col min="3331" max="3331" width="18.7109375" style="9" customWidth="1"/>
    <col min="3332" max="3332" width="29.7109375" style="9" customWidth="1"/>
    <col min="3333" max="3333" width="13.42578125" style="9" customWidth="1"/>
    <col min="3334" max="3334" width="13.85546875" style="9" customWidth="1"/>
    <col min="3335" max="3339" width="16.5703125" style="9" customWidth="1"/>
    <col min="3340" max="3340" width="20.5703125" style="9" customWidth="1"/>
    <col min="3341" max="3341" width="21.140625" style="9" customWidth="1"/>
    <col min="3342" max="3342" width="9.5703125" style="9" customWidth="1"/>
    <col min="3343" max="3343" width="0.42578125" style="9" customWidth="1"/>
    <col min="3344" max="3350" width="6.42578125" style="9" customWidth="1"/>
    <col min="3351" max="3579" width="11.42578125" style="9"/>
    <col min="3580" max="3580" width="1" style="9" customWidth="1"/>
    <col min="3581" max="3581" width="4.28515625" style="9" customWidth="1"/>
    <col min="3582" max="3582" width="34.7109375" style="9" customWidth="1"/>
    <col min="3583" max="3583" width="0" style="9" hidden="1" customWidth="1"/>
    <col min="3584" max="3584" width="20" style="9" customWidth="1"/>
    <col min="3585" max="3585" width="20.85546875" style="9" customWidth="1"/>
    <col min="3586" max="3586" width="25" style="9" customWidth="1"/>
    <col min="3587" max="3587" width="18.7109375" style="9" customWidth="1"/>
    <col min="3588" max="3588" width="29.7109375" style="9" customWidth="1"/>
    <col min="3589" max="3589" width="13.42578125" style="9" customWidth="1"/>
    <col min="3590" max="3590" width="13.85546875" style="9" customWidth="1"/>
    <col min="3591" max="3595" width="16.5703125" style="9" customWidth="1"/>
    <col min="3596" max="3596" width="20.5703125" style="9" customWidth="1"/>
    <col min="3597" max="3597" width="21.140625" style="9" customWidth="1"/>
    <col min="3598" max="3598" width="9.5703125" style="9" customWidth="1"/>
    <col min="3599" max="3599" width="0.42578125" style="9" customWidth="1"/>
    <col min="3600" max="3606" width="6.42578125" style="9" customWidth="1"/>
    <col min="3607" max="3835" width="11.42578125" style="9"/>
    <col min="3836" max="3836" width="1" style="9" customWidth="1"/>
    <col min="3837" max="3837" width="4.28515625" style="9" customWidth="1"/>
    <col min="3838" max="3838" width="34.7109375" style="9" customWidth="1"/>
    <col min="3839" max="3839" width="0" style="9" hidden="1" customWidth="1"/>
    <col min="3840" max="3840" width="20" style="9" customWidth="1"/>
    <col min="3841" max="3841" width="20.85546875" style="9" customWidth="1"/>
    <col min="3842" max="3842" width="25" style="9" customWidth="1"/>
    <col min="3843" max="3843" width="18.7109375" style="9" customWidth="1"/>
    <col min="3844" max="3844" width="29.7109375" style="9" customWidth="1"/>
    <col min="3845" max="3845" width="13.42578125" style="9" customWidth="1"/>
    <col min="3846" max="3846" width="13.85546875" style="9" customWidth="1"/>
    <col min="3847" max="3851" width="16.5703125" style="9" customWidth="1"/>
    <col min="3852" max="3852" width="20.5703125" style="9" customWidth="1"/>
    <col min="3853" max="3853" width="21.140625" style="9" customWidth="1"/>
    <col min="3854" max="3854" width="9.5703125" style="9" customWidth="1"/>
    <col min="3855" max="3855" width="0.42578125" style="9" customWidth="1"/>
    <col min="3856" max="3862" width="6.42578125" style="9" customWidth="1"/>
    <col min="3863" max="4091" width="11.42578125" style="9"/>
    <col min="4092" max="4092" width="1" style="9" customWidth="1"/>
    <col min="4093" max="4093" width="4.28515625" style="9" customWidth="1"/>
    <col min="4094" max="4094" width="34.7109375" style="9" customWidth="1"/>
    <col min="4095" max="4095" width="0" style="9" hidden="1" customWidth="1"/>
    <col min="4096" max="4096" width="20" style="9" customWidth="1"/>
    <col min="4097" max="4097" width="20.85546875" style="9" customWidth="1"/>
    <col min="4098" max="4098" width="25" style="9" customWidth="1"/>
    <col min="4099" max="4099" width="18.7109375" style="9" customWidth="1"/>
    <col min="4100" max="4100" width="29.7109375" style="9" customWidth="1"/>
    <col min="4101" max="4101" width="13.42578125" style="9" customWidth="1"/>
    <col min="4102" max="4102" width="13.85546875" style="9" customWidth="1"/>
    <col min="4103" max="4107" width="16.5703125" style="9" customWidth="1"/>
    <col min="4108" max="4108" width="20.5703125" style="9" customWidth="1"/>
    <col min="4109" max="4109" width="21.140625" style="9" customWidth="1"/>
    <col min="4110" max="4110" width="9.5703125" style="9" customWidth="1"/>
    <col min="4111" max="4111" width="0.42578125" style="9" customWidth="1"/>
    <col min="4112" max="4118" width="6.42578125" style="9" customWidth="1"/>
    <col min="4119" max="4347" width="11.42578125" style="9"/>
    <col min="4348" max="4348" width="1" style="9" customWidth="1"/>
    <col min="4349" max="4349" width="4.28515625" style="9" customWidth="1"/>
    <col min="4350" max="4350" width="34.7109375" style="9" customWidth="1"/>
    <col min="4351" max="4351" width="0" style="9" hidden="1" customWidth="1"/>
    <col min="4352" max="4352" width="20" style="9" customWidth="1"/>
    <col min="4353" max="4353" width="20.85546875" style="9" customWidth="1"/>
    <col min="4354" max="4354" width="25" style="9" customWidth="1"/>
    <col min="4355" max="4355" width="18.7109375" style="9" customWidth="1"/>
    <col min="4356" max="4356" width="29.7109375" style="9" customWidth="1"/>
    <col min="4357" max="4357" width="13.42578125" style="9" customWidth="1"/>
    <col min="4358" max="4358" width="13.85546875" style="9" customWidth="1"/>
    <col min="4359" max="4363" width="16.5703125" style="9" customWidth="1"/>
    <col min="4364" max="4364" width="20.5703125" style="9" customWidth="1"/>
    <col min="4365" max="4365" width="21.140625" style="9" customWidth="1"/>
    <col min="4366" max="4366" width="9.5703125" style="9" customWidth="1"/>
    <col min="4367" max="4367" width="0.42578125" style="9" customWidth="1"/>
    <col min="4368" max="4374" width="6.42578125" style="9" customWidth="1"/>
    <col min="4375" max="4603" width="11.42578125" style="9"/>
    <col min="4604" max="4604" width="1" style="9" customWidth="1"/>
    <col min="4605" max="4605" width="4.28515625" style="9" customWidth="1"/>
    <col min="4606" max="4606" width="34.7109375" style="9" customWidth="1"/>
    <col min="4607" max="4607" width="0" style="9" hidden="1" customWidth="1"/>
    <col min="4608" max="4608" width="20" style="9" customWidth="1"/>
    <col min="4609" max="4609" width="20.85546875" style="9" customWidth="1"/>
    <col min="4610" max="4610" width="25" style="9" customWidth="1"/>
    <col min="4611" max="4611" width="18.7109375" style="9" customWidth="1"/>
    <col min="4612" max="4612" width="29.7109375" style="9" customWidth="1"/>
    <col min="4613" max="4613" width="13.42578125" style="9" customWidth="1"/>
    <col min="4614" max="4614" width="13.85546875" style="9" customWidth="1"/>
    <col min="4615" max="4619" width="16.5703125" style="9" customWidth="1"/>
    <col min="4620" max="4620" width="20.5703125" style="9" customWidth="1"/>
    <col min="4621" max="4621" width="21.140625" style="9" customWidth="1"/>
    <col min="4622" max="4622" width="9.5703125" style="9" customWidth="1"/>
    <col min="4623" max="4623" width="0.42578125" style="9" customWidth="1"/>
    <col min="4624" max="4630" width="6.42578125" style="9" customWidth="1"/>
    <col min="4631" max="4859" width="11.42578125" style="9"/>
    <col min="4860" max="4860" width="1" style="9" customWidth="1"/>
    <col min="4861" max="4861" width="4.28515625" style="9" customWidth="1"/>
    <col min="4862" max="4862" width="34.7109375" style="9" customWidth="1"/>
    <col min="4863" max="4863" width="0" style="9" hidden="1" customWidth="1"/>
    <col min="4864" max="4864" width="20" style="9" customWidth="1"/>
    <col min="4865" max="4865" width="20.85546875" style="9" customWidth="1"/>
    <col min="4866" max="4866" width="25" style="9" customWidth="1"/>
    <col min="4867" max="4867" width="18.7109375" style="9" customWidth="1"/>
    <col min="4868" max="4868" width="29.7109375" style="9" customWidth="1"/>
    <col min="4869" max="4869" width="13.42578125" style="9" customWidth="1"/>
    <col min="4870" max="4870" width="13.85546875" style="9" customWidth="1"/>
    <col min="4871" max="4875" width="16.5703125" style="9" customWidth="1"/>
    <col min="4876" max="4876" width="20.5703125" style="9" customWidth="1"/>
    <col min="4877" max="4877" width="21.140625" style="9" customWidth="1"/>
    <col min="4878" max="4878" width="9.5703125" style="9" customWidth="1"/>
    <col min="4879" max="4879" width="0.42578125" style="9" customWidth="1"/>
    <col min="4880" max="4886" width="6.42578125" style="9" customWidth="1"/>
    <col min="4887" max="5115" width="11.42578125" style="9"/>
    <col min="5116" max="5116" width="1" style="9" customWidth="1"/>
    <col min="5117" max="5117" width="4.28515625" style="9" customWidth="1"/>
    <col min="5118" max="5118" width="34.7109375" style="9" customWidth="1"/>
    <col min="5119" max="5119" width="0" style="9" hidden="1" customWidth="1"/>
    <col min="5120" max="5120" width="20" style="9" customWidth="1"/>
    <col min="5121" max="5121" width="20.85546875" style="9" customWidth="1"/>
    <col min="5122" max="5122" width="25" style="9" customWidth="1"/>
    <col min="5123" max="5123" width="18.7109375" style="9" customWidth="1"/>
    <col min="5124" max="5124" width="29.7109375" style="9" customWidth="1"/>
    <col min="5125" max="5125" width="13.42578125" style="9" customWidth="1"/>
    <col min="5126" max="5126" width="13.85546875" style="9" customWidth="1"/>
    <col min="5127" max="5131" width="16.5703125" style="9" customWidth="1"/>
    <col min="5132" max="5132" width="20.5703125" style="9" customWidth="1"/>
    <col min="5133" max="5133" width="21.140625" style="9" customWidth="1"/>
    <col min="5134" max="5134" width="9.5703125" style="9" customWidth="1"/>
    <col min="5135" max="5135" width="0.42578125" style="9" customWidth="1"/>
    <col min="5136" max="5142" width="6.42578125" style="9" customWidth="1"/>
    <col min="5143" max="5371" width="11.42578125" style="9"/>
    <col min="5372" max="5372" width="1" style="9" customWidth="1"/>
    <col min="5373" max="5373" width="4.28515625" style="9" customWidth="1"/>
    <col min="5374" max="5374" width="34.7109375" style="9" customWidth="1"/>
    <col min="5375" max="5375" width="0" style="9" hidden="1" customWidth="1"/>
    <col min="5376" max="5376" width="20" style="9" customWidth="1"/>
    <col min="5377" max="5377" width="20.85546875" style="9" customWidth="1"/>
    <col min="5378" max="5378" width="25" style="9" customWidth="1"/>
    <col min="5379" max="5379" width="18.7109375" style="9" customWidth="1"/>
    <col min="5380" max="5380" width="29.7109375" style="9" customWidth="1"/>
    <col min="5381" max="5381" width="13.42578125" style="9" customWidth="1"/>
    <col min="5382" max="5382" width="13.85546875" style="9" customWidth="1"/>
    <col min="5383" max="5387" width="16.5703125" style="9" customWidth="1"/>
    <col min="5388" max="5388" width="20.5703125" style="9" customWidth="1"/>
    <col min="5389" max="5389" width="21.140625" style="9" customWidth="1"/>
    <col min="5390" max="5390" width="9.5703125" style="9" customWidth="1"/>
    <col min="5391" max="5391" width="0.42578125" style="9" customWidth="1"/>
    <col min="5392" max="5398" width="6.42578125" style="9" customWidth="1"/>
    <col min="5399" max="5627" width="11.42578125" style="9"/>
    <col min="5628" max="5628" width="1" style="9" customWidth="1"/>
    <col min="5629" max="5629" width="4.28515625" style="9" customWidth="1"/>
    <col min="5630" max="5630" width="34.7109375" style="9" customWidth="1"/>
    <col min="5631" max="5631" width="0" style="9" hidden="1" customWidth="1"/>
    <col min="5632" max="5632" width="20" style="9" customWidth="1"/>
    <col min="5633" max="5633" width="20.85546875" style="9" customWidth="1"/>
    <col min="5634" max="5634" width="25" style="9" customWidth="1"/>
    <col min="5635" max="5635" width="18.7109375" style="9" customWidth="1"/>
    <col min="5636" max="5636" width="29.7109375" style="9" customWidth="1"/>
    <col min="5637" max="5637" width="13.42578125" style="9" customWidth="1"/>
    <col min="5638" max="5638" width="13.85546875" style="9" customWidth="1"/>
    <col min="5639" max="5643" width="16.5703125" style="9" customWidth="1"/>
    <col min="5644" max="5644" width="20.5703125" style="9" customWidth="1"/>
    <col min="5645" max="5645" width="21.140625" style="9" customWidth="1"/>
    <col min="5646" max="5646" width="9.5703125" style="9" customWidth="1"/>
    <col min="5647" max="5647" width="0.42578125" style="9" customWidth="1"/>
    <col min="5648" max="5654" width="6.42578125" style="9" customWidth="1"/>
    <col min="5655" max="5883" width="11.42578125" style="9"/>
    <col min="5884" max="5884" width="1" style="9" customWidth="1"/>
    <col min="5885" max="5885" width="4.28515625" style="9" customWidth="1"/>
    <col min="5886" max="5886" width="34.7109375" style="9" customWidth="1"/>
    <col min="5887" max="5887" width="0" style="9" hidden="1" customWidth="1"/>
    <col min="5888" max="5888" width="20" style="9" customWidth="1"/>
    <col min="5889" max="5889" width="20.85546875" style="9" customWidth="1"/>
    <col min="5890" max="5890" width="25" style="9" customWidth="1"/>
    <col min="5891" max="5891" width="18.7109375" style="9" customWidth="1"/>
    <col min="5892" max="5892" width="29.7109375" style="9" customWidth="1"/>
    <col min="5893" max="5893" width="13.42578125" style="9" customWidth="1"/>
    <col min="5894" max="5894" width="13.85546875" style="9" customWidth="1"/>
    <col min="5895" max="5899" width="16.5703125" style="9" customWidth="1"/>
    <col min="5900" max="5900" width="20.5703125" style="9" customWidth="1"/>
    <col min="5901" max="5901" width="21.140625" style="9" customWidth="1"/>
    <col min="5902" max="5902" width="9.5703125" style="9" customWidth="1"/>
    <col min="5903" max="5903" width="0.42578125" style="9" customWidth="1"/>
    <col min="5904" max="5910" width="6.42578125" style="9" customWidth="1"/>
    <col min="5911" max="6139" width="11.42578125" style="9"/>
    <col min="6140" max="6140" width="1" style="9" customWidth="1"/>
    <col min="6141" max="6141" width="4.28515625" style="9" customWidth="1"/>
    <col min="6142" max="6142" width="34.7109375" style="9" customWidth="1"/>
    <col min="6143" max="6143" width="0" style="9" hidden="1" customWidth="1"/>
    <col min="6144" max="6144" width="20" style="9" customWidth="1"/>
    <col min="6145" max="6145" width="20.85546875" style="9" customWidth="1"/>
    <col min="6146" max="6146" width="25" style="9" customWidth="1"/>
    <col min="6147" max="6147" width="18.7109375" style="9" customWidth="1"/>
    <col min="6148" max="6148" width="29.7109375" style="9" customWidth="1"/>
    <col min="6149" max="6149" width="13.42578125" style="9" customWidth="1"/>
    <col min="6150" max="6150" width="13.85546875" style="9" customWidth="1"/>
    <col min="6151" max="6155" width="16.5703125" style="9" customWidth="1"/>
    <col min="6156" max="6156" width="20.5703125" style="9" customWidth="1"/>
    <col min="6157" max="6157" width="21.140625" style="9" customWidth="1"/>
    <col min="6158" max="6158" width="9.5703125" style="9" customWidth="1"/>
    <col min="6159" max="6159" width="0.42578125" style="9" customWidth="1"/>
    <col min="6160" max="6166" width="6.42578125" style="9" customWidth="1"/>
    <col min="6167" max="6395" width="11.42578125" style="9"/>
    <col min="6396" max="6396" width="1" style="9" customWidth="1"/>
    <col min="6397" max="6397" width="4.28515625" style="9" customWidth="1"/>
    <col min="6398" max="6398" width="34.7109375" style="9" customWidth="1"/>
    <col min="6399" max="6399" width="0" style="9" hidden="1" customWidth="1"/>
    <col min="6400" max="6400" width="20" style="9" customWidth="1"/>
    <col min="6401" max="6401" width="20.85546875" style="9" customWidth="1"/>
    <col min="6402" max="6402" width="25" style="9" customWidth="1"/>
    <col min="6403" max="6403" width="18.7109375" style="9" customWidth="1"/>
    <col min="6404" max="6404" width="29.7109375" style="9" customWidth="1"/>
    <col min="6405" max="6405" width="13.42578125" style="9" customWidth="1"/>
    <col min="6406" max="6406" width="13.85546875" style="9" customWidth="1"/>
    <col min="6407" max="6411" width="16.5703125" style="9" customWidth="1"/>
    <col min="6412" max="6412" width="20.5703125" style="9" customWidth="1"/>
    <col min="6413" max="6413" width="21.140625" style="9" customWidth="1"/>
    <col min="6414" max="6414" width="9.5703125" style="9" customWidth="1"/>
    <col min="6415" max="6415" width="0.42578125" style="9" customWidth="1"/>
    <col min="6416" max="6422" width="6.42578125" style="9" customWidth="1"/>
    <col min="6423" max="6651" width="11.42578125" style="9"/>
    <col min="6652" max="6652" width="1" style="9" customWidth="1"/>
    <col min="6653" max="6653" width="4.28515625" style="9" customWidth="1"/>
    <col min="6654" max="6654" width="34.7109375" style="9" customWidth="1"/>
    <col min="6655" max="6655" width="0" style="9" hidden="1" customWidth="1"/>
    <col min="6656" max="6656" width="20" style="9" customWidth="1"/>
    <col min="6657" max="6657" width="20.85546875" style="9" customWidth="1"/>
    <col min="6658" max="6658" width="25" style="9" customWidth="1"/>
    <col min="6659" max="6659" width="18.7109375" style="9" customWidth="1"/>
    <col min="6660" max="6660" width="29.7109375" style="9" customWidth="1"/>
    <col min="6661" max="6661" width="13.42578125" style="9" customWidth="1"/>
    <col min="6662" max="6662" width="13.85546875" style="9" customWidth="1"/>
    <col min="6663" max="6667" width="16.5703125" style="9" customWidth="1"/>
    <col min="6668" max="6668" width="20.5703125" style="9" customWidth="1"/>
    <col min="6669" max="6669" width="21.140625" style="9" customWidth="1"/>
    <col min="6670" max="6670" width="9.5703125" style="9" customWidth="1"/>
    <col min="6671" max="6671" width="0.42578125" style="9" customWidth="1"/>
    <col min="6672" max="6678" width="6.42578125" style="9" customWidth="1"/>
    <col min="6679" max="6907" width="11.42578125" style="9"/>
    <col min="6908" max="6908" width="1" style="9" customWidth="1"/>
    <col min="6909" max="6909" width="4.28515625" style="9" customWidth="1"/>
    <col min="6910" max="6910" width="34.7109375" style="9" customWidth="1"/>
    <col min="6911" max="6911" width="0" style="9" hidden="1" customWidth="1"/>
    <col min="6912" max="6912" width="20" style="9" customWidth="1"/>
    <col min="6913" max="6913" width="20.85546875" style="9" customWidth="1"/>
    <col min="6914" max="6914" width="25" style="9" customWidth="1"/>
    <col min="6915" max="6915" width="18.7109375" style="9" customWidth="1"/>
    <col min="6916" max="6916" width="29.7109375" style="9" customWidth="1"/>
    <col min="6917" max="6917" width="13.42578125" style="9" customWidth="1"/>
    <col min="6918" max="6918" width="13.85546875" style="9" customWidth="1"/>
    <col min="6919" max="6923" width="16.5703125" style="9" customWidth="1"/>
    <col min="6924" max="6924" width="20.5703125" style="9" customWidth="1"/>
    <col min="6925" max="6925" width="21.140625" style="9" customWidth="1"/>
    <col min="6926" max="6926" width="9.5703125" style="9" customWidth="1"/>
    <col min="6927" max="6927" width="0.42578125" style="9" customWidth="1"/>
    <col min="6928" max="6934" width="6.42578125" style="9" customWidth="1"/>
    <col min="6935" max="7163" width="11.42578125" style="9"/>
    <col min="7164" max="7164" width="1" style="9" customWidth="1"/>
    <col min="7165" max="7165" width="4.28515625" style="9" customWidth="1"/>
    <col min="7166" max="7166" width="34.7109375" style="9" customWidth="1"/>
    <col min="7167" max="7167" width="0" style="9" hidden="1" customWidth="1"/>
    <col min="7168" max="7168" width="20" style="9" customWidth="1"/>
    <col min="7169" max="7169" width="20.85546875" style="9" customWidth="1"/>
    <col min="7170" max="7170" width="25" style="9" customWidth="1"/>
    <col min="7171" max="7171" width="18.7109375" style="9" customWidth="1"/>
    <col min="7172" max="7172" width="29.7109375" style="9" customWidth="1"/>
    <col min="7173" max="7173" width="13.42578125" style="9" customWidth="1"/>
    <col min="7174" max="7174" width="13.85546875" style="9" customWidth="1"/>
    <col min="7175" max="7179" width="16.5703125" style="9" customWidth="1"/>
    <col min="7180" max="7180" width="20.5703125" style="9" customWidth="1"/>
    <col min="7181" max="7181" width="21.140625" style="9" customWidth="1"/>
    <col min="7182" max="7182" width="9.5703125" style="9" customWidth="1"/>
    <col min="7183" max="7183" width="0.42578125" style="9" customWidth="1"/>
    <col min="7184" max="7190" width="6.42578125" style="9" customWidth="1"/>
    <col min="7191" max="7419" width="11.42578125" style="9"/>
    <col min="7420" max="7420" width="1" style="9" customWidth="1"/>
    <col min="7421" max="7421" width="4.28515625" style="9" customWidth="1"/>
    <col min="7422" max="7422" width="34.7109375" style="9" customWidth="1"/>
    <col min="7423" max="7423" width="0" style="9" hidden="1" customWidth="1"/>
    <col min="7424" max="7424" width="20" style="9" customWidth="1"/>
    <col min="7425" max="7425" width="20.85546875" style="9" customWidth="1"/>
    <col min="7426" max="7426" width="25" style="9" customWidth="1"/>
    <col min="7427" max="7427" width="18.7109375" style="9" customWidth="1"/>
    <col min="7428" max="7428" width="29.7109375" style="9" customWidth="1"/>
    <col min="7429" max="7429" width="13.42578125" style="9" customWidth="1"/>
    <col min="7430" max="7430" width="13.85546875" style="9" customWidth="1"/>
    <col min="7431" max="7435" width="16.5703125" style="9" customWidth="1"/>
    <col min="7436" max="7436" width="20.5703125" style="9" customWidth="1"/>
    <col min="7437" max="7437" width="21.140625" style="9" customWidth="1"/>
    <col min="7438" max="7438" width="9.5703125" style="9" customWidth="1"/>
    <col min="7439" max="7439" width="0.42578125" style="9" customWidth="1"/>
    <col min="7440" max="7446" width="6.42578125" style="9" customWidth="1"/>
    <col min="7447" max="7675" width="11.42578125" style="9"/>
    <col min="7676" max="7676" width="1" style="9" customWidth="1"/>
    <col min="7677" max="7677" width="4.28515625" style="9" customWidth="1"/>
    <col min="7678" max="7678" width="34.7109375" style="9" customWidth="1"/>
    <col min="7679" max="7679" width="0" style="9" hidden="1" customWidth="1"/>
    <col min="7680" max="7680" width="20" style="9" customWidth="1"/>
    <col min="7681" max="7681" width="20.85546875" style="9" customWidth="1"/>
    <col min="7682" max="7682" width="25" style="9" customWidth="1"/>
    <col min="7683" max="7683" width="18.7109375" style="9" customWidth="1"/>
    <col min="7684" max="7684" width="29.7109375" style="9" customWidth="1"/>
    <col min="7685" max="7685" width="13.42578125" style="9" customWidth="1"/>
    <col min="7686" max="7686" width="13.85546875" style="9" customWidth="1"/>
    <col min="7687" max="7691" width="16.5703125" style="9" customWidth="1"/>
    <col min="7692" max="7692" width="20.5703125" style="9" customWidth="1"/>
    <col min="7693" max="7693" width="21.140625" style="9" customWidth="1"/>
    <col min="7694" max="7694" width="9.5703125" style="9" customWidth="1"/>
    <col min="7695" max="7695" width="0.42578125" style="9" customWidth="1"/>
    <col min="7696" max="7702" width="6.42578125" style="9" customWidth="1"/>
    <col min="7703" max="7931" width="11.42578125" style="9"/>
    <col min="7932" max="7932" width="1" style="9" customWidth="1"/>
    <col min="7933" max="7933" width="4.28515625" style="9" customWidth="1"/>
    <col min="7934" max="7934" width="34.7109375" style="9" customWidth="1"/>
    <col min="7935" max="7935" width="0" style="9" hidden="1" customWidth="1"/>
    <col min="7936" max="7936" width="20" style="9" customWidth="1"/>
    <col min="7937" max="7937" width="20.85546875" style="9" customWidth="1"/>
    <col min="7938" max="7938" width="25" style="9" customWidth="1"/>
    <col min="7939" max="7939" width="18.7109375" style="9" customWidth="1"/>
    <col min="7940" max="7940" width="29.7109375" style="9" customWidth="1"/>
    <col min="7941" max="7941" width="13.42578125" style="9" customWidth="1"/>
    <col min="7942" max="7942" width="13.85546875" style="9" customWidth="1"/>
    <col min="7943" max="7947" width="16.5703125" style="9" customWidth="1"/>
    <col min="7948" max="7948" width="20.5703125" style="9" customWidth="1"/>
    <col min="7949" max="7949" width="21.140625" style="9" customWidth="1"/>
    <col min="7950" max="7950" width="9.5703125" style="9" customWidth="1"/>
    <col min="7951" max="7951" width="0.42578125" style="9" customWidth="1"/>
    <col min="7952" max="7958" width="6.42578125" style="9" customWidth="1"/>
    <col min="7959" max="8187" width="11.42578125" style="9"/>
    <col min="8188" max="8188" width="1" style="9" customWidth="1"/>
    <col min="8189" max="8189" width="4.28515625" style="9" customWidth="1"/>
    <col min="8190" max="8190" width="34.7109375" style="9" customWidth="1"/>
    <col min="8191" max="8191" width="0" style="9" hidden="1" customWidth="1"/>
    <col min="8192" max="8192" width="20" style="9" customWidth="1"/>
    <col min="8193" max="8193" width="20.85546875" style="9" customWidth="1"/>
    <col min="8194" max="8194" width="25" style="9" customWidth="1"/>
    <col min="8195" max="8195" width="18.7109375" style="9" customWidth="1"/>
    <col min="8196" max="8196" width="29.7109375" style="9" customWidth="1"/>
    <col min="8197" max="8197" width="13.42578125" style="9" customWidth="1"/>
    <col min="8198" max="8198" width="13.85546875" style="9" customWidth="1"/>
    <col min="8199" max="8203" width="16.5703125" style="9" customWidth="1"/>
    <col min="8204" max="8204" width="20.5703125" style="9" customWidth="1"/>
    <col min="8205" max="8205" width="21.140625" style="9" customWidth="1"/>
    <col min="8206" max="8206" width="9.5703125" style="9" customWidth="1"/>
    <col min="8207" max="8207" width="0.42578125" style="9" customWidth="1"/>
    <col min="8208" max="8214" width="6.42578125" style="9" customWidth="1"/>
    <col min="8215" max="8443" width="11.42578125" style="9"/>
    <col min="8444" max="8444" width="1" style="9" customWidth="1"/>
    <col min="8445" max="8445" width="4.28515625" style="9" customWidth="1"/>
    <col min="8446" max="8446" width="34.7109375" style="9" customWidth="1"/>
    <col min="8447" max="8447" width="0" style="9" hidden="1" customWidth="1"/>
    <col min="8448" max="8448" width="20" style="9" customWidth="1"/>
    <col min="8449" max="8449" width="20.85546875" style="9" customWidth="1"/>
    <col min="8450" max="8450" width="25" style="9" customWidth="1"/>
    <col min="8451" max="8451" width="18.7109375" style="9" customWidth="1"/>
    <col min="8452" max="8452" width="29.7109375" style="9" customWidth="1"/>
    <col min="8453" max="8453" width="13.42578125" style="9" customWidth="1"/>
    <col min="8454" max="8454" width="13.85546875" style="9" customWidth="1"/>
    <col min="8455" max="8459" width="16.5703125" style="9" customWidth="1"/>
    <col min="8460" max="8460" width="20.5703125" style="9" customWidth="1"/>
    <col min="8461" max="8461" width="21.140625" style="9" customWidth="1"/>
    <col min="8462" max="8462" width="9.5703125" style="9" customWidth="1"/>
    <col min="8463" max="8463" width="0.42578125" style="9" customWidth="1"/>
    <col min="8464" max="8470" width="6.42578125" style="9" customWidth="1"/>
    <col min="8471" max="8699" width="11.42578125" style="9"/>
    <col min="8700" max="8700" width="1" style="9" customWidth="1"/>
    <col min="8701" max="8701" width="4.28515625" style="9" customWidth="1"/>
    <col min="8702" max="8702" width="34.7109375" style="9" customWidth="1"/>
    <col min="8703" max="8703" width="0" style="9" hidden="1" customWidth="1"/>
    <col min="8704" max="8704" width="20" style="9" customWidth="1"/>
    <col min="8705" max="8705" width="20.85546875" style="9" customWidth="1"/>
    <col min="8706" max="8706" width="25" style="9" customWidth="1"/>
    <col min="8707" max="8707" width="18.7109375" style="9" customWidth="1"/>
    <col min="8708" max="8708" width="29.7109375" style="9" customWidth="1"/>
    <col min="8709" max="8709" width="13.42578125" style="9" customWidth="1"/>
    <col min="8710" max="8710" width="13.85546875" style="9" customWidth="1"/>
    <col min="8711" max="8715" width="16.5703125" style="9" customWidth="1"/>
    <col min="8716" max="8716" width="20.5703125" style="9" customWidth="1"/>
    <col min="8717" max="8717" width="21.140625" style="9" customWidth="1"/>
    <col min="8718" max="8718" width="9.5703125" style="9" customWidth="1"/>
    <col min="8719" max="8719" width="0.42578125" style="9" customWidth="1"/>
    <col min="8720" max="8726" width="6.42578125" style="9" customWidth="1"/>
    <col min="8727" max="8955" width="11.42578125" style="9"/>
    <col min="8956" max="8956" width="1" style="9" customWidth="1"/>
    <col min="8957" max="8957" width="4.28515625" style="9" customWidth="1"/>
    <col min="8958" max="8958" width="34.7109375" style="9" customWidth="1"/>
    <col min="8959" max="8959" width="0" style="9" hidden="1" customWidth="1"/>
    <col min="8960" max="8960" width="20" style="9" customWidth="1"/>
    <col min="8961" max="8961" width="20.85546875" style="9" customWidth="1"/>
    <col min="8962" max="8962" width="25" style="9" customWidth="1"/>
    <col min="8963" max="8963" width="18.7109375" style="9" customWidth="1"/>
    <col min="8964" max="8964" width="29.7109375" style="9" customWidth="1"/>
    <col min="8965" max="8965" width="13.42578125" style="9" customWidth="1"/>
    <col min="8966" max="8966" width="13.85546875" style="9" customWidth="1"/>
    <col min="8967" max="8971" width="16.5703125" style="9" customWidth="1"/>
    <col min="8972" max="8972" width="20.5703125" style="9" customWidth="1"/>
    <col min="8973" max="8973" width="21.140625" style="9" customWidth="1"/>
    <col min="8974" max="8974" width="9.5703125" style="9" customWidth="1"/>
    <col min="8975" max="8975" width="0.42578125" style="9" customWidth="1"/>
    <col min="8976" max="8982" width="6.42578125" style="9" customWidth="1"/>
    <col min="8983" max="9211" width="11.42578125" style="9"/>
    <col min="9212" max="9212" width="1" style="9" customWidth="1"/>
    <col min="9213" max="9213" width="4.28515625" style="9" customWidth="1"/>
    <col min="9214" max="9214" width="34.7109375" style="9" customWidth="1"/>
    <col min="9215" max="9215" width="0" style="9" hidden="1" customWidth="1"/>
    <col min="9216" max="9216" width="20" style="9" customWidth="1"/>
    <col min="9217" max="9217" width="20.85546875" style="9" customWidth="1"/>
    <col min="9218" max="9218" width="25" style="9" customWidth="1"/>
    <col min="9219" max="9219" width="18.7109375" style="9" customWidth="1"/>
    <col min="9220" max="9220" width="29.7109375" style="9" customWidth="1"/>
    <col min="9221" max="9221" width="13.42578125" style="9" customWidth="1"/>
    <col min="9222" max="9222" width="13.85546875" style="9" customWidth="1"/>
    <col min="9223" max="9227" width="16.5703125" style="9" customWidth="1"/>
    <col min="9228" max="9228" width="20.5703125" style="9" customWidth="1"/>
    <col min="9229" max="9229" width="21.140625" style="9" customWidth="1"/>
    <col min="9230" max="9230" width="9.5703125" style="9" customWidth="1"/>
    <col min="9231" max="9231" width="0.42578125" style="9" customWidth="1"/>
    <col min="9232" max="9238" width="6.42578125" style="9" customWidth="1"/>
    <col min="9239" max="9467" width="11.42578125" style="9"/>
    <col min="9468" max="9468" width="1" style="9" customWidth="1"/>
    <col min="9469" max="9469" width="4.28515625" style="9" customWidth="1"/>
    <col min="9470" max="9470" width="34.7109375" style="9" customWidth="1"/>
    <col min="9471" max="9471" width="0" style="9" hidden="1" customWidth="1"/>
    <col min="9472" max="9472" width="20" style="9" customWidth="1"/>
    <col min="9473" max="9473" width="20.85546875" style="9" customWidth="1"/>
    <col min="9474" max="9474" width="25" style="9" customWidth="1"/>
    <col min="9475" max="9475" width="18.7109375" style="9" customWidth="1"/>
    <col min="9476" max="9476" width="29.7109375" style="9" customWidth="1"/>
    <col min="9477" max="9477" width="13.42578125" style="9" customWidth="1"/>
    <col min="9478" max="9478" width="13.85546875" style="9" customWidth="1"/>
    <col min="9479" max="9483" width="16.5703125" style="9" customWidth="1"/>
    <col min="9484" max="9484" width="20.5703125" style="9" customWidth="1"/>
    <col min="9485" max="9485" width="21.140625" style="9" customWidth="1"/>
    <col min="9486" max="9486" width="9.5703125" style="9" customWidth="1"/>
    <col min="9487" max="9487" width="0.42578125" style="9" customWidth="1"/>
    <col min="9488" max="9494" width="6.42578125" style="9" customWidth="1"/>
    <col min="9495" max="9723" width="11.42578125" style="9"/>
    <col min="9724" max="9724" width="1" style="9" customWidth="1"/>
    <col min="9725" max="9725" width="4.28515625" style="9" customWidth="1"/>
    <col min="9726" max="9726" width="34.7109375" style="9" customWidth="1"/>
    <col min="9727" max="9727" width="0" style="9" hidden="1" customWidth="1"/>
    <col min="9728" max="9728" width="20" style="9" customWidth="1"/>
    <col min="9729" max="9729" width="20.85546875" style="9" customWidth="1"/>
    <col min="9730" max="9730" width="25" style="9" customWidth="1"/>
    <col min="9731" max="9731" width="18.7109375" style="9" customWidth="1"/>
    <col min="9732" max="9732" width="29.7109375" style="9" customWidth="1"/>
    <col min="9733" max="9733" width="13.42578125" style="9" customWidth="1"/>
    <col min="9734" max="9734" width="13.85546875" style="9" customWidth="1"/>
    <col min="9735" max="9739" width="16.5703125" style="9" customWidth="1"/>
    <col min="9740" max="9740" width="20.5703125" style="9" customWidth="1"/>
    <col min="9741" max="9741" width="21.140625" style="9" customWidth="1"/>
    <col min="9742" max="9742" width="9.5703125" style="9" customWidth="1"/>
    <col min="9743" max="9743" width="0.42578125" style="9" customWidth="1"/>
    <col min="9744" max="9750" width="6.42578125" style="9" customWidth="1"/>
    <col min="9751" max="9979" width="11.42578125" style="9"/>
    <col min="9980" max="9980" width="1" style="9" customWidth="1"/>
    <col min="9981" max="9981" width="4.28515625" style="9" customWidth="1"/>
    <col min="9982" max="9982" width="34.7109375" style="9" customWidth="1"/>
    <col min="9983" max="9983" width="0" style="9" hidden="1" customWidth="1"/>
    <col min="9984" max="9984" width="20" style="9" customWidth="1"/>
    <col min="9985" max="9985" width="20.85546875" style="9" customWidth="1"/>
    <col min="9986" max="9986" width="25" style="9" customWidth="1"/>
    <col min="9987" max="9987" width="18.7109375" style="9" customWidth="1"/>
    <col min="9988" max="9988" width="29.7109375" style="9" customWidth="1"/>
    <col min="9989" max="9989" width="13.42578125" style="9" customWidth="1"/>
    <col min="9990" max="9990" width="13.85546875" style="9" customWidth="1"/>
    <col min="9991" max="9995" width="16.5703125" style="9" customWidth="1"/>
    <col min="9996" max="9996" width="20.5703125" style="9" customWidth="1"/>
    <col min="9997" max="9997" width="21.140625" style="9" customWidth="1"/>
    <col min="9998" max="9998" width="9.5703125" style="9" customWidth="1"/>
    <col min="9999" max="9999" width="0.42578125" style="9" customWidth="1"/>
    <col min="10000" max="10006" width="6.42578125" style="9" customWidth="1"/>
    <col min="10007" max="10235" width="11.42578125" style="9"/>
    <col min="10236" max="10236" width="1" style="9" customWidth="1"/>
    <col min="10237" max="10237" width="4.28515625" style="9" customWidth="1"/>
    <col min="10238" max="10238" width="34.7109375" style="9" customWidth="1"/>
    <col min="10239" max="10239" width="0" style="9" hidden="1" customWidth="1"/>
    <col min="10240" max="10240" width="20" style="9" customWidth="1"/>
    <col min="10241" max="10241" width="20.85546875" style="9" customWidth="1"/>
    <col min="10242" max="10242" width="25" style="9" customWidth="1"/>
    <col min="10243" max="10243" width="18.7109375" style="9" customWidth="1"/>
    <col min="10244" max="10244" width="29.7109375" style="9" customWidth="1"/>
    <col min="10245" max="10245" width="13.42578125" style="9" customWidth="1"/>
    <col min="10246" max="10246" width="13.85546875" style="9" customWidth="1"/>
    <col min="10247" max="10251" width="16.5703125" style="9" customWidth="1"/>
    <col min="10252" max="10252" width="20.5703125" style="9" customWidth="1"/>
    <col min="10253" max="10253" width="21.140625" style="9" customWidth="1"/>
    <col min="10254" max="10254" width="9.5703125" style="9" customWidth="1"/>
    <col min="10255" max="10255" width="0.42578125" style="9" customWidth="1"/>
    <col min="10256" max="10262" width="6.42578125" style="9" customWidth="1"/>
    <col min="10263" max="10491" width="11.42578125" style="9"/>
    <col min="10492" max="10492" width="1" style="9" customWidth="1"/>
    <col min="10493" max="10493" width="4.28515625" style="9" customWidth="1"/>
    <col min="10494" max="10494" width="34.7109375" style="9" customWidth="1"/>
    <col min="10495" max="10495" width="0" style="9" hidden="1" customWidth="1"/>
    <col min="10496" max="10496" width="20" style="9" customWidth="1"/>
    <col min="10497" max="10497" width="20.85546875" style="9" customWidth="1"/>
    <col min="10498" max="10498" width="25" style="9" customWidth="1"/>
    <col min="10499" max="10499" width="18.7109375" style="9" customWidth="1"/>
    <col min="10500" max="10500" width="29.7109375" style="9" customWidth="1"/>
    <col min="10501" max="10501" width="13.42578125" style="9" customWidth="1"/>
    <col min="10502" max="10502" width="13.85546875" style="9" customWidth="1"/>
    <col min="10503" max="10507" width="16.5703125" style="9" customWidth="1"/>
    <col min="10508" max="10508" width="20.5703125" style="9" customWidth="1"/>
    <col min="10509" max="10509" width="21.140625" style="9" customWidth="1"/>
    <col min="10510" max="10510" width="9.5703125" style="9" customWidth="1"/>
    <col min="10511" max="10511" width="0.42578125" style="9" customWidth="1"/>
    <col min="10512" max="10518" width="6.42578125" style="9" customWidth="1"/>
    <col min="10519" max="10747" width="11.42578125" style="9"/>
    <col min="10748" max="10748" width="1" style="9" customWidth="1"/>
    <col min="10749" max="10749" width="4.28515625" style="9" customWidth="1"/>
    <col min="10750" max="10750" width="34.7109375" style="9" customWidth="1"/>
    <col min="10751" max="10751" width="0" style="9" hidden="1" customWidth="1"/>
    <col min="10752" max="10752" width="20" style="9" customWidth="1"/>
    <col min="10753" max="10753" width="20.85546875" style="9" customWidth="1"/>
    <col min="10754" max="10754" width="25" style="9" customWidth="1"/>
    <col min="10755" max="10755" width="18.7109375" style="9" customWidth="1"/>
    <col min="10756" max="10756" width="29.7109375" style="9" customWidth="1"/>
    <col min="10757" max="10757" width="13.42578125" style="9" customWidth="1"/>
    <col min="10758" max="10758" width="13.85546875" style="9" customWidth="1"/>
    <col min="10759" max="10763" width="16.5703125" style="9" customWidth="1"/>
    <col min="10764" max="10764" width="20.5703125" style="9" customWidth="1"/>
    <col min="10765" max="10765" width="21.140625" style="9" customWidth="1"/>
    <col min="10766" max="10766" width="9.5703125" style="9" customWidth="1"/>
    <col min="10767" max="10767" width="0.42578125" style="9" customWidth="1"/>
    <col min="10768" max="10774" width="6.42578125" style="9" customWidth="1"/>
    <col min="10775" max="11003" width="11.42578125" style="9"/>
    <col min="11004" max="11004" width="1" style="9" customWidth="1"/>
    <col min="11005" max="11005" width="4.28515625" style="9" customWidth="1"/>
    <col min="11006" max="11006" width="34.7109375" style="9" customWidth="1"/>
    <col min="11007" max="11007" width="0" style="9" hidden="1" customWidth="1"/>
    <col min="11008" max="11008" width="20" style="9" customWidth="1"/>
    <col min="11009" max="11009" width="20.85546875" style="9" customWidth="1"/>
    <col min="11010" max="11010" width="25" style="9" customWidth="1"/>
    <col min="11011" max="11011" width="18.7109375" style="9" customWidth="1"/>
    <col min="11012" max="11012" width="29.7109375" style="9" customWidth="1"/>
    <col min="11013" max="11013" width="13.42578125" style="9" customWidth="1"/>
    <col min="11014" max="11014" width="13.85546875" style="9" customWidth="1"/>
    <col min="11015" max="11019" width="16.5703125" style="9" customWidth="1"/>
    <col min="11020" max="11020" width="20.5703125" style="9" customWidth="1"/>
    <col min="11021" max="11021" width="21.140625" style="9" customWidth="1"/>
    <col min="11022" max="11022" width="9.5703125" style="9" customWidth="1"/>
    <col min="11023" max="11023" width="0.42578125" style="9" customWidth="1"/>
    <col min="11024" max="11030" width="6.42578125" style="9" customWidth="1"/>
    <col min="11031" max="11259" width="11.42578125" style="9"/>
    <col min="11260" max="11260" width="1" style="9" customWidth="1"/>
    <col min="11261" max="11261" width="4.28515625" style="9" customWidth="1"/>
    <col min="11262" max="11262" width="34.7109375" style="9" customWidth="1"/>
    <col min="11263" max="11263" width="0" style="9" hidden="1" customWidth="1"/>
    <col min="11264" max="11264" width="20" style="9" customWidth="1"/>
    <col min="11265" max="11265" width="20.85546875" style="9" customWidth="1"/>
    <col min="11266" max="11266" width="25" style="9" customWidth="1"/>
    <col min="11267" max="11267" width="18.7109375" style="9" customWidth="1"/>
    <col min="11268" max="11268" width="29.7109375" style="9" customWidth="1"/>
    <col min="11269" max="11269" width="13.42578125" style="9" customWidth="1"/>
    <col min="11270" max="11270" width="13.85546875" style="9" customWidth="1"/>
    <col min="11271" max="11275" width="16.5703125" style="9" customWidth="1"/>
    <col min="11276" max="11276" width="20.5703125" style="9" customWidth="1"/>
    <col min="11277" max="11277" width="21.140625" style="9" customWidth="1"/>
    <col min="11278" max="11278" width="9.5703125" style="9" customWidth="1"/>
    <col min="11279" max="11279" width="0.42578125" style="9" customWidth="1"/>
    <col min="11280" max="11286" width="6.42578125" style="9" customWidth="1"/>
    <col min="11287" max="11515" width="11.42578125" style="9"/>
    <col min="11516" max="11516" width="1" style="9" customWidth="1"/>
    <col min="11517" max="11517" width="4.28515625" style="9" customWidth="1"/>
    <col min="11518" max="11518" width="34.7109375" style="9" customWidth="1"/>
    <col min="11519" max="11519" width="0" style="9" hidden="1" customWidth="1"/>
    <col min="11520" max="11520" width="20" style="9" customWidth="1"/>
    <col min="11521" max="11521" width="20.85546875" style="9" customWidth="1"/>
    <col min="11522" max="11522" width="25" style="9" customWidth="1"/>
    <col min="11523" max="11523" width="18.7109375" style="9" customWidth="1"/>
    <col min="11524" max="11524" width="29.7109375" style="9" customWidth="1"/>
    <col min="11525" max="11525" width="13.42578125" style="9" customWidth="1"/>
    <col min="11526" max="11526" width="13.85546875" style="9" customWidth="1"/>
    <col min="11527" max="11531" width="16.5703125" style="9" customWidth="1"/>
    <col min="11532" max="11532" width="20.5703125" style="9" customWidth="1"/>
    <col min="11533" max="11533" width="21.140625" style="9" customWidth="1"/>
    <col min="11534" max="11534" width="9.5703125" style="9" customWidth="1"/>
    <col min="11535" max="11535" width="0.42578125" style="9" customWidth="1"/>
    <col min="11536" max="11542" width="6.42578125" style="9" customWidth="1"/>
    <col min="11543" max="11771" width="11.42578125" style="9"/>
    <col min="11772" max="11772" width="1" style="9" customWidth="1"/>
    <col min="11773" max="11773" width="4.28515625" style="9" customWidth="1"/>
    <col min="11774" max="11774" width="34.7109375" style="9" customWidth="1"/>
    <col min="11775" max="11775" width="0" style="9" hidden="1" customWidth="1"/>
    <col min="11776" max="11776" width="20" style="9" customWidth="1"/>
    <col min="11777" max="11777" width="20.85546875" style="9" customWidth="1"/>
    <col min="11778" max="11778" width="25" style="9" customWidth="1"/>
    <col min="11779" max="11779" width="18.7109375" style="9" customWidth="1"/>
    <col min="11780" max="11780" width="29.7109375" style="9" customWidth="1"/>
    <col min="11781" max="11781" width="13.42578125" style="9" customWidth="1"/>
    <col min="11782" max="11782" width="13.85546875" style="9" customWidth="1"/>
    <col min="11783" max="11787" width="16.5703125" style="9" customWidth="1"/>
    <col min="11788" max="11788" width="20.5703125" style="9" customWidth="1"/>
    <col min="11789" max="11789" width="21.140625" style="9" customWidth="1"/>
    <col min="11790" max="11790" width="9.5703125" style="9" customWidth="1"/>
    <col min="11791" max="11791" width="0.42578125" style="9" customWidth="1"/>
    <col min="11792" max="11798" width="6.42578125" style="9" customWidth="1"/>
    <col min="11799" max="12027" width="11.42578125" style="9"/>
    <col min="12028" max="12028" width="1" style="9" customWidth="1"/>
    <col min="12029" max="12029" width="4.28515625" style="9" customWidth="1"/>
    <col min="12030" max="12030" width="34.7109375" style="9" customWidth="1"/>
    <col min="12031" max="12031" width="0" style="9" hidden="1" customWidth="1"/>
    <col min="12032" max="12032" width="20" style="9" customWidth="1"/>
    <col min="12033" max="12033" width="20.85546875" style="9" customWidth="1"/>
    <col min="12034" max="12034" width="25" style="9" customWidth="1"/>
    <col min="12035" max="12035" width="18.7109375" style="9" customWidth="1"/>
    <col min="12036" max="12036" width="29.7109375" style="9" customWidth="1"/>
    <col min="12037" max="12037" width="13.42578125" style="9" customWidth="1"/>
    <col min="12038" max="12038" width="13.85546875" style="9" customWidth="1"/>
    <col min="12039" max="12043" width="16.5703125" style="9" customWidth="1"/>
    <col min="12044" max="12044" width="20.5703125" style="9" customWidth="1"/>
    <col min="12045" max="12045" width="21.140625" style="9" customWidth="1"/>
    <col min="12046" max="12046" width="9.5703125" style="9" customWidth="1"/>
    <col min="12047" max="12047" width="0.42578125" style="9" customWidth="1"/>
    <col min="12048" max="12054" width="6.42578125" style="9" customWidth="1"/>
    <col min="12055" max="12283" width="11.42578125" style="9"/>
    <col min="12284" max="12284" width="1" style="9" customWidth="1"/>
    <col min="12285" max="12285" width="4.28515625" style="9" customWidth="1"/>
    <col min="12286" max="12286" width="34.7109375" style="9" customWidth="1"/>
    <col min="12287" max="12287" width="0" style="9" hidden="1" customWidth="1"/>
    <col min="12288" max="12288" width="20" style="9" customWidth="1"/>
    <col min="12289" max="12289" width="20.85546875" style="9" customWidth="1"/>
    <col min="12290" max="12290" width="25" style="9" customWidth="1"/>
    <col min="12291" max="12291" width="18.7109375" style="9" customWidth="1"/>
    <col min="12292" max="12292" width="29.7109375" style="9" customWidth="1"/>
    <col min="12293" max="12293" width="13.42578125" style="9" customWidth="1"/>
    <col min="12294" max="12294" width="13.85546875" style="9" customWidth="1"/>
    <col min="12295" max="12299" width="16.5703125" style="9" customWidth="1"/>
    <col min="12300" max="12300" width="20.5703125" style="9" customWidth="1"/>
    <col min="12301" max="12301" width="21.140625" style="9" customWidth="1"/>
    <col min="12302" max="12302" width="9.5703125" style="9" customWidth="1"/>
    <col min="12303" max="12303" width="0.42578125" style="9" customWidth="1"/>
    <col min="12304" max="12310" width="6.42578125" style="9" customWidth="1"/>
    <col min="12311" max="12539" width="11.42578125" style="9"/>
    <col min="12540" max="12540" width="1" style="9" customWidth="1"/>
    <col min="12541" max="12541" width="4.28515625" style="9" customWidth="1"/>
    <col min="12542" max="12542" width="34.7109375" style="9" customWidth="1"/>
    <col min="12543" max="12543" width="0" style="9" hidden="1" customWidth="1"/>
    <col min="12544" max="12544" width="20" style="9" customWidth="1"/>
    <col min="12545" max="12545" width="20.85546875" style="9" customWidth="1"/>
    <col min="12546" max="12546" width="25" style="9" customWidth="1"/>
    <col min="12547" max="12547" width="18.7109375" style="9" customWidth="1"/>
    <col min="12548" max="12548" width="29.7109375" style="9" customWidth="1"/>
    <col min="12549" max="12549" width="13.42578125" style="9" customWidth="1"/>
    <col min="12550" max="12550" width="13.85546875" style="9" customWidth="1"/>
    <col min="12551" max="12555" width="16.5703125" style="9" customWidth="1"/>
    <col min="12556" max="12556" width="20.5703125" style="9" customWidth="1"/>
    <col min="12557" max="12557" width="21.140625" style="9" customWidth="1"/>
    <col min="12558" max="12558" width="9.5703125" style="9" customWidth="1"/>
    <col min="12559" max="12559" width="0.42578125" style="9" customWidth="1"/>
    <col min="12560" max="12566" width="6.42578125" style="9" customWidth="1"/>
    <col min="12567" max="12795" width="11.42578125" style="9"/>
    <col min="12796" max="12796" width="1" style="9" customWidth="1"/>
    <col min="12797" max="12797" width="4.28515625" style="9" customWidth="1"/>
    <col min="12798" max="12798" width="34.7109375" style="9" customWidth="1"/>
    <col min="12799" max="12799" width="0" style="9" hidden="1" customWidth="1"/>
    <col min="12800" max="12800" width="20" style="9" customWidth="1"/>
    <col min="12801" max="12801" width="20.85546875" style="9" customWidth="1"/>
    <col min="12802" max="12802" width="25" style="9" customWidth="1"/>
    <col min="12803" max="12803" width="18.7109375" style="9" customWidth="1"/>
    <col min="12804" max="12804" width="29.7109375" style="9" customWidth="1"/>
    <col min="12805" max="12805" width="13.42578125" style="9" customWidth="1"/>
    <col min="12806" max="12806" width="13.85546875" style="9" customWidth="1"/>
    <col min="12807" max="12811" width="16.5703125" style="9" customWidth="1"/>
    <col min="12812" max="12812" width="20.5703125" style="9" customWidth="1"/>
    <col min="12813" max="12813" width="21.140625" style="9" customWidth="1"/>
    <col min="12814" max="12814" width="9.5703125" style="9" customWidth="1"/>
    <col min="12815" max="12815" width="0.42578125" style="9" customWidth="1"/>
    <col min="12816" max="12822" width="6.42578125" style="9" customWidth="1"/>
    <col min="12823" max="13051" width="11.42578125" style="9"/>
    <col min="13052" max="13052" width="1" style="9" customWidth="1"/>
    <col min="13053" max="13053" width="4.28515625" style="9" customWidth="1"/>
    <col min="13054" max="13054" width="34.7109375" style="9" customWidth="1"/>
    <col min="13055" max="13055" width="0" style="9" hidden="1" customWidth="1"/>
    <col min="13056" max="13056" width="20" style="9" customWidth="1"/>
    <col min="13057" max="13057" width="20.85546875" style="9" customWidth="1"/>
    <col min="13058" max="13058" width="25" style="9" customWidth="1"/>
    <col min="13059" max="13059" width="18.7109375" style="9" customWidth="1"/>
    <col min="13060" max="13060" width="29.7109375" style="9" customWidth="1"/>
    <col min="13061" max="13061" width="13.42578125" style="9" customWidth="1"/>
    <col min="13062" max="13062" width="13.85546875" style="9" customWidth="1"/>
    <col min="13063" max="13067" width="16.5703125" style="9" customWidth="1"/>
    <col min="13068" max="13068" width="20.5703125" style="9" customWidth="1"/>
    <col min="13069" max="13069" width="21.140625" style="9" customWidth="1"/>
    <col min="13070" max="13070" width="9.5703125" style="9" customWidth="1"/>
    <col min="13071" max="13071" width="0.42578125" style="9" customWidth="1"/>
    <col min="13072" max="13078" width="6.42578125" style="9" customWidth="1"/>
    <col min="13079" max="13307" width="11.42578125" style="9"/>
    <col min="13308" max="13308" width="1" style="9" customWidth="1"/>
    <col min="13309" max="13309" width="4.28515625" style="9" customWidth="1"/>
    <col min="13310" max="13310" width="34.7109375" style="9" customWidth="1"/>
    <col min="13311" max="13311" width="0" style="9" hidden="1" customWidth="1"/>
    <col min="13312" max="13312" width="20" style="9" customWidth="1"/>
    <col min="13313" max="13313" width="20.85546875" style="9" customWidth="1"/>
    <col min="13314" max="13314" width="25" style="9" customWidth="1"/>
    <col min="13315" max="13315" width="18.7109375" style="9" customWidth="1"/>
    <col min="13316" max="13316" width="29.7109375" style="9" customWidth="1"/>
    <col min="13317" max="13317" width="13.42578125" style="9" customWidth="1"/>
    <col min="13318" max="13318" width="13.85546875" style="9" customWidth="1"/>
    <col min="13319" max="13323" width="16.5703125" style="9" customWidth="1"/>
    <col min="13324" max="13324" width="20.5703125" style="9" customWidth="1"/>
    <col min="13325" max="13325" width="21.140625" style="9" customWidth="1"/>
    <col min="13326" max="13326" width="9.5703125" style="9" customWidth="1"/>
    <col min="13327" max="13327" width="0.42578125" style="9" customWidth="1"/>
    <col min="13328" max="13334" width="6.42578125" style="9" customWidth="1"/>
    <col min="13335" max="13563" width="11.42578125" style="9"/>
    <col min="13564" max="13564" width="1" style="9" customWidth="1"/>
    <col min="13565" max="13565" width="4.28515625" style="9" customWidth="1"/>
    <col min="13566" max="13566" width="34.7109375" style="9" customWidth="1"/>
    <col min="13567" max="13567" width="0" style="9" hidden="1" customWidth="1"/>
    <col min="13568" max="13568" width="20" style="9" customWidth="1"/>
    <col min="13569" max="13569" width="20.85546875" style="9" customWidth="1"/>
    <col min="13570" max="13570" width="25" style="9" customWidth="1"/>
    <col min="13571" max="13571" width="18.7109375" style="9" customWidth="1"/>
    <col min="13572" max="13572" width="29.7109375" style="9" customWidth="1"/>
    <col min="13573" max="13573" width="13.42578125" style="9" customWidth="1"/>
    <col min="13574" max="13574" width="13.85546875" style="9" customWidth="1"/>
    <col min="13575" max="13579" width="16.5703125" style="9" customWidth="1"/>
    <col min="13580" max="13580" width="20.5703125" style="9" customWidth="1"/>
    <col min="13581" max="13581" width="21.140625" style="9" customWidth="1"/>
    <col min="13582" max="13582" width="9.5703125" style="9" customWidth="1"/>
    <col min="13583" max="13583" width="0.42578125" style="9" customWidth="1"/>
    <col min="13584" max="13590" width="6.42578125" style="9" customWidth="1"/>
    <col min="13591" max="13819" width="11.42578125" style="9"/>
    <col min="13820" max="13820" width="1" style="9" customWidth="1"/>
    <col min="13821" max="13821" width="4.28515625" style="9" customWidth="1"/>
    <col min="13822" max="13822" width="34.7109375" style="9" customWidth="1"/>
    <col min="13823" max="13823" width="0" style="9" hidden="1" customWidth="1"/>
    <col min="13824" max="13824" width="20" style="9" customWidth="1"/>
    <col min="13825" max="13825" width="20.85546875" style="9" customWidth="1"/>
    <col min="13826" max="13826" width="25" style="9" customWidth="1"/>
    <col min="13827" max="13827" width="18.7109375" style="9" customWidth="1"/>
    <col min="13828" max="13828" width="29.7109375" style="9" customWidth="1"/>
    <col min="13829" max="13829" width="13.42578125" style="9" customWidth="1"/>
    <col min="13830" max="13830" width="13.85546875" style="9" customWidth="1"/>
    <col min="13831" max="13835" width="16.5703125" style="9" customWidth="1"/>
    <col min="13836" max="13836" width="20.5703125" style="9" customWidth="1"/>
    <col min="13837" max="13837" width="21.140625" style="9" customWidth="1"/>
    <col min="13838" max="13838" width="9.5703125" style="9" customWidth="1"/>
    <col min="13839" max="13839" width="0.42578125" style="9" customWidth="1"/>
    <col min="13840" max="13846" width="6.42578125" style="9" customWidth="1"/>
    <col min="13847" max="14075" width="11.42578125" style="9"/>
    <col min="14076" max="14076" width="1" style="9" customWidth="1"/>
    <col min="14077" max="14077" width="4.28515625" style="9" customWidth="1"/>
    <col min="14078" max="14078" width="34.7109375" style="9" customWidth="1"/>
    <col min="14079" max="14079" width="0" style="9" hidden="1" customWidth="1"/>
    <col min="14080" max="14080" width="20" style="9" customWidth="1"/>
    <col min="14081" max="14081" width="20.85546875" style="9" customWidth="1"/>
    <col min="14082" max="14082" width="25" style="9" customWidth="1"/>
    <col min="14083" max="14083" width="18.7109375" style="9" customWidth="1"/>
    <col min="14084" max="14084" width="29.7109375" style="9" customWidth="1"/>
    <col min="14085" max="14085" width="13.42578125" style="9" customWidth="1"/>
    <col min="14086" max="14086" width="13.85546875" style="9" customWidth="1"/>
    <col min="14087" max="14091" width="16.5703125" style="9" customWidth="1"/>
    <col min="14092" max="14092" width="20.5703125" style="9" customWidth="1"/>
    <col min="14093" max="14093" width="21.140625" style="9" customWidth="1"/>
    <col min="14094" max="14094" width="9.5703125" style="9" customWidth="1"/>
    <col min="14095" max="14095" width="0.42578125" style="9" customWidth="1"/>
    <col min="14096" max="14102" width="6.42578125" style="9" customWidth="1"/>
    <col min="14103" max="14331" width="11.42578125" style="9"/>
    <col min="14332" max="14332" width="1" style="9" customWidth="1"/>
    <col min="14333" max="14333" width="4.28515625" style="9" customWidth="1"/>
    <col min="14334" max="14334" width="34.7109375" style="9" customWidth="1"/>
    <col min="14335" max="14335" width="0" style="9" hidden="1" customWidth="1"/>
    <col min="14336" max="14336" width="20" style="9" customWidth="1"/>
    <col min="14337" max="14337" width="20.85546875" style="9" customWidth="1"/>
    <col min="14338" max="14338" width="25" style="9" customWidth="1"/>
    <col min="14339" max="14339" width="18.7109375" style="9" customWidth="1"/>
    <col min="14340" max="14340" width="29.7109375" style="9" customWidth="1"/>
    <col min="14341" max="14341" width="13.42578125" style="9" customWidth="1"/>
    <col min="14342" max="14342" width="13.85546875" style="9" customWidth="1"/>
    <col min="14343" max="14347" width="16.5703125" style="9" customWidth="1"/>
    <col min="14348" max="14348" width="20.5703125" style="9" customWidth="1"/>
    <col min="14349" max="14349" width="21.140625" style="9" customWidth="1"/>
    <col min="14350" max="14350" width="9.5703125" style="9" customWidth="1"/>
    <col min="14351" max="14351" width="0.42578125" style="9" customWidth="1"/>
    <col min="14352" max="14358" width="6.42578125" style="9" customWidth="1"/>
    <col min="14359" max="14587" width="11.42578125" style="9"/>
    <col min="14588" max="14588" width="1" style="9" customWidth="1"/>
    <col min="14589" max="14589" width="4.28515625" style="9" customWidth="1"/>
    <col min="14590" max="14590" width="34.7109375" style="9" customWidth="1"/>
    <col min="14591" max="14591" width="0" style="9" hidden="1" customWidth="1"/>
    <col min="14592" max="14592" width="20" style="9" customWidth="1"/>
    <col min="14593" max="14593" width="20.85546875" style="9" customWidth="1"/>
    <col min="14594" max="14594" width="25" style="9" customWidth="1"/>
    <col min="14595" max="14595" width="18.7109375" style="9" customWidth="1"/>
    <col min="14596" max="14596" width="29.7109375" style="9" customWidth="1"/>
    <col min="14597" max="14597" width="13.42578125" style="9" customWidth="1"/>
    <col min="14598" max="14598" width="13.85546875" style="9" customWidth="1"/>
    <col min="14599" max="14603" width="16.5703125" style="9" customWidth="1"/>
    <col min="14604" max="14604" width="20.5703125" style="9" customWidth="1"/>
    <col min="14605" max="14605" width="21.140625" style="9" customWidth="1"/>
    <col min="14606" max="14606" width="9.5703125" style="9" customWidth="1"/>
    <col min="14607" max="14607" width="0.42578125" style="9" customWidth="1"/>
    <col min="14608" max="14614" width="6.42578125" style="9" customWidth="1"/>
    <col min="14615" max="14843" width="11.42578125" style="9"/>
    <col min="14844" max="14844" width="1" style="9" customWidth="1"/>
    <col min="14845" max="14845" width="4.28515625" style="9" customWidth="1"/>
    <col min="14846" max="14846" width="34.7109375" style="9" customWidth="1"/>
    <col min="14847" max="14847" width="0" style="9" hidden="1" customWidth="1"/>
    <col min="14848" max="14848" width="20" style="9" customWidth="1"/>
    <col min="14849" max="14849" width="20.85546875" style="9" customWidth="1"/>
    <col min="14850" max="14850" width="25" style="9" customWidth="1"/>
    <col min="14851" max="14851" width="18.7109375" style="9" customWidth="1"/>
    <col min="14852" max="14852" width="29.7109375" style="9" customWidth="1"/>
    <col min="14853" max="14853" width="13.42578125" style="9" customWidth="1"/>
    <col min="14854" max="14854" width="13.85546875" style="9" customWidth="1"/>
    <col min="14855" max="14859" width="16.5703125" style="9" customWidth="1"/>
    <col min="14860" max="14860" width="20.5703125" style="9" customWidth="1"/>
    <col min="14861" max="14861" width="21.140625" style="9" customWidth="1"/>
    <col min="14862" max="14862" width="9.5703125" style="9" customWidth="1"/>
    <col min="14863" max="14863" width="0.42578125" style="9" customWidth="1"/>
    <col min="14864" max="14870" width="6.42578125" style="9" customWidth="1"/>
    <col min="14871" max="15099" width="11.42578125" style="9"/>
    <col min="15100" max="15100" width="1" style="9" customWidth="1"/>
    <col min="15101" max="15101" width="4.28515625" style="9" customWidth="1"/>
    <col min="15102" max="15102" width="34.7109375" style="9" customWidth="1"/>
    <col min="15103" max="15103" width="0" style="9" hidden="1" customWidth="1"/>
    <col min="15104" max="15104" width="20" style="9" customWidth="1"/>
    <col min="15105" max="15105" width="20.85546875" style="9" customWidth="1"/>
    <col min="15106" max="15106" width="25" style="9" customWidth="1"/>
    <col min="15107" max="15107" width="18.7109375" style="9" customWidth="1"/>
    <col min="15108" max="15108" width="29.7109375" style="9" customWidth="1"/>
    <col min="15109" max="15109" width="13.42578125" style="9" customWidth="1"/>
    <col min="15110" max="15110" width="13.85546875" style="9" customWidth="1"/>
    <col min="15111" max="15115" width="16.5703125" style="9" customWidth="1"/>
    <col min="15116" max="15116" width="20.5703125" style="9" customWidth="1"/>
    <col min="15117" max="15117" width="21.140625" style="9" customWidth="1"/>
    <col min="15118" max="15118" width="9.5703125" style="9" customWidth="1"/>
    <col min="15119" max="15119" width="0.42578125" style="9" customWidth="1"/>
    <col min="15120" max="15126" width="6.42578125" style="9" customWidth="1"/>
    <col min="15127" max="15355" width="11.42578125" style="9"/>
    <col min="15356" max="15356" width="1" style="9" customWidth="1"/>
    <col min="15357" max="15357" width="4.28515625" style="9" customWidth="1"/>
    <col min="15358" max="15358" width="34.7109375" style="9" customWidth="1"/>
    <col min="15359" max="15359" width="0" style="9" hidden="1" customWidth="1"/>
    <col min="15360" max="15360" width="20" style="9" customWidth="1"/>
    <col min="15361" max="15361" width="20.85546875" style="9" customWidth="1"/>
    <col min="15362" max="15362" width="25" style="9" customWidth="1"/>
    <col min="15363" max="15363" width="18.7109375" style="9" customWidth="1"/>
    <col min="15364" max="15364" width="29.7109375" style="9" customWidth="1"/>
    <col min="15365" max="15365" width="13.42578125" style="9" customWidth="1"/>
    <col min="15366" max="15366" width="13.85546875" style="9" customWidth="1"/>
    <col min="15367" max="15371" width="16.5703125" style="9" customWidth="1"/>
    <col min="15372" max="15372" width="20.5703125" style="9" customWidth="1"/>
    <col min="15373" max="15373" width="21.140625" style="9" customWidth="1"/>
    <col min="15374" max="15374" width="9.5703125" style="9" customWidth="1"/>
    <col min="15375" max="15375" width="0.42578125" style="9" customWidth="1"/>
    <col min="15376" max="15382" width="6.42578125" style="9" customWidth="1"/>
    <col min="15383" max="15611" width="11.42578125" style="9"/>
    <col min="15612" max="15612" width="1" style="9" customWidth="1"/>
    <col min="15613" max="15613" width="4.28515625" style="9" customWidth="1"/>
    <col min="15614" max="15614" width="34.7109375" style="9" customWidth="1"/>
    <col min="15615" max="15615" width="0" style="9" hidden="1" customWidth="1"/>
    <col min="15616" max="15616" width="20" style="9" customWidth="1"/>
    <col min="15617" max="15617" width="20.85546875" style="9" customWidth="1"/>
    <col min="15618" max="15618" width="25" style="9" customWidth="1"/>
    <col min="15619" max="15619" width="18.7109375" style="9" customWidth="1"/>
    <col min="15620" max="15620" width="29.7109375" style="9" customWidth="1"/>
    <col min="15621" max="15621" width="13.42578125" style="9" customWidth="1"/>
    <col min="15622" max="15622" width="13.85546875" style="9" customWidth="1"/>
    <col min="15623" max="15627" width="16.5703125" style="9" customWidth="1"/>
    <col min="15628" max="15628" width="20.5703125" style="9" customWidth="1"/>
    <col min="15629" max="15629" width="21.140625" style="9" customWidth="1"/>
    <col min="15630" max="15630" width="9.5703125" style="9" customWidth="1"/>
    <col min="15631" max="15631" width="0.42578125" style="9" customWidth="1"/>
    <col min="15632" max="15638" width="6.42578125" style="9" customWidth="1"/>
    <col min="15639" max="15867" width="11.42578125" style="9"/>
    <col min="15868" max="15868" width="1" style="9" customWidth="1"/>
    <col min="15869" max="15869" width="4.28515625" style="9" customWidth="1"/>
    <col min="15870" max="15870" width="34.7109375" style="9" customWidth="1"/>
    <col min="15871" max="15871" width="0" style="9" hidden="1" customWidth="1"/>
    <col min="15872" max="15872" width="20" style="9" customWidth="1"/>
    <col min="15873" max="15873" width="20.85546875" style="9" customWidth="1"/>
    <col min="15874" max="15874" width="25" style="9" customWidth="1"/>
    <col min="15875" max="15875" width="18.7109375" style="9" customWidth="1"/>
    <col min="15876" max="15876" width="29.7109375" style="9" customWidth="1"/>
    <col min="15877" max="15877" width="13.42578125" style="9" customWidth="1"/>
    <col min="15878" max="15878" width="13.85546875" style="9" customWidth="1"/>
    <col min="15879" max="15883" width="16.5703125" style="9" customWidth="1"/>
    <col min="15884" max="15884" width="20.5703125" style="9" customWidth="1"/>
    <col min="15885" max="15885" width="21.140625" style="9" customWidth="1"/>
    <col min="15886" max="15886" width="9.5703125" style="9" customWidth="1"/>
    <col min="15887" max="15887" width="0.42578125" style="9" customWidth="1"/>
    <col min="15888" max="15894" width="6.42578125" style="9" customWidth="1"/>
    <col min="15895" max="16123" width="11.42578125" style="9"/>
    <col min="16124" max="16124" width="1" style="9" customWidth="1"/>
    <col min="16125" max="16125" width="4.28515625" style="9" customWidth="1"/>
    <col min="16126" max="16126" width="34.7109375" style="9" customWidth="1"/>
    <col min="16127" max="16127" width="0" style="9" hidden="1" customWidth="1"/>
    <col min="16128" max="16128" width="20" style="9" customWidth="1"/>
    <col min="16129" max="16129" width="20.85546875" style="9" customWidth="1"/>
    <col min="16130" max="16130" width="25" style="9" customWidth="1"/>
    <col min="16131" max="16131" width="18.7109375" style="9" customWidth="1"/>
    <col min="16132" max="16132" width="29.7109375" style="9" customWidth="1"/>
    <col min="16133" max="16133" width="13.42578125" style="9" customWidth="1"/>
    <col min="16134" max="16134" width="13.85546875" style="9" customWidth="1"/>
    <col min="16135" max="16139" width="16.5703125" style="9" customWidth="1"/>
    <col min="16140" max="16140" width="20.5703125" style="9" customWidth="1"/>
    <col min="16141" max="16141" width="21.140625" style="9" customWidth="1"/>
    <col min="16142" max="16142" width="9.5703125" style="9" customWidth="1"/>
    <col min="16143" max="16143" width="0.42578125" style="9" customWidth="1"/>
    <col min="16144" max="16150" width="6.42578125" style="9" customWidth="1"/>
    <col min="16151" max="16371" width="11.42578125" style="9"/>
    <col min="16372" max="16384" width="11.42578125" style="9" customWidth="1"/>
  </cols>
  <sheetData>
    <row r="2" spans="2:16" ht="26.25" x14ac:dyDescent="0.25">
      <c r="B2" s="216" t="s">
        <v>64</v>
      </c>
      <c r="C2" s="217"/>
      <c r="D2" s="217"/>
      <c r="E2" s="217"/>
      <c r="F2" s="217"/>
      <c r="G2" s="217"/>
      <c r="H2" s="217"/>
      <c r="I2" s="217"/>
      <c r="J2" s="217"/>
      <c r="K2" s="217"/>
      <c r="L2" s="217"/>
      <c r="M2" s="217"/>
      <c r="N2" s="217"/>
      <c r="O2" s="217"/>
      <c r="P2" s="217"/>
    </row>
    <row r="4" spans="2:16" ht="26.25" x14ac:dyDescent="0.25">
      <c r="B4" s="216" t="s">
        <v>49</v>
      </c>
      <c r="C4" s="217"/>
      <c r="D4" s="217"/>
      <c r="E4" s="217"/>
      <c r="F4" s="217"/>
      <c r="G4" s="217"/>
      <c r="H4" s="217"/>
      <c r="I4" s="217"/>
      <c r="J4" s="217"/>
      <c r="K4" s="217"/>
      <c r="L4" s="217"/>
      <c r="M4" s="217"/>
      <c r="N4" s="217"/>
      <c r="O4" s="217"/>
      <c r="P4" s="217"/>
    </row>
    <row r="5" spans="2:16" ht="15.75" thickBot="1" x14ac:dyDescent="0.3"/>
    <row r="6" spans="2:16" ht="21.75" thickBot="1" x14ac:dyDescent="0.3">
      <c r="B6" s="11" t="s">
        <v>4</v>
      </c>
      <c r="C6" s="220"/>
      <c r="D6" s="220"/>
      <c r="E6" s="220"/>
      <c r="F6" s="220"/>
      <c r="G6" s="220"/>
      <c r="H6" s="220"/>
      <c r="I6" s="220"/>
      <c r="J6" s="220"/>
      <c r="K6" s="220"/>
      <c r="L6" s="220"/>
      <c r="M6" s="220"/>
      <c r="N6" s="221"/>
    </row>
    <row r="7" spans="2:16" ht="16.5" thickBot="1" x14ac:dyDescent="0.3">
      <c r="B7" s="12" t="s">
        <v>5</v>
      </c>
      <c r="C7" s="220"/>
      <c r="D7" s="220"/>
      <c r="E7" s="220"/>
      <c r="F7" s="220"/>
      <c r="G7" s="220"/>
      <c r="H7" s="220"/>
      <c r="I7" s="220"/>
      <c r="J7" s="220"/>
      <c r="K7" s="220"/>
      <c r="L7" s="220"/>
      <c r="M7" s="220"/>
      <c r="N7" s="221"/>
    </row>
    <row r="8" spans="2:16" ht="16.5" thickBot="1" x14ac:dyDescent="0.3">
      <c r="B8" s="12" t="s">
        <v>6</v>
      </c>
      <c r="C8" s="220"/>
      <c r="D8" s="220"/>
      <c r="E8" s="220"/>
      <c r="F8" s="220"/>
      <c r="G8" s="220"/>
      <c r="H8" s="220"/>
      <c r="I8" s="220"/>
      <c r="J8" s="220"/>
      <c r="K8" s="220"/>
      <c r="L8" s="220"/>
      <c r="M8" s="220"/>
      <c r="N8" s="221"/>
    </row>
    <row r="9" spans="2:16" ht="16.5" thickBot="1" x14ac:dyDescent="0.3">
      <c r="B9" s="12" t="s">
        <v>7</v>
      </c>
      <c r="C9" s="220"/>
      <c r="D9" s="220"/>
      <c r="E9" s="220"/>
      <c r="F9" s="220"/>
      <c r="G9" s="220"/>
      <c r="H9" s="220"/>
      <c r="I9" s="220"/>
      <c r="J9" s="220"/>
      <c r="K9" s="220"/>
      <c r="L9" s="220"/>
      <c r="M9" s="220"/>
      <c r="N9" s="221"/>
    </row>
    <row r="10" spans="2:16" ht="16.5" thickBot="1" x14ac:dyDescent="0.3">
      <c r="B10" s="12" t="s">
        <v>8</v>
      </c>
      <c r="C10" s="222"/>
      <c r="D10" s="222"/>
      <c r="E10" s="223"/>
      <c r="F10" s="34"/>
      <c r="G10" s="34"/>
      <c r="H10" s="34"/>
      <c r="I10" s="34"/>
      <c r="J10" s="34"/>
      <c r="K10" s="34"/>
      <c r="L10" s="34"/>
      <c r="M10" s="34"/>
      <c r="N10" s="35"/>
    </row>
    <row r="11" spans="2:16" ht="16.5" thickBot="1" x14ac:dyDescent="0.3">
      <c r="B11" s="14" t="s">
        <v>9</v>
      </c>
      <c r="C11" s="15" t="s">
        <v>10</v>
      </c>
      <c r="D11" s="16"/>
      <c r="E11" s="16"/>
      <c r="F11" s="16"/>
      <c r="G11" s="16"/>
      <c r="H11" s="16"/>
      <c r="I11" s="16"/>
      <c r="J11" s="16"/>
      <c r="K11" s="16"/>
      <c r="L11" s="16"/>
      <c r="M11" s="16"/>
      <c r="N11" s="17"/>
    </row>
    <row r="12" spans="2:16" ht="15.75" x14ac:dyDescent="0.25">
      <c r="B12" s="13"/>
      <c r="C12" s="18"/>
      <c r="D12" s="19"/>
      <c r="E12" s="19"/>
      <c r="F12" s="19"/>
      <c r="G12" s="19"/>
      <c r="H12" s="19"/>
      <c r="I12" s="8"/>
      <c r="J12" s="8"/>
      <c r="K12" s="8"/>
      <c r="L12" s="8"/>
      <c r="M12" s="8"/>
      <c r="N12" s="19"/>
    </row>
    <row r="13" spans="2:16" x14ac:dyDescent="0.25">
      <c r="I13" s="8"/>
      <c r="J13" s="8"/>
      <c r="K13" s="8"/>
      <c r="L13" s="8"/>
      <c r="M13" s="8"/>
      <c r="N13" s="21"/>
    </row>
    <row r="14" spans="2:16" ht="45.75" customHeight="1" x14ac:dyDescent="0.25">
      <c r="B14" s="226" t="s">
        <v>105</v>
      </c>
      <c r="C14" s="226"/>
      <c r="D14" s="53" t="s">
        <v>13</v>
      </c>
      <c r="E14" s="53" t="s">
        <v>14</v>
      </c>
      <c r="F14" s="53" t="s">
        <v>30</v>
      </c>
      <c r="G14" s="95"/>
      <c r="I14" s="38"/>
      <c r="J14" s="38"/>
      <c r="K14" s="38"/>
      <c r="L14" s="38"/>
      <c r="M14" s="38"/>
      <c r="N14" s="21"/>
    </row>
    <row r="15" spans="2:16" x14ac:dyDescent="0.25">
      <c r="B15" s="226"/>
      <c r="C15" s="226"/>
      <c r="D15" s="53">
        <v>1</v>
      </c>
      <c r="E15" s="36"/>
      <c r="F15" s="36"/>
      <c r="G15" s="96"/>
      <c r="I15" s="39"/>
      <c r="J15" s="39"/>
      <c r="K15" s="39"/>
      <c r="L15" s="39"/>
      <c r="M15" s="39"/>
      <c r="N15" s="21"/>
    </row>
    <row r="16" spans="2:16" x14ac:dyDescent="0.25">
      <c r="B16" s="226"/>
      <c r="C16" s="226"/>
      <c r="D16" s="53">
        <v>2</v>
      </c>
      <c r="E16" s="36"/>
      <c r="F16" s="36"/>
      <c r="G16" s="96"/>
      <c r="I16" s="39"/>
      <c r="J16" s="39"/>
      <c r="K16" s="39"/>
      <c r="L16" s="39"/>
      <c r="M16" s="39"/>
      <c r="N16" s="21"/>
    </row>
    <row r="17" spans="1:14" x14ac:dyDescent="0.25">
      <c r="B17" s="226"/>
      <c r="C17" s="226"/>
      <c r="D17" s="53">
        <v>3</v>
      </c>
      <c r="E17" s="36"/>
      <c r="F17" s="36"/>
      <c r="G17" s="96"/>
      <c r="I17" s="39"/>
      <c r="J17" s="39"/>
      <c r="K17" s="39"/>
      <c r="L17" s="39"/>
      <c r="M17" s="39"/>
      <c r="N17" s="21"/>
    </row>
    <row r="18" spans="1:14" x14ac:dyDescent="0.25">
      <c r="B18" s="226"/>
      <c r="C18" s="226"/>
      <c r="D18" s="53">
        <v>4</v>
      </c>
      <c r="E18" s="37"/>
      <c r="F18" s="36"/>
      <c r="G18" s="96"/>
      <c r="H18" s="22"/>
      <c r="I18" s="39"/>
      <c r="J18" s="39"/>
      <c r="K18" s="39"/>
      <c r="L18" s="39"/>
      <c r="M18" s="39"/>
      <c r="N18" s="20"/>
    </row>
    <row r="19" spans="1:14" x14ac:dyDescent="0.25">
      <c r="B19" s="226"/>
      <c r="C19" s="226"/>
      <c r="D19" s="53">
        <v>5</v>
      </c>
      <c r="E19" s="37"/>
      <c r="F19" s="36"/>
      <c r="G19" s="96"/>
      <c r="H19" s="22"/>
      <c r="I19" s="41"/>
      <c r="J19" s="41"/>
      <c r="K19" s="41"/>
      <c r="L19" s="41"/>
      <c r="M19" s="41"/>
      <c r="N19" s="20"/>
    </row>
    <row r="20" spans="1:14" x14ac:dyDescent="0.25">
      <c r="B20" s="226"/>
      <c r="C20" s="226"/>
      <c r="D20" s="53">
        <v>6</v>
      </c>
      <c r="E20" s="37"/>
      <c r="F20" s="36"/>
      <c r="G20" s="96"/>
      <c r="H20" s="22"/>
      <c r="I20" s="8"/>
      <c r="J20" s="8"/>
      <c r="K20" s="8"/>
      <c r="L20" s="8"/>
      <c r="M20" s="8"/>
      <c r="N20" s="20"/>
    </row>
    <row r="21" spans="1:14" x14ac:dyDescent="0.25">
      <c r="B21" s="226"/>
      <c r="C21" s="226"/>
      <c r="D21" s="53">
        <v>7</v>
      </c>
      <c r="E21" s="37"/>
      <c r="F21" s="36"/>
      <c r="G21" s="96"/>
      <c r="H21" s="22"/>
      <c r="I21" s="8"/>
      <c r="J21" s="8"/>
      <c r="K21" s="8"/>
      <c r="L21" s="8"/>
      <c r="M21" s="8"/>
      <c r="N21" s="20"/>
    </row>
    <row r="22" spans="1:14" ht="15.75" thickBot="1" x14ac:dyDescent="0.3">
      <c r="B22" s="218" t="s">
        <v>15</v>
      </c>
      <c r="C22" s="219"/>
      <c r="D22" s="53"/>
      <c r="E22" s="65"/>
      <c r="F22" s="36"/>
      <c r="G22" s="96"/>
      <c r="H22" s="22"/>
      <c r="I22" s="8"/>
      <c r="J22" s="8"/>
      <c r="K22" s="8"/>
      <c r="L22" s="8"/>
      <c r="M22" s="8"/>
      <c r="N22" s="20"/>
    </row>
    <row r="23" spans="1:14" ht="45.75" thickBot="1" x14ac:dyDescent="0.3">
      <c r="A23" s="43"/>
      <c r="B23" s="54" t="s">
        <v>16</v>
      </c>
      <c r="C23" s="54" t="s">
        <v>106</v>
      </c>
      <c r="E23" s="38"/>
      <c r="F23" s="38"/>
      <c r="G23" s="38"/>
      <c r="H23" s="38"/>
      <c r="I23" s="10"/>
      <c r="J23" s="10"/>
      <c r="K23" s="10"/>
      <c r="L23" s="10"/>
      <c r="M23" s="10"/>
    </row>
    <row r="24" spans="1:14" ht="15.75" thickBot="1" x14ac:dyDescent="0.3">
      <c r="A24" s="44">
        <v>1</v>
      </c>
      <c r="C24" s="46">
        <f>+F22</f>
        <v>0</v>
      </c>
      <c r="D24" s="42"/>
      <c r="E24" s="45">
        <f>E22</f>
        <v>0</v>
      </c>
      <c r="F24" s="40"/>
      <c r="G24" s="40"/>
      <c r="H24" s="40"/>
      <c r="I24" s="23"/>
      <c r="J24" s="23"/>
      <c r="K24" s="23"/>
      <c r="L24" s="23"/>
      <c r="M24" s="23"/>
    </row>
    <row r="25" spans="1:14" x14ac:dyDescent="0.25">
      <c r="A25" s="102"/>
      <c r="C25" s="103"/>
      <c r="D25" s="39"/>
      <c r="E25" s="104"/>
      <c r="F25" s="40"/>
      <c r="G25" s="40"/>
      <c r="H25" s="40"/>
      <c r="I25" s="23"/>
      <c r="J25" s="23"/>
      <c r="K25" s="23"/>
      <c r="L25" s="23"/>
      <c r="M25" s="23"/>
    </row>
    <row r="26" spans="1:14" x14ac:dyDescent="0.25">
      <c r="A26" s="102"/>
      <c r="C26" s="103"/>
      <c r="D26" s="39"/>
      <c r="E26" s="104"/>
      <c r="F26" s="40"/>
      <c r="G26" s="40"/>
      <c r="H26" s="40"/>
      <c r="I26" s="23"/>
      <c r="J26" s="23"/>
      <c r="K26" s="23"/>
      <c r="L26" s="23"/>
      <c r="M26" s="23"/>
    </row>
    <row r="27" spans="1:14" x14ac:dyDescent="0.25">
      <c r="A27" s="102"/>
      <c r="B27" s="125" t="s">
        <v>143</v>
      </c>
      <c r="C27" s="107"/>
      <c r="D27" s="107"/>
      <c r="E27" s="107"/>
      <c r="F27" s="107"/>
      <c r="G27" s="107"/>
      <c r="H27" s="107"/>
      <c r="I27" s="110"/>
      <c r="J27" s="110"/>
      <c r="K27" s="110"/>
      <c r="L27" s="110"/>
      <c r="M27" s="110"/>
      <c r="N27" s="111"/>
    </row>
    <row r="28" spans="1:14" x14ac:dyDescent="0.25">
      <c r="A28" s="102"/>
      <c r="B28" s="107"/>
      <c r="C28" s="107"/>
      <c r="D28" s="107"/>
      <c r="E28" s="107"/>
      <c r="F28" s="107"/>
      <c r="G28" s="107"/>
      <c r="H28" s="107"/>
      <c r="I28" s="110"/>
      <c r="J28" s="110"/>
      <c r="K28" s="110"/>
      <c r="L28" s="110"/>
      <c r="M28" s="110"/>
      <c r="N28" s="111"/>
    </row>
    <row r="29" spans="1:14" x14ac:dyDescent="0.25">
      <c r="A29" s="102"/>
      <c r="B29" s="128" t="s">
        <v>34</v>
      </c>
      <c r="C29" s="128" t="s">
        <v>144</v>
      </c>
      <c r="D29" s="128" t="s">
        <v>145</v>
      </c>
      <c r="E29" s="107"/>
      <c r="F29" s="107"/>
      <c r="G29" s="107"/>
      <c r="H29" s="107"/>
      <c r="I29" s="110"/>
      <c r="J29" s="110"/>
      <c r="K29" s="110"/>
      <c r="L29" s="110"/>
      <c r="M29" s="110"/>
      <c r="N29" s="111"/>
    </row>
    <row r="30" spans="1:14" x14ac:dyDescent="0.25">
      <c r="A30" s="102"/>
      <c r="B30" s="124" t="s">
        <v>146</v>
      </c>
      <c r="C30" s="124"/>
      <c r="D30" s="124"/>
      <c r="E30" s="107"/>
      <c r="F30" s="107"/>
      <c r="G30" s="107"/>
      <c r="H30" s="107"/>
      <c r="I30" s="110"/>
      <c r="J30" s="110"/>
      <c r="K30" s="110"/>
      <c r="L30" s="110"/>
      <c r="M30" s="110"/>
      <c r="N30" s="111"/>
    </row>
    <row r="31" spans="1:14" x14ac:dyDescent="0.25">
      <c r="A31" s="102"/>
      <c r="B31" s="124" t="s">
        <v>147</v>
      </c>
      <c r="C31" s="124"/>
      <c r="D31" s="124"/>
      <c r="E31" s="107"/>
      <c r="F31" s="107"/>
      <c r="G31" s="107"/>
      <c r="H31" s="107"/>
      <c r="I31" s="110"/>
      <c r="J31" s="110"/>
      <c r="K31" s="110"/>
      <c r="L31" s="110"/>
      <c r="M31" s="110"/>
      <c r="N31" s="111"/>
    </row>
    <row r="32" spans="1:14" x14ac:dyDescent="0.25">
      <c r="A32" s="102"/>
      <c r="B32" s="124" t="s">
        <v>148</v>
      </c>
      <c r="C32" s="124"/>
      <c r="D32" s="124"/>
      <c r="E32" s="107"/>
      <c r="F32" s="107"/>
      <c r="G32" s="107"/>
      <c r="H32" s="107"/>
      <c r="I32" s="110"/>
      <c r="J32" s="110"/>
      <c r="K32" s="110"/>
      <c r="L32" s="110"/>
      <c r="M32" s="110"/>
      <c r="N32" s="111"/>
    </row>
    <row r="33" spans="1:17" x14ac:dyDescent="0.25">
      <c r="A33" s="102"/>
      <c r="B33" s="124" t="s">
        <v>149</v>
      </c>
      <c r="C33" s="124"/>
      <c r="D33" s="124"/>
      <c r="E33" s="107"/>
      <c r="F33" s="107"/>
      <c r="G33" s="107"/>
      <c r="H33" s="107"/>
      <c r="I33" s="110"/>
      <c r="J33" s="110"/>
      <c r="K33" s="110"/>
      <c r="L33" s="110"/>
      <c r="M33" s="110"/>
      <c r="N33" s="111"/>
    </row>
    <row r="34" spans="1:17" x14ac:dyDescent="0.25">
      <c r="A34" s="102"/>
      <c r="B34" s="107"/>
      <c r="C34" s="107"/>
      <c r="D34" s="107"/>
      <c r="E34" s="107"/>
      <c r="F34" s="107"/>
      <c r="G34" s="107"/>
      <c r="H34" s="107"/>
      <c r="I34" s="110"/>
      <c r="J34" s="110"/>
      <c r="K34" s="110"/>
      <c r="L34" s="110"/>
      <c r="M34" s="110"/>
      <c r="N34" s="111"/>
    </row>
    <row r="35" spans="1:17" x14ac:dyDescent="0.25">
      <c r="A35" s="102"/>
      <c r="B35" s="107"/>
      <c r="C35" s="107"/>
      <c r="D35" s="107"/>
      <c r="E35" s="107"/>
      <c r="F35" s="107"/>
      <c r="G35" s="107"/>
      <c r="H35" s="107"/>
      <c r="I35" s="110"/>
      <c r="J35" s="110"/>
      <c r="K35" s="110"/>
      <c r="L35" s="110"/>
      <c r="M35" s="110"/>
      <c r="N35" s="111"/>
    </row>
    <row r="36" spans="1:17" x14ac:dyDescent="0.25">
      <c r="A36" s="102"/>
      <c r="B36" s="125" t="s">
        <v>150</v>
      </c>
      <c r="C36" s="107"/>
      <c r="D36" s="107"/>
      <c r="E36" s="107"/>
      <c r="F36" s="107"/>
      <c r="G36" s="107"/>
      <c r="H36" s="107"/>
      <c r="I36" s="110"/>
      <c r="J36" s="110"/>
      <c r="K36" s="110"/>
      <c r="L36" s="110"/>
      <c r="M36" s="110"/>
      <c r="N36" s="111"/>
    </row>
    <row r="37" spans="1:17" x14ac:dyDescent="0.25">
      <c r="A37" s="102"/>
      <c r="B37" s="107"/>
      <c r="C37" s="107"/>
      <c r="D37" s="107"/>
      <c r="E37" s="107"/>
      <c r="F37" s="107"/>
      <c r="G37" s="107"/>
      <c r="H37" s="107"/>
      <c r="I37" s="110"/>
      <c r="J37" s="110"/>
      <c r="K37" s="110"/>
      <c r="L37" s="110"/>
      <c r="M37" s="110"/>
      <c r="N37" s="111"/>
    </row>
    <row r="38" spans="1:17" x14ac:dyDescent="0.25">
      <c r="A38" s="102"/>
      <c r="B38" s="107"/>
      <c r="C38" s="107"/>
      <c r="D38" s="107"/>
      <c r="E38" s="107"/>
      <c r="F38" s="107"/>
      <c r="G38" s="107"/>
      <c r="H38" s="107"/>
      <c r="I38" s="110"/>
      <c r="J38" s="110"/>
      <c r="K38" s="110"/>
      <c r="L38" s="110"/>
      <c r="M38" s="110"/>
      <c r="N38" s="111"/>
    </row>
    <row r="39" spans="1:17" x14ac:dyDescent="0.25">
      <c r="A39" s="102"/>
      <c r="B39" s="128" t="s">
        <v>34</v>
      </c>
      <c r="C39" s="128" t="s">
        <v>59</v>
      </c>
      <c r="D39" s="127" t="s">
        <v>52</v>
      </c>
      <c r="E39" s="127" t="s">
        <v>17</v>
      </c>
      <c r="F39" s="107"/>
      <c r="G39" s="107"/>
      <c r="H39" s="107"/>
      <c r="I39" s="110"/>
      <c r="J39" s="110"/>
      <c r="K39" s="110"/>
      <c r="L39" s="110"/>
      <c r="M39" s="110"/>
      <c r="N39" s="111"/>
    </row>
    <row r="40" spans="1:17" ht="28.5" x14ac:dyDescent="0.25">
      <c r="A40" s="102"/>
      <c r="B40" s="108" t="s">
        <v>151</v>
      </c>
      <c r="C40" s="109">
        <v>40</v>
      </c>
      <c r="D40" s="126">
        <v>0</v>
      </c>
      <c r="E40" s="235">
        <f>+D40+D41</f>
        <v>0</v>
      </c>
      <c r="F40" s="107"/>
      <c r="G40" s="107"/>
      <c r="H40" s="107"/>
      <c r="I40" s="110"/>
      <c r="J40" s="110"/>
      <c r="K40" s="110"/>
      <c r="L40" s="110"/>
      <c r="M40" s="110"/>
      <c r="N40" s="111"/>
    </row>
    <row r="41" spans="1:17" ht="42.75" x14ac:dyDescent="0.25">
      <c r="A41" s="102"/>
      <c r="B41" s="108" t="s">
        <v>152</v>
      </c>
      <c r="C41" s="109">
        <v>60</v>
      </c>
      <c r="D41" s="126">
        <f>+F144</f>
        <v>0</v>
      </c>
      <c r="E41" s="236"/>
      <c r="F41" s="107"/>
      <c r="G41" s="107"/>
      <c r="H41" s="107"/>
      <c r="I41" s="110"/>
      <c r="J41" s="110"/>
      <c r="K41" s="110"/>
      <c r="L41" s="110"/>
      <c r="M41" s="110"/>
      <c r="N41" s="111"/>
    </row>
    <row r="42" spans="1:17" x14ac:dyDescent="0.25">
      <c r="A42" s="102"/>
      <c r="C42" s="103"/>
      <c r="D42" s="39"/>
      <c r="E42" s="104"/>
      <c r="F42" s="40"/>
      <c r="G42" s="40"/>
      <c r="H42" s="40"/>
      <c r="I42" s="23"/>
      <c r="J42" s="23"/>
      <c r="K42" s="23"/>
      <c r="L42" s="23"/>
      <c r="M42" s="23"/>
    </row>
    <row r="43" spans="1:17" x14ac:dyDescent="0.25">
      <c r="A43" s="102"/>
      <c r="C43" s="103"/>
      <c r="D43" s="39"/>
      <c r="E43" s="104"/>
      <c r="F43" s="40"/>
      <c r="G43" s="40"/>
      <c r="H43" s="40"/>
      <c r="I43" s="23"/>
      <c r="J43" s="23"/>
      <c r="K43" s="23"/>
      <c r="L43" s="23"/>
      <c r="M43" s="23"/>
    </row>
    <row r="44" spans="1:17" x14ac:dyDescent="0.25">
      <c r="A44" s="102"/>
      <c r="C44" s="103"/>
      <c r="D44" s="39"/>
      <c r="E44" s="104"/>
      <c r="F44" s="40"/>
      <c r="G44" s="40"/>
      <c r="H44" s="40"/>
      <c r="I44" s="23"/>
      <c r="J44" s="23"/>
      <c r="K44" s="23"/>
      <c r="L44" s="23"/>
      <c r="M44" s="23"/>
    </row>
    <row r="45" spans="1:17" ht="15.75" thickBot="1" x14ac:dyDescent="0.3">
      <c r="M45" s="228" t="s">
        <v>36</v>
      </c>
      <c r="N45" s="228"/>
    </row>
    <row r="46" spans="1:17" x14ac:dyDescent="0.25">
      <c r="B46" s="67" t="s">
        <v>31</v>
      </c>
      <c r="M46" s="66"/>
      <c r="N46" s="66"/>
    </row>
    <row r="47" spans="1:17" ht="15.75" thickBot="1" x14ac:dyDescent="0.3">
      <c r="M47" s="66"/>
      <c r="N47" s="66"/>
    </row>
    <row r="48" spans="1:17" s="8" customFormat="1" ht="109.5" customHeight="1" x14ac:dyDescent="0.25">
      <c r="B48" s="121" t="s">
        <v>153</v>
      </c>
      <c r="C48" s="121" t="s">
        <v>154</v>
      </c>
      <c r="D48" s="121" t="s">
        <v>155</v>
      </c>
      <c r="E48" s="55" t="s">
        <v>46</v>
      </c>
      <c r="F48" s="55" t="s">
        <v>23</v>
      </c>
      <c r="G48" s="55" t="s">
        <v>107</v>
      </c>
      <c r="H48" s="55" t="s">
        <v>18</v>
      </c>
      <c r="I48" s="55" t="s">
        <v>11</v>
      </c>
      <c r="J48" s="55" t="s">
        <v>32</v>
      </c>
      <c r="K48" s="55" t="s">
        <v>62</v>
      </c>
      <c r="L48" s="55" t="s">
        <v>21</v>
      </c>
      <c r="M48" s="106" t="s">
        <v>27</v>
      </c>
      <c r="N48" s="121" t="s">
        <v>156</v>
      </c>
      <c r="O48" s="55" t="s">
        <v>37</v>
      </c>
      <c r="P48" s="56" t="s">
        <v>12</v>
      </c>
      <c r="Q48" s="56" t="s">
        <v>20</v>
      </c>
    </row>
    <row r="49" spans="1:26" s="29" customFormat="1" x14ac:dyDescent="0.25">
      <c r="A49" s="47">
        <v>1</v>
      </c>
      <c r="B49" s="48"/>
      <c r="C49" s="49"/>
      <c r="D49" s="48"/>
      <c r="E49" s="24"/>
      <c r="F49" s="25"/>
      <c r="G49" s="159"/>
      <c r="H49" s="52"/>
      <c r="I49" s="26"/>
      <c r="J49" s="26"/>
      <c r="K49" s="26"/>
      <c r="L49" s="26"/>
      <c r="M49" s="105"/>
      <c r="N49" s="105">
        <f>+M49*G49</f>
        <v>0</v>
      </c>
      <c r="O49" s="27"/>
      <c r="P49" s="27"/>
      <c r="Q49" s="160"/>
      <c r="R49" s="28"/>
      <c r="S49" s="28"/>
      <c r="T49" s="28"/>
      <c r="U49" s="28"/>
      <c r="V49" s="28"/>
      <c r="W49" s="28"/>
      <c r="X49" s="28"/>
      <c r="Y49" s="28"/>
      <c r="Z49" s="28"/>
    </row>
    <row r="50" spans="1:26" s="29" customFormat="1" x14ac:dyDescent="0.25">
      <c r="A50" s="47">
        <f>+A49+1</f>
        <v>2</v>
      </c>
      <c r="B50" s="48"/>
      <c r="C50" s="49"/>
      <c r="D50" s="48"/>
      <c r="E50" s="24"/>
      <c r="F50" s="25"/>
      <c r="G50" s="25"/>
      <c r="H50" s="25"/>
      <c r="I50" s="26"/>
      <c r="J50" s="26"/>
      <c r="K50" s="26"/>
      <c r="L50" s="26"/>
      <c r="M50" s="105"/>
      <c r="N50" s="105"/>
      <c r="O50" s="27"/>
      <c r="P50" s="27"/>
      <c r="Q50" s="160"/>
      <c r="R50" s="28"/>
      <c r="S50" s="28"/>
      <c r="T50" s="28"/>
      <c r="U50" s="28"/>
      <c r="V50" s="28"/>
      <c r="W50" s="28"/>
      <c r="X50" s="28"/>
      <c r="Y50" s="28"/>
      <c r="Z50" s="28"/>
    </row>
    <row r="51" spans="1:26" s="29" customFormat="1" x14ac:dyDescent="0.25">
      <c r="A51" s="47">
        <f t="shared" ref="A51:A56" si="0">+A50+1</f>
        <v>3</v>
      </c>
      <c r="B51" s="48"/>
      <c r="C51" s="49"/>
      <c r="D51" s="48"/>
      <c r="E51" s="24"/>
      <c r="F51" s="25"/>
      <c r="G51" s="25"/>
      <c r="H51" s="25"/>
      <c r="I51" s="26"/>
      <c r="J51" s="26"/>
      <c r="K51" s="26"/>
      <c r="L51" s="26"/>
      <c r="M51" s="105"/>
      <c r="N51" s="105"/>
      <c r="O51" s="27"/>
      <c r="P51" s="27"/>
      <c r="Q51" s="160"/>
      <c r="R51" s="28"/>
      <c r="S51" s="28"/>
      <c r="T51" s="28"/>
      <c r="U51" s="28"/>
      <c r="V51" s="28"/>
      <c r="W51" s="28"/>
      <c r="X51" s="28"/>
      <c r="Y51" s="28"/>
      <c r="Z51" s="28"/>
    </row>
    <row r="52" spans="1:26" s="29" customFormat="1" x14ac:dyDescent="0.25">
      <c r="A52" s="47">
        <f t="shared" si="0"/>
        <v>4</v>
      </c>
      <c r="B52" s="48"/>
      <c r="C52" s="49"/>
      <c r="D52" s="48"/>
      <c r="E52" s="24"/>
      <c r="F52" s="25"/>
      <c r="G52" s="25"/>
      <c r="H52" s="25"/>
      <c r="I52" s="26"/>
      <c r="J52" s="26"/>
      <c r="K52" s="26"/>
      <c r="L52" s="26"/>
      <c r="M52" s="105"/>
      <c r="N52" s="105"/>
      <c r="O52" s="27"/>
      <c r="P52" s="27"/>
      <c r="Q52" s="160"/>
      <c r="R52" s="28"/>
      <c r="S52" s="28"/>
      <c r="T52" s="28"/>
      <c r="U52" s="28"/>
      <c r="V52" s="28"/>
      <c r="W52" s="28"/>
      <c r="X52" s="28"/>
      <c r="Y52" s="28"/>
      <c r="Z52" s="28"/>
    </row>
    <row r="53" spans="1:26" s="29" customFormat="1" x14ac:dyDescent="0.25">
      <c r="A53" s="47">
        <f t="shared" si="0"/>
        <v>5</v>
      </c>
      <c r="B53" s="48"/>
      <c r="C53" s="49"/>
      <c r="D53" s="48"/>
      <c r="E53" s="24"/>
      <c r="F53" s="25"/>
      <c r="G53" s="25"/>
      <c r="H53" s="25"/>
      <c r="I53" s="26"/>
      <c r="J53" s="26"/>
      <c r="K53" s="26"/>
      <c r="L53" s="26"/>
      <c r="M53" s="105"/>
      <c r="N53" s="105"/>
      <c r="O53" s="27"/>
      <c r="P53" s="27"/>
      <c r="Q53" s="160"/>
      <c r="R53" s="28"/>
      <c r="S53" s="28"/>
      <c r="T53" s="28"/>
      <c r="U53" s="28"/>
      <c r="V53" s="28"/>
      <c r="W53" s="28"/>
      <c r="X53" s="28"/>
      <c r="Y53" s="28"/>
      <c r="Z53" s="28"/>
    </row>
    <row r="54" spans="1:26" s="29" customFormat="1" x14ac:dyDescent="0.25">
      <c r="A54" s="47">
        <f t="shared" si="0"/>
        <v>6</v>
      </c>
      <c r="B54" s="48"/>
      <c r="C54" s="49"/>
      <c r="D54" s="48"/>
      <c r="E54" s="24"/>
      <c r="F54" s="25"/>
      <c r="G54" s="25"/>
      <c r="H54" s="25"/>
      <c r="I54" s="26"/>
      <c r="J54" s="26"/>
      <c r="K54" s="26"/>
      <c r="L54" s="26"/>
      <c r="M54" s="105"/>
      <c r="N54" s="105"/>
      <c r="O54" s="27"/>
      <c r="P54" s="27"/>
      <c r="Q54" s="160"/>
      <c r="R54" s="28"/>
      <c r="S54" s="28"/>
      <c r="T54" s="28"/>
      <c r="U54" s="28"/>
      <c r="V54" s="28"/>
      <c r="W54" s="28"/>
      <c r="X54" s="28"/>
      <c r="Y54" s="28"/>
      <c r="Z54" s="28"/>
    </row>
    <row r="55" spans="1:26" s="29" customFormat="1" x14ac:dyDescent="0.25">
      <c r="A55" s="47">
        <f t="shared" si="0"/>
        <v>7</v>
      </c>
      <c r="B55" s="48"/>
      <c r="C55" s="49"/>
      <c r="D55" s="48"/>
      <c r="E55" s="24"/>
      <c r="F55" s="25"/>
      <c r="G55" s="25"/>
      <c r="H55" s="25"/>
      <c r="I55" s="26"/>
      <c r="J55" s="26"/>
      <c r="K55" s="26"/>
      <c r="L55" s="26"/>
      <c r="M55" s="105"/>
      <c r="N55" s="105"/>
      <c r="O55" s="27"/>
      <c r="P55" s="27"/>
      <c r="Q55" s="160"/>
      <c r="R55" s="28"/>
      <c r="S55" s="28"/>
      <c r="T55" s="28"/>
      <c r="U55" s="28"/>
      <c r="V55" s="28"/>
      <c r="W55" s="28"/>
      <c r="X55" s="28"/>
      <c r="Y55" s="28"/>
      <c r="Z55" s="28"/>
    </row>
    <row r="56" spans="1:26" s="29" customFormat="1" x14ac:dyDescent="0.25">
      <c r="A56" s="47">
        <f t="shared" si="0"/>
        <v>8</v>
      </c>
      <c r="B56" s="48"/>
      <c r="C56" s="49"/>
      <c r="D56" s="48"/>
      <c r="E56" s="24"/>
      <c r="F56" s="25"/>
      <c r="G56" s="25"/>
      <c r="H56" s="25"/>
      <c r="I56" s="26"/>
      <c r="J56" s="26"/>
      <c r="K56" s="26"/>
      <c r="L56" s="26"/>
      <c r="M56" s="105"/>
      <c r="N56" s="105"/>
      <c r="O56" s="27"/>
      <c r="P56" s="27"/>
      <c r="Q56" s="160"/>
      <c r="R56" s="28"/>
      <c r="S56" s="28"/>
      <c r="T56" s="28"/>
      <c r="U56" s="28"/>
      <c r="V56" s="28"/>
      <c r="W56" s="28"/>
      <c r="X56" s="28"/>
      <c r="Y56" s="28"/>
      <c r="Z56" s="28"/>
    </row>
    <row r="57" spans="1:26" s="29" customFormat="1" x14ac:dyDescent="0.25">
      <c r="A57" s="47"/>
      <c r="B57" s="50" t="s">
        <v>17</v>
      </c>
      <c r="C57" s="49"/>
      <c r="D57" s="48"/>
      <c r="E57" s="24"/>
      <c r="F57" s="25"/>
      <c r="G57" s="25"/>
      <c r="H57" s="25"/>
      <c r="I57" s="26"/>
      <c r="J57" s="26"/>
      <c r="K57" s="51">
        <f t="shared" ref="K57" si="1">SUM(K49:K56)</f>
        <v>0</v>
      </c>
      <c r="L57" s="51">
        <f t="shared" ref="L57:N57" si="2">SUM(L49:L56)</f>
        <v>0</v>
      </c>
      <c r="M57" s="158">
        <f t="shared" si="2"/>
        <v>0</v>
      </c>
      <c r="N57" s="51">
        <f t="shared" si="2"/>
        <v>0</v>
      </c>
      <c r="O57" s="27"/>
      <c r="P57" s="27"/>
      <c r="Q57" s="161"/>
    </row>
    <row r="58" spans="1:26" s="30" customFormat="1" x14ac:dyDescent="0.25">
      <c r="E58" s="31"/>
    </row>
    <row r="59" spans="1:26" s="30" customFormat="1" x14ac:dyDescent="0.25">
      <c r="B59" s="229" t="s">
        <v>29</v>
      </c>
      <c r="C59" s="229" t="s">
        <v>28</v>
      </c>
      <c r="D59" s="227" t="s">
        <v>35</v>
      </c>
      <c r="E59" s="227"/>
    </row>
    <row r="60" spans="1:26" s="30" customFormat="1" x14ac:dyDescent="0.25">
      <c r="B60" s="230"/>
      <c r="C60" s="230"/>
      <c r="D60" s="62" t="s">
        <v>24</v>
      </c>
      <c r="E60" s="63" t="s">
        <v>25</v>
      </c>
    </row>
    <row r="61" spans="1:26" s="30" customFormat="1" ht="30.6" customHeight="1" x14ac:dyDescent="0.25">
      <c r="B61" s="60" t="s">
        <v>22</v>
      </c>
      <c r="C61" s="61">
        <f>+K57</f>
        <v>0</v>
      </c>
      <c r="D61" s="59"/>
      <c r="E61" s="59"/>
      <c r="F61" s="32"/>
      <c r="G61" s="32"/>
      <c r="H61" s="32"/>
      <c r="I61" s="32"/>
      <c r="J61" s="32"/>
      <c r="K61" s="32"/>
      <c r="L61" s="32"/>
      <c r="M61" s="32"/>
    </row>
    <row r="62" spans="1:26" s="30" customFormat="1" ht="30" customHeight="1" x14ac:dyDescent="0.25">
      <c r="B62" s="60" t="s">
        <v>26</v>
      </c>
      <c r="C62" s="61">
        <f>+M57</f>
        <v>0</v>
      </c>
      <c r="D62" s="59"/>
      <c r="E62" s="59"/>
    </row>
    <row r="63" spans="1:26" s="30" customFormat="1" x14ac:dyDescent="0.25">
      <c r="B63" s="33"/>
      <c r="C63" s="225"/>
      <c r="D63" s="225"/>
      <c r="E63" s="225"/>
      <c r="F63" s="225"/>
      <c r="G63" s="225"/>
      <c r="H63" s="225"/>
      <c r="I63" s="225"/>
      <c r="J63" s="225"/>
      <c r="K63" s="225"/>
      <c r="L63" s="225"/>
      <c r="M63" s="225"/>
      <c r="N63" s="225"/>
    </row>
    <row r="64" spans="1:26" ht="28.15" customHeight="1" thickBot="1" x14ac:dyDescent="0.3"/>
    <row r="65" spans="2:17" ht="27" thickBot="1" x14ac:dyDescent="0.3">
      <c r="B65" s="224" t="s">
        <v>108</v>
      </c>
      <c r="C65" s="224"/>
      <c r="D65" s="224"/>
      <c r="E65" s="224"/>
      <c r="F65" s="224"/>
      <c r="G65" s="224"/>
      <c r="H65" s="224"/>
      <c r="I65" s="224"/>
      <c r="J65" s="224"/>
      <c r="K65" s="224"/>
      <c r="L65" s="224"/>
      <c r="M65" s="224"/>
      <c r="N65" s="224"/>
    </row>
    <row r="68" spans="2:17" ht="109.5" customHeight="1" x14ac:dyDescent="0.25">
      <c r="B68" s="123" t="s">
        <v>157</v>
      </c>
      <c r="C68" s="69" t="s">
        <v>2</v>
      </c>
      <c r="D68" s="69" t="s">
        <v>110</v>
      </c>
      <c r="E68" s="69" t="s">
        <v>109</v>
      </c>
      <c r="F68" s="69" t="s">
        <v>111</v>
      </c>
      <c r="G68" s="69" t="s">
        <v>112</v>
      </c>
      <c r="H68" s="69" t="s">
        <v>113</v>
      </c>
      <c r="I68" s="69" t="s">
        <v>114</v>
      </c>
      <c r="J68" s="69" t="s">
        <v>115</v>
      </c>
      <c r="K68" s="69" t="s">
        <v>116</v>
      </c>
      <c r="L68" s="69" t="s">
        <v>117</v>
      </c>
      <c r="M68" s="99" t="s">
        <v>118</v>
      </c>
      <c r="N68" s="99" t="s">
        <v>119</v>
      </c>
      <c r="O68" s="210" t="s">
        <v>3</v>
      </c>
      <c r="P68" s="212"/>
      <c r="Q68" s="69" t="s">
        <v>19</v>
      </c>
    </row>
    <row r="69" spans="2:17" x14ac:dyDescent="0.25">
      <c r="B69" s="3"/>
      <c r="C69" s="3"/>
      <c r="D69" s="5"/>
      <c r="E69" s="5"/>
      <c r="F69" s="4"/>
      <c r="G69" s="4"/>
      <c r="H69" s="4"/>
      <c r="I69" s="100"/>
      <c r="J69" s="100"/>
      <c r="K69" s="64"/>
      <c r="L69" s="64"/>
      <c r="M69" s="64"/>
      <c r="N69" s="64"/>
      <c r="O69" s="214"/>
      <c r="P69" s="215"/>
      <c r="Q69" s="64"/>
    </row>
    <row r="70" spans="2:17" x14ac:dyDescent="0.25">
      <c r="B70" s="3"/>
      <c r="C70" s="3"/>
      <c r="D70" s="5"/>
      <c r="E70" s="5"/>
      <c r="F70" s="4"/>
      <c r="G70" s="4"/>
      <c r="H70" s="4"/>
      <c r="I70" s="100"/>
      <c r="J70" s="100"/>
      <c r="K70" s="64"/>
      <c r="L70" s="64"/>
      <c r="M70" s="64"/>
      <c r="N70" s="64"/>
      <c r="O70" s="214"/>
      <c r="P70" s="215"/>
      <c r="Q70" s="64"/>
    </row>
    <row r="71" spans="2:17" x14ac:dyDescent="0.25">
      <c r="B71" s="3"/>
      <c r="C71" s="3"/>
      <c r="D71" s="5"/>
      <c r="E71" s="5"/>
      <c r="F71" s="4"/>
      <c r="G71" s="4"/>
      <c r="H71" s="4"/>
      <c r="I71" s="100"/>
      <c r="J71" s="100"/>
      <c r="K71" s="64"/>
      <c r="L71" s="64"/>
      <c r="M71" s="64"/>
      <c r="N71" s="64"/>
      <c r="O71" s="214"/>
      <c r="P71" s="215"/>
      <c r="Q71" s="64"/>
    </row>
    <row r="72" spans="2:17" x14ac:dyDescent="0.25">
      <c r="B72" s="3"/>
      <c r="C72" s="3"/>
      <c r="D72" s="5"/>
      <c r="E72" s="5"/>
      <c r="F72" s="4"/>
      <c r="G72" s="4"/>
      <c r="H72" s="4"/>
      <c r="I72" s="100"/>
      <c r="J72" s="100"/>
      <c r="K72" s="64"/>
      <c r="L72" s="64"/>
      <c r="M72" s="64"/>
      <c r="N72" s="64"/>
      <c r="O72" s="214"/>
      <c r="P72" s="215"/>
      <c r="Q72" s="64"/>
    </row>
    <row r="73" spans="2:17" x14ac:dyDescent="0.25">
      <c r="B73" s="3"/>
      <c r="C73" s="3"/>
      <c r="D73" s="5"/>
      <c r="E73" s="5"/>
      <c r="F73" s="4"/>
      <c r="G73" s="4"/>
      <c r="H73" s="4"/>
      <c r="I73" s="100"/>
      <c r="J73" s="100"/>
      <c r="K73" s="64"/>
      <c r="L73" s="64"/>
      <c r="M73" s="64"/>
      <c r="N73" s="64"/>
      <c r="O73" s="214"/>
      <c r="P73" s="215"/>
      <c r="Q73" s="64"/>
    </row>
    <row r="74" spans="2:17" x14ac:dyDescent="0.25">
      <c r="B74" s="3"/>
      <c r="C74" s="3"/>
      <c r="D74" s="5"/>
      <c r="E74" s="5"/>
      <c r="F74" s="4"/>
      <c r="G74" s="4"/>
      <c r="H74" s="4"/>
      <c r="I74" s="100"/>
      <c r="J74" s="100"/>
      <c r="K74" s="64"/>
      <c r="L74" s="64"/>
      <c r="M74" s="64"/>
      <c r="N74" s="64"/>
      <c r="O74" s="214"/>
      <c r="P74" s="215"/>
      <c r="Q74" s="64"/>
    </row>
    <row r="75" spans="2:17" x14ac:dyDescent="0.25">
      <c r="B75" s="64"/>
      <c r="C75" s="64"/>
      <c r="D75" s="64"/>
      <c r="E75" s="64"/>
      <c r="F75" s="64"/>
      <c r="G75" s="64"/>
      <c r="H75" s="64"/>
      <c r="I75" s="64"/>
      <c r="J75" s="64"/>
      <c r="K75" s="64"/>
      <c r="L75" s="64"/>
      <c r="M75" s="64"/>
      <c r="N75" s="64"/>
      <c r="O75" s="214"/>
      <c r="P75" s="215"/>
      <c r="Q75" s="64"/>
    </row>
    <row r="76" spans="2:17" x14ac:dyDescent="0.25">
      <c r="B76" s="9" t="s">
        <v>1</v>
      </c>
    </row>
    <row r="77" spans="2:17" x14ac:dyDescent="0.25">
      <c r="B77" s="9" t="s">
        <v>38</v>
      </c>
    </row>
    <row r="78" spans="2:17" x14ac:dyDescent="0.25">
      <c r="B78" s="9" t="s">
        <v>63</v>
      </c>
    </row>
    <row r="80" spans="2:17" ht="15.75" thickBot="1" x14ac:dyDescent="0.3"/>
    <row r="81" spans="2:17" ht="27" thickBot="1" x14ac:dyDescent="0.3">
      <c r="B81" s="237" t="s">
        <v>39</v>
      </c>
      <c r="C81" s="238"/>
      <c r="D81" s="238"/>
      <c r="E81" s="238"/>
      <c r="F81" s="238"/>
      <c r="G81" s="238"/>
      <c r="H81" s="238"/>
      <c r="I81" s="238"/>
      <c r="J81" s="238"/>
      <c r="K81" s="238"/>
      <c r="L81" s="238"/>
      <c r="M81" s="238"/>
      <c r="N81" s="239"/>
    </row>
    <row r="86" spans="2:17" ht="76.5" customHeight="1" x14ac:dyDescent="0.25">
      <c r="B86" s="57" t="s">
        <v>0</v>
      </c>
      <c r="C86" s="57" t="s">
        <v>40</v>
      </c>
      <c r="D86" s="57" t="s">
        <v>41</v>
      </c>
      <c r="E86" s="57" t="s">
        <v>120</v>
      </c>
      <c r="F86" s="57" t="s">
        <v>122</v>
      </c>
      <c r="G86" s="57" t="s">
        <v>123</v>
      </c>
      <c r="H86" s="57" t="s">
        <v>124</v>
      </c>
      <c r="I86" s="57" t="s">
        <v>121</v>
      </c>
      <c r="J86" s="210" t="s">
        <v>125</v>
      </c>
      <c r="K86" s="211"/>
      <c r="L86" s="212"/>
      <c r="M86" s="57" t="s">
        <v>129</v>
      </c>
      <c r="N86" s="57" t="s">
        <v>42</v>
      </c>
      <c r="O86" s="57" t="s">
        <v>43</v>
      </c>
      <c r="P86" s="210" t="s">
        <v>3</v>
      </c>
      <c r="Q86" s="212"/>
    </row>
    <row r="87" spans="2:17" ht="60.75" customHeight="1" x14ac:dyDescent="0.25">
      <c r="B87" s="93" t="s">
        <v>44</v>
      </c>
      <c r="C87" s="93"/>
      <c r="D87" s="3"/>
      <c r="E87" s="3"/>
      <c r="F87" s="3"/>
      <c r="G87" s="3"/>
      <c r="H87" s="3"/>
      <c r="I87" s="5"/>
      <c r="J87" s="1" t="s">
        <v>126</v>
      </c>
      <c r="K87" s="101" t="s">
        <v>127</v>
      </c>
      <c r="L87" s="100" t="s">
        <v>128</v>
      </c>
      <c r="M87" s="64"/>
      <c r="N87" s="64"/>
      <c r="O87" s="64"/>
      <c r="P87" s="213"/>
      <c r="Q87" s="213"/>
    </row>
    <row r="88" spans="2:17" ht="33.6" customHeight="1" x14ac:dyDescent="0.25">
      <c r="B88" s="93" t="s">
        <v>45</v>
      </c>
      <c r="C88" s="93"/>
      <c r="D88" s="3"/>
      <c r="E88" s="3"/>
      <c r="F88" s="3"/>
      <c r="G88" s="3"/>
      <c r="H88" s="3"/>
      <c r="I88" s="5"/>
      <c r="J88" s="1"/>
      <c r="K88" s="100"/>
      <c r="L88" s="100"/>
      <c r="M88" s="64"/>
      <c r="N88" s="64"/>
      <c r="O88" s="64"/>
      <c r="P88" s="213"/>
      <c r="Q88" s="213"/>
    </row>
    <row r="90" spans="2:17" ht="15.75" thickBot="1" x14ac:dyDescent="0.3"/>
    <row r="91" spans="2:17" ht="27" thickBot="1" x14ac:dyDescent="0.3">
      <c r="B91" s="237" t="s">
        <v>47</v>
      </c>
      <c r="C91" s="238"/>
      <c r="D91" s="238"/>
      <c r="E91" s="238"/>
      <c r="F91" s="238"/>
      <c r="G91" s="238"/>
      <c r="H91" s="238"/>
      <c r="I91" s="238"/>
      <c r="J91" s="238"/>
      <c r="K91" s="238"/>
      <c r="L91" s="238"/>
      <c r="M91" s="238"/>
      <c r="N91" s="239"/>
    </row>
    <row r="94" spans="2:17" ht="46.15" customHeight="1" x14ac:dyDescent="0.25">
      <c r="B94" s="69" t="s">
        <v>34</v>
      </c>
      <c r="C94" s="69" t="s">
        <v>48</v>
      </c>
      <c r="D94" s="210" t="s">
        <v>3</v>
      </c>
      <c r="E94" s="212"/>
    </row>
    <row r="95" spans="2:17" ht="46.9" customHeight="1" x14ac:dyDescent="0.25">
      <c r="B95" s="70" t="s">
        <v>130</v>
      </c>
      <c r="C95" s="64"/>
      <c r="D95" s="213"/>
      <c r="E95" s="213"/>
    </row>
    <row r="98" spans="1:26" ht="26.25" x14ac:dyDescent="0.25">
      <c r="B98" s="216" t="s">
        <v>65</v>
      </c>
      <c r="C98" s="217"/>
      <c r="D98" s="217"/>
      <c r="E98" s="217"/>
      <c r="F98" s="217"/>
      <c r="G98" s="217"/>
      <c r="H98" s="217"/>
      <c r="I98" s="217"/>
      <c r="J98" s="217"/>
      <c r="K98" s="217"/>
      <c r="L98" s="217"/>
      <c r="M98" s="217"/>
      <c r="N98" s="217"/>
      <c r="O98" s="217"/>
      <c r="P98" s="217"/>
    </row>
    <row r="100" spans="1:26" ht="15.75" thickBot="1" x14ac:dyDescent="0.3"/>
    <row r="101" spans="1:26" ht="27" thickBot="1" x14ac:dyDescent="0.3">
      <c r="B101" s="237" t="s">
        <v>55</v>
      </c>
      <c r="C101" s="238"/>
      <c r="D101" s="238"/>
      <c r="E101" s="238"/>
      <c r="F101" s="238"/>
      <c r="G101" s="238"/>
      <c r="H101" s="238"/>
      <c r="I101" s="238"/>
      <c r="J101" s="238"/>
      <c r="K101" s="238"/>
      <c r="L101" s="238"/>
      <c r="M101" s="238"/>
      <c r="N101" s="239"/>
    </row>
    <row r="103" spans="1:26" ht="15.75" thickBot="1" x14ac:dyDescent="0.3">
      <c r="M103" s="66"/>
      <c r="N103" s="66"/>
    </row>
    <row r="104" spans="1:26" s="110" customFormat="1" ht="109.5" customHeight="1" x14ac:dyDescent="0.25">
      <c r="B104" s="121" t="s">
        <v>153</v>
      </c>
      <c r="C104" s="121" t="s">
        <v>154</v>
      </c>
      <c r="D104" s="121" t="s">
        <v>155</v>
      </c>
      <c r="E104" s="121" t="s">
        <v>46</v>
      </c>
      <c r="F104" s="121" t="s">
        <v>23</v>
      </c>
      <c r="G104" s="121" t="s">
        <v>107</v>
      </c>
      <c r="H104" s="121" t="s">
        <v>18</v>
      </c>
      <c r="I104" s="121" t="s">
        <v>11</v>
      </c>
      <c r="J104" s="121" t="s">
        <v>32</v>
      </c>
      <c r="K104" s="121" t="s">
        <v>62</v>
      </c>
      <c r="L104" s="121" t="s">
        <v>21</v>
      </c>
      <c r="M104" s="106" t="s">
        <v>27</v>
      </c>
      <c r="N104" s="121" t="s">
        <v>156</v>
      </c>
      <c r="O104" s="121" t="s">
        <v>37</v>
      </c>
      <c r="P104" s="122" t="s">
        <v>12</v>
      </c>
      <c r="Q104" s="122" t="s">
        <v>20</v>
      </c>
    </row>
    <row r="105" spans="1:26" s="116" customFormat="1" x14ac:dyDescent="0.25">
      <c r="A105" s="47">
        <v>1</v>
      </c>
      <c r="B105" s="117"/>
      <c r="C105" s="118"/>
      <c r="D105" s="117"/>
      <c r="E105" s="112"/>
      <c r="F105" s="113"/>
      <c r="G105" s="159"/>
      <c r="H105" s="120"/>
      <c r="I105" s="114"/>
      <c r="J105" s="114"/>
      <c r="K105" s="114"/>
      <c r="L105" s="114"/>
      <c r="M105" s="105"/>
      <c r="N105" s="105">
        <f>+M105*G105</f>
        <v>0</v>
      </c>
      <c r="O105" s="27"/>
      <c r="P105" s="27"/>
      <c r="Q105" s="160"/>
      <c r="R105" s="115"/>
      <c r="S105" s="115"/>
      <c r="T105" s="115"/>
      <c r="U105" s="115"/>
      <c r="V105" s="115"/>
      <c r="W105" s="115"/>
      <c r="X105" s="115"/>
      <c r="Y105" s="115"/>
      <c r="Z105" s="115"/>
    </row>
    <row r="106" spans="1:26" s="116" customFormat="1" x14ac:dyDescent="0.25">
      <c r="A106" s="47">
        <f>+A105+1</f>
        <v>2</v>
      </c>
      <c r="B106" s="117"/>
      <c r="C106" s="118"/>
      <c r="D106" s="117"/>
      <c r="E106" s="112"/>
      <c r="F106" s="113"/>
      <c r="G106" s="113"/>
      <c r="H106" s="113"/>
      <c r="I106" s="114"/>
      <c r="J106" s="114"/>
      <c r="K106" s="114"/>
      <c r="L106" s="114"/>
      <c r="M106" s="105"/>
      <c r="N106" s="105"/>
      <c r="O106" s="27"/>
      <c r="P106" s="27"/>
      <c r="Q106" s="160"/>
      <c r="R106" s="115"/>
      <c r="S106" s="115"/>
      <c r="T106" s="115"/>
      <c r="U106" s="115"/>
      <c r="V106" s="115"/>
      <c r="W106" s="115"/>
      <c r="X106" s="115"/>
      <c r="Y106" s="115"/>
      <c r="Z106" s="115"/>
    </row>
    <row r="107" spans="1:26" s="116" customFormat="1" x14ac:dyDescent="0.25">
      <c r="A107" s="47">
        <f t="shared" ref="A107:A112" si="3">+A106+1</f>
        <v>3</v>
      </c>
      <c r="B107" s="117"/>
      <c r="C107" s="118"/>
      <c r="D107" s="117"/>
      <c r="E107" s="112"/>
      <c r="F107" s="113"/>
      <c r="G107" s="113"/>
      <c r="H107" s="113"/>
      <c r="I107" s="114"/>
      <c r="J107" s="114"/>
      <c r="K107" s="114"/>
      <c r="L107" s="114"/>
      <c r="M107" s="105"/>
      <c r="N107" s="105"/>
      <c r="O107" s="27"/>
      <c r="P107" s="27"/>
      <c r="Q107" s="160"/>
      <c r="R107" s="115"/>
      <c r="S107" s="115"/>
      <c r="T107" s="115"/>
      <c r="U107" s="115"/>
      <c r="V107" s="115"/>
      <c r="W107" s="115"/>
      <c r="X107" s="115"/>
      <c r="Y107" s="115"/>
      <c r="Z107" s="115"/>
    </row>
    <row r="108" spans="1:26" s="116" customFormat="1" x14ac:dyDescent="0.25">
      <c r="A108" s="47">
        <f t="shared" si="3"/>
        <v>4</v>
      </c>
      <c r="B108" s="117"/>
      <c r="C108" s="118"/>
      <c r="D108" s="117"/>
      <c r="E108" s="112"/>
      <c r="F108" s="113"/>
      <c r="G108" s="113"/>
      <c r="H108" s="113"/>
      <c r="I108" s="114"/>
      <c r="J108" s="114"/>
      <c r="K108" s="114"/>
      <c r="L108" s="114"/>
      <c r="M108" s="105"/>
      <c r="N108" s="105"/>
      <c r="O108" s="27"/>
      <c r="P108" s="27"/>
      <c r="Q108" s="160"/>
      <c r="R108" s="115"/>
      <c r="S108" s="115"/>
      <c r="T108" s="115"/>
      <c r="U108" s="115"/>
      <c r="V108" s="115"/>
      <c r="W108" s="115"/>
      <c r="X108" s="115"/>
      <c r="Y108" s="115"/>
      <c r="Z108" s="115"/>
    </row>
    <row r="109" spans="1:26" s="116" customFormat="1" x14ac:dyDescent="0.25">
      <c r="A109" s="47">
        <f t="shared" si="3"/>
        <v>5</v>
      </c>
      <c r="B109" s="117"/>
      <c r="C109" s="118"/>
      <c r="D109" s="117"/>
      <c r="E109" s="112"/>
      <c r="F109" s="113"/>
      <c r="G109" s="113"/>
      <c r="H109" s="113"/>
      <c r="I109" s="114"/>
      <c r="J109" s="114"/>
      <c r="K109" s="114"/>
      <c r="L109" s="114"/>
      <c r="M109" s="105"/>
      <c r="N109" s="105"/>
      <c r="O109" s="27"/>
      <c r="P109" s="27"/>
      <c r="Q109" s="160"/>
      <c r="R109" s="115"/>
      <c r="S109" s="115"/>
      <c r="T109" s="115"/>
      <c r="U109" s="115"/>
      <c r="V109" s="115"/>
      <c r="W109" s="115"/>
      <c r="X109" s="115"/>
      <c r="Y109" s="115"/>
      <c r="Z109" s="115"/>
    </row>
    <row r="110" spans="1:26" s="116" customFormat="1" x14ac:dyDescent="0.25">
      <c r="A110" s="47">
        <f t="shared" si="3"/>
        <v>6</v>
      </c>
      <c r="B110" s="117"/>
      <c r="C110" s="118"/>
      <c r="D110" s="117"/>
      <c r="E110" s="112"/>
      <c r="F110" s="113"/>
      <c r="G110" s="113"/>
      <c r="H110" s="113"/>
      <c r="I110" s="114"/>
      <c r="J110" s="114"/>
      <c r="K110" s="114"/>
      <c r="L110" s="114"/>
      <c r="M110" s="105"/>
      <c r="N110" s="105"/>
      <c r="O110" s="27"/>
      <c r="P110" s="27"/>
      <c r="Q110" s="160"/>
      <c r="R110" s="115"/>
      <c r="S110" s="115"/>
      <c r="T110" s="115"/>
      <c r="U110" s="115"/>
      <c r="V110" s="115"/>
      <c r="W110" s="115"/>
      <c r="X110" s="115"/>
      <c r="Y110" s="115"/>
      <c r="Z110" s="115"/>
    </row>
    <row r="111" spans="1:26" s="116" customFormat="1" x14ac:dyDescent="0.25">
      <c r="A111" s="47">
        <f t="shared" si="3"/>
        <v>7</v>
      </c>
      <c r="B111" s="117"/>
      <c r="C111" s="118"/>
      <c r="D111" s="117"/>
      <c r="E111" s="112"/>
      <c r="F111" s="113"/>
      <c r="G111" s="113"/>
      <c r="H111" s="113"/>
      <c r="I111" s="114"/>
      <c r="J111" s="114"/>
      <c r="K111" s="114"/>
      <c r="L111" s="114"/>
      <c r="M111" s="105"/>
      <c r="N111" s="105"/>
      <c r="O111" s="27"/>
      <c r="P111" s="27"/>
      <c r="Q111" s="160"/>
      <c r="R111" s="115"/>
      <c r="S111" s="115"/>
      <c r="T111" s="115"/>
      <c r="U111" s="115"/>
      <c r="V111" s="115"/>
      <c r="W111" s="115"/>
      <c r="X111" s="115"/>
      <c r="Y111" s="115"/>
      <c r="Z111" s="115"/>
    </row>
    <row r="112" spans="1:26" s="116" customFormat="1" x14ac:dyDescent="0.25">
      <c r="A112" s="47">
        <f t="shared" si="3"/>
        <v>8</v>
      </c>
      <c r="B112" s="117"/>
      <c r="C112" s="118"/>
      <c r="D112" s="117"/>
      <c r="E112" s="112"/>
      <c r="F112" s="113"/>
      <c r="G112" s="113"/>
      <c r="H112" s="113"/>
      <c r="I112" s="114"/>
      <c r="J112" s="114"/>
      <c r="K112" s="114"/>
      <c r="L112" s="114"/>
      <c r="M112" s="105"/>
      <c r="N112" s="105"/>
      <c r="O112" s="27"/>
      <c r="P112" s="27"/>
      <c r="Q112" s="160"/>
      <c r="R112" s="115"/>
      <c r="S112" s="115"/>
      <c r="T112" s="115"/>
      <c r="U112" s="115"/>
      <c r="V112" s="115"/>
      <c r="W112" s="115"/>
      <c r="X112" s="115"/>
      <c r="Y112" s="115"/>
      <c r="Z112" s="115"/>
    </row>
    <row r="113" spans="1:17" s="116" customFormat="1" x14ac:dyDescent="0.25">
      <c r="A113" s="47"/>
      <c r="B113" s="50" t="s">
        <v>17</v>
      </c>
      <c r="C113" s="118"/>
      <c r="D113" s="117"/>
      <c r="E113" s="112"/>
      <c r="F113" s="113"/>
      <c r="G113" s="113"/>
      <c r="H113" s="113"/>
      <c r="I113" s="114"/>
      <c r="J113" s="114"/>
      <c r="K113" s="119">
        <f t="shared" ref="K113" si="4">SUM(K105:K112)</f>
        <v>0</v>
      </c>
      <c r="L113" s="119">
        <f t="shared" ref="L113:N113" si="5">SUM(L105:L112)</f>
        <v>0</v>
      </c>
      <c r="M113" s="158">
        <f t="shared" si="5"/>
        <v>0</v>
      </c>
      <c r="N113" s="119">
        <f t="shared" si="5"/>
        <v>0</v>
      </c>
      <c r="O113" s="27"/>
      <c r="P113" s="27"/>
      <c r="Q113" s="161"/>
    </row>
    <row r="114" spans="1:17" x14ac:dyDescent="0.25">
      <c r="B114" s="30"/>
      <c r="C114" s="30"/>
      <c r="D114" s="30"/>
      <c r="E114" s="31"/>
      <c r="F114" s="30"/>
      <c r="G114" s="30"/>
      <c r="H114" s="30"/>
      <c r="I114" s="30"/>
      <c r="J114" s="30"/>
      <c r="K114" s="30"/>
      <c r="L114" s="30"/>
      <c r="M114" s="30"/>
      <c r="N114" s="30"/>
      <c r="O114" s="30"/>
      <c r="P114" s="30"/>
    </row>
    <row r="115" spans="1:17" ht="18.75" x14ac:dyDescent="0.25">
      <c r="B115" s="60" t="s">
        <v>33</v>
      </c>
      <c r="C115" s="74">
        <f>+K113</f>
        <v>0</v>
      </c>
      <c r="H115" s="32"/>
      <c r="I115" s="32"/>
      <c r="J115" s="32"/>
      <c r="K115" s="32"/>
      <c r="L115" s="32"/>
      <c r="M115" s="32"/>
      <c r="N115" s="30"/>
      <c r="O115" s="30"/>
      <c r="P115" s="30"/>
    </row>
    <row r="117" spans="1:17" ht="15.75" thickBot="1" x14ac:dyDescent="0.3"/>
    <row r="118" spans="1:17" ht="37.15" customHeight="1" thickBot="1" x14ac:dyDescent="0.3">
      <c r="B118" s="77" t="s">
        <v>50</v>
      </c>
      <c r="C118" s="78" t="s">
        <v>51</v>
      </c>
      <c r="D118" s="77" t="s">
        <v>52</v>
      </c>
      <c r="E118" s="78" t="s">
        <v>56</v>
      </c>
    </row>
    <row r="119" spans="1:17" ht="41.45" customHeight="1" x14ac:dyDescent="0.25">
      <c r="B119" s="68" t="s">
        <v>131</v>
      </c>
      <c r="C119" s="71">
        <v>20</v>
      </c>
      <c r="D119" s="71"/>
      <c r="E119" s="240">
        <f>+D119+D120+D121</f>
        <v>0</v>
      </c>
    </row>
    <row r="120" spans="1:17" x14ac:dyDescent="0.25">
      <c r="B120" s="68" t="s">
        <v>132</v>
      </c>
      <c r="C120" s="58">
        <v>30</v>
      </c>
      <c r="D120" s="72">
        <v>0</v>
      </c>
      <c r="E120" s="241"/>
    </row>
    <row r="121" spans="1:17" ht="15.75" thickBot="1" x14ac:dyDescent="0.3">
      <c r="B121" s="68" t="s">
        <v>133</v>
      </c>
      <c r="C121" s="73">
        <v>40</v>
      </c>
      <c r="D121" s="73">
        <v>0</v>
      </c>
      <c r="E121" s="242"/>
    </row>
    <row r="123" spans="1:17" ht="15.75" thickBot="1" x14ac:dyDescent="0.3"/>
    <row r="124" spans="1:17" ht="27" thickBot="1" x14ac:dyDescent="0.3">
      <c r="B124" s="237" t="s">
        <v>53</v>
      </c>
      <c r="C124" s="238"/>
      <c r="D124" s="238"/>
      <c r="E124" s="238"/>
      <c r="F124" s="238"/>
      <c r="G124" s="238"/>
      <c r="H124" s="238"/>
      <c r="I124" s="238"/>
      <c r="J124" s="238"/>
      <c r="K124" s="238"/>
      <c r="L124" s="238"/>
      <c r="M124" s="238"/>
      <c r="N124" s="239"/>
    </row>
    <row r="126" spans="1:17" ht="76.5" customHeight="1" x14ac:dyDescent="0.25">
      <c r="B126" s="57" t="s">
        <v>0</v>
      </c>
      <c r="C126" s="57" t="s">
        <v>40</v>
      </c>
      <c r="D126" s="57" t="s">
        <v>41</v>
      </c>
      <c r="E126" s="57" t="s">
        <v>120</v>
      </c>
      <c r="F126" s="57" t="s">
        <v>122</v>
      </c>
      <c r="G126" s="57" t="s">
        <v>123</v>
      </c>
      <c r="H126" s="57" t="s">
        <v>124</v>
      </c>
      <c r="I126" s="57" t="s">
        <v>121</v>
      </c>
      <c r="J126" s="210" t="s">
        <v>125</v>
      </c>
      <c r="K126" s="211"/>
      <c r="L126" s="212"/>
      <c r="M126" s="57" t="s">
        <v>129</v>
      </c>
      <c r="N126" s="57" t="s">
        <v>42</v>
      </c>
      <c r="O126" s="57" t="s">
        <v>43</v>
      </c>
      <c r="P126" s="210" t="s">
        <v>3</v>
      </c>
      <c r="Q126" s="212"/>
    </row>
    <row r="127" spans="1:17" ht="60.75" customHeight="1" x14ac:dyDescent="0.25">
      <c r="B127" s="93" t="s">
        <v>137</v>
      </c>
      <c r="C127" s="93"/>
      <c r="D127" s="3"/>
      <c r="E127" s="3"/>
      <c r="F127" s="3"/>
      <c r="G127" s="3"/>
      <c r="H127" s="3"/>
      <c r="I127" s="5"/>
      <c r="J127" s="1" t="s">
        <v>126</v>
      </c>
      <c r="K127" s="101" t="s">
        <v>127</v>
      </c>
      <c r="L127" s="100" t="s">
        <v>128</v>
      </c>
      <c r="M127" s="64"/>
      <c r="N127" s="64"/>
      <c r="O127" s="64"/>
      <c r="P127" s="213"/>
      <c r="Q127" s="213"/>
    </row>
    <row r="128" spans="1:17" ht="60.75" customHeight="1" x14ac:dyDescent="0.25">
      <c r="B128" s="93" t="s">
        <v>138</v>
      </c>
      <c r="C128" s="93"/>
      <c r="D128" s="3"/>
      <c r="E128" s="3"/>
      <c r="F128" s="3"/>
      <c r="G128" s="3"/>
      <c r="H128" s="3"/>
      <c r="I128" s="5"/>
      <c r="J128" s="1"/>
      <c r="K128" s="101"/>
      <c r="L128" s="100"/>
      <c r="M128" s="64"/>
      <c r="N128" s="64"/>
      <c r="O128" s="64"/>
      <c r="P128" s="94"/>
      <c r="Q128" s="94"/>
    </row>
    <row r="129" spans="2:17" ht="33.6" customHeight="1" x14ac:dyDescent="0.25">
      <c r="B129" s="93" t="s">
        <v>139</v>
      </c>
      <c r="C129" s="93"/>
      <c r="D129" s="3"/>
      <c r="E129" s="3"/>
      <c r="F129" s="3"/>
      <c r="G129" s="3"/>
      <c r="H129" s="3"/>
      <c r="I129" s="5"/>
      <c r="J129" s="1"/>
      <c r="K129" s="100"/>
      <c r="L129" s="100"/>
      <c r="M129" s="64"/>
      <c r="N129" s="64"/>
      <c r="O129" s="64"/>
      <c r="P129" s="213"/>
      <c r="Q129" s="213"/>
    </row>
    <row r="132" spans="2:17" ht="15.75" thickBot="1" x14ac:dyDescent="0.3"/>
    <row r="133" spans="2:17" ht="54" customHeight="1" x14ac:dyDescent="0.25">
      <c r="B133" s="76" t="s">
        <v>34</v>
      </c>
      <c r="C133" s="76" t="s">
        <v>50</v>
      </c>
      <c r="D133" s="57" t="s">
        <v>51</v>
      </c>
      <c r="E133" s="76" t="s">
        <v>52</v>
      </c>
      <c r="F133" s="78" t="s">
        <v>57</v>
      </c>
      <c r="G133" s="97"/>
    </row>
    <row r="134" spans="2:17" ht="120.75" customHeight="1" x14ac:dyDescent="0.2">
      <c r="B134" s="231" t="s">
        <v>54</v>
      </c>
      <c r="C134" s="6" t="s">
        <v>134</v>
      </c>
      <c r="D134" s="72">
        <v>25</v>
      </c>
      <c r="E134" s="72"/>
      <c r="F134" s="232">
        <f>+E134+E135+E136</f>
        <v>0</v>
      </c>
      <c r="G134" s="98"/>
    </row>
    <row r="135" spans="2:17" ht="76.150000000000006" customHeight="1" x14ac:dyDescent="0.2">
      <c r="B135" s="231"/>
      <c r="C135" s="6" t="s">
        <v>135</v>
      </c>
      <c r="D135" s="75">
        <v>25</v>
      </c>
      <c r="E135" s="72"/>
      <c r="F135" s="233"/>
      <c r="G135" s="98"/>
    </row>
    <row r="136" spans="2:17" ht="69" customHeight="1" x14ac:dyDescent="0.2">
      <c r="B136" s="231"/>
      <c r="C136" s="6" t="s">
        <v>136</v>
      </c>
      <c r="D136" s="72">
        <v>10</v>
      </c>
      <c r="E136" s="72"/>
      <c r="F136" s="234"/>
      <c r="G136" s="98"/>
    </row>
    <row r="137" spans="2:17" x14ac:dyDescent="0.25">
      <c r="C137"/>
    </row>
    <row r="140" spans="2:17" x14ac:dyDescent="0.25">
      <c r="B140" s="67" t="s">
        <v>58</v>
      </c>
    </row>
    <row r="143" spans="2:17" x14ac:dyDescent="0.25">
      <c r="B143" s="79" t="s">
        <v>34</v>
      </c>
      <c r="C143" s="79" t="s">
        <v>59</v>
      </c>
      <c r="D143" s="76" t="s">
        <v>52</v>
      </c>
      <c r="E143" s="76" t="s">
        <v>17</v>
      </c>
    </row>
    <row r="144" spans="2:17" ht="28.5" x14ac:dyDescent="0.25">
      <c r="B144" s="2" t="s">
        <v>60</v>
      </c>
      <c r="C144" s="7">
        <v>40</v>
      </c>
      <c r="D144" s="72">
        <f>+E119</f>
        <v>0</v>
      </c>
      <c r="E144" s="235">
        <f>+D144+D145</f>
        <v>0</v>
      </c>
    </row>
    <row r="145" spans="2:5" ht="42.75" x14ac:dyDescent="0.25">
      <c r="B145" s="2" t="s">
        <v>61</v>
      </c>
      <c r="C145" s="7">
        <v>60</v>
      </c>
      <c r="D145" s="72">
        <f>+F134</f>
        <v>0</v>
      </c>
      <c r="E145" s="236"/>
    </row>
  </sheetData>
  <mergeCells count="43">
    <mergeCell ref="O69:P69"/>
    <mergeCell ref="B134:B136"/>
    <mergeCell ref="F134:F136"/>
    <mergeCell ref="E144:E145"/>
    <mergeCell ref="B2:P2"/>
    <mergeCell ref="B98:P98"/>
    <mergeCell ref="B124:N124"/>
    <mergeCell ref="E119:E121"/>
    <mergeCell ref="B91:N91"/>
    <mergeCell ref="D94:E94"/>
    <mergeCell ref="D95:E95"/>
    <mergeCell ref="B101:N101"/>
    <mergeCell ref="P86:Q86"/>
    <mergeCell ref="B81:N81"/>
    <mergeCell ref="E40:E41"/>
    <mergeCell ref="O68:P68"/>
    <mergeCell ref="B65:N65"/>
    <mergeCell ref="C63:N63"/>
    <mergeCell ref="B14:C21"/>
    <mergeCell ref="D59:E59"/>
    <mergeCell ref="M45:N45"/>
    <mergeCell ref="B59:B60"/>
    <mergeCell ref="C59:C60"/>
    <mergeCell ref="B4:P4"/>
    <mergeCell ref="B22:C22"/>
    <mergeCell ref="C6:N6"/>
    <mergeCell ref="C7:N7"/>
    <mergeCell ref="C8:N8"/>
    <mergeCell ref="C9:N9"/>
    <mergeCell ref="C10:E10"/>
    <mergeCell ref="O75:P75"/>
    <mergeCell ref="O70:P70"/>
    <mergeCell ref="O71:P71"/>
    <mergeCell ref="O72:P72"/>
    <mergeCell ref="O73:P73"/>
    <mergeCell ref="O74:P74"/>
    <mergeCell ref="J126:L126"/>
    <mergeCell ref="P126:Q126"/>
    <mergeCell ref="P127:Q127"/>
    <mergeCell ref="P129:Q129"/>
    <mergeCell ref="J86:L86"/>
    <mergeCell ref="P87:Q87"/>
    <mergeCell ref="P88:Q88"/>
  </mergeCells>
  <dataValidations count="2">
    <dataValidation type="decimal" allowBlank="1" showInputMessage="1" showErrorMessage="1" sqref="WVH983061 WLL983061 C65557 IV65557 SR65557 ACN65557 AMJ65557 AWF65557 BGB65557 BPX65557 BZT65557 CJP65557 CTL65557 DDH65557 DND65557 DWZ65557 EGV65557 EQR65557 FAN65557 FKJ65557 FUF65557 GEB65557 GNX65557 GXT65557 HHP65557 HRL65557 IBH65557 ILD65557 IUZ65557 JEV65557 JOR65557 JYN65557 KIJ65557 KSF65557 LCB65557 LLX65557 LVT65557 MFP65557 MPL65557 MZH65557 NJD65557 NSZ65557 OCV65557 OMR65557 OWN65557 PGJ65557 PQF65557 QAB65557 QJX65557 QTT65557 RDP65557 RNL65557 RXH65557 SHD65557 SQZ65557 TAV65557 TKR65557 TUN65557 UEJ65557 UOF65557 UYB65557 VHX65557 VRT65557 WBP65557 WLL65557 WVH65557 C131093 IV131093 SR131093 ACN131093 AMJ131093 AWF131093 BGB131093 BPX131093 BZT131093 CJP131093 CTL131093 DDH131093 DND131093 DWZ131093 EGV131093 EQR131093 FAN131093 FKJ131093 FUF131093 GEB131093 GNX131093 GXT131093 HHP131093 HRL131093 IBH131093 ILD131093 IUZ131093 JEV131093 JOR131093 JYN131093 KIJ131093 KSF131093 LCB131093 LLX131093 LVT131093 MFP131093 MPL131093 MZH131093 NJD131093 NSZ131093 OCV131093 OMR131093 OWN131093 PGJ131093 PQF131093 QAB131093 QJX131093 QTT131093 RDP131093 RNL131093 RXH131093 SHD131093 SQZ131093 TAV131093 TKR131093 TUN131093 UEJ131093 UOF131093 UYB131093 VHX131093 VRT131093 WBP131093 WLL131093 WVH131093 C196629 IV196629 SR196629 ACN196629 AMJ196629 AWF196629 BGB196629 BPX196629 BZT196629 CJP196629 CTL196629 DDH196629 DND196629 DWZ196629 EGV196629 EQR196629 FAN196629 FKJ196629 FUF196629 GEB196629 GNX196629 GXT196629 HHP196629 HRL196629 IBH196629 ILD196629 IUZ196629 JEV196629 JOR196629 JYN196629 KIJ196629 KSF196629 LCB196629 LLX196629 LVT196629 MFP196629 MPL196629 MZH196629 NJD196629 NSZ196629 OCV196629 OMR196629 OWN196629 PGJ196629 PQF196629 QAB196629 QJX196629 QTT196629 RDP196629 RNL196629 RXH196629 SHD196629 SQZ196629 TAV196629 TKR196629 TUN196629 UEJ196629 UOF196629 UYB196629 VHX196629 VRT196629 WBP196629 WLL196629 WVH196629 C262165 IV262165 SR262165 ACN262165 AMJ262165 AWF262165 BGB262165 BPX262165 BZT262165 CJP262165 CTL262165 DDH262165 DND262165 DWZ262165 EGV262165 EQR262165 FAN262165 FKJ262165 FUF262165 GEB262165 GNX262165 GXT262165 HHP262165 HRL262165 IBH262165 ILD262165 IUZ262165 JEV262165 JOR262165 JYN262165 KIJ262165 KSF262165 LCB262165 LLX262165 LVT262165 MFP262165 MPL262165 MZH262165 NJD262165 NSZ262165 OCV262165 OMR262165 OWN262165 PGJ262165 PQF262165 QAB262165 QJX262165 QTT262165 RDP262165 RNL262165 RXH262165 SHD262165 SQZ262165 TAV262165 TKR262165 TUN262165 UEJ262165 UOF262165 UYB262165 VHX262165 VRT262165 WBP262165 WLL262165 WVH262165 C327701 IV327701 SR327701 ACN327701 AMJ327701 AWF327701 BGB327701 BPX327701 BZT327701 CJP327701 CTL327701 DDH327701 DND327701 DWZ327701 EGV327701 EQR327701 FAN327701 FKJ327701 FUF327701 GEB327701 GNX327701 GXT327701 HHP327701 HRL327701 IBH327701 ILD327701 IUZ327701 JEV327701 JOR327701 JYN327701 KIJ327701 KSF327701 LCB327701 LLX327701 LVT327701 MFP327701 MPL327701 MZH327701 NJD327701 NSZ327701 OCV327701 OMR327701 OWN327701 PGJ327701 PQF327701 QAB327701 QJX327701 QTT327701 RDP327701 RNL327701 RXH327701 SHD327701 SQZ327701 TAV327701 TKR327701 TUN327701 UEJ327701 UOF327701 UYB327701 VHX327701 VRT327701 WBP327701 WLL327701 WVH327701 C393237 IV393237 SR393237 ACN393237 AMJ393237 AWF393237 BGB393237 BPX393237 BZT393237 CJP393237 CTL393237 DDH393237 DND393237 DWZ393237 EGV393237 EQR393237 FAN393237 FKJ393237 FUF393237 GEB393237 GNX393237 GXT393237 HHP393237 HRL393237 IBH393237 ILD393237 IUZ393237 JEV393237 JOR393237 JYN393237 KIJ393237 KSF393237 LCB393237 LLX393237 LVT393237 MFP393237 MPL393237 MZH393237 NJD393237 NSZ393237 OCV393237 OMR393237 OWN393237 PGJ393237 PQF393237 QAB393237 QJX393237 QTT393237 RDP393237 RNL393237 RXH393237 SHD393237 SQZ393237 TAV393237 TKR393237 TUN393237 UEJ393237 UOF393237 UYB393237 VHX393237 VRT393237 WBP393237 WLL393237 WVH393237 C458773 IV458773 SR458773 ACN458773 AMJ458773 AWF458773 BGB458773 BPX458773 BZT458773 CJP458773 CTL458773 DDH458773 DND458773 DWZ458773 EGV458773 EQR458773 FAN458773 FKJ458773 FUF458773 GEB458773 GNX458773 GXT458773 HHP458773 HRL458773 IBH458773 ILD458773 IUZ458773 JEV458773 JOR458773 JYN458773 KIJ458773 KSF458773 LCB458773 LLX458773 LVT458773 MFP458773 MPL458773 MZH458773 NJD458773 NSZ458773 OCV458773 OMR458773 OWN458773 PGJ458773 PQF458773 QAB458773 QJX458773 QTT458773 RDP458773 RNL458773 RXH458773 SHD458773 SQZ458773 TAV458773 TKR458773 TUN458773 UEJ458773 UOF458773 UYB458773 VHX458773 VRT458773 WBP458773 WLL458773 WVH458773 C524309 IV524309 SR524309 ACN524309 AMJ524309 AWF524309 BGB524309 BPX524309 BZT524309 CJP524309 CTL524309 DDH524309 DND524309 DWZ524309 EGV524309 EQR524309 FAN524309 FKJ524309 FUF524309 GEB524309 GNX524309 GXT524309 HHP524309 HRL524309 IBH524309 ILD524309 IUZ524309 JEV524309 JOR524309 JYN524309 KIJ524309 KSF524309 LCB524309 LLX524309 LVT524309 MFP524309 MPL524309 MZH524309 NJD524309 NSZ524309 OCV524309 OMR524309 OWN524309 PGJ524309 PQF524309 QAB524309 QJX524309 QTT524309 RDP524309 RNL524309 RXH524309 SHD524309 SQZ524309 TAV524309 TKR524309 TUN524309 UEJ524309 UOF524309 UYB524309 VHX524309 VRT524309 WBP524309 WLL524309 WVH524309 C589845 IV589845 SR589845 ACN589845 AMJ589845 AWF589845 BGB589845 BPX589845 BZT589845 CJP589845 CTL589845 DDH589845 DND589845 DWZ589845 EGV589845 EQR589845 FAN589845 FKJ589845 FUF589845 GEB589845 GNX589845 GXT589845 HHP589845 HRL589845 IBH589845 ILD589845 IUZ589845 JEV589845 JOR589845 JYN589845 KIJ589845 KSF589845 LCB589845 LLX589845 LVT589845 MFP589845 MPL589845 MZH589845 NJD589845 NSZ589845 OCV589845 OMR589845 OWN589845 PGJ589845 PQF589845 QAB589845 QJX589845 QTT589845 RDP589845 RNL589845 RXH589845 SHD589845 SQZ589845 TAV589845 TKR589845 TUN589845 UEJ589845 UOF589845 UYB589845 VHX589845 VRT589845 WBP589845 WLL589845 WVH589845 C655381 IV655381 SR655381 ACN655381 AMJ655381 AWF655381 BGB655381 BPX655381 BZT655381 CJP655381 CTL655381 DDH655381 DND655381 DWZ655381 EGV655381 EQR655381 FAN655381 FKJ655381 FUF655381 GEB655381 GNX655381 GXT655381 HHP655381 HRL655381 IBH655381 ILD655381 IUZ655381 JEV655381 JOR655381 JYN655381 KIJ655381 KSF655381 LCB655381 LLX655381 LVT655381 MFP655381 MPL655381 MZH655381 NJD655381 NSZ655381 OCV655381 OMR655381 OWN655381 PGJ655381 PQF655381 QAB655381 QJX655381 QTT655381 RDP655381 RNL655381 RXH655381 SHD655381 SQZ655381 TAV655381 TKR655381 TUN655381 UEJ655381 UOF655381 UYB655381 VHX655381 VRT655381 WBP655381 WLL655381 WVH655381 C720917 IV720917 SR720917 ACN720917 AMJ720917 AWF720917 BGB720917 BPX720917 BZT720917 CJP720917 CTL720917 DDH720917 DND720917 DWZ720917 EGV720917 EQR720917 FAN720917 FKJ720917 FUF720917 GEB720917 GNX720917 GXT720917 HHP720917 HRL720917 IBH720917 ILD720917 IUZ720917 JEV720917 JOR720917 JYN720917 KIJ720917 KSF720917 LCB720917 LLX720917 LVT720917 MFP720917 MPL720917 MZH720917 NJD720917 NSZ720917 OCV720917 OMR720917 OWN720917 PGJ720917 PQF720917 QAB720917 QJX720917 QTT720917 RDP720917 RNL720917 RXH720917 SHD720917 SQZ720917 TAV720917 TKR720917 TUN720917 UEJ720917 UOF720917 UYB720917 VHX720917 VRT720917 WBP720917 WLL720917 WVH720917 C786453 IV786453 SR786453 ACN786453 AMJ786453 AWF786453 BGB786453 BPX786453 BZT786453 CJP786453 CTL786453 DDH786453 DND786453 DWZ786453 EGV786453 EQR786453 FAN786453 FKJ786453 FUF786453 GEB786453 GNX786453 GXT786453 HHP786453 HRL786453 IBH786453 ILD786453 IUZ786453 JEV786453 JOR786453 JYN786453 KIJ786453 KSF786453 LCB786453 LLX786453 LVT786453 MFP786453 MPL786453 MZH786453 NJD786453 NSZ786453 OCV786453 OMR786453 OWN786453 PGJ786453 PQF786453 QAB786453 QJX786453 QTT786453 RDP786453 RNL786453 RXH786453 SHD786453 SQZ786453 TAV786453 TKR786453 TUN786453 UEJ786453 UOF786453 UYB786453 VHX786453 VRT786453 WBP786453 WLL786453 WVH786453 C851989 IV851989 SR851989 ACN851989 AMJ851989 AWF851989 BGB851989 BPX851989 BZT851989 CJP851989 CTL851989 DDH851989 DND851989 DWZ851989 EGV851989 EQR851989 FAN851989 FKJ851989 FUF851989 GEB851989 GNX851989 GXT851989 HHP851989 HRL851989 IBH851989 ILD851989 IUZ851989 JEV851989 JOR851989 JYN851989 KIJ851989 KSF851989 LCB851989 LLX851989 LVT851989 MFP851989 MPL851989 MZH851989 NJD851989 NSZ851989 OCV851989 OMR851989 OWN851989 PGJ851989 PQF851989 QAB851989 QJX851989 QTT851989 RDP851989 RNL851989 RXH851989 SHD851989 SQZ851989 TAV851989 TKR851989 TUN851989 UEJ851989 UOF851989 UYB851989 VHX851989 VRT851989 WBP851989 WLL851989 WVH851989 C917525 IV917525 SR917525 ACN917525 AMJ917525 AWF917525 BGB917525 BPX917525 BZT917525 CJP917525 CTL917525 DDH917525 DND917525 DWZ917525 EGV917525 EQR917525 FAN917525 FKJ917525 FUF917525 GEB917525 GNX917525 GXT917525 HHP917525 HRL917525 IBH917525 ILD917525 IUZ917525 JEV917525 JOR917525 JYN917525 KIJ917525 KSF917525 LCB917525 LLX917525 LVT917525 MFP917525 MPL917525 MZH917525 NJD917525 NSZ917525 OCV917525 OMR917525 OWN917525 PGJ917525 PQF917525 QAB917525 QJX917525 QTT917525 RDP917525 RNL917525 RXH917525 SHD917525 SQZ917525 TAV917525 TKR917525 TUN917525 UEJ917525 UOF917525 UYB917525 VHX917525 VRT917525 WBP917525 WLL917525 WVH917525 C983061 IV983061 SR983061 ACN983061 AMJ983061 AWF983061 BGB983061 BPX983061 BZT983061 CJP983061 CTL983061 DDH983061 DND983061 DWZ983061 EGV983061 EQR983061 FAN983061 FKJ983061 FUF983061 GEB983061 GNX983061 GXT983061 HHP983061 HRL983061 IBH983061 ILD983061 IUZ983061 JEV983061 JOR983061 JYN983061 KIJ983061 KSF983061 LCB983061 LLX983061 LVT983061 MFP983061 MPL983061 MZH983061 NJD983061 NSZ983061 OCV983061 OMR983061 OWN983061 PGJ983061 PQF983061 QAB983061 QJX983061 QTT983061 RDP983061 RNL983061 RXH983061 SHD983061 SQZ983061 TAV983061 TKR983061 TUN983061 UEJ983061 UOF983061 UYB983061 VHX983061 VRT983061 WBP983061 IV24:IV44 SR24:SR44 ACN24:ACN44 AMJ24:AMJ44 AWF24:AWF44 BGB24:BGB44 BPX24:BPX44 BZT24:BZT44 CJP24:CJP44 CTL24:CTL44 DDH24:DDH44 DND24:DND44 DWZ24:DWZ44 EGV24:EGV44 EQR24:EQR44 FAN24:FAN44 FKJ24:FKJ44 FUF24:FUF44 GEB24:GEB44 GNX24:GNX44 GXT24:GXT44 HHP24:HHP44 HRL24:HRL44 IBH24:IBH44 ILD24:ILD44 IUZ24:IUZ44 JEV24:JEV44 JOR24:JOR44 JYN24:JYN44 KIJ24:KIJ44 KSF24:KSF44 LCB24:LCB44 LLX24:LLX44 LVT24:LVT44 MFP24:MFP44 MPL24:MPL44 MZH24:MZH44 NJD24:NJD44 NSZ24:NSZ44 OCV24:OCV44 OMR24:OMR44 OWN24:OWN44 PGJ24:PGJ44 PQF24:PQF44 QAB24:QAB44 QJX24:QJX44 QTT24:QTT44 RDP24:RDP44 RNL24:RNL44 RXH24:RXH44 SHD24:SHD44 SQZ24:SQZ44 TAV24:TAV44 TKR24:TKR44 TUN24:TUN44 UEJ24:UEJ44 UOF24:UOF44 UYB24:UYB44 VHX24:VHX44 VRT24:VRT44 WBP24:WBP44 WLL24:WLL44 WVH24:WVH44">
      <formula1>0</formula1>
      <formula2>1</formula2>
    </dataValidation>
    <dataValidation type="list" allowBlank="1" showInputMessage="1" showErrorMessage="1" sqref="WVE983061 A65557 IS65557 SO65557 ACK65557 AMG65557 AWC65557 BFY65557 BPU65557 BZQ65557 CJM65557 CTI65557 DDE65557 DNA65557 DWW65557 EGS65557 EQO65557 FAK65557 FKG65557 FUC65557 GDY65557 GNU65557 GXQ65557 HHM65557 HRI65557 IBE65557 ILA65557 IUW65557 JES65557 JOO65557 JYK65557 KIG65557 KSC65557 LBY65557 LLU65557 LVQ65557 MFM65557 MPI65557 MZE65557 NJA65557 NSW65557 OCS65557 OMO65557 OWK65557 PGG65557 PQC65557 PZY65557 QJU65557 QTQ65557 RDM65557 RNI65557 RXE65557 SHA65557 SQW65557 TAS65557 TKO65557 TUK65557 UEG65557 UOC65557 UXY65557 VHU65557 VRQ65557 WBM65557 WLI65557 WVE65557 A131093 IS131093 SO131093 ACK131093 AMG131093 AWC131093 BFY131093 BPU131093 BZQ131093 CJM131093 CTI131093 DDE131093 DNA131093 DWW131093 EGS131093 EQO131093 FAK131093 FKG131093 FUC131093 GDY131093 GNU131093 GXQ131093 HHM131093 HRI131093 IBE131093 ILA131093 IUW131093 JES131093 JOO131093 JYK131093 KIG131093 KSC131093 LBY131093 LLU131093 LVQ131093 MFM131093 MPI131093 MZE131093 NJA131093 NSW131093 OCS131093 OMO131093 OWK131093 PGG131093 PQC131093 PZY131093 QJU131093 QTQ131093 RDM131093 RNI131093 RXE131093 SHA131093 SQW131093 TAS131093 TKO131093 TUK131093 UEG131093 UOC131093 UXY131093 VHU131093 VRQ131093 WBM131093 WLI131093 WVE131093 A196629 IS196629 SO196629 ACK196629 AMG196629 AWC196629 BFY196629 BPU196629 BZQ196629 CJM196629 CTI196629 DDE196629 DNA196629 DWW196629 EGS196629 EQO196629 FAK196629 FKG196629 FUC196629 GDY196629 GNU196629 GXQ196629 HHM196629 HRI196629 IBE196629 ILA196629 IUW196629 JES196629 JOO196629 JYK196629 KIG196629 KSC196629 LBY196629 LLU196629 LVQ196629 MFM196629 MPI196629 MZE196629 NJA196629 NSW196629 OCS196629 OMO196629 OWK196629 PGG196629 PQC196629 PZY196629 QJU196629 QTQ196629 RDM196629 RNI196629 RXE196629 SHA196629 SQW196629 TAS196629 TKO196629 TUK196629 UEG196629 UOC196629 UXY196629 VHU196629 VRQ196629 WBM196629 WLI196629 WVE196629 A262165 IS262165 SO262165 ACK262165 AMG262165 AWC262165 BFY262165 BPU262165 BZQ262165 CJM262165 CTI262165 DDE262165 DNA262165 DWW262165 EGS262165 EQO262165 FAK262165 FKG262165 FUC262165 GDY262165 GNU262165 GXQ262165 HHM262165 HRI262165 IBE262165 ILA262165 IUW262165 JES262165 JOO262165 JYK262165 KIG262165 KSC262165 LBY262165 LLU262165 LVQ262165 MFM262165 MPI262165 MZE262165 NJA262165 NSW262165 OCS262165 OMO262165 OWK262165 PGG262165 PQC262165 PZY262165 QJU262165 QTQ262165 RDM262165 RNI262165 RXE262165 SHA262165 SQW262165 TAS262165 TKO262165 TUK262165 UEG262165 UOC262165 UXY262165 VHU262165 VRQ262165 WBM262165 WLI262165 WVE262165 A327701 IS327701 SO327701 ACK327701 AMG327701 AWC327701 BFY327701 BPU327701 BZQ327701 CJM327701 CTI327701 DDE327701 DNA327701 DWW327701 EGS327701 EQO327701 FAK327701 FKG327701 FUC327701 GDY327701 GNU327701 GXQ327701 HHM327701 HRI327701 IBE327701 ILA327701 IUW327701 JES327701 JOO327701 JYK327701 KIG327701 KSC327701 LBY327701 LLU327701 LVQ327701 MFM327701 MPI327701 MZE327701 NJA327701 NSW327701 OCS327701 OMO327701 OWK327701 PGG327701 PQC327701 PZY327701 QJU327701 QTQ327701 RDM327701 RNI327701 RXE327701 SHA327701 SQW327701 TAS327701 TKO327701 TUK327701 UEG327701 UOC327701 UXY327701 VHU327701 VRQ327701 WBM327701 WLI327701 WVE327701 A393237 IS393237 SO393237 ACK393237 AMG393237 AWC393237 BFY393237 BPU393237 BZQ393237 CJM393237 CTI393237 DDE393237 DNA393237 DWW393237 EGS393237 EQO393237 FAK393237 FKG393237 FUC393237 GDY393237 GNU393237 GXQ393237 HHM393237 HRI393237 IBE393237 ILA393237 IUW393237 JES393237 JOO393237 JYK393237 KIG393237 KSC393237 LBY393237 LLU393237 LVQ393237 MFM393237 MPI393237 MZE393237 NJA393237 NSW393237 OCS393237 OMO393237 OWK393237 PGG393237 PQC393237 PZY393237 QJU393237 QTQ393237 RDM393237 RNI393237 RXE393237 SHA393237 SQW393237 TAS393237 TKO393237 TUK393237 UEG393237 UOC393237 UXY393237 VHU393237 VRQ393237 WBM393237 WLI393237 WVE393237 A458773 IS458773 SO458773 ACK458773 AMG458773 AWC458773 BFY458773 BPU458773 BZQ458773 CJM458773 CTI458773 DDE458773 DNA458773 DWW458773 EGS458773 EQO458773 FAK458773 FKG458773 FUC458773 GDY458773 GNU458773 GXQ458773 HHM458773 HRI458773 IBE458773 ILA458773 IUW458773 JES458773 JOO458773 JYK458773 KIG458773 KSC458773 LBY458773 LLU458773 LVQ458773 MFM458773 MPI458773 MZE458773 NJA458773 NSW458773 OCS458773 OMO458773 OWK458773 PGG458773 PQC458773 PZY458773 QJU458773 QTQ458773 RDM458773 RNI458773 RXE458773 SHA458773 SQW458773 TAS458773 TKO458773 TUK458773 UEG458773 UOC458773 UXY458773 VHU458773 VRQ458773 WBM458773 WLI458773 WVE458773 A524309 IS524309 SO524309 ACK524309 AMG524309 AWC524309 BFY524309 BPU524309 BZQ524309 CJM524309 CTI524309 DDE524309 DNA524309 DWW524309 EGS524309 EQO524309 FAK524309 FKG524309 FUC524309 GDY524309 GNU524309 GXQ524309 HHM524309 HRI524309 IBE524309 ILA524309 IUW524309 JES524309 JOO524309 JYK524309 KIG524309 KSC524309 LBY524309 LLU524309 LVQ524309 MFM524309 MPI524309 MZE524309 NJA524309 NSW524309 OCS524309 OMO524309 OWK524309 PGG524309 PQC524309 PZY524309 QJU524309 QTQ524309 RDM524309 RNI524309 RXE524309 SHA524309 SQW524309 TAS524309 TKO524309 TUK524309 UEG524309 UOC524309 UXY524309 VHU524309 VRQ524309 WBM524309 WLI524309 WVE524309 A589845 IS589845 SO589845 ACK589845 AMG589845 AWC589845 BFY589845 BPU589845 BZQ589845 CJM589845 CTI589845 DDE589845 DNA589845 DWW589845 EGS589845 EQO589845 FAK589845 FKG589845 FUC589845 GDY589845 GNU589845 GXQ589845 HHM589845 HRI589845 IBE589845 ILA589845 IUW589845 JES589845 JOO589845 JYK589845 KIG589845 KSC589845 LBY589845 LLU589845 LVQ589845 MFM589845 MPI589845 MZE589845 NJA589845 NSW589845 OCS589845 OMO589845 OWK589845 PGG589845 PQC589845 PZY589845 QJU589845 QTQ589845 RDM589845 RNI589845 RXE589845 SHA589845 SQW589845 TAS589845 TKO589845 TUK589845 UEG589845 UOC589845 UXY589845 VHU589845 VRQ589845 WBM589845 WLI589845 WVE589845 A655381 IS655381 SO655381 ACK655381 AMG655381 AWC655381 BFY655381 BPU655381 BZQ655381 CJM655381 CTI655381 DDE655381 DNA655381 DWW655381 EGS655381 EQO655381 FAK655381 FKG655381 FUC655381 GDY655381 GNU655381 GXQ655381 HHM655381 HRI655381 IBE655381 ILA655381 IUW655381 JES655381 JOO655381 JYK655381 KIG655381 KSC655381 LBY655381 LLU655381 LVQ655381 MFM655381 MPI655381 MZE655381 NJA655381 NSW655381 OCS655381 OMO655381 OWK655381 PGG655381 PQC655381 PZY655381 QJU655381 QTQ655381 RDM655381 RNI655381 RXE655381 SHA655381 SQW655381 TAS655381 TKO655381 TUK655381 UEG655381 UOC655381 UXY655381 VHU655381 VRQ655381 WBM655381 WLI655381 WVE655381 A720917 IS720917 SO720917 ACK720917 AMG720917 AWC720917 BFY720917 BPU720917 BZQ720917 CJM720917 CTI720917 DDE720917 DNA720917 DWW720917 EGS720917 EQO720917 FAK720917 FKG720917 FUC720917 GDY720917 GNU720917 GXQ720917 HHM720917 HRI720917 IBE720917 ILA720917 IUW720917 JES720917 JOO720917 JYK720917 KIG720917 KSC720917 LBY720917 LLU720917 LVQ720917 MFM720917 MPI720917 MZE720917 NJA720917 NSW720917 OCS720917 OMO720917 OWK720917 PGG720917 PQC720917 PZY720917 QJU720917 QTQ720917 RDM720917 RNI720917 RXE720917 SHA720917 SQW720917 TAS720917 TKO720917 TUK720917 UEG720917 UOC720917 UXY720917 VHU720917 VRQ720917 WBM720917 WLI720917 WVE720917 A786453 IS786453 SO786453 ACK786453 AMG786453 AWC786453 BFY786453 BPU786453 BZQ786453 CJM786453 CTI786453 DDE786453 DNA786453 DWW786453 EGS786453 EQO786453 FAK786453 FKG786453 FUC786453 GDY786453 GNU786453 GXQ786453 HHM786453 HRI786453 IBE786453 ILA786453 IUW786453 JES786453 JOO786453 JYK786453 KIG786453 KSC786453 LBY786453 LLU786453 LVQ786453 MFM786453 MPI786453 MZE786453 NJA786453 NSW786453 OCS786453 OMO786453 OWK786453 PGG786453 PQC786453 PZY786453 QJU786453 QTQ786453 RDM786453 RNI786453 RXE786453 SHA786453 SQW786453 TAS786453 TKO786453 TUK786453 UEG786453 UOC786453 UXY786453 VHU786453 VRQ786453 WBM786453 WLI786453 WVE786453 A851989 IS851989 SO851989 ACK851989 AMG851989 AWC851989 BFY851989 BPU851989 BZQ851989 CJM851989 CTI851989 DDE851989 DNA851989 DWW851989 EGS851989 EQO851989 FAK851989 FKG851989 FUC851989 GDY851989 GNU851989 GXQ851989 HHM851989 HRI851989 IBE851989 ILA851989 IUW851989 JES851989 JOO851989 JYK851989 KIG851989 KSC851989 LBY851989 LLU851989 LVQ851989 MFM851989 MPI851989 MZE851989 NJA851989 NSW851989 OCS851989 OMO851989 OWK851989 PGG851989 PQC851989 PZY851989 QJU851989 QTQ851989 RDM851989 RNI851989 RXE851989 SHA851989 SQW851989 TAS851989 TKO851989 TUK851989 UEG851989 UOC851989 UXY851989 VHU851989 VRQ851989 WBM851989 WLI851989 WVE851989 A917525 IS917525 SO917525 ACK917525 AMG917525 AWC917525 BFY917525 BPU917525 BZQ917525 CJM917525 CTI917525 DDE917525 DNA917525 DWW917525 EGS917525 EQO917525 FAK917525 FKG917525 FUC917525 GDY917525 GNU917525 GXQ917525 HHM917525 HRI917525 IBE917525 ILA917525 IUW917525 JES917525 JOO917525 JYK917525 KIG917525 KSC917525 LBY917525 LLU917525 LVQ917525 MFM917525 MPI917525 MZE917525 NJA917525 NSW917525 OCS917525 OMO917525 OWK917525 PGG917525 PQC917525 PZY917525 QJU917525 QTQ917525 RDM917525 RNI917525 RXE917525 SHA917525 SQW917525 TAS917525 TKO917525 TUK917525 UEG917525 UOC917525 UXY917525 VHU917525 VRQ917525 WBM917525 WLI917525 WVE917525 A983061 IS983061 SO983061 ACK983061 AMG983061 AWC983061 BFY983061 BPU983061 BZQ983061 CJM983061 CTI983061 DDE983061 DNA983061 DWW983061 EGS983061 EQO983061 FAK983061 FKG983061 FUC983061 GDY983061 GNU983061 GXQ983061 HHM983061 HRI983061 IBE983061 ILA983061 IUW983061 JES983061 JOO983061 JYK983061 KIG983061 KSC983061 LBY983061 LLU983061 LVQ983061 MFM983061 MPI983061 MZE983061 NJA983061 NSW983061 OCS983061 OMO983061 OWK983061 PGG983061 PQC983061 PZY983061 QJU983061 QTQ983061 RDM983061 RNI983061 RXE983061 SHA983061 SQW983061 TAS983061 TKO983061 TUK983061 UEG983061 UOC983061 UXY983061 VHU983061 VRQ983061 WBM983061 WLI983061 A24:A44 IS24:IS44 SO24:SO44 ACK24:ACK44 AMG24:AMG44 AWC24:AWC44 BFY24:BFY44 BPU24:BPU44 BZQ24:BZQ44 CJM24:CJM44 CTI24:CTI44 DDE24:DDE44 DNA24:DNA44 DWW24:DWW44 EGS24:EGS44 EQO24:EQO44 FAK24:FAK44 FKG24:FKG44 FUC24:FUC44 GDY24:GDY44 GNU24:GNU44 GXQ24:GXQ44 HHM24:HHM44 HRI24:HRI44 IBE24:IBE44 ILA24:ILA44 IUW24:IUW44 JES24:JES44 JOO24:JOO44 JYK24:JYK44 KIG24:KIG44 KSC24:KSC44 LBY24:LBY44 LLU24:LLU44 LVQ24:LVQ44 MFM24:MFM44 MPI24:MPI44 MZE24:MZE44 NJA24:NJA44 NSW24:NSW44 OCS24:OCS44 OMO24:OMO44 OWK24:OWK44 PGG24:PGG44 PQC24:PQC44 PZY24:PZY44 QJU24:QJU44 QTQ24:QTQ44 RDM24:RDM44 RNI24:RNI44 RXE24:RXE44 SHA24:SHA44 SQW24:SQW44 TAS24:TAS44 TKO24:TKO44 TUK24:TUK44 UEG24:UEG44 UOC24:UOC44 UXY24:UXY44 VHU24:VHU44 VRQ24:VRQ44 WBM24:WBM44 WLI24:WLI44 WVE24:WVE44">
      <formula1>"1,2,3,4,5"</formula1>
    </dataValidation>
  </dataValidations>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abSelected="1" workbookViewId="0">
      <selection activeCell="A20" sqref="A20"/>
    </sheetView>
  </sheetViews>
  <sheetFormatPr baseColWidth="10" defaultRowHeight="15.75" x14ac:dyDescent="0.25"/>
  <cols>
    <col min="1" max="1" width="24.85546875" style="156" customWidth="1"/>
    <col min="2" max="2" width="55.5703125" style="156" customWidth="1"/>
    <col min="3" max="3" width="41.28515625" style="156" customWidth="1"/>
    <col min="4" max="4" width="29.42578125" style="156" customWidth="1"/>
    <col min="5" max="5" width="29.140625" style="156" customWidth="1"/>
    <col min="6" max="16384" width="11.42578125" style="107"/>
  </cols>
  <sheetData>
    <row r="1" spans="1:5" x14ac:dyDescent="0.25">
      <c r="A1" s="250" t="s">
        <v>95</v>
      </c>
      <c r="B1" s="251"/>
      <c r="C1" s="251"/>
      <c r="D1" s="251"/>
      <c r="E1" s="130"/>
    </row>
    <row r="2" spans="1:5" ht="27.75" customHeight="1" x14ac:dyDescent="0.25">
      <c r="A2" s="131"/>
      <c r="B2" s="252" t="s">
        <v>79</v>
      </c>
      <c r="C2" s="252"/>
      <c r="D2" s="252"/>
      <c r="E2" s="132"/>
    </row>
    <row r="3" spans="1:5" ht="21" customHeight="1" x14ac:dyDescent="0.25">
      <c r="A3" s="133"/>
      <c r="B3" s="252" t="s">
        <v>158</v>
      </c>
      <c r="C3" s="252"/>
      <c r="D3" s="252"/>
      <c r="E3" s="134"/>
    </row>
    <row r="4" spans="1:5" thickBot="1" x14ac:dyDescent="0.3">
      <c r="A4" s="135"/>
      <c r="B4" s="136"/>
      <c r="C4" s="136"/>
      <c r="D4" s="136"/>
      <c r="E4" s="137"/>
    </row>
    <row r="5" spans="1:5" ht="32.25" customHeight="1" thickBot="1" x14ac:dyDescent="0.3">
      <c r="A5" s="135"/>
      <c r="B5" s="138" t="s">
        <v>80</v>
      </c>
      <c r="C5" s="253" t="s">
        <v>166</v>
      </c>
      <c r="D5" s="254"/>
      <c r="E5" s="137"/>
    </row>
    <row r="6" spans="1:5" ht="27.75" customHeight="1" thickBot="1" x14ac:dyDescent="0.3">
      <c r="A6" s="135"/>
      <c r="B6" s="162" t="s">
        <v>81</v>
      </c>
      <c r="C6" s="255" t="s">
        <v>185</v>
      </c>
      <c r="D6" s="256"/>
      <c r="E6" s="137"/>
    </row>
    <row r="7" spans="1:5" ht="29.25" customHeight="1" thickBot="1" x14ac:dyDescent="0.3">
      <c r="A7" s="135"/>
      <c r="B7" s="162" t="s">
        <v>159</v>
      </c>
      <c r="C7" s="248" t="s">
        <v>160</v>
      </c>
      <c r="D7" s="249"/>
      <c r="E7" s="137"/>
    </row>
    <row r="8" spans="1:5" ht="16.5" thickBot="1" x14ac:dyDescent="0.3">
      <c r="A8" s="135"/>
      <c r="B8" s="163">
        <v>5</v>
      </c>
      <c r="C8" s="243">
        <v>3278601170</v>
      </c>
      <c r="D8" s="244"/>
      <c r="E8" s="137"/>
    </row>
    <row r="9" spans="1:5" ht="23.25" customHeight="1" thickBot="1" x14ac:dyDescent="0.3">
      <c r="A9" s="135"/>
      <c r="B9" s="163">
        <v>6</v>
      </c>
      <c r="C9" s="243">
        <v>860889650</v>
      </c>
      <c r="D9" s="244"/>
      <c r="E9" s="137"/>
    </row>
    <row r="10" spans="1:5" ht="26.25" customHeight="1" thickBot="1" x14ac:dyDescent="0.3">
      <c r="A10" s="135"/>
      <c r="B10" s="163">
        <v>9</v>
      </c>
      <c r="C10" s="243">
        <v>2169723959</v>
      </c>
      <c r="D10" s="244"/>
      <c r="E10" s="137"/>
    </row>
    <row r="11" spans="1:5" ht="26.25" customHeight="1" thickBot="1" x14ac:dyDescent="0.3">
      <c r="A11" s="135"/>
      <c r="B11" s="163">
        <v>10</v>
      </c>
      <c r="C11" s="243">
        <v>2426582522</v>
      </c>
      <c r="D11" s="244"/>
      <c r="E11" s="137"/>
    </row>
    <row r="12" spans="1:5" ht="21.75" customHeight="1" thickBot="1" x14ac:dyDescent="0.3">
      <c r="A12" s="135"/>
      <c r="B12" s="163">
        <v>13</v>
      </c>
      <c r="C12" s="243">
        <v>2505937200</v>
      </c>
      <c r="D12" s="244"/>
      <c r="E12" s="137"/>
    </row>
    <row r="13" spans="1:5" ht="32.25" thickBot="1" x14ac:dyDescent="0.3">
      <c r="A13" s="135"/>
      <c r="B13" s="164" t="s">
        <v>161</v>
      </c>
      <c r="C13" s="243">
        <f>SUM(C8:D12)</f>
        <v>11241734501</v>
      </c>
      <c r="D13" s="244"/>
      <c r="E13" s="137"/>
    </row>
    <row r="14" spans="1:5" ht="26.25" customHeight="1" thickBot="1" x14ac:dyDescent="0.3">
      <c r="A14" s="135"/>
      <c r="B14" s="164" t="s">
        <v>162</v>
      </c>
      <c r="C14" s="243">
        <f>+C13/616000</f>
        <v>18249.56899512987</v>
      </c>
      <c r="D14" s="244"/>
      <c r="E14" s="137"/>
    </row>
    <row r="15" spans="1:5" ht="24.75" customHeight="1" x14ac:dyDescent="0.25">
      <c r="A15" s="135"/>
      <c r="B15" s="136"/>
      <c r="C15" s="140"/>
      <c r="D15" s="141"/>
      <c r="E15" s="137"/>
    </row>
    <row r="16" spans="1:5" ht="28.5" customHeight="1" thickBot="1" x14ac:dyDescent="0.3">
      <c r="A16" s="135"/>
      <c r="B16" s="136" t="s">
        <v>163</v>
      </c>
      <c r="C16" s="140"/>
      <c r="D16" s="141"/>
      <c r="E16" s="137"/>
    </row>
    <row r="17" spans="1:6" ht="27" customHeight="1" x14ac:dyDescent="0.25">
      <c r="A17" s="135"/>
      <c r="B17" s="142" t="s">
        <v>82</v>
      </c>
      <c r="C17" s="143"/>
      <c r="D17" s="144">
        <f>CALCULOS!C5</f>
        <v>29343766303.27</v>
      </c>
      <c r="E17" s="137"/>
    </row>
    <row r="18" spans="1:6" ht="28.5" customHeight="1" x14ac:dyDescent="0.25">
      <c r="A18" s="135"/>
      <c r="B18" s="135" t="s">
        <v>83</v>
      </c>
      <c r="C18" s="145"/>
      <c r="D18" s="137">
        <f>CALCULOS!E5</f>
        <v>32538496691.27</v>
      </c>
      <c r="E18" s="137"/>
    </row>
    <row r="19" spans="1:6" ht="15" x14ac:dyDescent="0.25">
      <c r="A19" s="135"/>
      <c r="B19" s="135" t="s">
        <v>84</v>
      </c>
      <c r="C19" s="145"/>
      <c r="D19" s="137">
        <f>CALCULOS!D5</f>
        <v>7091940857.3999996</v>
      </c>
      <c r="E19" s="137"/>
    </row>
    <row r="20" spans="1:6" ht="27" customHeight="1" thickBot="1" x14ac:dyDescent="0.3">
      <c r="A20" s="135"/>
      <c r="B20" s="146" t="s">
        <v>85</v>
      </c>
      <c r="C20" s="147"/>
      <c r="D20" s="148">
        <f>CALCULOS!F5</f>
        <v>9528161857.3999996</v>
      </c>
      <c r="E20" s="137"/>
    </row>
    <row r="21" spans="1:6" ht="27" customHeight="1" thickBot="1" x14ac:dyDescent="0.3">
      <c r="A21" s="135"/>
      <c r="B21" s="245" t="s">
        <v>86</v>
      </c>
      <c r="C21" s="246"/>
      <c r="D21" s="247"/>
      <c r="E21" s="137"/>
    </row>
    <row r="22" spans="1:6" ht="16.5" thickBot="1" x14ac:dyDescent="0.3">
      <c r="A22" s="135"/>
      <c r="B22" s="245" t="s">
        <v>87</v>
      </c>
      <c r="C22" s="246"/>
      <c r="D22" s="247"/>
      <c r="E22" s="137"/>
    </row>
    <row r="23" spans="1:6" x14ac:dyDescent="0.25">
      <c r="A23" s="135"/>
      <c r="B23" s="149" t="s">
        <v>164</v>
      </c>
      <c r="C23" s="150">
        <v>4.1399999999999997</v>
      </c>
      <c r="D23" s="141" t="s">
        <v>88</v>
      </c>
      <c r="E23" s="137"/>
    </row>
    <row r="24" spans="1:6" ht="16.5" thickBot="1" x14ac:dyDescent="0.3">
      <c r="A24" s="135"/>
      <c r="B24" s="139" t="s">
        <v>89</v>
      </c>
      <c r="C24" s="167">
        <v>0.2928</v>
      </c>
      <c r="D24" s="151" t="s">
        <v>88</v>
      </c>
      <c r="E24" s="137"/>
    </row>
    <row r="25" spans="1:6" ht="16.5" thickBot="1" x14ac:dyDescent="0.3">
      <c r="A25" s="135"/>
      <c r="B25" s="152"/>
      <c r="C25" s="153"/>
      <c r="D25" s="136"/>
      <c r="E25" s="154"/>
    </row>
    <row r="26" spans="1:6" x14ac:dyDescent="0.25">
      <c r="A26" s="260"/>
      <c r="B26" s="261" t="s">
        <v>90</v>
      </c>
      <c r="C26" s="263" t="s">
        <v>175</v>
      </c>
      <c r="D26" s="264"/>
      <c r="E26" s="265"/>
      <c r="F26" s="257"/>
    </row>
    <row r="27" spans="1:6" ht="16.5" thickBot="1" x14ac:dyDescent="0.3">
      <c r="A27" s="260"/>
      <c r="B27" s="262"/>
      <c r="C27" s="258" t="s">
        <v>91</v>
      </c>
      <c r="D27" s="259"/>
      <c r="E27" s="265"/>
      <c r="F27" s="257"/>
    </row>
    <row r="28" spans="1:6" thickBot="1" x14ac:dyDescent="0.3">
      <c r="A28" s="146"/>
      <c r="B28" s="155"/>
      <c r="C28" s="155"/>
      <c r="D28" s="155"/>
      <c r="E28" s="148"/>
      <c r="F28" s="129"/>
    </row>
    <row r="29" spans="1:6" x14ac:dyDescent="0.25">
      <c r="B29" s="157" t="s">
        <v>165</v>
      </c>
    </row>
  </sheetData>
  <mergeCells count="21">
    <mergeCell ref="F26:F27"/>
    <mergeCell ref="C27:D27"/>
    <mergeCell ref="B22:D22"/>
    <mergeCell ref="A26:A27"/>
    <mergeCell ref="B26:B27"/>
    <mergeCell ref="C26:D26"/>
    <mergeCell ref="E26:E27"/>
    <mergeCell ref="A1:D1"/>
    <mergeCell ref="B2:D2"/>
    <mergeCell ref="B3:D3"/>
    <mergeCell ref="C5:D5"/>
    <mergeCell ref="C6:D6"/>
    <mergeCell ref="C14:D14"/>
    <mergeCell ref="B21:D21"/>
    <mergeCell ref="C8:D8"/>
    <mergeCell ref="C7:D7"/>
    <mergeCell ref="C9:D9"/>
    <mergeCell ref="C10:D10"/>
    <mergeCell ref="C12:D12"/>
    <mergeCell ref="C13:D13"/>
    <mergeCell ref="C11:D11"/>
  </mergeCells>
  <pageMargins left="0.70866141732283472" right="0.70866141732283472" top="0.74803149606299213" bottom="0.74803149606299213" header="0.31496062992125984" footer="0.31496062992125984"/>
  <pageSetup scale="65" orientation="landscape"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4" workbookViewId="0">
      <selection activeCell="C10" sqref="C10:D10"/>
    </sheetView>
  </sheetViews>
  <sheetFormatPr baseColWidth="10" defaultRowHeight="15.75" x14ac:dyDescent="0.25"/>
  <cols>
    <col min="1" max="1" width="24.85546875" style="156" customWidth="1"/>
    <col min="2" max="2" width="55.5703125" style="156" customWidth="1"/>
    <col min="3" max="3" width="41.28515625" style="156" customWidth="1"/>
    <col min="4" max="4" width="29.42578125" style="156" customWidth="1"/>
    <col min="5" max="5" width="29.140625" style="156" customWidth="1"/>
    <col min="6" max="16384" width="11.42578125" style="107"/>
  </cols>
  <sheetData>
    <row r="1" spans="1:5" ht="15.75" customHeight="1" x14ac:dyDescent="0.25">
      <c r="A1" s="250" t="s">
        <v>95</v>
      </c>
      <c r="B1" s="251"/>
      <c r="C1" s="251"/>
      <c r="D1" s="251"/>
      <c r="E1" s="130"/>
    </row>
    <row r="2" spans="1:5" x14ac:dyDescent="0.25">
      <c r="A2" s="131"/>
      <c r="B2" s="252" t="s">
        <v>79</v>
      </c>
      <c r="C2" s="252"/>
      <c r="D2" s="252"/>
      <c r="E2" s="132"/>
    </row>
    <row r="3" spans="1:5" x14ac:dyDescent="0.25">
      <c r="A3" s="133"/>
      <c r="B3" s="252" t="s">
        <v>158</v>
      </c>
      <c r="C3" s="252"/>
      <c r="D3" s="252"/>
      <c r="E3" s="134"/>
    </row>
    <row r="4" spans="1:5" thickBot="1" x14ac:dyDescent="0.3">
      <c r="A4" s="135"/>
      <c r="B4" s="136"/>
      <c r="C4" s="136"/>
      <c r="D4" s="136"/>
      <c r="E4" s="137"/>
    </row>
    <row r="5" spans="1:5" ht="44.25" customHeight="1" thickBot="1" x14ac:dyDescent="0.3">
      <c r="A5" s="135"/>
      <c r="B5" s="138" t="s">
        <v>80</v>
      </c>
      <c r="C5" s="253" t="s">
        <v>180</v>
      </c>
      <c r="D5" s="254"/>
      <c r="E5" s="137"/>
    </row>
    <row r="6" spans="1:5" ht="16.5" thickBot="1" x14ac:dyDescent="0.3">
      <c r="A6" s="135"/>
      <c r="B6" s="162" t="s">
        <v>81</v>
      </c>
      <c r="C6" s="255" t="s">
        <v>181</v>
      </c>
      <c r="D6" s="256"/>
      <c r="E6" s="137"/>
    </row>
    <row r="7" spans="1:5" ht="16.5" customHeight="1" thickBot="1" x14ac:dyDescent="0.3">
      <c r="A7" s="135"/>
      <c r="B7" s="162" t="s">
        <v>159</v>
      </c>
      <c r="C7" s="248" t="s">
        <v>160</v>
      </c>
      <c r="D7" s="249"/>
      <c r="E7" s="137"/>
    </row>
    <row r="8" spans="1:5" ht="16.5" thickBot="1" x14ac:dyDescent="0.3">
      <c r="A8" s="135"/>
      <c r="B8" s="163" t="s">
        <v>236</v>
      </c>
      <c r="C8" s="243">
        <v>2401523150</v>
      </c>
      <c r="D8" s="244"/>
      <c r="E8" s="137"/>
    </row>
    <row r="9" spans="1:5" ht="16.5" thickBot="1" x14ac:dyDescent="0.3">
      <c r="A9" s="135"/>
      <c r="B9" s="163" t="s">
        <v>237</v>
      </c>
      <c r="C9" s="243">
        <v>1252968600</v>
      </c>
      <c r="D9" s="244"/>
      <c r="E9" s="137"/>
    </row>
    <row r="10" spans="1:5" ht="16.5" thickBot="1" x14ac:dyDescent="0.3">
      <c r="A10" s="135"/>
      <c r="B10" s="163">
        <v>9</v>
      </c>
      <c r="C10" s="243">
        <v>2169723959</v>
      </c>
      <c r="D10" s="244"/>
      <c r="E10" s="137"/>
    </row>
    <row r="11" spans="1:5" ht="16.5" thickBot="1" x14ac:dyDescent="0.3">
      <c r="A11" s="135"/>
      <c r="B11" s="163">
        <v>10</v>
      </c>
      <c r="C11" s="243">
        <v>2426582522</v>
      </c>
      <c r="D11" s="244"/>
      <c r="E11" s="137"/>
    </row>
    <row r="12" spans="1:5" ht="16.5" thickBot="1" x14ac:dyDescent="0.3">
      <c r="A12" s="135"/>
      <c r="B12" s="163"/>
      <c r="C12" s="243">
        <v>0</v>
      </c>
      <c r="D12" s="244"/>
      <c r="E12" s="137"/>
    </row>
    <row r="13" spans="1:5" ht="32.25" thickBot="1" x14ac:dyDescent="0.3">
      <c r="A13" s="135"/>
      <c r="B13" s="164" t="s">
        <v>161</v>
      </c>
      <c r="C13" s="243">
        <f>SUM(C8:D12)</f>
        <v>8250798231</v>
      </c>
      <c r="D13" s="244"/>
      <c r="E13" s="137"/>
    </row>
    <row r="14" spans="1:5" ht="48" thickBot="1" x14ac:dyDescent="0.3">
      <c r="A14" s="135"/>
      <c r="B14" s="164" t="s">
        <v>162</v>
      </c>
      <c r="C14" s="243">
        <f>+C13/616000</f>
        <v>13394.152972402597</v>
      </c>
      <c r="D14" s="244"/>
      <c r="E14" s="137"/>
    </row>
    <row r="15" spans="1:5" x14ac:dyDescent="0.25">
      <c r="A15" s="135"/>
      <c r="B15" s="136"/>
      <c r="C15" s="140"/>
      <c r="D15" s="141"/>
      <c r="E15" s="137"/>
    </row>
    <row r="16" spans="1:5" ht="16.5" thickBot="1" x14ac:dyDescent="0.3">
      <c r="A16" s="135"/>
      <c r="B16" s="136" t="s">
        <v>163</v>
      </c>
      <c r="C16" s="140"/>
      <c r="D16" s="141"/>
      <c r="E16" s="137"/>
    </row>
    <row r="17" spans="1:6" ht="27" customHeight="1" x14ac:dyDescent="0.25">
      <c r="A17" s="135"/>
      <c r="B17" s="142" t="s">
        <v>82</v>
      </c>
      <c r="C17" s="143"/>
      <c r="D17" s="144">
        <v>1204082364</v>
      </c>
      <c r="E17" s="137"/>
    </row>
    <row r="18" spans="1:6" ht="28.5" customHeight="1" x14ac:dyDescent="0.25">
      <c r="A18" s="135"/>
      <c r="B18" s="135" t="s">
        <v>83</v>
      </c>
      <c r="C18" s="145"/>
      <c r="D18" s="137">
        <v>1493950327</v>
      </c>
      <c r="E18" s="137"/>
    </row>
    <row r="19" spans="1:6" ht="15" x14ac:dyDescent="0.25">
      <c r="A19" s="135"/>
      <c r="B19" s="135" t="s">
        <v>84</v>
      </c>
      <c r="C19" s="145"/>
      <c r="D19" s="137">
        <v>85400862</v>
      </c>
      <c r="E19" s="137"/>
    </row>
    <row r="20" spans="1:6" ht="27" customHeight="1" thickBot="1" x14ac:dyDescent="0.3">
      <c r="A20" s="135"/>
      <c r="B20" s="146" t="s">
        <v>85</v>
      </c>
      <c r="C20" s="147"/>
      <c r="D20" s="148">
        <v>826292161</v>
      </c>
      <c r="E20" s="137"/>
    </row>
    <row r="21" spans="1:6" ht="27" customHeight="1" thickBot="1" x14ac:dyDescent="0.3">
      <c r="A21" s="135"/>
      <c r="B21" s="245" t="s">
        <v>86</v>
      </c>
      <c r="C21" s="246"/>
      <c r="D21" s="247"/>
      <c r="E21" s="137"/>
    </row>
    <row r="22" spans="1:6" ht="16.5" thickBot="1" x14ac:dyDescent="0.3">
      <c r="A22" s="135"/>
      <c r="B22" s="245" t="s">
        <v>87</v>
      </c>
      <c r="C22" s="246"/>
      <c r="D22" s="247"/>
      <c r="E22" s="137"/>
    </row>
    <row r="23" spans="1:6" x14ac:dyDescent="0.25">
      <c r="A23" s="135"/>
      <c r="B23" s="149" t="s">
        <v>164</v>
      </c>
      <c r="C23" s="168">
        <v>14.1</v>
      </c>
      <c r="D23" s="141" t="s">
        <v>88</v>
      </c>
      <c r="E23" s="137"/>
    </row>
    <row r="24" spans="1:6" ht="16.5" thickBot="1" x14ac:dyDescent="0.3">
      <c r="A24" s="135"/>
      <c r="B24" s="165" t="s">
        <v>89</v>
      </c>
      <c r="C24" s="167">
        <v>0.55310000000000004</v>
      </c>
      <c r="D24" s="151" t="s">
        <v>88</v>
      </c>
      <c r="E24" s="137"/>
    </row>
    <row r="25" spans="1:6" ht="16.5" thickBot="1" x14ac:dyDescent="0.3">
      <c r="A25" s="135"/>
      <c r="B25" s="152"/>
      <c r="C25" s="153"/>
      <c r="D25" s="136"/>
      <c r="E25" s="154"/>
    </row>
    <row r="26" spans="1:6" x14ac:dyDescent="0.25">
      <c r="A26" s="260"/>
      <c r="B26" s="261" t="s">
        <v>90</v>
      </c>
      <c r="C26" s="263" t="s">
        <v>175</v>
      </c>
      <c r="D26" s="264"/>
      <c r="E26" s="265"/>
      <c r="F26" s="257"/>
    </row>
    <row r="27" spans="1:6" ht="16.5" thickBot="1" x14ac:dyDescent="0.3">
      <c r="A27" s="260"/>
      <c r="B27" s="262"/>
      <c r="C27" s="258" t="s">
        <v>91</v>
      </c>
      <c r="D27" s="259"/>
      <c r="E27" s="265"/>
      <c r="F27" s="257"/>
    </row>
    <row r="28" spans="1:6" thickBot="1" x14ac:dyDescent="0.3">
      <c r="A28" s="146"/>
      <c r="B28" s="155"/>
      <c r="C28" s="155"/>
      <c r="D28" s="155"/>
      <c r="E28" s="148"/>
      <c r="F28" s="129"/>
    </row>
    <row r="29" spans="1:6" x14ac:dyDescent="0.25">
      <c r="B29" s="157" t="s">
        <v>165</v>
      </c>
    </row>
  </sheetData>
  <mergeCells count="21">
    <mergeCell ref="E26:E27"/>
    <mergeCell ref="F26:F27"/>
    <mergeCell ref="C27:D27"/>
    <mergeCell ref="C14:D14"/>
    <mergeCell ref="B21:D21"/>
    <mergeCell ref="B22:D22"/>
    <mergeCell ref="A26:A27"/>
    <mergeCell ref="B26:B27"/>
    <mergeCell ref="C26:D26"/>
    <mergeCell ref="C8:D8"/>
    <mergeCell ref="C9:D9"/>
    <mergeCell ref="C10:D10"/>
    <mergeCell ref="C11:D11"/>
    <mergeCell ref="C12:D12"/>
    <mergeCell ref="C13:D13"/>
    <mergeCell ref="C7:D7"/>
    <mergeCell ref="A1:D1"/>
    <mergeCell ref="B2:D2"/>
    <mergeCell ref="B3:D3"/>
    <mergeCell ref="C5:D5"/>
    <mergeCell ref="C6:D6"/>
  </mergeCells>
  <pageMargins left="0.70866141732283472" right="0.70866141732283472" top="0.74803149606299213" bottom="0.74803149606299213" header="0.31496062992125984" footer="0.31496062992125984"/>
  <pageSetup scale="65" orientation="landscape"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workbookViewId="0">
      <selection activeCell="E24" sqref="E24"/>
    </sheetView>
  </sheetViews>
  <sheetFormatPr baseColWidth="10" defaultRowHeight="15.75" x14ac:dyDescent="0.25"/>
  <cols>
    <col min="1" max="1" width="24.85546875" style="156" customWidth="1"/>
    <col min="2" max="2" width="55.5703125" style="156" customWidth="1"/>
    <col min="3" max="3" width="41.28515625" style="156" customWidth="1"/>
    <col min="4" max="4" width="29.42578125" style="156" customWidth="1"/>
    <col min="5" max="5" width="29.140625" style="156" customWidth="1"/>
    <col min="6" max="16384" width="11.42578125" style="107"/>
  </cols>
  <sheetData>
    <row r="1" spans="1:5" ht="15.75" customHeight="1" x14ac:dyDescent="0.25">
      <c r="A1" s="250" t="s">
        <v>95</v>
      </c>
      <c r="B1" s="251"/>
      <c r="C1" s="251"/>
      <c r="D1" s="251"/>
      <c r="E1" s="130"/>
    </row>
    <row r="2" spans="1:5" x14ac:dyDescent="0.25">
      <c r="A2" s="131"/>
      <c r="B2" s="252" t="s">
        <v>79</v>
      </c>
      <c r="C2" s="252"/>
      <c r="D2" s="252"/>
      <c r="E2" s="132"/>
    </row>
    <row r="3" spans="1:5" x14ac:dyDescent="0.25">
      <c r="A3" s="133"/>
      <c r="B3" s="252" t="s">
        <v>158</v>
      </c>
      <c r="C3" s="252"/>
      <c r="D3" s="252"/>
      <c r="E3" s="134"/>
    </row>
    <row r="4" spans="1:5" thickBot="1" x14ac:dyDescent="0.3">
      <c r="A4" s="135"/>
      <c r="B4" s="136"/>
      <c r="C4" s="136"/>
      <c r="D4" s="136"/>
      <c r="E4" s="137"/>
    </row>
    <row r="5" spans="1:5" ht="16.5" customHeight="1" thickBot="1" x14ac:dyDescent="0.3">
      <c r="A5" s="135"/>
      <c r="B5" s="138" t="s">
        <v>80</v>
      </c>
      <c r="C5" s="253" t="s">
        <v>183</v>
      </c>
      <c r="D5" s="254"/>
      <c r="E5" s="137"/>
    </row>
    <row r="6" spans="1:5" ht="16.5" thickBot="1" x14ac:dyDescent="0.3">
      <c r="A6" s="135"/>
      <c r="B6" s="162" t="s">
        <v>81</v>
      </c>
      <c r="C6" s="255" t="s">
        <v>184</v>
      </c>
      <c r="D6" s="256"/>
      <c r="E6" s="137"/>
    </row>
    <row r="7" spans="1:5" ht="16.5" customHeight="1" thickBot="1" x14ac:dyDescent="0.3">
      <c r="A7" s="135"/>
      <c r="B7" s="162" t="s">
        <v>159</v>
      </c>
      <c r="C7" s="248" t="s">
        <v>160</v>
      </c>
      <c r="D7" s="249"/>
      <c r="E7" s="137"/>
    </row>
    <row r="8" spans="1:5" ht="16.5" thickBot="1" x14ac:dyDescent="0.3">
      <c r="A8" s="135"/>
      <c r="B8" s="163">
        <v>7</v>
      </c>
      <c r="C8" s="243">
        <v>582630399</v>
      </c>
      <c r="D8" s="244"/>
      <c r="E8" s="137"/>
    </row>
    <row r="9" spans="1:5" ht="16.5" thickBot="1" x14ac:dyDescent="0.3">
      <c r="A9" s="135"/>
      <c r="B9" s="163">
        <v>14</v>
      </c>
      <c r="C9" s="243">
        <v>2297109100</v>
      </c>
      <c r="D9" s="244"/>
      <c r="E9" s="137"/>
    </row>
    <row r="10" spans="1:5" ht="16.5" thickBot="1" x14ac:dyDescent="0.3">
      <c r="A10" s="135"/>
      <c r="B10" s="163">
        <v>15</v>
      </c>
      <c r="C10" s="243">
        <v>2453730175</v>
      </c>
      <c r="D10" s="244"/>
      <c r="E10" s="137"/>
    </row>
    <row r="11" spans="1:5" ht="16.5" thickBot="1" x14ac:dyDescent="0.3">
      <c r="A11" s="135"/>
      <c r="B11" s="163">
        <v>16</v>
      </c>
      <c r="C11" s="243">
        <v>1278027972</v>
      </c>
      <c r="D11" s="244"/>
      <c r="E11" s="137"/>
    </row>
    <row r="12" spans="1:5" ht="16.5" thickBot="1" x14ac:dyDescent="0.3">
      <c r="A12" s="135"/>
      <c r="B12" s="163">
        <v>17</v>
      </c>
      <c r="C12" s="243">
        <v>1647653709</v>
      </c>
      <c r="D12" s="244"/>
      <c r="E12" s="137"/>
    </row>
    <row r="13" spans="1:5" ht="16.5" thickBot="1" x14ac:dyDescent="0.3">
      <c r="A13" s="135"/>
      <c r="B13" s="163">
        <v>19</v>
      </c>
      <c r="C13" s="243">
        <v>1618417775</v>
      </c>
      <c r="D13" s="244"/>
      <c r="E13" s="137"/>
    </row>
    <row r="14" spans="1:5" ht="16.5" thickBot="1" x14ac:dyDescent="0.3">
      <c r="A14" s="135"/>
      <c r="B14" s="163">
        <v>20</v>
      </c>
      <c r="C14" s="243">
        <v>1252968600</v>
      </c>
      <c r="D14" s="244"/>
      <c r="E14" s="137"/>
    </row>
    <row r="15" spans="1:5" ht="16.5" thickBot="1" x14ac:dyDescent="0.3">
      <c r="A15" s="135"/>
      <c r="B15" s="163"/>
      <c r="C15" s="243">
        <v>0</v>
      </c>
      <c r="D15" s="244"/>
      <c r="E15" s="137"/>
    </row>
    <row r="16" spans="1:5" ht="32.25" thickBot="1" x14ac:dyDescent="0.3">
      <c r="A16" s="135"/>
      <c r="B16" s="164" t="s">
        <v>161</v>
      </c>
      <c r="C16" s="243">
        <f>SUM(C8:D15)</f>
        <v>11130537730</v>
      </c>
      <c r="D16" s="244"/>
      <c r="E16" s="137"/>
    </row>
    <row r="17" spans="1:6" ht="48" thickBot="1" x14ac:dyDescent="0.3">
      <c r="A17" s="135"/>
      <c r="B17" s="164" t="s">
        <v>162</v>
      </c>
      <c r="C17" s="243">
        <f>+C16/616000</f>
        <v>18069.054756493508</v>
      </c>
      <c r="D17" s="244"/>
      <c r="E17" s="137"/>
    </row>
    <row r="18" spans="1:6" x14ac:dyDescent="0.25">
      <c r="A18" s="135"/>
      <c r="B18" s="136"/>
      <c r="C18" s="140"/>
      <c r="D18" s="141"/>
      <c r="E18" s="137"/>
    </row>
    <row r="19" spans="1:6" ht="16.5" thickBot="1" x14ac:dyDescent="0.3">
      <c r="A19" s="135"/>
      <c r="B19" s="136" t="s">
        <v>163</v>
      </c>
      <c r="C19" s="140"/>
      <c r="D19" s="141"/>
      <c r="E19" s="137"/>
    </row>
    <row r="20" spans="1:6" ht="27" customHeight="1" x14ac:dyDescent="0.25">
      <c r="A20" s="135"/>
      <c r="B20" s="142" t="s">
        <v>82</v>
      </c>
      <c r="C20" s="143"/>
      <c r="D20" s="144">
        <v>11123115000</v>
      </c>
      <c r="E20" s="137"/>
    </row>
    <row r="21" spans="1:6" ht="28.5" customHeight="1" x14ac:dyDescent="0.25">
      <c r="A21" s="135"/>
      <c r="B21" s="135" t="s">
        <v>83</v>
      </c>
      <c r="C21" s="145"/>
      <c r="D21" s="137">
        <v>20986583000</v>
      </c>
      <c r="E21" s="137"/>
    </row>
    <row r="22" spans="1:6" ht="15" x14ac:dyDescent="0.25">
      <c r="A22" s="135"/>
      <c r="B22" s="135" t="s">
        <v>84</v>
      </c>
      <c r="C22" s="145"/>
      <c r="D22" s="137">
        <v>2326830000</v>
      </c>
      <c r="E22" s="137"/>
    </row>
    <row r="23" spans="1:6" ht="27" customHeight="1" thickBot="1" x14ac:dyDescent="0.3">
      <c r="A23" s="135"/>
      <c r="B23" s="146" t="s">
        <v>85</v>
      </c>
      <c r="C23" s="147"/>
      <c r="D23" s="148">
        <v>11776515000</v>
      </c>
      <c r="E23" s="137"/>
    </row>
    <row r="24" spans="1:6" ht="27" customHeight="1" thickBot="1" x14ac:dyDescent="0.3">
      <c r="A24" s="135"/>
      <c r="B24" s="245" t="s">
        <v>86</v>
      </c>
      <c r="C24" s="246"/>
      <c r="D24" s="247"/>
      <c r="E24" s="137"/>
    </row>
    <row r="25" spans="1:6" ht="16.5" thickBot="1" x14ac:dyDescent="0.3">
      <c r="A25" s="135"/>
      <c r="B25" s="245" t="s">
        <v>87</v>
      </c>
      <c r="C25" s="246"/>
      <c r="D25" s="247"/>
      <c r="E25" s="137"/>
    </row>
    <row r="26" spans="1:6" x14ac:dyDescent="0.25">
      <c r="A26" s="135"/>
      <c r="B26" s="149" t="s">
        <v>164</v>
      </c>
      <c r="C26" s="168">
        <v>4.78</v>
      </c>
      <c r="D26" s="141" t="s">
        <v>88</v>
      </c>
      <c r="E26" s="137"/>
    </row>
    <row r="27" spans="1:6" ht="16.5" thickBot="1" x14ac:dyDescent="0.3">
      <c r="A27" s="135"/>
      <c r="B27" s="165" t="s">
        <v>89</v>
      </c>
      <c r="C27" s="167">
        <v>0.56110000000000004</v>
      </c>
      <c r="D27" s="151" t="s">
        <v>88</v>
      </c>
      <c r="E27" s="137"/>
    </row>
    <row r="28" spans="1:6" ht="16.5" thickBot="1" x14ac:dyDescent="0.3">
      <c r="A28" s="135"/>
      <c r="B28" s="152"/>
      <c r="C28" s="153"/>
      <c r="D28" s="136"/>
      <c r="E28" s="154"/>
    </row>
    <row r="29" spans="1:6" x14ac:dyDescent="0.25">
      <c r="A29" s="260"/>
      <c r="B29" s="261" t="s">
        <v>90</v>
      </c>
      <c r="C29" s="263" t="s">
        <v>175</v>
      </c>
      <c r="D29" s="264"/>
      <c r="E29" s="265"/>
      <c r="F29" s="257"/>
    </row>
    <row r="30" spans="1:6" ht="16.5" thickBot="1" x14ac:dyDescent="0.3">
      <c r="A30" s="260"/>
      <c r="B30" s="262"/>
      <c r="C30" s="258" t="s">
        <v>91</v>
      </c>
      <c r="D30" s="259"/>
      <c r="E30" s="265"/>
      <c r="F30" s="257"/>
    </row>
    <row r="31" spans="1:6" thickBot="1" x14ac:dyDescent="0.3">
      <c r="A31" s="146"/>
      <c r="B31" s="155"/>
      <c r="C31" s="155"/>
      <c r="D31" s="155"/>
      <c r="E31" s="148"/>
      <c r="F31" s="129"/>
    </row>
    <row r="32" spans="1:6" x14ac:dyDescent="0.25">
      <c r="B32" s="157" t="s">
        <v>165</v>
      </c>
    </row>
  </sheetData>
  <mergeCells count="24">
    <mergeCell ref="E29:E30"/>
    <mergeCell ref="F29:F30"/>
    <mergeCell ref="C30:D30"/>
    <mergeCell ref="C12:D12"/>
    <mergeCell ref="C13:D13"/>
    <mergeCell ref="C14:D14"/>
    <mergeCell ref="C17:D17"/>
    <mergeCell ref="B24:D24"/>
    <mergeCell ref="B25:D25"/>
    <mergeCell ref="A29:A30"/>
    <mergeCell ref="B29:B30"/>
    <mergeCell ref="C29:D29"/>
    <mergeCell ref="C8:D8"/>
    <mergeCell ref="C9:D9"/>
    <mergeCell ref="C10:D10"/>
    <mergeCell ref="C11:D11"/>
    <mergeCell ref="C15:D15"/>
    <mergeCell ref="C16:D16"/>
    <mergeCell ref="C7:D7"/>
    <mergeCell ref="A1:D1"/>
    <mergeCell ref="B2:D2"/>
    <mergeCell ref="B3:D3"/>
    <mergeCell ref="C5:D5"/>
    <mergeCell ref="C6:D6"/>
  </mergeCells>
  <pageMargins left="0.70866141732283472" right="0.70866141732283472" top="0.74803149606299213" bottom="0.74803149606299213" header="0.31496062992125984" footer="0.31496062992125984"/>
  <pageSetup scale="65" orientation="landscape"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workbookViewId="0">
      <selection activeCell="C10" sqref="C10:D10"/>
    </sheetView>
  </sheetViews>
  <sheetFormatPr baseColWidth="10" defaultRowHeight="15.75" x14ac:dyDescent="0.25"/>
  <cols>
    <col min="1" max="1" width="24.85546875" style="156" customWidth="1"/>
    <col min="2" max="2" width="55.5703125" style="156" customWidth="1"/>
    <col min="3" max="3" width="41.28515625" style="156" customWidth="1"/>
    <col min="4" max="4" width="29.42578125" style="156" customWidth="1"/>
    <col min="5" max="5" width="29.140625" style="156" customWidth="1"/>
    <col min="6" max="16384" width="11.42578125" style="107"/>
  </cols>
  <sheetData>
    <row r="1" spans="1:5" x14ac:dyDescent="0.25">
      <c r="A1" s="250" t="s">
        <v>95</v>
      </c>
      <c r="B1" s="251"/>
      <c r="C1" s="251"/>
      <c r="D1" s="251"/>
      <c r="E1" s="130"/>
    </row>
    <row r="2" spans="1:5" x14ac:dyDescent="0.25">
      <c r="A2" s="131"/>
      <c r="B2" s="252" t="s">
        <v>79</v>
      </c>
      <c r="C2" s="252"/>
      <c r="D2" s="252"/>
      <c r="E2" s="132"/>
    </row>
    <row r="3" spans="1:5" x14ac:dyDescent="0.25">
      <c r="A3" s="133"/>
      <c r="B3" s="252" t="s">
        <v>158</v>
      </c>
      <c r="C3" s="252"/>
      <c r="D3" s="252"/>
      <c r="E3" s="134"/>
    </row>
    <row r="4" spans="1:5" thickBot="1" x14ac:dyDescent="0.3">
      <c r="A4" s="135"/>
      <c r="B4" s="136"/>
      <c r="C4" s="136"/>
      <c r="D4" s="136"/>
      <c r="E4" s="137"/>
    </row>
    <row r="5" spans="1:5" ht="44.25" customHeight="1" thickBot="1" x14ac:dyDescent="0.3">
      <c r="A5" s="135"/>
      <c r="B5" s="138" t="s">
        <v>80</v>
      </c>
      <c r="C5" s="253" t="s">
        <v>186</v>
      </c>
      <c r="D5" s="254"/>
      <c r="E5" s="137"/>
    </row>
    <row r="6" spans="1:5" ht="16.5" thickBot="1" x14ac:dyDescent="0.3">
      <c r="A6" s="135"/>
      <c r="B6" s="162" t="s">
        <v>81</v>
      </c>
      <c r="C6" s="255" t="s">
        <v>187</v>
      </c>
      <c r="D6" s="256"/>
      <c r="E6" s="137"/>
    </row>
    <row r="7" spans="1:5" ht="16.5" thickBot="1" x14ac:dyDescent="0.3">
      <c r="A7" s="135"/>
      <c r="B7" s="162" t="s">
        <v>159</v>
      </c>
      <c r="C7" s="248" t="s">
        <v>160</v>
      </c>
      <c r="D7" s="249"/>
      <c r="E7" s="137"/>
    </row>
    <row r="8" spans="1:5" ht="16.5" thickBot="1" x14ac:dyDescent="0.3">
      <c r="A8" s="135"/>
      <c r="B8" s="163">
        <v>12</v>
      </c>
      <c r="C8" s="243">
        <v>912578797</v>
      </c>
      <c r="D8" s="244"/>
      <c r="E8" s="137"/>
    </row>
    <row r="9" spans="1:5" ht="16.5" thickBot="1" x14ac:dyDescent="0.3">
      <c r="A9" s="135"/>
      <c r="B9" s="163" t="s">
        <v>238</v>
      </c>
      <c r="C9" s="243">
        <v>990478733</v>
      </c>
      <c r="D9" s="244"/>
      <c r="E9" s="137"/>
    </row>
    <row r="10" spans="1:5" ht="16.5" thickBot="1" x14ac:dyDescent="0.3">
      <c r="A10" s="135"/>
      <c r="B10" s="163"/>
      <c r="C10" s="243"/>
      <c r="D10" s="244"/>
      <c r="E10" s="137"/>
    </row>
    <row r="11" spans="1:5" ht="16.5" thickBot="1" x14ac:dyDescent="0.3">
      <c r="A11" s="135"/>
      <c r="B11" s="163"/>
      <c r="C11" s="243"/>
      <c r="D11" s="244"/>
      <c r="E11" s="137"/>
    </row>
    <row r="12" spans="1:5" ht="16.5" thickBot="1" x14ac:dyDescent="0.3">
      <c r="A12" s="135"/>
      <c r="B12" s="163"/>
      <c r="C12" s="243"/>
      <c r="D12" s="244"/>
      <c r="E12" s="137"/>
    </row>
    <row r="13" spans="1:5" ht="16.5" thickBot="1" x14ac:dyDescent="0.3">
      <c r="A13" s="135"/>
      <c r="B13" s="163"/>
      <c r="C13" s="243"/>
      <c r="D13" s="244"/>
      <c r="E13" s="137"/>
    </row>
    <row r="14" spans="1:5" ht="16.5" thickBot="1" x14ac:dyDescent="0.3">
      <c r="A14" s="135"/>
      <c r="B14" s="163"/>
      <c r="C14" s="243"/>
      <c r="D14" s="244"/>
      <c r="E14" s="137"/>
    </row>
    <row r="15" spans="1:5" ht="16.5" thickBot="1" x14ac:dyDescent="0.3">
      <c r="A15" s="135"/>
      <c r="B15" s="163"/>
      <c r="C15" s="243">
        <v>0</v>
      </c>
      <c r="D15" s="244"/>
      <c r="E15" s="137"/>
    </row>
    <row r="16" spans="1:5" ht="32.25" thickBot="1" x14ac:dyDescent="0.3">
      <c r="A16" s="135"/>
      <c r="B16" s="164" t="s">
        <v>161</v>
      </c>
      <c r="C16" s="243">
        <f>SUM(C8:D15)</f>
        <v>1903057530</v>
      </c>
      <c r="D16" s="244"/>
      <c r="E16" s="137"/>
    </row>
    <row r="17" spans="1:6" ht="48" thickBot="1" x14ac:dyDescent="0.3">
      <c r="A17" s="135"/>
      <c r="B17" s="164" t="s">
        <v>162</v>
      </c>
      <c r="C17" s="243">
        <f>+C16/616000</f>
        <v>3089.3791071428573</v>
      </c>
      <c r="D17" s="244"/>
      <c r="E17" s="137"/>
    </row>
    <row r="18" spans="1:6" x14ac:dyDescent="0.25">
      <c r="A18" s="135"/>
      <c r="B18" s="136"/>
      <c r="C18" s="140"/>
      <c r="D18" s="141"/>
      <c r="E18" s="137"/>
    </row>
    <row r="19" spans="1:6" ht="16.5" thickBot="1" x14ac:dyDescent="0.3">
      <c r="A19" s="135"/>
      <c r="B19" s="136" t="s">
        <v>163</v>
      </c>
      <c r="C19" s="140"/>
      <c r="D19" s="141"/>
      <c r="E19" s="137"/>
    </row>
    <row r="20" spans="1:6" ht="27" customHeight="1" x14ac:dyDescent="0.25">
      <c r="A20" s="135"/>
      <c r="B20" s="142" t="s">
        <v>82</v>
      </c>
      <c r="C20" s="143"/>
      <c r="D20" s="144">
        <v>503349126</v>
      </c>
      <c r="E20" s="137"/>
    </row>
    <row r="21" spans="1:6" ht="28.5" customHeight="1" x14ac:dyDescent="0.25">
      <c r="A21" s="135"/>
      <c r="B21" s="135" t="s">
        <v>83</v>
      </c>
      <c r="C21" s="145"/>
      <c r="D21" s="137">
        <v>614616982</v>
      </c>
      <c r="E21" s="137"/>
    </row>
    <row r="22" spans="1:6" ht="15" x14ac:dyDescent="0.25">
      <c r="A22" s="135"/>
      <c r="B22" s="135" t="s">
        <v>84</v>
      </c>
      <c r="C22" s="145"/>
      <c r="D22" s="137">
        <v>0</v>
      </c>
      <c r="E22" s="137"/>
    </row>
    <row r="23" spans="1:6" ht="27" customHeight="1" thickBot="1" x14ac:dyDescent="0.3">
      <c r="A23" s="135"/>
      <c r="B23" s="146" t="s">
        <v>85</v>
      </c>
      <c r="C23" s="147"/>
      <c r="D23" s="148">
        <v>0</v>
      </c>
      <c r="E23" s="137"/>
    </row>
    <row r="24" spans="1:6" ht="27" customHeight="1" thickBot="1" x14ac:dyDescent="0.3">
      <c r="A24" s="135"/>
      <c r="B24" s="245" t="s">
        <v>86</v>
      </c>
      <c r="C24" s="246"/>
      <c r="D24" s="247"/>
      <c r="E24" s="137"/>
    </row>
    <row r="25" spans="1:6" ht="16.5" thickBot="1" x14ac:dyDescent="0.3">
      <c r="A25" s="135"/>
      <c r="B25" s="245" t="s">
        <v>87</v>
      </c>
      <c r="C25" s="246"/>
      <c r="D25" s="247"/>
      <c r="E25" s="137"/>
    </row>
    <row r="26" spans="1:6" x14ac:dyDescent="0.25">
      <c r="A26" s="135"/>
      <c r="B26" s="149" t="s">
        <v>164</v>
      </c>
      <c r="C26" s="168" t="s">
        <v>189</v>
      </c>
      <c r="D26" s="141" t="s">
        <v>88</v>
      </c>
      <c r="E26" s="137"/>
    </row>
    <row r="27" spans="1:6" ht="16.5" thickBot="1" x14ac:dyDescent="0.3">
      <c r="A27" s="135"/>
      <c r="B27" s="165" t="s">
        <v>89</v>
      </c>
      <c r="C27" s="167" t="s">
        <v>189</v>
      </c>
      <c r="D27" s="151" t="s">
        <v>88</v>
      </c>
      <c r="E27" s="137"/>
    </row>
    <row r="28" spans="1:6" ht="16.5" thickBot="1" x14ac:dyDescent="0.3">
      <c r="A28" s="135"/>
      <c r="B28" s="152"/>
      <c r="C28" s="153"/>
      <c r="D28" s="136"/>
      <c r="E28" s="154"/>
    </row>
    <row r="29" spans="1:6" x14ac:dyDescent="0.25">
      <c r="A29" s="260"/>
      <c r="B29" s="261" t="s">
        <v>90</v>
      </c>
      <c r="C29" s="263" t="s">
        <v>175</v>
      </c>
      <c r="D29" s="264"/>
      <c r="E29" s="265"/>
      <c r="F29" s="257"/>
    </row>
    <row r="30" spans="1:6" ht="16.5" thickBot="1" x14ac:dyDescent="0.3">
      <c r="A30" s="260"/>
      <c r="B30" s="262"/>
      <c r="C30" s="258" t="s">
        <v>91</v>
      </c>
      <c r="D30" s="259"/>
      <c r="E30" s="265"/>
      <c r="F30" s="257"/>
    </row>
    <row r="31" spans="1:6" thickBot="1" x14ac:dyDescent="0.3">
      <c r="A31" s="146"/>
      <c r="B31" s="155"/>
      <c r="C31" s="155"/>
      <c r="D31" s="155"/>
      <c r="E31" s="148"/>
      <c r="F31" s="129"/>
    </row>
    <row r="32" spans="1:6" x14ac:dyDescent="0.25">
      <c r="B32" s="157" t="s">
        <v>165</v>
      </c>
    </row>
  </sheetData>
  <mergeCells count="24">
    <mergeCell ref="A29:A30"/>
    <mergeCell ref="B29:B30"/>
    <mergeCell ref="C29:D29"/>
    <mergeCell ref="E29:E30"/>
    <mergeCell ref="F29:F30"/>
    <mergeCell ref="C30:D30"/>
    <mergeCell ref="B25:D25"/>
    <mergeCell ref="C8:D8"/>
    <mergeCell ref="C9:D9"/>
    <mergeCell ref="C10:D10"/>
    <mergeCell ref="C11:D11"/>
    <mergeCell ref="C12:D12"/>
    <mergeCell ref="C13:D13"/>
    <mergeCell ref="C14:D14"/>
    <mergeCell ref="C15:D15"/>
    <mergeCell ref="C16:D16"/>
    <mergeCell ref="C17:D17"/>
    <mergeCell ref="B24:D24"/>
    <mergeCell ref="C7:D7"/>
    <mergeCell ref="A1:D1"/>
    <mergeCell ref="B2:D2"/>
    <mergeCell ref="B3:D3"/>
    <mergeCell ref="C5:D5"/>
    <mergeCell ref="C6:D6"/>
  </mergeCells>
  <pageMargins left="0.70866141732283472" right="0.70866141732283472" top="0.74803149606299213" bottom="0.74803149606299213" header="0.31496062992125984" footer="0.31496062992125984"/>
  <pageSetup scale="65" orientation="landscape"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workbookViewId="0">
      <selection activeCell="C17" sqref="C17:D17"/>
    </sheetView>
  </sheetViews>
  <sheetFormatPr baseColWidth="10" defaultRowHeight="15.75" x14ac:dyDescent="0.25"/>
  <cols>
    <col min="1" max="1" width="24.85546875" style="156" customWidth="1"/>
    <col min="2" max="2" width="55.5703125" style="156" customWidth="1"/>
    <col min="3" max="3" width="41.28515625" style="156" customWidth="1"/>
    <col min="4" max="4" width="29.42578125" style="156" customWidth="1"/>
    <col min="5" max="5" width="29.140625" style="156" customWidth="1"/>
    <col min="6" max="16384" width="11.42578125" style="107"/>
  </cols>
  <sheetData>
    <row r="1" spans="1:5" ht="15.75" customHeight="1" x14ac:dyDescent="0.25">
      <c r="A1" s="250" t="s">
        <v>95</v>
      </c>
      <c r="B1" s="251"/>
      <c r="C1" s="251"/>
      <c r="D1" s="251"/>
      <c r="E1" s="130"/>
    </row>
    <row r="2" spans="1:5" x14ac:dyDescent="0.25">
      <c r="A2" s="131"/>
      <c r="B2" s="252" t="s">
        <v>79</v>
      </c>
      <c r="C2" s="252"/>
      <c r="D2" s="252"/>
      <c r="E2" s="132"/>
    </row>
    <row r="3" spans="1:5" x14ac:dyDescent="0.25">
      <c r="A3" s="133"/>
      <c r="B3" s="252" t="s">
        <v>158</v>
      </c>
      <c r="C3" s="252"/>
      <c r="D3" s="252"/>
      <c r="E3" s="134"/>
    </row>
    <row r="4" spans="1:5" thickBot="1" x14ac:dyDescent="0.3">
      <c r="A4" s="135"/>
      <c r="B4" s="136"/>
      <c r="C4" s="136"/>
      <c r="D4" s="136"/>
      <c r="E4" s="137"/>
    </row>
    <row r="5" spans="1:5" ht="16.5" customHeight="1" thickBot="1" x14ac:dyDescent="0.3">
      <c r="A5" s="135"/>
      <c r="B5" s="138" t="s">
        <v>80</v>
      </c>
      <c r="C5" s="253" t="s">
        <v>190</v>
      </c>
      <c r="D5" s="254"/>
      <c r="E5" s="137"/>
    </row>
    <row r="6" spans="1:5" ht="16.5" thickBot="1" x14ac:dyDescent="0.3">
      <c r="A6" s="135"/>
      <c r="B6" s="162" t="s">
        <v>81</v>
      </c>
      <c r="C6" s="255" t="s">
        <v>191</v>
      </c>
      <c r="D6" s="256"/>
      <c r="E6" s="137"/>
    </row>
    <row r="7" spans="1:5" ht="16.5" customHeight="1" thickBot="1" x14ac:dyDescent="0.3">
      <c r="A7" s="135"/>
      <c r="B7" s="162" t="s">
        <v>159</v>
      </c>
      <c r="C7" s="248" t="s">
        <v>160</v>
      </c>
      <c r="D7" s="249"/>
      <c r="E7" s="137"/>
    </row>
    <row r="8" spans="1:5" ht="16.5" thickBot="1" x14ac:dyDescent="0.3">
      <c r="A8" s="135"/>
      <c r="B8" s="163">
        <v>8</v>
      </c>
      <c r="C8" s="243">
        <v>933461607</v>
      </c>
      <c r="D8" s="244"/>
      <c r="E8" s="137"/>
    </row>
    <row r="9" spans="1:5" ht="16.5" thickBot="1" x14ac:dyDescent="0.3">
      <c r="A9" s="135"/>
      <c r="B9" s="163" t="s">
        <v>239</v>
      </c>
      <c r="C9" s="243">
        <v>822782714</v>
      </c>
      <c r="D9" s="244"/>
      <c r="E9" s="137"/>
    </row>
    <row r="10" spans="1:5" ht="16.5" thickBot="1" x14ac:dyDescent="0.3">
      <c r="A10" s="135"/>
      <c r="B10" s="163"/>
      <c r="C10" s="243"/>
      <c r="D10" s="244"/>
      <c r="E10" s="137"/>
    </row>
    <row r="11" spans="1:5" ht="16.5" thickBot="1" x14ac:dyDescent="0.3">
      <c r="A11" s="135"/>
      <c r="B11" s="163"/>
      <c r="C11" s="243"/>
      <c r="D11" s="244"/>
      <c r="E11" s="137"/>
    </row>
    <row r="12" spans="1:5" ht="16.5" thickBot="1" x14ac:dyDescent="0.3">
      <c r="A12" s="135"/>
      <c r="B12" s="163"/>
      <c r="C12" s="243"/>
      <c r="D12" s="244"/>
      <c r="E12" s="137"/>
    </row>
    <row r="13" spans="1:5" ht="16.5" thickBot="1" x14ac:dyDescent="0.3">
      <c r="A13" s="135"/>
      <c r="B13" s="163"/>
      <c r="C13" s="243"/>
      <c r="D13" s="244"/>
      <c r="E13" s="137"/>
    </row>
    <row r="14" spans="1:5" ht="16.5" thickBot="1" x14ac:dyDescent="0.3">
      <c r="A14" s="135"/>
      <c r="B14" s="163"/>
      <c r="C14" s="243"/>
      <c r="D14" s="244"/>
      <c r="E14" s="137"/>
    </row>
    <row r="15" spans="1:5" ht="16.5" thickBot="1" x14ac:dyDescent="0.3">
      <c r="A15" s="135"/>
      <c r="B15" s="163"/>
      <c r="C15" s="243">
        <v>0</v>
      </c>
      <c r="D15" s="244"/>
      <c r="E15" s="137"/>
    </row>
    <row r="16" spans="1:5" ht="32.25" thickBot="1" x14ac:dyDescent="0.3">
      <c r="A16" s="135"/>
      <c r="B16" s="164" t="s">
        <v>161</v>
      </c>
      <c r="C16" s="243">
        <f>SUM(C8:D15)</f>
        <v>1756244321</v>
      </c>
      <c r="D16" s="244"/>
      <c r="E16" s="137"/>
    </row>
    <row r="17" spans="1:6" ht="48" thickBot="1" x14ac:dyDescent="0.3">
      <c r="A17" s="135"/>
      <c r="B17" s="164" t="s">
        <v>162</v>
      </c>
      <c r="C17" s="243">
        <f>+C16/616000</f>
        <v>2851.0459756493506</v>
      </c>
      <c r="D17" s="244"/>
      <c r="E17" s="137"/>
    </row>
    <row r="18" spans="1:6" x14ac:dyDescent="0.25">
      <c r="A18" s="135"/>
      <c r="B18" s="136"/>
      <c r="C18" s="140"/>
      <c r="D18" s="141"/>
      <c r="E18" s="137"/>
    </row>
    <row r="19" spans="1:6" ht="16.5" thickBot="1" x14ac:dyDescent="0.3">
      <c r="A19" s="135"/>
      <c r="B19" s="136" t="s">
        <v>163</v>
      </c>
      <c r="C19" s="140"/>
      <c r="D19" s="141"/>
      <c r="E19" s="137"/>
    </row>
    <row r="20" spans="1:6" ht="27" customHeight="1" x14ac:dyDescent="0.25">
      <c r="A20" s="135"/>
      <c r="B20" s="142" t="s">
        <v>82</v>
      </c>
      <c r="C20" s="143"/>
      <c r="D20" s="144">
        <v>443349126</v>
      </c>
      <c r="E20" s="137"/>
    </row>
    <row r="21" spans="1:6" ht="28.5" customHeight="1" x14ac:dyDescent="0.25">
      <c r="A21" s="135"/>
      <c r="B21" s="135" t="s">
        <v>83</v>
      </c>
      <c r="C21" s="145"/>
      <c r="D21" s="137">
        <v>475349126</v>
      </c>
      <c r="E21" s="137"/>
    </row>
    <row r="22" spans="1:6" ht="15" x14ac:dyDescent="0.25">
      <c r="A22" s="135"/>
      <c r="B22" s="135" t="s">
        <v>84</v>
      </c>
      <c r="C22" s="145"/>
      <c r="D22" s="137">
        <v>1000000</v>
      </c>
      <c r="E22" s="137"/>
    </row>
    <row r="23" spans="1:6" ht="27" customHeight="1" thickBot="1" x14ac:dyDescent="0.3">
      <c r="A23" s="135"/>
      <c r="B23" s="146" t="s">
        <v>85</v>
      </c>
      <c r="C23" s="147"/>
      <c r="D23" s="148">
        <v>1000000</v>
      </c>
      <c r="E23" s="137"/>
    </row>
    <row r="24" spans="1:6" ht="27" customHeight="1" thickBot="1" x14ac:dyDescent="0.3">
      <c r="A24" s="135"/>
      <c r="B24" s="245" t="s">
        <v>86</v>
      </c>
      <c r="C24" s="246"/>
      <c r="D24" s="247"/>
      <c r="E24" s="137"/>
    </row>
    <row r="25" spans="1:6" ht="16.5" thickBot="1" x14ac:dyDescent="0.3">
      <c r="A25" s="135"/>
      <c r="B25" s="245" t="s">
        <v>87</v>
      </c>
      <c r="C25" s="246"/>
      <c r="D25" s="247"/>
      <c r="E25" s="137"/>
    </row>
    <row r="26" spans="1:6" x14ac:dyDescent="0.25">
      <c r="A26" s="135"/>
      <c r="B26" s="149" t="s">
        <v>164</v>
      </c>
      <c r="C26" s="168">
        <v>443.35</v>
      </c>
      <c r="D26" s="141" t="s">
        <v>88</v>
      </c>
      <c r="E26" s="137"/>
    </row>
    <row r="27" spans="1:6" ht="16.5" thickBot="1" x14ac:dyDescent="0.3">
      <c r="A27" s="135"/>
      <c r="B27" s="165" t="s">
        <v>89</v>
      </c>
      <c r="C27" s="167">
        <v>2.0999999999999999E-3</v>
      </c>
      <c r="D27" s="151" t="s">
        <v>88</v>
      </c>
      <c r="E27" s="137"/>
    </row>
    <row r="28" spans="1:6" ht="16.5" thickBot="1" x14ac:dyDescent="0.3">
      <c r="A28" s="135"/>
      <c r="B28" s="152"/>
      <c r="C28" s="153"/>
      <c r="D28" s="136"/>
      <c r="E28" s="154"/>
    </row>
    <row r="29" spans="1:6" x14ac:dyDescent="0.25">
      <c r="A29" s="260"/>
      <c r="B29" s="261" t="s">
        <v>90</v>
      </c>
      <c r="C29" s="263" t="s">
        <v>175</v>
      </c>
      <c r="D29" s="264"/>
      <c r="E29" s="265"/>
      <c r="F29" s="257"/>
    </row>
    <row r="30" spans="1:6" ht="16.5" thickBot="1" x14ac:dyDescent="0.3">
      <c r="A30" s="260"/>
      <c r="B30" s="262"/>
      <c r="C30" s="258" t="s">
        <v>91</v>
      </c>
      <c r="D30" s="259"/>
      <c r="E30" s="265"/>
      <c r="F30" s="257"/>
    </row>
    <row r="31" spans="1:6" thickBot="1" x14ac:dyDescent="0.3">
      <c r="A31" s="146"/>
      <c r="B31" s="155"/>
      <c r="C31" s="155"/>
      <c r="D31" s="155"/>
      <c r="E31" s="148"/>
      <c r="F31" s="129"/>
    </row>
    <row r="32" spans="1:6" x14ac:dyDescent="0.25">
      <c r="B32" s="157" t="s">
        <v>165</v>
      </c>
    </row>
  </sheetData>
  <mergeCells count="24">
    <mergeCell ref="A29:A30"/>
    <mergeCell ref="B29:B30"/>
    <mergeCell ref="C29:D29"/>
    <mergeCell ref="E29:E30"/>
    <mergeCell ref="F29:F30"/>
    <mergeCell ref="C30:D30"/>
    <mergeCell ref="B25:D25"/>
    <mergeCell ref="C8:D8"/>
    <mergeCell ref="C9:D9"/>
    <mergeCell ref="C10:D10"/>
    <mergeCell ref="C11:D11"/>
    <mergeCell ref="C12:D12"/>
    <mergeCell ref="C13:D13"/>
    <mergeCell ref="C14:D14"/>
    <mergeCell ref="C15:D15"/>
    <mergeCell ref="C16:D16"/>
    <mergeCell ref="C17:D17"/>
    <mergeCell ref="B24:D24"/>
    <mergeCell ref="C7:D7"/>
    <mergeCell ref="A1:D1"/>
    <mergeCell ref="B2:D2"/>
    <mergeCell ref="B3:D3"/>
    <mergeCell ref="C5:D5"/>
    <mergeCell ref="C6:D6"/>
  </mergeCells>
  <pageMargins left="0.70866141732283472" right="0.70866141732283472" top="0.74803149606299213" bottom="0.74803149606299213" header="0.31496062992125984" footer="0.31496062992125984"/>
  <pageSetup scale="65" orientation="landscape"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workbookViewId="0">
      <selection activeCell="C11" sqref="C11:D11"/>
    </sheetView>
  </sheetViews>
  <sheetFormatPr baseColWidth="10" defaultRowHeight="15.75" x14ac:dyDescent="0.25"/>
  <cols>
    <col min="1" max="1" width="24.85546875" style="156" customWidth="1"/>
    <col min="2" max="2" width="55.5703125" style="156" customWidth="1"/>
    <col min="3" max="3" width="41.28515625" style="156" customWidth="1"/>
    <col min="4" max="4" width="29.42578125" style="156" customWidth="1"/>
    <col min="5" max="5" width="29.140625" style="156" customWidth="1"/>
    <col min="6" max="16384" width="11.42578125" style="107"/>
  </cols>
  <sheetData>
    <row r="1" spans="1:5" ht="15.75" customHeight="1" x14ac:dyDescent="0.25">
      <c r="A1" s="250" t="s">
        <v>95</v>
      </c>
      <c r="B1" s="251"/>
      <c r="C1" s="251"/>
      <c r="D1" s="251"/>
      <c r="E1" s="130"/>
    </row>
    <row r="2" spans="1:5" x14ac:dyDescent="0.25">
      <c r="A2" s="131"/>
      <c r="B2" s="252" t="s">
        <v>79</v>
      </c>
      <c r="C2" s="252"/>
      <c r="D2" s="252"/>
      <c r="E2" s="132"/>
    </row>
    <row r="3" spans="1:5" x14ac:dyDescent="0.25">
      <c r="A3" s="133"/>
      <c r="B3" s="252" t="s">
        <v>158</v>
      </c>
      <c r="C3" s="252"/>
      <c r="D3" s="252"/>
      <c r="E3" s="134"/>
    </row>
    <row r="4" spans="1:5" thickBot="1" x14ac:dyDescent="0.3">
      <c r="A4" s="135"/>
      <c r="B4" s="136"/>
      <c r="C4" s="136"/>
      <c r="D4" s="136"/>
      <c r="E4" s="137"/>
    </row>
    <row r="5" spans="1:5" ht="16.5" thickBot="1" x14ac:dyDescent="0.3">
      <c r="A5" s="135"/>
      <c r="B5" s="138" t="s">
        <v>80</v>
      </c>
      <c r="C5" s="253" t="s">
        <v>192</v>
      </c>
      <c r="D5" s="254"/>
      <c r="E5" s="137"/>
    </row>
    <row r="6" spans="1:5" ht="16.5" thickBot="1" x14ac:dyDescent="0.3">
      <c r="A6" s="135"/>
      <c r="B6" s="162" t="s">
        <v>81</v>
      </c>
      <c r="C6" s="255" t="s">
        <v>193</v>
      </c>
      <c r="D6" s="256"/>
      <c r="E6" s="137"/>
    </row>
    <row r="7" spans="1:5" ht="16.5" customHeight="1" thickBot="1" x14ac:dyDescent="0.3">
      <c r="A7" s="135"/>
      <c r="B7" s="162" t="s">
        <v>159</v>
      </c>
      <c r="C7" s="248" t="s">
        <v>160</v>
      </c>
      <c r="D7" s="249"/>
      <c r="E7" s="137"/>
    </row>
    <row r="8" spans="1:5" ht="16.5" thickBot="1" x14ac:dyDescent="0.3">
      <c r="A8" s="135"/>
      <c r="B8" s="163">
        <v>1</v>
      </c>
      <c r="C8" s="243">
        <v>1133936583</v>
      </c>
      <c r="D8" s="244"/>
      <c r="E8" s="137"/>
    </row>
    <row r="9" spans="1:5" ht="16.5" thickBot="1" x14ac:dyDescent="0.3">
      <c r="A9" s="135"/>
      <c r="B9" s="163">
        <v>13</v>
      </c>
      <c r="C9" s="243">
        <v>2505937200</v>
      </c>
      <c r="D9" s="244"/>
      <c r="E9" s="137"/>
    </row>
    <row r="10" spans="1:5" ht="16.5" thickBot="1" x14ac:dyDescent="0.3">
      <c r="A10" s="135"/>
      <c r="B10" s="163">
        <v>2</v>
      </c>
      <c r="C10" s="243">
        <v>1227909228</v>
      </c>
      <c r="D10" s="244"/>
      <c r="E10" s="137"/>
    </row>
    <row r="11" spans="1:5" ht="16.5" thickBot="1" x14ac:dyDescent="0.3">
      <c r="A11" s="135"/>
      <c r="B11" s="163"/>
      <c r="C11" s="243"/>
      <c r="D11" s="244"/>
      <c r="E11" s="137"/>
    </row>
    <row r="12" spans="1:5" ht="16.5" thickBot="1" x14ac:dyDescent="0.3">
      <c r="A12" s="135"/>
      <c r="B12" s="163"/>
      <c r="C12" s="243"/>
      <c r="D12" s="244"/>
      <c r="E12" s="137"/>
    </row>
    <row r="13" spans="1:5" ht="16.5" thickBot="1" x14ac:dyDescent="0.3">
      <c r="A13" s="135"/>
      <c r="B13" s="163"/>
      <c r="C13" s="243"/>
      <c r="D13" s="244"/>
      <c r="E13" s="137"/>
    </row>
    <row r="14" spans="1:5" ht="16.5" thickBot="1" x14ac:dyDescent="0.3">
      <c r="A14" s="135"/>
      <c r="B14" s="163"/>
      <c r="C14" s="243"/>
      <c r="D14" s="244"/>
      <c r="E14" s="137"/>
    </row>
    <row r="15" spans="1:5" ht="16.5" thickBot="1" x14ac:dyDescent="0.3">
      <c r="A15" s="135"/>
      <c r="B15" s="163"/>
      <c r="C15" s="243">
        <v>0</v>
      </c>
      <c r="D15" s="244"/>
      <c r="E15" s="137"/>
    </row>
    <row r="16" spans="1:5" ht="32.25" thickBot="1" x14ac:dyDescent="0.3">
      <c r="A16" s="135"/>
      <c r="B16" s="164" t="s">
        <v>161</v>
      </c>
      <c r="C16" s="243">
        <f>SUM(C8:D15)</f>
        <v>4867783011</v>
      </c>
      <c r="D16" s="244"/>
      <c r="E16" s="137"/>
    </row>
    <row r="17" spans="1:6" ht="48" thickBot="1" x14ac:dyDescent="0.3">
      <c r="A17" s="135"/>
      <c r="B17" s="164" t="s">
        <v>162</v>
      </c>
      <c r="C17" s="243">
        <f>+C16/616000</f>
        <v>7902.2451477272725</v>
      </c>
      <c r="D17" s="244"/>
      <c r="E17" s="137"/>
    </row>
    <row r="18" spans="1:6" x14ac:dyDescent="0.25">
      <c r="A18" s="135"/>
      <c r="B18" s="136"/>
      <c r="C18" s="140"/>
      <c r="D18" s="141"/>
      <c r="E18" s="137"/>
    </row>
    <row r="19" spans="1:6" ht="16.5" thickBot="1" x14ac:dyDescent="0.3">
      <c r="A19" s="135"/>
      <c r="B19" s="136" t="s">
        <v>163</v>
      </c>
      <c r="C19" s="140"/>
      <c r="D19" s="141"/>
      <c r="E19" s="137"/>
    </row>
    <row r="20" spans="1:6" ht="27" customHeight="1" x14ac:dyDescent="0.25">
      <c r="A20" s="135"/>
      <c r="B20" s="142" t="s">
        <v>82</v>
      </c>
      <c r="C20" s="143"/>
      <c r="D20" s="144">
        <f>CALCULOS!C42</f>
        <v>102441964</v>
      </c>
      <c r="E20" s="137"/>
    </row>
    <row r="21" spans="1:6" ht="28.5" customHeight="1" x14ac:dyDescent="0.25">
      <c r="A21" s="135"/>
      <c r="B21" s="135" t="s">
        <v>83</v>
      </c>
      <c r="C21" s="145"/>
      <c r="D21" s="137">
        <f>CALCULOS!E42</f>
        <v>159205068</v>
      </c>
      <c r="E21" s="137"/>
    </row>
    <row r="22" spans="1:6" ht="15" x14ac:dyDescent="0.25">
      <c r="A22" s="135"/>
      <c r="B22" s="135" t="s">
        <v>84</v>
      </c>
      <c r="C22" s="145"/>
      <c r="D22" s="137">
        <f>CALCULOS!D42</f>
        <v>1066536</v>
      </c>
      <c r="E22" s="137"/>
    </row>
    <row r="23" spans="1:6" ht="27" customHeight="1" thickBot="1" x14ac:dyDescent="0.3">
      <c r="A23" s="135"/>
      <c r="B23" s="146" t="s">
        <v>85</v>
      </c>
      <c r="C23" s="147"/>
      <c r="D23" s="148">
        <f>CALCULOS!F42</f>
        <v>31847872</v>
      </c>
      <c r="E23" s="137"/>
    </row>
    <row r="24" spans="1:6" ht="27" customHeight="1" thickBot="1" x14ac:dyDescent="0.3">
      <c r="A24" s="135"/>
      <c r="B24" s="245" t="s">
        <v>86</v>
      </c>
      <c r="C24" s="246"/>
      <c r="D24" s="247"/>
      <c r="E24" s="137"/>
    </row>
    <row r="25" spans="1:6" ht="16.5" thickBot="1" x14ac:dyDescent="0.3">
      <c r="A25" s="135"/>
      <c r="B25" s="245" t="s">
        <v>87</v>
      </c>
      <c r="C25" s="246"/>
      <c r="D25" s="247"/>
      <c r="E25" s="137"/>
    </row>
    <row r="26" spans="1:6" x14ac:dyDescent="0.25">
      <c r="A26" s="135"/>
      <c r="B26" s="149" t="s">
        <v>164</v>
      </c>
      <c r="C26" s="168">
        <v>96.05</v>
      </c>
      <c r="D26" s="141" t="s">
        <v>88</v>
      </c>
      <c r="E26" s="137"/>
    </row>
    <row r="27" spans="1:6" ht="16.5" thickBot="1" x14ac:dyDescent="0.3">
      <c r="A27" s="135"/>
      <c r="B27" s="165" t="s">
        <v>89</v>
      </c>
      <c r="C27" s="167">
        <v>0.2</v>
      </c>
      <c r="D27" s="151" t="s">
        <v>88</v>
      </c>
      <c r="E27" s="137"/>
    </row>
    <row r="28" spans="1:6" ht="16.5" thickBot="1" x14ac:dyDescent="0.3">
      <c r="A28" s="135"/>
      <c r="B28" s="152"/>
      <c r="C28" s="153"/>
      <c r="D28" s="136"/>
      <c r="E28" s="154"/>
    </row>
    <row r="29" spans="1:6" x14ac:dyDescent="0.25">
      <c r="A29" s="260"/>
      <c r="B29" s="261" t="s">
        <v>90</v>
      </c>
      <c r="C29" s="263" t="s">
        <v>175</v>
      </c>
      <c r="D29" s="264"/>
      <c r="E29" s="265"/>
      <c r="F29" s="257"/>
    </row>
    <row r="30" spans="1:6" ht="16.5" thickBot="1" x14ac:dyDescent="0.3">
      <c r="A30" s="260"/>
      <c r="B30" s="262"/>
      <c r="C30" s="258" t="s">
        <v>91</v>
      </c>
      <c r="D30" s="259"/>
      <c r="E30" s="265"/>
      <c r="F30" s="257"/>
    </row>
    <row r="31" spans="1:6" thickBot="1" x14ac:dyDescent="0.3">
      <c r="A31" s="146"/>
      <c r="B31" s="155"/>
      <c r="C31" s="155"/>
      <c r="D31" s="155"/>
      <c r="E31" s="148"/>
      <c r="F31" s="129"/>
    </row>
    <row r="32" spans="1:6" x14ac:dyDescent="0.25">
      <c r="B32" s="157" t="s">
        <v>165</v>
      </c>
    </row>
  </sheetData>
  <mergeCells count="24">
    <mergeCell ref="A29:A30"/>
    <mergeCell ref="B29:B30"/>
    <mergeCell ref="C29:D29"/>
    <mergeCell ref="E29:E30"/>
    <mergeCell ref="F29:F30"/>
    <mergeCell ref="C30:D30"/>
    <mergeCell ref="B25:D25"/>
    <mergeCell ref="C8:D8"/>
    <mergeCell ref="C9:D9"/>
    <mergeCell ref="C10:D10"/>
    <mergeCell ref="C11:D11"/>
    <mergeCell ref="C12:D12"/>
    <mergeCell ref="C13:D13"/>
    <mergeCell ref="C14:D14"/>
    <mergeCell ref="C15:D15"/>
    <mergeCell ref="C16:D16"/>
    <mergeCell ref="C17:D17"/>
    <mergeCell ref="B24:D24"/>
    <mergeCell ref="C7:D7"/>
    <mergeCell ref="A1:D1"/>
    <mergeCell ref="B2:D2"/>
    <mergeCell ref="B3:D3"/>
    <mergeCell ref="C5:D5"/>
    <mergeCell ref="C6:D6"/>
  </mergeCells>
  <pageMargins left="0.70866141732283472" right="0.70866141732283472" top="0.74803149606299213" bottom="0.74803149606299213" header="0.31496062992125984" footer="0.31496062992125984"/>
  <pageSetup scale="65" orientation="landscape"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workbookViewId="0">
      <selection activeCell="E24" sqref="E24"/>
    </sheetView>
  </sheetViews>
  <sheetFormatPr baseColWidth="10" defaultRowHeight="15.75" x14ac:dyDescent="0.25"/>
  <cols>
    <col min="1" max="1" width="24.85546875" style="156" customWidth="1"/>
    <col min="2" max="2" width="55.5703125" style="156" customWidth="1"/>
    <col min="3" max="3" width="41.28515625" style="156" customWidth="1"/>
    <col min="4" max="4" width="29.42578125" style="156" customWidth="1"/>
    <col min="5" max="5" width="29.140625" style="156" customWidth="1"/>
    <col min="6" max="16384" width="11.42578125" style="107"/>
  </cols>
  <sheetData>
    <row r="1" spans="1:5" ht="15.75" customHeight="1" x14ac:dyDescent="0.25">
      <c r="A1" s="250" t="s">
        <v>95</v>
      </c>
      <c r="B1" s="251"/>
      <c r="C1" s="251"/>
      <c r="D1" s="251"/>
      <c r="E1" s="130"/>
    </row>
    <row r="2" spans="1:5" x14ac:dyDescent="0.25">
      <c r="A2" s="131"/>
      <c r="B2" s="252" t="s">
        <v>79</v>
      </c>
      <c r="C2" s="252"/>
      <c r="D2" s="252"/>
      <c r="E2" s="132"/>
    </row>
    <row r="3" spans="1:5" x14ac:dyDescent="0.25">
      <c r="A3" s="133"/>
      <c r="B3" s="252" t="s">
        <v>158</v>
      </c>
      <c r="C3" s="252"/>
      <c r="D3" s="252"/>
      <c r="E3" s="134"/>
    </row>
    <row r="4" spans="1:5" thickBot="1" x14ac:dyDescent="0.3">
      <c r="A4" s="135"/>
      <c r="B4" s="136"/>
      <c r="C4" s="136"/>
      <c r="D4" s="136"/>
      <c r="E4" s="137"/>
    </row>
    <row r="5" spans="1:5" ht="16.5" thickBot="1" x14ac:dyDescent="0.3">
      <c r="A5" s="135"/>
      <c r="B5" s="138" t="s">
        <v>80</v>
      </c>
      <c r="C5" s="253" t="s">
        <v>194</v>
      </c>
      <c r="D5" s="254"/>
      <c r="E5" s="137"/>
    </row>
    <row r="6" spans="1:5" ht="16.5" thickBot="1" x14ac:dyDescent="0.3">
      <c r="A6" s="135"/>
      <c r="B6" s="162" t="s">
        <v>81</v>
      </c>
      <c r="C6" s="255" t="s">
        <v>195</v>
      </c>
      <c r="D6" s="256"/>
      <c r="E6" s="137"/>
    </row>
    <row r="7" spans="1:5" ht="16.5" customHeight="1" thickBot="1" x14ac:dyDescent="0.3">
      <c r="A7" s="135"/>
      <c r="B7" s="162" t="s">
        <v>159</v>
      </c>
      <c r="C7" s="248" t="s">
        <v>160</v>
      </c>
      <c r="D7" s="249"/>
      <c r="E7" s="137"/>
    </row>
    <row r="8" spans="1:5" ht="16.5" thickBot="1" x14ac:dyDescent="0.3">
      <c r="A8" s="135"/>
      <c r="B8" s="163">
        <v>7</v>
      </c>
      <c r="C8" s="243">
        <v>582630399</v>
      </c>
      <c r="D8" s="244"/>
      <c r="E8" s="137"/>
    </row>
    <row r="9" spans="1:5" ht="16.5" thickBot="1" x14ac:dyDescent="0.3">
      <c r="A9" s="135"/>
      <c r="B9" s="163">
        <v>8</v>
      </c>
      <c r="C9" s="243">
        <v>933461607</v>
      </c>
      <c r="D9" s="244"/>
      <c r="E9" s="137"/>
    </row>
    <row r="10" spans="1:5" ht="16.5" thickBot="1" x14ac:dyDescent="0.3">
      <c r="A10" s="135"/>
      <c r="B10" s="163">
        <v>9</v>
      </c>
      <c r="C10" s="243">
        <v>2169723959</v>
      </c>
      <c r="D10" s="244"/>
      <c r="E10" s="137"/>
    </row>
    <row r="11" spans="1:5" ht="16.5" thickBot="1" x14ac:dyDescent="0.3">
      <c r="A11" s="135"/>
      <c r="B11" s="163">
        <v>11</v>
      </c>
      <c r="C11" s="243">
        <v>789370218</v>
      </c>
      <c r="D11" s="244"/>
      <c r="E11" s="137"/>
    </row>
    <row r="12" spans="1:5" ht="16.5" thickBot="1" x14ac:dyDescent="0.3">
      <c r="A12" s="135"/>
      <c r="B12" s="163">
        <v>12</v>
      </c>
      <c r="C12" s="243">
        <v>912578797</v>
      </c>
      <c r="D12" s="244"/>
      <c r="E12" s="137"/>
    </row>
    <row r="13" spans="1:5" ht="16.5" thickBot="1" x14ac:dyDescent="0.3">
      <c r="A13" s="135"/>
      <c r="B13" s="163"/>
      <c r="C13" s="243"/>
      <c r="D13" s="244"/>
      <c r="E13" s="137"/>
    </row>
    <row r="14" spans="1:5" ht="16.5" thickBot="1" x14ac:dyDescent="0.3">
      <c r="A14" s="135"/>
      <c r="B14" s="163"/>
      <c r="C14" s="243"/>
      <c r="D14" s="244"/>
      <c r="E14" s="137"/>
    </row>
    <row r="15" spans="1:5" ht="16.5" thickBot="1" x14ac:dyDescent="0.3">
      <c r="A15" s="135"/>
      <c r="B15" s="163"/>
      <c r="C15" s="243">
        <v>0</v>
      </c>
      <c r="D15" s="244"/>
      <c r="E15" s="137"/>
    </row>
    <row r="16" spans="1:5" ht="32.25" thickBot="1" x14ac:dyDescent="0.3">
      <c r="A16" s="135"/>
      <c r="B16" s="164" t="s">
        <v>161</v>
      </c>
      <c r="C16" s="243">
        <f>SUM(C8:D15)</f>
        <v>5387764980</v>
      </c>
      <c r="D16" s="244"/>
      <c r="E16" s="137"/>
    </row>
    <row r="17" spans="1:6" ht="48" thickBot="1" x14ac:dyDescent="0.3">
      <c r="A17" s="135"/>
      <c r="B17" s="164" t="s">
        <v>162</v>
      </c>
      <c r="C17" s="243">
        <f>+C16/616000</f>
        <v>8746.3717207792215</v>
      </c>
      <c r="D17" s="244"/>
      <c r="E17" s="137"/>
    </row>
    <row r="18" spans="1:6" x14ac:dyDescent="0.25">
      <c r="A18" s="135"/>
      <c r="B18" s="136"/>
      <c r="C18" s="140"/>
      <c r="D18" s="141"/>
      <c r="E18" s="137"/>
    </row>
    <row r="19" spans="1:6" ht="16.5" thickBot="1" x14ac:dyDescent="0.3">
      <c r="A19" s="135"/>
      <c r="B19" s="136" t="s">
        <v>163</v>
      </c>
      <c r="C19" s="140"/>
      <c r="D19" s="141"/>
      <c r="E19" s="137"/>
    </row>
    <row r="20" spans="1:6" ht="27" customHeight="1" x14ac:dyDescent="0.25">
      <c r="A20" s="135"/>
      <c r="B20" s="142" t="s">
        <v>82</v>
      </c>
      <c r="C20" s="143"/>
      <c r="D20" s="144">
        <f>CALCULOS!C50</f>
        <v>919295712</v>
      </c>
      <c r="E20" s="137"/>
    </row>
    <row r="21" spans="1:6" ht="28.5" customHeight="1" x14ac:dyDescent="0.25">
      <c r="A21" s="135"/>
      <c r="B21" s="135" t="s">
        <v>83</v>
      </c>
      <c r="C21" s="145"/>
      <c r="D21" s="137">
        <f>CALCULOS!E50</f>
        <v>1319295712</v>
      </c>
      <c r="E21" s="137"/>
    </row>
    <row r="22" spans="1:6" ht="15" x14ac:dyDescent="0.25">
      <c r="A22" s="135"/>
      <c r="B22" s="135" t="s">
        <v>84</v>
      </c>
      <c r="C22" s="145"/>
      <c r="D22" s="137">
        <f>CALCULOS!D50</f>
        <v>138499283</v>
      </c>
      <c r="E22" s="137"/>
    </row>
    <row r="23" spans="1:6" ht="27" customHeight="1" thickBot="1" x14ac:dyDescent="0.3">
      <c r="A23" s="135"/>
      <c r="B23" s="146" t="s">
        <v>85</v>
      </c>
      <c r="C23" s="147"/>
      <c r="D23" s="148">
        <f>CALCULOS!F50</f>
        <v>692496418</v>
      </c>
      <c r="E23" s="137"/>
    </row>
    <row r="24" spans="1:6" ht="27" customHeight="1" thickBot="1" x14ac:dyDescent="0.3">
      <c r="A24" s="135"/>
      <c r="B24" s="245" t="s">
        <v>86</v>
      </c>
      <c r="C24" s="246"/>
      <c r="D24" s="247"/>
      <c r="E24" s="137"/>
    </row>
    <row r="25" spans="1:6" ht="16.5" thickBot="1" x14ac:dyDescent="0.3">
      <c r="A25" s="135"/>
      <c r="B25" s="245" t="s">
        <v>87</v>
      </c>
      <c r="C25" s="246"/>
      <c r="D25" s="247"/>
      <c r="E25" s="137"/>
    </row>
    <row r="26" spans="1:6" x14ac:dyDescent="0.25">
      <c r="A26" s="135"/>
      <c r="B26" s="149" t="s">
        <v>164</v>
      </c>
      <c r="C26" s="168">
        <v>6.64</v>
      </c>
      <c r="D26" s="141" t="s">
        <v>88</v>
      </c>
      <c r="E26" s="137"/>
    </row>
    <row r="27" spans="1:6" ht="16.5" thickBot="1" x14ac:dyDescent="0.3">
      <c r="A27" s="135"/>
      <c r="B27" s="165" t="s">
        <v>89</v>
      </c>
      <c r="C27" s="167">
        <v>0.52490000000000003</v>
      </c>
      <c r="D27" s="151" t="s">
        <v>88</v>
      </c>
      <c r="E27" s="137"/>
    </row>
    <row r="28" spans="1:6" ht="16.5" thickBot="1" x14ac:dyDescent="0.3">
      <c r="A28" s="135"/>
      <c r="B28" s="152"/>
      <c r="C28" s="153"/>
      <c r="D28" s="136"/>
      <c r="E28" s="154"/>
    </row>
    <row r="29" spans="1:6" x14ac:dyDescent="0.25">
      <c r="A29" s="260"/>
      <c r="B29" s="261" t="s">
        <v>90</v>
      </c>
      <c r="C29" s="263" t="s">
        <v>175</v>
      </c>
      <c r="D29" s="264"/>
      <c r="E29" s="265"/>
      <c r="F29" s="257"/>
    </row>
    <row r="30" spans="1:6" ht="16.5" thickBot="1" x14ac:dyDescent="0.3">
      <c r="A30" s="260"/>
      <c r="B30" s="262"/>
      <c r="C30" s="258" t="s">
        <v>91</v>
      </c>
      <c r="D30" s="259"/>
      <c r="E30" s="265"/>
      <c r="F30" s="257"/>
    </row>
    <row r="31" spans="1:6" thickBot="1" x14ac:dyDescent="0.3">
      <c r="A31" s="146"/>
      <c r="B31" s="155"/>
      <c r="C31" s="155"/>
      <c r="D31" s="155"/>
      <c r="E31" s="148"/>
      <c r="F31" s="129"/>
    </row>
    <row r="32" spans="1:6" x14ac:dyDescent="0.25">
      <c r="B32" s="157" t="s">
        <v>165</v>
      </c>
    </row>
  </sheetData>
  <mergeCells count="24">
    <mergeCell ref="A29:A30"/>
    <mergeCell ref="B29:B30"/>
    <mergeCell ref="C29:D29"/>
    <mergeCell ref="E29:E30"/>
    <mergeCell ref="F29:F30"/>
    <mergeCell ref="C30:D30"/>
    <mergeCell ref="B25:D25"/>
    <mergeCell ref="C8:D8"/>
    <mergeCell ref="C9:D9"/>
    <mergeCell ref="C10:D10"/>
    <mergeCell ref="C11:D11"/>
    <mergeCell ref="C12:D12"/>
    <mergeCell ref="C13:D13"/>
    <mergeCell ref="C14:D14"/>
    <mergeCell ref="C15:D15"/>
    <mergeCell ref="C16:D16"/>
    <mergeCell ref="C17:D17"/>
    <mergeCell ref="B24:D24"/>
    <mergeCell ref="C7:D7"/>
    <mergeCell ref="A1:D1"/>
    <mergeCell ref="B2:D2"/>
    <mergeCell ref="B3:D3"/>
    <mergeCell ref="C5:D5"/>
    <mergeCell ref="C6:D6"/>
  </mergeCells>
  <pageMargins left="0.70866141732283472" right="0.70866141732283472" top="0.74803149606299213" bottom="0.74803149606299213" header="0.31496062992125984" footer="0.31496062992125984"/>
  <pageSetup scale="65"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JURIDICA</vt:lpstr>
      <vt:lpstr>TECNICA</vt:lpstr>
      <vt:lpstr>INFANCIA SEGURA</vt:lpstr>
      <vt:lpstr>APSEFACOM</vt:lpstr>
      <vt:lpstr>CORAZON PAIS</vt:lpstr>
      <vt:lpstr>CODIMUMAG</vt:lpstr>
      <vt:lpstr>FUNDACION PROYECTO VIDA</vt:lpstr>
      <vt:lpstr>FUNAS</vt:lpstr>
      <vt:lpstr>FUNDACION DON BOSCO</vt:lpstr>
      <vt:lpstr>CONSTRUYENDO FUTURO</vt:lpstr>
      <vt:lpstr>MENORES DEL FUTURO</vt:lpstr>
      <vt:lpstr>UNION TEMPORAL NUTRIENDO</vt:lpstr>
      <vt:lpstr>U. MAGDALENA</vt:lpstr>
      <vt:lpstr>FUNDACION NUEVA ERA</vt:lpstr>
      <vt:lpstr>FUNDACION MANOS UNIDAS</vt:lpstr>
      <vt:lpstr>UNION TEMPORAL CONSTRUYENDO PAI</vt:lpstr>
      <vt:lpstr>CALCULOS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Sonia Liliana Lopez Torres</dc:creator>
  <cp:lastModifiedBy>Alberto.Esmeral</cp:lastModifiedBy>
  <cp:lastPrinted>2014-12-10T21:42:27Z</cp:lastPrinted>
  <dcterms:created xsi:type="dcterms:W3CDTF">2014-10-22T15:49:24Z</dcterms:created>
  <dcterms:modified xsi:type="dcterms:W3CDTF">2014-12-11T00:51:21Z</dcterms:modified>
</cp:coreProperties>
</file>