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ohana.amaya\Desktop\DOCUMENTOS EVALUACION PRELIMINAR CORDOBA\"/>
    </mc:Choice>
  </mc:AlternateContent>
  <bookViews>
    <workbookView xWindow="0" yWindow="0" windowWidth="28800" windowHeight="12135" tabRatio="598" activeTab="9"/>
  </bookViews>
  <sheets>
    <sheet name="FUDECA" sheetId="11" r:id="rId1"/>
    <sheet name="COOTRADEMACOC " sheetId="12" r:id="rId2"/>
    <sheet name="MODELO" sheetId="13" r:id="rId3"/>
    <sheet name="BIOEMPRENDER" sheetId="15" r:id="rId4"/>
    <sheet name="ARCOSOL" sheetId="14" r:id="rId5"/>
    <sheet name="CULTIVAR" sheetId="16" r:id="rId6"/>
    <sheet name="FUNDACOL " sheetId="17" r:id="rId7"/>
    <sheet name="PORVENIR" sheetId="18" r:id="rId8"/>
    <sheet name="UNIDOS X COL" sheetId="19" r:id="rId9"/>
    <sheet name="FRUTOZ" sheetId="20" r:id="rId10"/>
    <sheet name="FUNDEIN" sheetId="21" r:id="rId11"/>
    <sheet name="FUCODESA" sheetId="22" r:id="rId12"/>
    <sheet name="FUNAMIG" sheetId="23" r:id="rId13"/>
    <sheet name="TIERRA NUESTRA" sheetId="24" r:id="rId14"/>
    <sheet name="COOMULSAC" sheetId="25" r:id="rId15"/>
    <sheet name="CONSOLIDADO FUNDASER" sheetId="26" r:id="rId16"/>
    <sheet name="SAN NICOLAS " sheetId="27" r:id="rId17"/>
    <sheet name="CONSOLIDADO JUANJACOBO" sheetId="54" r:id="rId18"/>
    <sheet name="COLOMBO SUIZA" sheetId="29" r:id="rId19"/>
    <sheet name="CARIBE" sheetId="30" r:id="rId20"/>
    <sheet name="NU3" sheetId="31" r:id="rId21"/>
    <sheet name="CANALETE" sheetId="33" r:id="rId22"/>
    <sheet name="NUEVA ERA ECOL" sheetId="45" r:id="rId23"/>
    <sheet name="SOL BRILLANTE" sheetId="46" r:id="rId24"/>
    <sheet name="MUNDO FELIZ" sheetId="48" r:id="rId25"/>
    <sheet name=" FUNSOBASI KARIBE" sheetId="47" r:id="rId26"/>
    <sheet name="ASOC SAN ANTERO" sheetId="49" r:id="rId27"/>
    <sheet name="MUNDO JOVEN" sheetId="50" r:id="rId28"/>
    <sheet name="PRIMEROS PASOS" sheetId="51" r:id="rId29"/>
    <sheet name="CONSTRUYENDO FUTURO" sheetId="52" r:id="rId30"/>
  </sheets>
  <definedNames>
    <definedName name="_xlnm.Print_Area" localSheetId="25">' FUNSOBASI KARIBE'!$B$2:$F$39</definedName>
    <definedName name="_xlnm.Print_Area" localSheetId="4">ARCOSOL!$B$2:$F$42</definedName>
    <definedName name="_xlnm.Print_Area" localSheetId="26">'ASOC SAN ANTERO'!$B$2:$F$36</definedName>
    <definedName name="_xlnm.Print_Area" localSheetId="3">BIOEMPRENDER!$B$2:$F$40</definedName>
    <definedName name="_xlnm.Print_Area" localSheetId="21">CANALETE!$B$2:$F$39</definedName>
    <definedName name="_xlnm.Print_Area" localSheetId="19">CARIBE!$B$2:$F$42</definedName>
    <definedName name="_xlnm.Print_Area" localSheetId="18">'COLOMBO SUIZA'!$B$2:$F$42</definedName>
    <definedName name="_xlnm.Print_Area" localSheetId="15">'CONSOLIDADO FUNDASER'!$B$2:$F$39</definedName>
    <definedName name="_xlnm.Print_Area" localSheetId="17">'CONSOLIDADO JUANJACOBO'!$B$2:$F$46</definedName>
    <definedName name="_xlnm.Print_Area" localSheetId="29">'CONSTRUYENDO FUTURO'!$B$2:$F$38</definedName>
    <definedName name="_xlnm.Print_Area" localSheetId="14">COOMULSAC!$B$2:$F$42</definedName>
    <definedName name="_xlnm.Print_Area" localSheetId="1">'COOTRADEMACOC '!$B$2:$F$42</definedName>
    <definedName name="_xlnm.Print_Area" localSheetId="5">CULTIVAR!$B$2:$F$42</definedName>
    <definedName name="_xlnm.Print_Area" localSheetId="9">FRUTOZ!$B$2:$F$41</definedName>
    <definedName name="_xlnm.Print_Area" localSheetId="11">FUCODESA!$B$2:$F$42</definedName>
    <definedName name="_xlnm.Print_Area" localSheetId="0">FUDECA!$B$2:$F$39</definedName>
    <definedName name="_xlnm.Print_Area" localSheetId="12">FUNAMIG!$B$2:$F$42</definedName>
    <definedName name="_xlnm.Print_Area" localSheetId="6">'FUNDACOL '!$B$2:$F$42</definedName>
    <definedName name="_xlnm.Print_Area" localSheetId="10">FUNDEIN!$B$2:$F$42</definedName>
    <definedName name="_xlnm.Print_Area" localSheetId="2">MODELO!$B$2:$F$42</definedName>
    <definedName name="_xlnm.Print_Area" localSheetId="24">'MUNDO FELIZ'!$B$2:$F$37</definedName>
    <definedName name="_xlnm.Print_Area" localSheetId="27">'MUNDO JOVEN'!$B$2:$F$38</definedName>
    <definedName name="_xlnm.Print_Area" localSheetId="20">'NU3'!$B$2:$F$38</definedName>
    <definedName name="_xlnm.Print_Area" localSheetId="22">'NUEVA ERA ECOL'!$B$2:$F$42</definedName>
    <definedName name="_xlnm.Print_Area" localSheetId="7">PORVENIR!$B$2:$F$38</definedName>
    <definedName name="_xlnm.Print_Area" localSheetId="28">'PRIMEROS PASOS'!$B$2:$F$37</definedName>
    <definedName name="_xlnm.Print_Area" localSheetId="16">'SAN NICOLAS '!$B$2:$F$42</definedName>
    <definedName name="_xlnm.Print_Area" localSheetId="23">'SOL BRILLANTE'!$B$2:$F$36</definedName>
    <definedName name="_xlnm.Print_Area" localSheetId="13">'TIERRA NUESTRA'!$B$2:$F$38</definedName>
    <definedName name="_xlnm.Print_Area" localSheetId="8">'UNIDOS X COL'!$B$2:$F$42</definedName>
  </definedNames>
  <calcPr calcId="152511"/>
</workbook>
</file>

<file path=xl/calcChain.xml><?xml version="1.0" encoding="utf-8"?>
<calcChain xmlns="http://schemas.openxmlformats.org/spreadsheetml/2006/main">
  <c r="D13" i="31" l="1"/>
  <c r="D13" i="50" l="1"/>
  <c r="D13" i="52"/>
  <c r="D14" i="52" s="1"/>
  <c r="D15" i="15" l="1"/>
  <c r="D12" i="48" l="1"/>
  <c r="D11" i="26" l="1"/>
  <c r="D32" i="54" l="1"/>
  <c r="D31" i="54"/>
  <c r="D12" i="45"/>
  <c r="D11" i="45"/>
  <c r="D21" i="54" l="1"/>
  <c r="D22" i="54" s="1"/>
  <c r="D24" i="52"/>
  <c r="D23" i="52"/>
  <c r="D23" i="51" l="1"/>
  <c r="D22" i="51"/>
  <c r="D12" i="51"/>
  <c r="D13" i="51" s="1"/>
  <c r="D24" i="50" l="1"/>
  <c r="D23" i="50"/>
  <c r="D14" i="50"/>
  <c r="D23" i="49" l="1"/>
  <c r="D22" i="49"/>
  <c r="D12" i="49"/>
  <c r="D13" i="49" s="1"/>
  <c r="D14" i="47" l="1"/>
  <c r="D23" i="48"/>
  <c r="D22" i="48"/>
  <c r="D13" i="48"/>
  <c r="D25" i="47" l="1"/>
  <c r="D24" i="47"/>
  <c r="D15" i="47"/>
  <c r="D22" i="46" l="1"/>
  <c r="D21" i="46"/>
  <c r="D11" i="46"/>
  <c r="D12" i="46" s="1"/>
  <c r="D28" i="45" l="1"/>
  <c r="D27" i="45"/>
  <c r="D17" i="45"/>
  <c r="D18" i="45" s="1"/>
  <c r="D23" i="33" l="1"/>
  <c r="D22" i="33"/>
  <c r="D12" i="33"/>
  <c r="D13" i="33" s="1"/>
  <c r="D24" i="31" l="1"/>
  <c r="D23" i="31"/>
  <c r="D14" i="31"/>
  <c r="D28" i="30"/>
  <c r="D27" i="30"/>
  <c r="D17" i="30"/>
  <c r="D18" i="30" s="1"/>
  <c r="D28" i="29" l="1"/>
  <c r="D27" i="29"/>
  <c r="D17" i="29"/>
  <c r="D18" i="29" s="1"/>
  <c r="D28" i="27" l="1"/>
  <c r="D27" i="27"/>
  <c r="D17" i="27"/>
  <c r="D18" i="27" s="1"/>
  <c r="D23" i="26"/>
  <c r="D22" i="26"/>
  <c r="D12" i="26"/>
  <c r="D28" i="25"/>
  <c r="D27" i="25"/>
  <c r="D17" i="25"/>
  <c r="D18" i="25" s="1"/>
  <c r="D22" i="24"/>
  <c r="D21" i="24"/>
  <c r="D11" i="24"/>
  <c r="D12" i="24" s="1"/>
  <c r="D28" i="23" l="1"/>
  <c r="D27" i="23"/>
  <c r="D17" i="23"/>
  <c r="D18" i="23" s="1"/>
  <c r="D28" i="22"/>
  <c r="D27" i="22"/>
  <c r="D17" i="22"/>
  <c r="D18" i="22" s="1"/>
  <c r="D28" i="21"/>
  <c r="D27" i="21"/>
  <c r="D17" i="21"/>
  <c r="D18" i="21" s="1"/>
  <c r="D23" i="20" l="1"/>
  <c r="D22" i="20"/>
  <c r="D12" i="20"/>
  <c r="D13" i="20" s="1"/>
  <c r="D28" i="19" l="1"/>
  <c r="D27" i="19"/>
  <c r="D17" i="19"/>
  <c r="D18" i="19" s="1"/>
  <c r="D24" i="18" l="1"/>
  <c r="D23" i="18"/>
  <c r="D13" i="18"/>
  <c r="D14" i="18" s="1"/>
  <c r="D28" i="17"/>
  <c r="D27" i="17"/>
  <c r="D17" i="17"/>
  <c r="D18" i="17" s="1"/>
  <c r="D28" i="16"/>
  <c r="D27" i="16"/>
  <c r="D17" i="16"/>
  <c r="D18" i="16" s="1"/>
  <c r="D26" i="15"/>
  <c r="D25" i="15"/>
  <c r="D16" i="15"/>
  <c r="D28" i="14" l="1"/>
  <c r="D27" i="14"/>
  <c r="D17" i="14"/>
  <c r="D18" i="14" s="1"/>
  <c r="D28" i="13"/>
  <c r="D27" i="13"/>
  <c r="D17" i="13"/>
  <c r="D18" i="13" s="1"/>
  <c r="D28" i="12" l="1"/>
  <c r="D27" i="12"/>
  <c r="D17" i="12"/>
  <c r="D18" i="12" s="1"/>
  <c r="D24" i="11" l="1"/>
  <c r="D23" i="11"/>
  <c r="D13" i="11"/>
  <c r="D14" i="11" s="1"/>
</calcChain>
</file>

<file path=xl/sharedStrings.xml><?xml version="1.0" encoding="utf-8"?>
<sst xmlns="http://schemas.openxmlformats.org/spreadsheetml/2006/main" count="1393" uniqueCount="258">
  <si>
    <t>CECILIA DE LA FUENTE DE LLERAS</t>
  </si>
  <si>
    <t>ACTIVO CORRIENTE</t>
  </si>
  <si>
    <t xml:space="preserve">ACTIVO TOTAL </t>
  </si>
  <si>
    <t xml:space="preserve">PASIVO CORRIENTE </t>
  </si>
  <si>
    <t>PASIVO TOTAL</t>
  </si>
  <si>
    <t>INDICADORES FINANCIEROS DEL PROPONENTE</t>
  </si>
  <si>
    <t>Capacidad Financiera</t>
  </si>
  <si>
    <t>NIVEL DE ENDEUDAMIENTO</t>
  </si>
  <si>
    <t>CONSOLIDADO GENERAL:</t>
  </si>
  <si>
    <t xml:space="preserve">CON LA CAPACIDAD FINANCIERA </t>
  </si>
  <si>
    <t xml:space="preserve">                                                 INSTITUTO COLOMBIANO DE BIENESTAR FAMILIAR - ICBF</t>
  </si>
  <si>
    <t xml:space="preserve">EVALUACIÓN FINANCIERA PRIMERA INFANCIA </t>
  </si>
  <si>
    <t>No DEL GRUPO AL QUE SE PRESENTA</t>
  </si>
  <si>
    <t>VALOR DEL PRESUPUESTO OFICIAL</t>
  </si>
  <si>
    <t>VALOR TOTAL DEL PRESUPUESTO OFICIAL DE LOS GRUPOS A LOS QUE SE PRESENTA:</t>
  </si>
  <si>
    <t>VALOR TOTAL DEL PRESUPUESTO DE LOS GRUPOS A LOS QUE SE PRESENTA EN SMMLV:</t>
  </si>
  <si>
    <t>INFORMACION A 31 DE DICIEMBRE DE 2013</t>
  </si>
  <si>
    <t>LIQUIDEZ*</t>
  </si>
  <si>
    <t>* VER NOTA 5 DEL NUMERAL 3.18</t>
  </si>
  <si>
    <t>LORENA GONZALEZ</t>
  </si>
  <si>
    <t>ANGEL GUERRA BERROCAL</t>
  </si>
  <si>
    <t>MARIA L. ALVAREZ</t>
  </si>
  <si>
    <t>Grupo Administrativo</t>
  </si>
  <si>
    <t>Grupo Financiero</t>
  </si>
  <si>
    <t>Aux. Administrativo CZ Lorica</t>
  </si>
  <si>
    <t>ICBF Regional Cordoba.</t>
  </si>
  <si>
    <t>PROPONENTE:   FUNDACION PARA EL DESARROLLO CARIBE-FUDECA</t>
  </si>
  <si>
    <t>NUMERO DE NIT: 812.003.512-9</t>
  </si>
  <si>
    <t xml:space="preserve"> </t>
  </si>
  <si>
    <t>EL PROPONENTE CUMPLE ___SI___ NO CUMPLE _______</t>
  </si>
  <si>
    <t>__________________</t>
  </si>
  <si>
    <t>____________________</t>
  </si>
  <si>
    <t xml:space="preserve">  CUMPLE      SI       CUMPLE</t>
  </si>
  <si>
    <t>CUMPLE      SI      CUMPLE</t>
  </si>
  <si>
    <t>_____________________</t>
  </si>
  <si>
    <t>PROPONENTE:   COOPERATIVA DE SERVICIO DE MADRES COMUNITARIAS DE CERETE</t>
  </si>
  <si>
    <t>NUMERO DE NIT: 812,007,839-1</t>
  </si>
  <si>
    <t xml:space="preserve">ESTADOS FINANCOEROS CON CORTE A: </t>
  </si>
  <si>
    <t>FECHA RUP</t>
  </si>
  <si>
    <t xml:space="preserve">                                                             INSTITUTO COLOMBIANO DE BIENESTAR FAMILIAR - ICBF</t>
  </si>
  <si>
    <t xml:space="preserve">         EVALUACIÓN FINANCIERA PRIMERA INFANCIA </t>
  </si>
  <si>
    <t>EL PROPONENTE CUMPLE ______ NO CUMPLE _______</t>
  </si>
  <si>
    <t>CUMPLE            CUMPLE</t>
  </si>
  <si>
    <t xml:space="preserve">  CUMPLE             CUMPLE</t>
  </si>
  <si>
    <t>_________________________________</t>
  </si>
  <si>
    <t>RUP DE C. DEC. No _____________________________</t>
  </si>
  <si>
    <t>FECHA RUP _____________________</t>
  </si>
  <si>
    <t>____________________________</t>
  </si>
  <si>
    <t>_______________________</t>
  </si>
  <si>
    <t>___________________________</t>
  </si>
  <si>
    <t>NUMERO DE NIT:</t>
  </si>
  <si>
    <t xml:space="preserve">PROPONENTE:   </t>
  </si>
  <si>
    <t>No(s) DEL GRUPO AL QUE SE PRESENTA</t>
  </si>
  <si>
    <t xml:space="preserve">ESTADOS FINANCIEROS CON CORTE A: </t>
  </si>
  <si>
    <t xml:space="preserve">PROPONENTE: ASOCIACION RED COLOMBIA - ARCOSOL    </t>
  </si>
  <si>
    <t>NUMERO DE NIT: 812,005,441 - 3</t>
  </si>
  <si>
    <t>&lt;</t>
  </si>
  <si>
    <t>CUMPLE  SI      CUMPLE</t>
  </si>
  <si>
    <t xml:space="preserve">  CUMPLE   SI        CUMPLE</t>
  </si>
  <si>
    <t>EL PROPONENTE CUMPLE __SI____ NO CUMPLE _______</t>
  </si>
  <si>
    <t>RUP DE C. DEC. No ___AB2421319_</t>
  </si>
  <si>
    <t>FECHA RUP __14/11/2014____</t>
  </si>
  <si>
    <t>PAGINA DE LA PROPUESTA</t>
  </si>
  <si>
    <t>PROPONENTE:   FUNDACION BIOEMPRENDER</t>
  </si>
  <si>
    <t>NUMERO DE NIT: 900,210,196 - 0</t>
  </si>
  <si>
    <t>CUMPLE  SI          CUMPLE</t>
  </si>
  <si>
    <t xml:space="preserve">  CUMPLE  SI          CUMPLE</t>
  </si>
  <si>
    <t>RUP DE C. DEC. No ____AB2428635__________</t>
  </si>
  <si>
    <t>PAGINA DE LA PROPUESTA:</t>
  </si>
  <si>
    <t>FECHA RUP _19/11/2014___</t>
  </si>
  <si>
    <t xml:space="preserve">PROPONENTE: FUNDACION CULTIVAR SAN ANTERO  </t>
  </si>
  <si>
    <t xml:space="preserve">NUMERO DE NIT: 812,005,172 - 7 </t>
  </si>
  <si>
    <t xml:space="preserve">   CUMPLE   SI    CUMPLE</t>
  </si>
  <si>
    <t xml:space="preserve">   CUMPLE  SI   CUMPLE</t>
  </si>
  <si>
    <t>RUP DE C. DEC. No ___AB2422779_______________</t>
  </si>
  <si>
    <t>FECHA RUP  18/11/2014</t>
  </si>
  <si>
    <t xml:space="preserve">PAGINA DE LA PROPUESTA  </t>
  </si>
  <si>
    <t xml:space="preserve">PROPONENTE: FUNDACION PARA EL DESARROLLO AMBIENTAL Y COMUNITARIO COLOMBI - FUNDACOL   </t>
  </si>
  <si>
    <t>NUMERO DE NIT: 900,093,454 - 3</t>
  </si>
  <si>
    <t>CUMPLE     SI       CUMPLE</t>
  </si>
  <si>
    <t xml:space="preserve">  CUMPLE     SI        CUMPLE</t>
  </si>
  <si>
    <t>RUP DE C. DEC. No ______AA77413_____________</t>
  </si>
  <si>
    <t>FECHA RUP ____21/11/2014_______</t>
  </si>
  <si>
    <t xml:space="preserve">PROPONENTE: FUNDACION PORVENIR  </t>
  </si>
  <si>
    <t>NUMERO DE NIT: 900,113,143 - 5</t>
  </si>
  <si>
    <t>__________31/12/2014____________</t>
  </si>
  <si>
    <t>RUP DE C. DEC. No ________NO_____________</t>
  </si>
  <si>
    <t xml:space="preserve">  CUMPLE        CUMPLE</t>
  </si>
  <si>
    <t>CUMPLE        CUMPLE</t>
  </si>
  <si>
    <t xml:space="preserve">PROPONENTE: FUNDACION UNIDOS POR COLOMBIA   </t>
  </si>
  <si>
    <t>NUMERO DE NIT: 812,008,044 - 6</t>
  </si>
  <si>
    <t>RUP DE C. DEC. No ______AB2411214_</t>
  </si>
  <si>
    <t>NUMERO DE NIT:900,113,724 - 4</t>
  </si>
  <si>
    <t>RUP DE C. DEC. No ________NO________________</t>
  </si>
  <si>
    <t>NOTA:INFORMACION TOMADA DE ESTADOS FINANCIEROS</t>
  </si>
  <si>
    <t>EL PROPONENTE CUMPLE __X____ NO CUMPLE _______</t>
  </si>
  <si>
    <t>CUMPLE    SI   CUMPLE</t>
  </si>
  <si>
    <t xml:space="preserve">  CUMPLE    SI  CUMPLE</t>
  </si>
  <si>
    <t xml:space="preserve">PROPONENTE: FUNDACION REGIONAL UNIDOS POR UN TERRITORIO CON OPORTUNIDAD                                               PROGRESO SOCIAL Y PAZ - FRUTOZ  </t>
  </si>
  <si>
    <t>(Pagianas 29 a 33)</t>
  </si>
  <si>
    <t>RUP DE C. DEC. No __________AB2225708_____</t>
  </si>
  <si>
    <t>FECHA RUP ______20140416_______________</t>
  </si>
  <si>
    <t>CUMPLE    SI      CUMPLE</t>
  </si>
  <si>
    <t xml:space="preserve">  CUMPLE   SI       CUMPLE</t>
  </si>
  <si>
    <t xml:space="preserve">PROPONENTE: FUNDACION PARA EL DESARROLLO INTEGRAL Y SOSTENIBLE - FUNDEIN  </t>
  </si>
  <si>
    <t>NUMERO DE NIT: 900,193,535 - 0</t>
  </si>
  <si>
    <t xml:space="preserve">  CUMPLE    SI       CUMPLE</t>
  </si>
  <si>
    <t>EL PROPONENTE CUMPLE ___X___ NO CUMPLE _______</t>
  </si>
  <si>
    <t>________31/12/2013___</t>
  </si>
  <si>
    <t>RUP DE C. DEC. No ____AB2412654____</t>
  </si>
  <si>
    <t>PROPONENTE:   FUNDACION AMIGOS DEL SINU - FUNAMIG</t>
  </si>
  <si>
    <t xml:space="preserve">  CUMPLE     SI  CUMPLE</t>
  </si>
  <si>
    <t>__________31/12/2013___</t>
  </si>
  <si>
    <t>FECHA RUP _____31/10/2014____</t>
  </si>
  <si>
    <t xml:space="preserve">PROPONENTE: FUNDACION TIERRA NUESTRA  </t>
  </si>
  <si>
    <t>NUMERO DE NIT: 812,006,239 -6</t>
  </si>
  <si>
    <t>NUMERO DE NIT: 812,006,514 -7</t>
  </si>
  <si>
    <t>CUMPLE          CUMPLE</t>
  </si>
  <si>
    <t xml:space="preserve">  CUMPLE           CUMPLE</t>
  </si>
  <si>
    <t>RUP DE C. DEC. No __________NO_____________</t>
  </si>
  <si>
    <t>Aux. Administrativo C.Z. Lorica</t>
  </si>
  <si>
    <t>33 a 53</t>
  </si>
  <si>
    <t xml:space="preserve">PROPONENTE:  COOPERATIVA MULTIACTIVA DE MADRES COMUNITARIAS DE SAN CARLOS - COOMULSAC </t>
  </si>
  <si>
    <t>NUMERO DE NIT: 830,513,843 - 5</t>
  </si>
  <si>
    <t>NO DEFINIDO - CUPOS 100</t>
  </si>
  <si>
    <t>RUP DE C. DEC. No ________AB2429848_________</t>
  </si>
  <si>
    <t>FECHA RUP ___20141124________</t>
  </si>
  <si>
    <t>_____________31/12/2013__</t>
  </si>
  <si>
    <t>76 y77</t>
  </si>
  <si>
    <t xml:space="preserve">PROPONENTE:FUNDACION AL SERVICIO REGIONAL - FUNDASER   </t>
  </si>
  <si>
    <t>51a 63</t>
  </si>
  <si>
    <t xml:space="preserve">PROPONENTE: ASOCIACION DE BACHILLERES DE LA COMUNIDAD PARROQUIAL SAN NICOLAS DE TOLENTINO  </t>
  </si>
  <si>
    <t>NUMERO DE NIT: 800,178,874 - 7</t>
  </si>
  <si>
    <t>RUP DE C. DEC. No _______2411699_____</t>
  </si>
  <si>
    <t>FECHA RUP _______10/11/2014___</t>
  </si>
  <si>
    <t>NUMERO DE NIT: 900,158,155-7</t>
  </si>
  <si>
    <t xml:space="preserve">PROPONENTE: ASOCIACION INSTITUTO MIXTO JUAN JACOBO ROUSSEAU   </t>
  </si>
  <si>
    <t>NUMERO DE NIT: 812,001,486 - 6</t>
  </si>
  <si>
    <t>RUP DE C. DE C. No ____________NO__________</t>
  </si>
  <si>
    <t xml:space="preserve">PROPONENTE: PRESENCIA COLOMBO SUIZA  </t>
  </si>
  <si>
    <t>NUMERO DE NIT: 890,984,938 - 4</t>
  </si>
  <si>
    <t>CUMPLE  SI   CUMPLE</t>
  </si>
  <si>
    <t xml:space="preserve">  CUMPLE   SI  CUMPLE</t>
  </si>
  <si>
    <t>____________31/12/2013__________</t>
  </si>
  <si>
    <t>RUP DE C. DEC. No ________NCC31415310__</t>
  </si>
  <si>
    <t>FECHA RUP _____08/10/2014____</t>
  </si>
  <si>
    <t xml:space="preserve">PROPONENTE: FUNDACION DESARROLLO CARIBE   </t>
  </si>
  <si>
    <t>NUMERO DE NIT: 900,073,636 - 1</t>
  </si>
  <si>
    <t xml:space="preserve">  CUMPLE     SI   CUMPLE</t>
  </si>
  <si>
    <t>RUP DE C. DEC. No _________AB2411220_________</t>
  </si>
  <si>
    <t>FECHA RUP ________11/11/2014_________</t>
  </si>
  <si>
    <t>PROPONENTE:   FUNDACION NU3</t>
  </si>
  <si>
    <t>NUMERO DE NIT:900,067,105 -8</t>
  </si>
  <si>
    <t>CUMPLE     SI  CUMPLE</t>
  </si>
  <si>
    <t xml:space="preserve">  CUMPLE      SI   CUMPLE</t>
  </si>
  <si>
    <t>_______________31/12/2013______</t>
  </si>
  <si>
    <t>RUP DE C. DEC. No ___________21410587________</t>
  </si>
  <si>
    <t>FECHA RUP ________14/11/2014___</t>
  </si>
  <si>
    <r>
      <t>NUMERO DE NIT:812,005,488 - 3</t>
    </r>
    <r>
      <rPr>
        <b/>
        <sz val="12"/>
        <rFont val="Arial"/>
        <family val="2"/>
      </rPr>
      <t xml:space="preserve"> </t>
    </r>
  </si>
  <si>
    <t xml:space="preserve">PROPONENTE: PARROQUIA SAN JOSE DE CANALETE  </t>
  </si>
  <si>
    <t>NUMERO DE NIT: 891,080,029 - 8</t>
  </si>
  <si>
    <t>LORENA S.GONZALEZ PARDO</t>
  </si>
  <si>
    <t>LORENA S. GONZALEZ PARDO.</t>
  </si>
  <si>
    <t xml:space="preserve">  CUMPLE         CUMPLE</t>
  </si>
  <si>
    <t>LORENA S. GONZALEZ PARDO</t>
  </si>
  <si>
    <t>_______31/12/2013__________</t>
  </si>
  <si>
    <t>OBSERVACIONES A INDICES FINANCIEROS</t>
  </si>
  <si>
    <r>
      <t xml:space="preserve">El Estado de resultados presentado a 31 de dic de 2013 no cumple con lo establecido en el Capitulo II, Numeral 3,16 - Indices Financieros en cuanto a la presentacion de los estados financieros de acuerdo a la normatividad vigente el cual establece " </t>
    </r>
    <r>
      <rPr>
        <b/>
        <sz val="8"/>
        <rFont val="Arial"/>
        <family val="2"/>
      </rPr>
      <t>Estado de Resultados de enero 01 a 31 de diciembre de 2013 a seis dígitos".</t>
    </r>
  </si>
  <si>
    <r>
      <t xml:space="preserve">El Balance General presentado a 31 de dic de 2013 no cumple con lo establecido en el Capitulo II, Numeral 3,16 - Indices Financieros en cuanto a la presentacion de los estados financieros de acuerdo a la normatividad vigente el cual establece " </t>
    </r>
    <r>
      <rPr>
        <b/>
        <sz val="8"/>
        <rFont val="Arial"/>
        <family val="2"/>
      </rPr>
      <t xml:space="preserve">Balance General a 31 de diciembre de 2013 a seis dígitos". </t>
    </r>
    <r>
      <rPr>
        <sz val="8"/>
        <rFont val="Arial"/>
        <family val="2"/>
      </rPr>
      <t xml:space="preserve">
</t>
    </r>
  </si>
  <si>
    <r>
      <t>No se presenta Certificado de Antecedentes Disciplinarios del Contador segun lo establecido en el Capitulo II, Numeral 3,16 - Indices Financieros en cuanto a la presentacion de los estados financieros de acuerdo a la normatividad vigente el cual establece "</t>
    </r>
    <r>
      <rPr>
        <b/>
        <sz val="8"/>
        <color theme="1"/>
        <rFont val="Arial"/>
        <family val="2"/>
      </rPr>
      <t>Certificados expedidos por la Junta Central de Contadores sobre vigencia de inscripción y de antecedentes disciplinarios, vigentes a la fecha de cierre de la presente contratación, del contador que suscribe los Estados Financieros y del revisor fiscal que suscribe los mismos, si el proponente está obligado tenerlo o en su defecto, del contador público independiente; con vigencia no superior a noventa (90) días calendario al momento del cierre del proceso de contratación".</t>
    </r>
  </si>
  <si>
    <r>
      <t>No se presenta fotocopia de la tarjeta profesional del contador segun lo establecido en el Capitulo II, Numeral 3,16 - Indices Financieros en cuanto a la presentacion de los estados financieros de acuerdo a la normatividad vigente el cual establece· </t>
    </r>
    <r>
      <rPr>
        <b/>
        <sz val="8"/>
        <color theme="1"/>
        <rFont val="Arial"/>
        <family val="2"/>
      </rPr>
      <t>"Fotocopia de las tarjetas profesionales del contador que suscribe los Estados Financieros y del revisor fiscal si el proponente está obligado a tenerlo".</t>
    </r>
  </si>
  <si>
    <t>j</t>
  </si>
  <si>
    <t xml:space="preserve">PROPONENTE:FUNDACION NUEVA ERA ECOLOGICA   </t>
  </si>
  <si>
    <t>NUMERO DE NIT: 802,021,835 - 2</t>
  </si>
  <si>
    <t>______________31/12/2013_</t>
  </si>
  <si>
    <t>RUP DE C. DEC. No ________21540487_______</t>
  </si>
  <si>
    <t>FECHA RUP _______19/11/2014____</t>
  </si>
  <si>
    <t>50 a 58</t>
  </si>
  <si>
    <r>
      <t xml:space="preserve">No se presenta Certificado de Antecedentes Disciplinarios del Revisor Fiscal segun lo establecido en el Capitulo II, Numeral 3,16 - Indices Financieros en cuanto a la presentacion de los estados financieros de acuerdo a la normatividad vigente el cual establece </t>
    </r>
    <r>
      <rPr>
        <b/>
        <sz val="8"/>
        <rFont val="Arial"/>
        <family val="2"/>
      </rPr>
      <t>"Certificados expedidos por la Junta Central de Contadores sobre vigencia de inscripción y de antecedentes disciplinarios, vigentes a la fecha de cierre de la presente contratación, del contador que suscribe los Estados Financieros y del revisor fiscal que suscribe los mismos, si el proponente está obligado tenerlo o en su defecto, del contador público independiente; con vigencia no superior a noventa (90) días calendario al momento del cierre del proceso de contratación".</t>
    </r>
  </si>
  <si>
    <r>
      <t>No se presenta fotocopia de la tarjeta profesional del Revisor Fiscal segun lo establecido en el Capitulo II, Numeral 3,16 - Indices Financieros en cuanto a la presentacion de los estados financieros de acuerdo a la normatividad vigente el cual establece· </t>
    </r>
    <r>
      <rPr>
        <b/>
        <sz val="8"/>
        <color theme="1"/>
        <rFont val="Arial"/>
        <family val="2"/>
      </rPr>
      <t>"Fotocopia de las tarjetas profesionales del contador que suscribe los Estados Financieros y del revisor fiscal si el proponente está obligado a tenerlo".</t>
    </r>
  </si>
  <si>
    <r>
      <t xml:space="preserve">El proponente no cumple con lo establecido en los terminos los cuales establecen </t>
    </r>
    <r>
      <rPr>
        <b/>
        <sz val="8"/>
        <color theme="1"/>
        <rFont val="Arial"/>
        <family val="2"/>
      </rPr>
      <t>"En dicha carta deberá indicar de forma precisa los grupos de atención que está ofertando de acuerdo con la zonificación presentada por el ICBF a continuación</t>
    </r>
    <r>
      <rPr>
        <sz val="8"/>
        <color theme="1"/>
        <rFont val="Arial"/>
        <family val="2"/>
      </rPr>
      <t xml:space="preserve"> y el ANEXO 3. GEOREFERENCIACIÓN DE LAS UNIDADES DE SERVICIOS:</t>
    </r>
  </si>
  <si>
    <r>
      <t xml:space="preserve">NUMERO DE NIT: </t>
    </r>
    <r>
      <rPr>
        <b/>
        <sz val="12"/>
        <color rgb="FFFF0000"/>
        <rFont val="Arial"/>
        <family val="2"/>
      </rPr>
      <t>XXXX</t>
    </r>
  </si>
  <si>
    <t>PROPONENTE:   CONSORCIO SOL BRILLANTE</t>
  </si>
  <si>
    <t>RUP DE C. DEC. No ___________________</t>
  </si>
  <si>
    <t>FECHA RUP _______________</t>
  </si>
  <si>
    <t>CUMPLE    SI    CUMPLE</t>
  </si>
  <si>
    <t>PROPONENTE:   UNION TEMPORAL MUNDO FELIZ.</t>
  </si>
  <si>
    <t>PROPONENTE:   UNION TEMPORAL FUNSOBASI KARIBE.</t>
  </si>
  <si>
    <t xml:space="preserve">  CUMPLE      CUMPLE</t>
  </si>
  <si>
    <r>
      <t xml:space="preserve">El asociado de la Union Temporal FUNDACION H-KARIBE no cumple con lo establecido en el Capitulo II, Numeral 3,16 - Indices Financieros en cuanto a la presentacion de los estados financieros de acuerdo a la normatividad vigente el cual establece " </t>
    </r>
    <r>
      <rPr>
        <b/>
        <sz val="8"/>
        <rFont val="Arial"/>
        <family val="2"/>
      </rPr>
      <t xml:space="preserve">Balance General a 31 de diciembre de 2013 a seis dígitos". </t>
    </r>
    <r>
      <rPr>
        <sz val="8"/>
        <rFont val="Arial"/>
        <family val="2"/>
      </rPr>
      <t xml:space="preserve">
</t>
    </r>
  </si>
  <si>
    <r>
      <t xml:space="preserve"> El asociado de la Union Temporal FUNDACION H-KARIBEno cumple con lo establecido en el Capitulo II, Numeral 3,16 - Indices Financieros en cuanto a la presentacion de los estados financieros de acuerdo a la normatividad vigente el cual establece " </t>
    </r>
    <r>
      <rPr>
        <b/>
        <sz val="8"/>
        <rFont val="Arial"/>
        <family val="2"/>
      </rPr>
      <t>Estado de Resultados de enero 01 a 31 de diciembre de 2013 a seis dígitos".</t>
    </r>
  </si>
  <si>
    <t xml:space="preserve">PROPONENTE: ASOCIACION DE MADRES COMUNITARIAS DEL MUNICIPIO DE SAN ANTERO.   </t>
  </si>
  <si>
    <t>NUMERO DE NIT:812,008,343-3</t>
  </si>
  <si>
    <t xml:space="preserve">PROPONENTE: CONSORCIO MUNDO JOVEN  </t>
  </si>
  <si>
    <t>CUMPLE  SI  CUMPLE</t>
  </si>
  <si>
    <t xml:space="preserve">  CUMPLE  SI CUMPLE</t>
  </si>
  <si>
    <t xml:space="preserve">PROPONENTE: CONSORCIO MIS PRIMEROS PASOS  </t>
  </si>
  <si>
    <t xml:space="preserve">NUMERO DE NIT: </t>
  </si>
  <si>
    <t>CUMPLE     SI     CUMPLE</t>
  </si>
  <si>
    <t xml:space="preserve">  CUMPLE     SI CUMPLE</t>
  </si>
  <si>
    <r>
      <t xml:space="preserve">El Balance General y el Estado de resultados presentado a 31 de dic de 2013 no cumple con lo establecido en el Capitulo II, Numeral 3,16 - Indices Financieros en cuanto a la presentacion de los estados financieros de acuerdo a la normatividad vigente el cual establece </t>
    </r>
    <r>
      <rPr>
        <b/>
        <sz val="8"/>
        <rFont val="Arial"/>
        <family val="2"/>
      </rPr>
      <t>" Dictamen".</t>
    </r>
  </si>
  <si>
    <t>EL PROPONENTE CUMPLE __NO____ NO CUMPLE _______</t>
  </si>
  <si>
    <t>65 a 74</t>
  </si>
  <si>
    <t>31/012/2013</t>
  </si>
  <si>
    <r>
      <t xml:space="preserve">La fundacion funsobasi, no cumple con lo establecido en el Capitulo II, Numeral 3,16 - Indices Financieros en cuanto a la presentacion de los estados financieros de acuerdo a la normatividad vigente el cual establece </t>
    </r>
    <r>
      <rPr>
        <b/>
        <sz val="8"/>
        <rFont val="Arial"/>
        <family val="2"/>
      </rPr>
      <t xml:space="preserve">" Certificacion a los estados financieros suscrito por el contador"  </t>
    </r>
    <r>
      <rPr>
        <sz val="8"/>
        <rFont val="Arial"/>
        <family val="2"/>
      </rPr>
      <t xml:space="preserve">
</t>
    </r>
  </si>
  <si>
    <t>53a 69</t>
  </si>
  <si>
    <t>RUP DE C. DEC. No _______AB2413720___</t>
  </si>
  <si>
    <t xml:space="preserve">PROPONENTE: CORPORACION CONSTRUYENDO FUTURO   </t>
  </si>
  <si>
    <t>33 a 43,</t>
  </si>
  <si>
    <t xml:space="preserve">L1,2 y E65% </t>
  </si>
  <si>
    <t>L1,2 y E65</t>
  </si>
  <si>
    <t xml:space="preserve">PROPONENTE:   FUNDACION COMUNITARIA PARA EL DESARROLLO INTEGRAL Y AMBIENTAL DE CORDOBA - FUCODESA </t>
  </si>
  <si>
    <t>RUP DE C. DEC. No   XXX</t>
  </si>
  <si>
    <t>L ,09 y E 70%</t>
  </si>
  <si>
    <t xml:space="preserve">L,0,8 y E 75% </t>
  </si>
  <si>
    <t xml:space="preserve">  CUMPLE    CUMPLE</t>
  </si>
  <si>
    <t>CUMPLE  CUMPLE</t>
  </si>
  <si>
    <t>L 1,2 y E65%</t>
  </si>
  <si>
    <t>L 1,2 y E 65%</t>
  </si>
  <si>
    <t>L 0,9 y E 75%</t>
  </si>
  <si>
    <r>
      <t xml:space="preserve">Asomujeres no presenta el Balance General a 31 de dic de 2013 de acuerdo con lo establecido en el Capitulo II, Numeral 3,16 - Indices Financieros en cuanto a la presentacion de los estados financieros de acuerdo a la normatividad vigente el cual establece " </t>
    </r>
    <r>
      <rPr>
        <b/>
        <sz val="8"/>
        <rFont val="Arial"/>
        <family val="2"/>
      </rPr>
      <t xml:space="preserve">Balance General a 31 de diciembre de 2013 a seis dígitos". </t>
    </r>
    <r>
      <rPr>
        <sz val="8"/>
        <rFont val="Arial"/>
        <family val="2"/>
      </rPr>
      <t xml:space="preserve">
</t>
    </r>
  </si>
  <si>
    <r>
      <t xml:space="preserve">Asomujeres no presenta el Estado de resultados a 31 de dic de 2013 de acuerdo con lo establecido en el Capitulo II, Numeral 3,16 - Indices Financieros en cuanto a la presentacion de los estados financieros de acuerdo a la normatividad vigente el cual establece " </t>
    </r>
    <r>
      <rPr>
        <b/>
        <sz val="8"/>
        <rFont val="Arial"/>
        <family val="2"/>
      </rPr>
      <t>Estado de Resultados de enero 01 a 31 de diciembre de 2013 a seis dígitos".</t>
    </r>
  </si>
  <si>
    <r>
      <t xml:space="preserve">No cumple con el indicador de Endeudamiento de acuerdo con lo establecido en el Capitulo II, Numeral 3,17 - Verificacion Fianciera , de acuerdo al </t>
    </r>
    <r>
      <rPr>
        <b/>
        <sz val="8"/>
        <rFont val="Arial"/>
        <family val="2"/>
      </rPr>
      <t xml:space="preserve">"valor del presupuesto oficial del grupo ofertado". </t>
    </r>
    <r>
      <rPr>
        <sz val="8"/>
        <rFont val="Arial"/>
        <family val="2"/>
      </rPr>
      <t xml:space="preserve">
</t>
    </r>
  </si>
  <si>
    <t>EL PROPONENTE CUMPLE __X__ NO CUMPLE _______</t>
  </si>
  <si>
    <t>16- CORDOBA</t>
  </si>
  <si>
    <t>42- CORDOBA</t>
  </si>
  <si>
    <t>13- CUNDINAMARCA</t>
  </si>
  <si>
    <t>14- CUNDINAMARCA</t>
  </si>
  <si>
    <t>13- CESAR</t>
  </si>
  <si>
    <t>47 - CORDOBA</t>
  </si>
  <si>
    <t>9 - PUTUMAYO</t>
  </si>
  <si>
    <t>EL PROPONENTE CUMPLE ______ NO CUMPLE ___x____</t>
  </si>
  <si>
    <t>L ,1,1 y E 68%</t>
  </si>
  <si>
    <t xml:space="preserve">L1,0  y E70%  </t>
  </si>
  <si>
    <t>EL PROPONENTE CUMPLE __x____ NO CUMPLE _______</t>
  </si>
  <si>
    <t>L 1,1 y E 68%</t>
  </si>
  <si>
    <t>L1,2 Y E65%</t>
  </si>
  <si>
    <t xml:space="preserve">L1,2  y  E65% </t>
  </si>
  <si>
    <t>L1,2 y   E65%</t>
  </si>
  <si>
    <t>L1,1 y E68</t>
  </si>
  <si>
    <t>L1,2 y  E65%</t>
  </si>
  <si>
    <t>L1,2    y E65%</t>
  </si>
  <si>
    <t>L1,2  y  E65%</t>
  </si>
  <si>
    <t>L1,2, y E70%</t>
  </si>
  <si>
    <t>L1,2 y E65%</t>
  </si>
  <si>
    <t>L1,0 y   E70%</t>
  </si>
  <si>
    <t>L1,1 y  E68%</t>
  </si>
  <si>
    <t>50-CORDOBA</t>
  </si>
  <si>
    <t>52- CORDOBA</t>
  </si>
  <si>
    <t>11-CHOCO</t>
  </si>
  <si>
    <t>6 , 14 - CESAR</t>
  </si>
  <si>
    <t xml:space="preserve">  CUMPLE     NO CUMPLE</t>
  </si>
  <si>
    <t>CUMPLE      SI   CUMPLE</t>
  </si>
  <si>
    <t>EL PROPONENTE CUMPLE ______ NO CUMPLE ___X____</t>
  </si>
  <si>
    <t xml:space="preserve">8 - PUTUMAYO  </t>
  </si>
  <si>
    <t>47-CORDOBA</t>
  </si>
  <si>
    <t>5,2,1-CESAR</t>
  </si>
  <si>
    <t>8,9- PUTUMAYO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</si>
</sst>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#,##0_ ;\-#,##0\ "/>
    <numFmt numFmtId="166" formatCode="_-&quot;$&quot;* #,##0_-;\-&quot;$&quot;* #,##0_-;_-&quot;$&quot;* &quot;-&quot;??_-;_-@_-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 Narrow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2"/>
      <color rgb="FF7030A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b/>
      <sz val="12"/>
      <color theme="1"/>
      <name val="Arial"/>
      <family val="2"/>
    </font>
    <font>
      <sz val="11"/>
      <color rgb="FF000000"/>
      <name val="Calibri"/>
      <family val="2"/>
      <scheme val="minor"/>
    </font>
    <font>
      <sz val="8"/>
      <color rgb="FF7030A0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sz val="9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2"/>
      <color rgb="FFFF0000"/>
      <name val="Arial"/>
      <family val="2"/>
    </font>
    <font>
      <b/>
      <i/>
      <sz val="1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09">
    <xf numFmtId="0" fontId="0" fillId="0" borderId="0" xfId="0"/>
    <xf numFmtId="0" fontId="0" fillId="0" borderId="0" xfId="0"/>
    <xf numFmtId="0" fontId="3" fillId="2" borderId="0" xfId="0" applyFont="1" applyFill="1" applyAlignment="1">
      <alignment vertical="center"/>
    </xf>
    <xf numFmtId="0" fontId="4" fillId="2" borderId="6" xfId="0" applyFont="1" applyFill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4" fillId="2" borderId="8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4" fillId="2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0" fontId="5" fillId="2" borderId="15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5" fillId="3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0" fontId="6" fillId="0" borderId="0" xfId="0" applyFont="1"/>
    <xf numFmtId="0" fontId="8" fillId="2" borderId="12" xfId="0" applyFont="1" applyFill="1" applyBorder="1" applyAlignment="1">
      <alignment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vertical="center" wrapText="1"/>
    </xf>
    <xf numFmtId="0" fontId="0" fillId="0" borderId="0" xfId="0" applyBorder="1" applyAlignment="1"/>
    <xf numFmtId="43" fontId="0" fillId="0" borderId="0" xfId="1" applyFont="1"/>
    <xf numFmtId="164" fontId="5" fillId="3" borderId="5" xfId="1" applyNumberFormat="1" applyFont="1" applyFill="1" applyBorder="1" applyAlignment="1">
      <alignment vertical="center"/>
    </xf>
    <xf numFmtId="164" fontId="5" fillId="3" borderId="14" xfId="1" applyNumberFormat="1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1" fillId="5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0" fillId="0" borderId="0" xfId="0" applyFont="1" applyBorder="1" applyAlignment="1">
      <alignment horizontal="center" vertical="center" wrapText="1"/>
    </xf>
    <xf numFmtId="0" fontId="5" fillId="2" borderId="13" xfId="0" applyFont="1" applyFill="1" applyBorder="1" applyAlignment="1">
      <alignment vertical="center" wrapText="1"/>
    </xf>
    <xf numFmtId="0" fontId="5" fillId="2" borderId="21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164" fontId="5" fillId="3" borderId="0" xfId="1" applyNumberFormat="1" applyFont="1" applyFill="1" applyBorder="1" applyAlignment="1">
      <alignment vertical="center"/>
    </xf>
    <xf numFmtId="0" fontId="5" fillId="3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vertical="center"/>
    </xf>
    <xf numFmtId="0" fontId="6" fillId="0" borderId="7" xfId="0" applyFont="1" applyBorder="1"/>
    <xf numFmtId="0" fontId="7" fillId="0" borderId="0" xfId="0" applyFont="1" applyBorder="1"/>
    <xf numFmtId="0" fontId="11" fillId="0" borderId="0" xfId="0" applyFont="1" applyBorder="1"/>
    <xf numFmtId="0" fontId="6" fillId="0" borderId="8" xfId="0" applyFont="1" applyBorder="1"/>
    <xf numFmtId="0" fontId="6" fillId="0" borderId="0" xfId="0" applyFont="1" applyBorder="1"/>
    <xf numFmtId="0" fontId="6" fillId="0" borderId="7" xfId="0" applyFont="1" applyBorder="1" applyAlignment="1"/>
    <xf numFmtId="0" fontId="6" fillId="0" borderId="0" xfId="0" applyFont="1" applyBorder="1" applyAlignment="1">
      <alignment horizontal="center"/>
    </xf>
    <xf numFmtId="0" fontId="10" fillId="0" borderId="8" xfId="0" applyFont="1" applyBorder="1" applyAlignment="1">
      <alignment vertical="center" wrapText="1"/>
    </xf>
    <xf numFmtId="0" fontId="0" fillId="0" borderId="8" xfId="0" applyBorder="1" applyAlignment="1"/>
    <xf numFmtId="0" fontId="6" fillId="0" borderId="12" xfId="0" applyFont="1" applyBorder="1"/>
    <xf numFmtId="0" fontId="6" fillId="0" borderId="14" xfId="0" applyFont="1" applyBorder="1"/>
    <xf numFmtId="0" fontId="6" fillId="0" borderId="15" xfId="0" applyFont="1" applyBorder="1"/>
    <xf numFmtId="0" fontId="12" fillId="0" borderId="0" xfId="0" applyFont="1" applyBorder="1"/>
    <xf numFmtId="0" fontId="13" fillId="0" borderId="0" xfId="0" applyFont="1" applyBorder="1" applyAlignment="1">
      <alignment horizontal="center"/>
    </xf>
    <xf numFmtId="0" fontId="10" fillId="5" borderId="0" xfId="0" applyFont="1" applyFill="1" applyBorder="1" applyAlignment="1">
      <alignment horizontal="center"/>
    </xf>
    <xf numFmtId="0" fontId="4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164" fontId="5" fillId="3" borderId="1" xfId="1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vertical="center" wrapText="1"/>
    </xf>
    <xf numFmtId="14" fontId="12" fillId="0" borderId="0" xfId="0" applyNumberFormat="1" applyFont="1" applyBorder="1"/>
    <xf numFmtId="0" fontId="11" fillId="0" borderId="0" xfId="0" applyFont="1" applyBorder="1" applyAlignment="1">
      <alignment horizontal="center"/>
    </xf>
    <xf numFmtId="14" fontId="12" fillId="0" borderId="0" xfId="0" applyNumberFormat="1" applyFont="1" applyBorder="1" applyAlignment="1">
      <alignment horizontal="center"/>
    </xf>
    <xf numFmtId="0" fontId="4" fillId="2" borderId="12" xfId="0" applyFont="1" applyFill="1" applyBorder="1" applyAlignment="1">
      <alignment vertical="center"/>
    </xf>
    <xf numFmtId="44" fontId="9" fillId="2" borderId="11" xfId="3" applyFont="1" applyFill="1" applyBorder="1" applyAlignment="1">
      <alignment horizontal="center" vertical="center" wrapText="1"/>
    </xf>
    <xf numFmtId="44" fontId="9" fillId="2" borderId="10" xfId="3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12" fillId="0" borderId="0" xfId="0" applyFont="1" applyBorder="1" applyAlignment="1">
      <alignment horizontal="center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15" fillId="0" borderId="0" xfId="0" applyFont="1" applyBorder="1"/>
    <xf numFmtId="0" fontId="0" fillId="0" borderId="0" xfId="0" applyBorder="1" applyAlignment="1">
      <alignment horizontal="left" vertical="center" wrapText="1"/>
    </xf>
    <xf numFmtId="0" fontId="4" fillId="2" borderId="3" xfId="0" applyFont="1" applyFill="1" applyBorder="1" applyAlignment="1">
      <alignment vertical="center"/>
    </xf>
    <xf numFmtId="0" fontId="16" fillId="0" borderId="0" xfId="0" applyFont="1" applyBorder="1"/>
    <xf numFmtId="0" fontId="18" fillId="0" borderId="0" xfId="0" applyFont="1" applyBorder="1" applyAlignment="1">
      <alignment horizontal="center"/>
    </xf>
    <xf numFmtId="0" fontId="4" fillId="2" borderId="3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/>
    </xf>
    <xf numFmtId="0" fontId="21" fillId="0" borderId="1" xfId="0" applyFont="1" applyBorder="1" applyAlignment="1">
      <alignment horizontal="center"/>
    </xf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vertical="justify" wrapText="1"/>
    </xf>
    <xf numFmtId="0" fontId="16" fillId="0" borderId="1" xfId="0" applyFont="1" applyBorder="1" applyAlignment="1">
      <alignment horizontal="center" wrapText="1"/>
    </xf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justify" vertical="center"/>
    </xf>
    <xf numFmtId="0" fontId="6" fillId="0" borderId="1" xfId="0" applyFont="1" applyBorder="1"/>
    <xf numFmtId="0" fontId="15" fillId="0" borderId="1" xfId="0" applyFont="1" applyBorder="1" applyAlignment="1">
      <alignment horizontal="center"/>
    </xf>
    <xf numFmtId="14" fontId="12" fillId="0" borderId="1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4" fillId="2" borderId="3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4" fontId="5" fillId="3" borderId="1" xfId="0" applyNumberFormat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justify" wrapText="1"/>
    </xf>
    <xf numFmtId="0" fontId="4" fillId="2" borderId="3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16" fillId="0" borderId="0" xfId="0" applyFont="1" applyFill="1" applyBorder="1"/>
    <xf numFmtId="0" fontId="16" fillId="0" borderId="3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left" vertical="center"/>
    </xf>
    <xf numFmtId="165" fontId="0" fillId="0" borderId="0" xfId="0" applyNumberFormat="1"/>
    <xf numFmtId="0" fontId="8" fillId="0" borderId="3" xfId="0" applyFont="1" applyFill="1" applyBorder="1" applyAlignment="1">
      <alignment horizontal="left" vertical="center"/>
    </xf>
    <xf numFmtId="0" fontId="8" fillId="0" borderId="3" xfId="0" applyNumberFormat="1" applyFont="1" applyFill="1" applyBorder="1" applyAlignment="1">
      <alignment horizontal="left" vertical="center"/>
    </xf>
    <xf numFmtId="0" fontId="26" fillId="2" borderId="2" xfId="0" applyFont="1" applyFill="1" applyBorder="1" applyAlignment="1">
      <alignment horizontal="center" vertical="center"/>
    </xf>
    <xf numFmtId="0" fontId="0" fillId="0" borderId="0" xfId="0" applyBorder="1"/>
    <xf numFmtId="9" fontId="0" fillId="0" borderId="0" xfId="0" applyNumberFormat="1" applyBorder="1"/>
    <xf numFmtId="43" fontId="0" fillId="0" borderId="0" xfId="1" applyFont="1" applyBorder="1"/>
    <xf numFmtId="0" fontId="1" fillId="0" borderId="0" xfId="0" applyFont="1" applyBorder="1" applyAlignment="1">
      <alignment horizontal="center"/>
    </xf>
    <xf numFmtId="164" fontId="0" fillId="0" borderId="0" xfId="1" applyNumberFormat="1" applyFont="1" applyBorder="1"/>
    <xf numFmtId="165" fontId="0" fillId="0" borderId="0" xfId="1" applyNumberFormat="1" applyFont="1" applyBorder="1"/>
    <xf numFmtId="165" fontId="0" fillId="0" borderId="0" xfId="0" applyNumberFormat="1" applyBorder="1"/>
    <xf numFmtId="0" fontId="25" fillId="0" borderId="0" xfId="0" applyFont="1" applyBorder="1" applyAlignment="1">
      <alignment horizontal="center" vertical="center" wrapText="1"/>
    </xf>
    <xf numFmtId="0" fontId="5" fillId="2" borderId="17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 wrapText="1"/>
    </xf>
    <xf numFmtId="0" fontId="4" fillId="2" borderId="16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/>
    </xf>
    <xf numFmtId="0" fontId="0" fillId="0" borderId="0" xfId="0" applyBorder="1"/>
    <xf numFmtId="0" fontId="4" fillId="2" borderId="14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0" fontId="4" fillId="4" borderId="9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44" fontId="9" fillId="2" borderId="11" xfId="3" applyFont="1" applyFill="1" applyBorder="1" applyAlignment="1">
      <alignment horizontal="center" vertical="center" wrapText="1"/>
    </xf>
    <xf numFmtId="44" fontId="9" fillId="2" borderId="10" xfId="3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44" fontId="9" fillId="2" borderId="16" xfId="3" applyFont="1" applyFill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8" xfId="0" applyBorder="1" applyAlignment="1">
      <alignment horizontal="center" vertical="center" wrapText="1"/>
    </xf>
    <xf numFmtId="0" fontId="5" fillId="2" borderId="20" xfId="0" applyFont="1" applyFill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44" fontId="9" fillId="2" borderId="1" xfId="3" applyFont="1" applyFill="1" applyBorder="1" applyAlignment="1">
      <alignment horizontal="center" vertical="center" wrapText="1"/>
    </xf>
    <xf numFmtId="44" fontId="9" fillId="2" borderId="2" xfId="3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5" fillId="2" borderId="23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4" fillId="2" borderId="19" xfId="0" applyFont="1" applyFill="1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64" fontId="28" fillId="0" borderId="9" xfId="1" applyNumberFormat="1" applyFont="1" applyFill="1" applyBorder="1" applyAlignment="1">
      <alignment vertical="center"/>
    </xf>
    <xf numFmtId="164" fontId="28" fillId="0" borderId="29" xfId="1" applyNumberFormat="1" applyFont="1" applyFill="1" applyBorder="1" applyAlignment="1">
      <alignment vertical="center"/>
    </xf>
    <xf numFmtId="166" fontId="27" fillId="2" borderId="1" xfId="3" applyNumberFormat="1" applyFont="1" applyFill="1" applyBorder="1" applyAlignment="1">
      <alignment horizontal="center" vertical="center" wrapText="1"/>
    </xf>
    <xf numFmtId="166" fontId="27" fillId="2" borderId="2" xfId="3" applyNumberFormat="1" applyFont="1" applyFill="1" applyBorder="1" applyAlignment="1">
      <alignment horizontal="center" vertical="center" wrapText="1"/>
    </xf>
    <xf numFmtId="6" fontId="14" fillId="0" borderId="9" xfId="0" applyNumberFormat="1" applyFont="1" applyFill="1" applyBorder="1" applyAlignment="1">
      <alignment vertical="center"/>
    </xf>
    <xf numFmtId="6" fontId="14" fillId="0" borderId="29" xfId="0" applyNumberFormat="1" applyFont="1" applyFill="1" applyBorder="1" applyAlignment="1">
      <alignment vertical="center"/>
    </xf>
    <xf numFmtId="6" fontId="28" fillId="0" borderId="9" xfId="0" applyNumberFormat="1" applyFont="1" applyFill="1" applyBorder="1" applyAlignment="1">
      <alignment vertical="center"/>
    </xf>
    <xf numFmtId="6" fontId="28" fillId="0" borderId="29" xfId="0" applyNumberFormat="1" applyFont="1" applyFill="1" applyBorder="1" applyAlignment="1">
      <alignment vertical="center"/>
    </xf>
    <xf numFmtId="44" fontId="27" fillId="2" borderId="1" xfId="3" applyFont="1" applyFill="1" applyBorder="1" applyAlignment="1">
      <alignment horizontal="center" vertical="center" wrapText="1"/>
    </xf>
    <xf numFmtId="44" fontId="27" fillId="2" borderId="2" xfId="3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6" fontId="14" fillId="0" borderId="4" xfId="0" applyNumberFormat="1" applyFont="1" applyFill="1" applyBorder="1" applyAlignment="1">
      <alignment vertical="center"/>
    </xf>
    <xf numFmtId="6" fontId="14" fillId="0" borderId="6" xfId="0" applyNumberFormat="1" applyFont="1" applyFill="1" applyBorder="1" applyAlignment="1">
      <alignment vertical="center"/>
    </xf>
    <xf numFmtId="0" fontId="1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6" fontId="9" fillId="2" borderId="1" xfId="3" applyNumberFormat="1" applyFont="1" applyFill="1" applyBorder="1" applyAlignment="1">
      <alignment horizontal="center" vertical="center" wrapText="1"/>
    </xf>
    <xf numFmtId="6" fontId="14" fillId="0" borderId="31" xfId="0" applyNumberFormat="1" applyFont="1" applyFill="1" applyBorder="1" applyAlignment="1">
      <alignment vertical="center"/>
    </xf>
    <xf numFmtId="6" fontId="14" fillId="0" borderId="32" xfId="0" applyNumberFormat="1" applyFont="1" applyFill="1" applyBorder="1" applyAlignment="1">
      <alignment vertical="center"/>
    </xf>
    <xf numFmtId="44" fontId="9" fillId="2" borderId="3" xfId="3" applyFont="1" applyFill="1" applyBorder="1" applyAlignment="1">
      <alignment horizontal="center" vertical="center" wrapText="1"/>
    </xf>
    <xf numFmtId="0" fontId="16" fillId="0" borderId="30" xfId="0" applyFont="1" applyFill="1" applyBorder="1" applyAlignment="1">
      <alignment horizontal="center" vertical="center" wrapText="1"/>
    </xf>
    <xf numFmtId="0" fontId="17" fillId="0" borderId="30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43" fontId="25" fillId="0" borderId="0" xfId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43" fontId="10" fillId="0" borderId="0" xfId="1" applyFont="1" applyBorder="1" applyAlignment="1">
      <alignment horizontal="center" vertical="center" wrapText="1"/>
    </xf>
    <xf numFmtId="6" fontId="28" fillId="0" borderId="4" xfId="0" applyNumberFormat="1" applyFont="1" applyFill="1" applyBorder="1" applyAlignment="1">
      <alignment vertical="center"/>
    </xf>
    <xf numFmtId="6" fontId="28" fillId="0" borderId="6" xfId="0" applyNumberFormat="1" applyFont="1" applyFill="1" applyBorder="1" applyAlignment="1">
      <alignment vertical="center"/>
    </xf>
  </cellXfs>
  <cellStyles count="6">
    <cellStyle name="Millares" xfId="1" builtinId="3"/>
    <cellStyle name="Millares 2" xfId="4"/>
    <cellStyle name="Moneda" xfId="3" builtinId="4"/>
    <cellStyle name="Moneda 2" xfId="5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9"/>
  <sheetViews>
    <sheetView workbookViewId="0">
      <selection activeCell="E23" sqref="E23"/>
    </sheetView>
  </sheetViews>
  <sheetFormatPr baseColWidth="10" defaultRowHeight="15.75" x14ac:dyDescent="0.25"/>
  <cols>
    <col min="1" max="1" width="11.42578125" style="1"/>
    <col min="2" max="2" width="3.7109375" style="18" customWidth="1"/>
    <col min="3" max="3" width="55.5703125" style="18" customWidth="1"/>
    <col min="4" max="4" width="41.28515625" style="18" customWidth="1"/>
    <col min="5" max="5" width="29.42578125" style="18" customWidth="1"/>
    <col min="6" max="6" width="3.7109375" style="18" customWidth="1"/>
    <col min="7" max="9" width="11.42578125" style="1"/>
    <col min="10" max="10" width="18.85546875" style="23" bestFit="1" customWidth="1"/>
    <col min="11" max="16384" width="11.42578125" style="1"/>
  </cols>
  <sheetData>
    <row r="1" spans="2:10" ht="16.5" thickBot="1" x14ac:dyDescent="0.3"/>
    <row r="2" spans="2:10" ht="15.75" customHeight="1" x14ac:dyDescent="0.25">
      <c r="B2" s="144" t="s">
        <v>10</v>
      </c>
      <c r="C2" s="133"/>
      <c r="D2" s="133"/>
      <c r="E2" s="145"/>
      <c r="F2" s="3"/>
    </row>
    <row r="3" spans="2:10" ht="27.75" customHeight="1" x14ac:dyDescent="0.25">
      <c r="B3" s="146" t="s">
        <v>0</v>
      </c>
      <c r="C3" s="147"/>
      <c r="D3" s="147"/>
      <c r="E3" s="148"/>
      <c r="F3" s="4"/>
    </row>
    <row r="4" spans="2:10" ht="21" customHeight="1" x14ac:dyDescent="0.25">
      <c r="B4" s="146" t="s">
        <v>11</v>
      </c>
      <c r="C4" s="147"/>
      <c r="D4" s="147"/>
      <c r="E4" s="148"/>
      <c r="F4" s="5"/>
    </row>
    <row r="5" spans="2:10" ht="8.25" customHeight="1" thickBot="1" x14ac:dyDescent="0.3">
      <c r="B5" s="11"/>
      <c r="C5" s="26"/>
      <c r="D5" s="26"/>
      <c r="E5" s="12"/>
      <c r="F5" s="7"/>
    </row>
    <row r="6" spans="2:10" ht="26.25" customHeight="1" thickBot="1" x14ac:dyDescent="0.3">
      <c r="B6" s="6"/>
      <c r="C6" s="71" t="s">
        <v>26</v>
      </c>
      <c r="D6" s="17"/>
      <c r="E6" s="30"/>
      <c r="F6" s="7"/>
    </row>
    <row r="7" spans="2:10" ht="27.75" customHeight="1" thickBot="1" x14ac:dyDescent="0.3">
      <c r="B7" s="6"/>
      <c r="C7" s="19" t="s">
        <v>27</v>
      </c>
      <c r="D7" s="149"/>
      <c r="E7" s="150"/>
      <c r="F7" s="7"/>
    </row>
    <row r="8" spans="2:10" ht="29.25" customHeight="1" thickBot="1" x14ac:dyDescent="0.3">
      <c r="B8" s="6"/>
      <c r="C8" s="19" t="s">
        <v>12</v>
      </c>
      <c r="D8" s="151" t="s">
        <v>13</v>
      </c>
      <c r="E8" s="152"/>
      <c r="F8" s="7"/>
    </row>
    <row r="9" spans="2:10" ht="16.5" thickBot="1" x14ac:dyDescent="0.3">
      <c r="B9" s="6"/>
      <c r="C9" s="20">
        <v>2</v>
      </c>
      <c r="D9" s="142">
        <v>3863447960</v>
      </c>
      <c r="E9" s="143"/>
      <c r="F9" s="7"/>
    </row>
    <row r="10" spans="2:10" ht="23.25" customHeight="1" thickBot="1" x14ac:dyDescent="0.3">
      <c r="B10" s="6"/>
      <c r="C10" s="20">
        <v>4</v>
      </c>
      <c r="D10" s="142">
        <v>1586307544</v>
      </c>
      <c r="E10" s="143"/>
      <c r="F10" s="7"/>
    </row>
    <row r="11" spans="2:10" ht="26.25" customHeight="1" thickBot="1" x14ac:dyDescent="0.3">
      <c r="B11" s="6"/>
      <c r="C11" s="20">
        <v>5</v>
      </c>
      <c r="D11" s="142">
        <v>1616928504</v>
      </c>
      <c r="E11" s="143"/>
      <c r="F11" s="7"/>
    </row>
    <row r="12" spans="2:10" ht="21.75" customHeight="1" thickBot="1" x14ac:dyDescent="0.3">
      <c r="B12" s="6"/>
      <c r="C12" s="20" t="s">
        <v>28</v>
      </c>
      <c r="D12" s="142"/>
      <c r="E12" s="143"/>
      <c r="F12" s="7"/>
    </row>
    <row r="13" spans="2:10" ht="32.25" thickBot="1" x14ac:dyDescent="0.3">
      <c r="B13" s="6"/>
      <c r="C13" s="21" t="s">
        <v>14</v>
      </c>
      <c r="D13" s="142">
        <f>SUM(D9:E12)</f>
        <v>7066684008</v>
      </c>
      <c r="E13" s="143"/>
      <c r="F13" s="7"/>
    </row>
    <row r="14" spans="2:10" ht="36.75" customHeight="1" thickBot="1" x14ac:dyDescent="0.3">
      <c r="B14" s="6"/>
      <c r="C14" s="21" t="s">
        <v>15</v>
      </c>
      <c r="D14" s="142">
        <f>+D13/616000</f>
        <v>11471.889623376623</v>
      </c>
      <c r="E14" s="153"/>
      <c r="F14" s="7"/>
    </row>
    <row r="15" spans="2:10" ht="24.75" customHeight="1" x14ac:dyDescent="0.25">
      <c r="B15" s="6"/>
      <c r="C15" s="32"/>
      <c r="D15" s="33"/>
      <c r="E15" s="112" t="s">
        <v>209</v>
      </c>
      <c r="F15" s="7"/>
      <c r="J15" s="23" t="s">
        <v>28</v>
      </c>
    </row>
    <row r="16" spans="2:10" ht="28.5" customHeight="1" thickBot="1" x14ac:dyDescent="0.3">
      <c r="B16" s="6"/>
      <c r="C16" s="32" t="s">
        <v>16</v>
      </c>
      <c r="D16" s="33"/>
      <c r="E16" s="8"/>
      <c r="F16" s="7"/>
      <c r="J16" s="23" t="s">
        <v>28</v>
      </c>
    </row>
    <row r="17" spans="2:7" ht="27" customHeight="1" x14ac:dyDescent="0.25">
      <c r="B17" s="6"/>
      <c r="C17" s="9" t="s">
        <v>1</v>
      </c>
      <c r="D17" s="24">
        <v>584503000</v>
      </c>
      <c r="E17" s="10"/>
      <c r="F17" s="7"/>
    </row>
    <row r="18" spans="2:7" ht="28.5" customHeight="1" x14ac:dyDescent="0.25">
      <c r="B18" s="6"/>
      <c r="C18" s="6" t="s">
        <v>2</v>
      </c>
      <c r="D18" s="34">
        <v>628563000</v>
      </c>
      <c r="E18" s="7" t="s">
        <v>28</v>
      </c>
      <c r="F18" s="7"/>
    </row>
    <row r="19" spans="2:7" ht="15" x14ac:dyDescent="0.25">
      <c r="B19" s="6"/>
      <c r="C19" s="6" t="s">
        <v>3</v>
      </c>
      <c r="D19" s="34">
        <v>171539000</v>
      </c>
      <c r="E19" s="7"/>
      <c r="F19" s="7"/>
    </row>
    <row r="20" spans="2:7" ht="27" customHeight="1" thickBot="1" x14ac:dyDescent="0.3">
      <c r="B20" s="6"/>
      <c r="C20" s="11" t="s">
        <v>4</v>
      </c>
      <c r="D20" s="25">
        <v>171539000</v>
      </c>
      <c r="E20" s="12"/>
      <c r="F20" s="7"/>
    </row>
    <row r="21" spans="2:7" ht="27" customHeight="1" thickBot="1" x14ac:dyDescent="0.3">
      <c r="B21" s="6"/>
      <c r="C21" s="139" t="s">
        <v>5</v>
      </c>
      <c r="D21" s="140"/>
      <c r="E21" s="141"/>
      <c r="F21" s="7"/>
    </row>
    <row r="22" spans="2:7" ht="16.5" thickBot="1" x14ac:dyDescent="0.3">
      <c r="B22" s="6"/>
      <c r="C22" s="139" t="s">
        <v>6</v>
      </c>
      <c r="D22" s="140"/>
      <c r="E22" s="141"/>
      <c r="F22" s="7"/>
    </row>
    <row r="23" spans="2:7" x14ac:dyDescent="0.25">
      <c r="B23" s="6"/>
      <c r="C23" s="13" t="s">
        <v>17</v>
      </c>
      <c r="D23" s="35">
        <f>D17/D19</f>
        <v>3.407405896035304</v>
      </c>
      <c r="E23" s="8" t="s">
        <v>33</v>
      </c>
      <c r="F23" s="7"/>
    </row>
    <row r="24" spans="2:7" ht="16.5" thickBot="1" x14ac:dyDescent="0.3">
      <c r="B24" s="6"/>
      <c r="C24" s="71" t="s">
        <v>7</v>
      </c>
      <c r="D24" s="14">
        <f>D20/D18%</f>
        <v>27.290661397505104</v>
      </c>
      <c r="E24" s="15" t="s">
        <v>32</v>
      </c>
      <c r="F24" s="7"/>
    </row>
    <row r="25" spans="2:7" ht="16.5" thickBot="1" x14ac:dyDescent="0.3">
      <c r="B25" s="6"/>
      <c r="C25" s="36"/>
      <c r="D25" s="37"/>
      <c r="E25" s="32"/>
      <c r="F25" s="16"/>
    </row>
    <row r="26" spans="2:7" x14ac:dyDescent="0.25">
      <c r="B26" s="130"/>
      <c r="C26" s="131" t="s">
        <v>8</v>
      </c>
      <c r="D26" s="133" t="s">
        <v>29</v>
      </c>
      <c r="E26" s="134"/>
      <c r="F26" s="135"/>
      <c r="G26" s="136"/>
    </row>
    <row r="27" spans="2:7" ht="16.5" thickBot="1" x14ac:dyDescent="0.3">
      <c r="B27" s="130"/>
      <c r="C27" s="132"/>
      <c r="D27" s="137" t="s">
        <v>9</v>
      </c>
      <c r="E27" s="138"/>
      <c r="F27" s="135"/>
      <c r="G27" s="136"/>
    </row>
    <row r="28" spans="2:7" thickBot="1" x14ac:dyDescent="0.3">
      <c r="B28" s="11"/>
      <c r="C28" s="17"/>
      <c r="D28" s="17"/>
      <c r="E28" s="17"/>
      <c r="F28" s="12"/>
      <c r="G28" s="2"/>
    </row>
    <row r="29" spans="2:7" x14ac:dyDescent="0.25">
      <c r="B29" s="38"/>
      <c r="C29" s="79" t="s">
        <v>18</v>
      </c>
      <c r="D29" s="42"/>
      <c r="E29" s="42"/>
      <c r="F29" s="41"/>
    </row>
    <row r="30" spans="2:7" x14ac:dyDescent="0.25">
      <c r="B30" s="38"/>
      <c r="C30" s="39"/>
      <c r="D30" s="42"/>
      <c r="E30" s="42"/>
      <c r="F30" s="41"/>
    </row>
    <row r="31" spans="2:7" x14ac:dyDescent="0.25">
      <c r="B31" s="38"/>
      <c r="C31" s="39"/>
      <c r="D31" s="42"/>
      <c r="E31" s="42"/>
      <c r="F31" s="41"/>
    </row>
    <row r="32" spans="2:7" x14ac:dyDescent="0.25">
      <c r="B32" s="38"/>
      <c r="C32" s="39"/>
      <c r="D32" s="42"/>
      <c r="E32" s="42"/>
      <c r="F32" s="41"/>
    </row>
    <row r="33" spans="2:6" x14ac:dyDescent="0.25">
      <c r="B33" s="38"/>
      <c r="C33" s="39"/>
      <c r="D33" s="42"/>
      <c r="E33" s="42"/>
      <c r="F33" s="41"/>
    </row>
    <row r="34" spans="2:6" x14ac:dyDescent="0.25">
      <c r="B34" s="43"/>
      <c r="C34" s="44" t="s">
        <v>30</v>
      </c>
      <c r="D34" s="44" t="s">
        <v>31</v>
      </c>
      <c r="E34" s="44" t="s">
        <v>34</v>
      </c>
      <c r="F34" s="41"/>
    </row>
    <row r="35" spans="2:6" x14ac:dyDescent="0.25">
      <c r="B35" s="38"/>
      <c r="C35" s="27" t="s">
        <v>19</v>
      </c>
      <c r="D35" s="29" t="s">
        <v>20</v>
      </c>
      <c r="E35" s="29" t="s">
        <v>21</v>
      </c>
      <c r="F35" s="45"/>
    </row>
    <row r="36" spans="2:6" x14ac:dyDescent="0.25">
      <c r="B36" s="38"/>
      <c r="C36" s="28" t="s">
        <v>22</v>
      </c>
      <c r="D36" s="28" t="s">
        <v>23</v>
      </c>
      <c r="E36" s="22" t="s">
        <v>24</v>
      </c>
      <c r="F36" s="46"/>
    </row>
    <row r="37" spans="2:6" x14ac:dyDescent="0.25">
      <c r="B37" s="38"/>
      <c r="C37" s="42"/>
      <c r="D37" s="28" t="s">
        <v>25</v>
      </c>
      <c r="E37" s="22"/>
      <c r="F37" s="41"/>
    </row>
    <row r="38" spans="2:6" x14ac:dyDescent="0.25">
      <c r="B38" s="38"/>
      <c r="C38" s="42"/>
      <c r="D38" s="42"/>
      <c r="E38" s="42"/>
      <c r="F38" s="41"/>
    </row>
    <row r="39" spans="2:6" ht="16.5" thickBot="1" x14ac:dyDescent="0.3">
      <c r="B39" s="47"/>
      <c r="C39" s="48"/>
      <c r="D39" s="48"/>
      <c r="E39" s="48"/>
      <c r="F39" s="49"/>
    </row>
  </sheetData>
  <sheetProtection algorithmName="SHA-512" hashValue="KQdiWa3N/Gn38/Hnds10coOzQPi+sB8yOzspB6QvZXs6T4zz0MrfaSK8lfusQEWQgVPRGFIjm7JIfqQolFzFPw==" saltValue="j4oc2GAzGJ2SRDA3da2UIg==" spinCount="100000" sheet="1" objects="1" scenarios="1"/>
  <mergeCells count="19">
    <mergeCell ref="C21:E21"/>
    <mergeCell ref="C22:E22"/>
    <mergeCell ref="D9:E9"/>
    <mergeCell ref="B2:E2"/>
    <mergeCell ref="B3:E3"/>
    <mergeCell ref="B4:E4"/>
    <mergeCell ref="D7:E7"/>
    <mergeCell ref="D8:E8"/>
    <mergeCell ref="D10:E10"/>
    <mergeCell ref="D11:E11"/>
    <mergeCell ref="D12:E12"/>
    <mergeCell ref="D13:E13"/>
    <mergeCell ref="D14:E14"/>
    <mergeCell ref="B26:B27"/>
    <mergeCell ref="C26:C27"/>
    <mergeCell ref="D26:E26"/>
    <mergeCell ref="F26:F27"/>
    <mergeCell ref="G26:G27"/>
    <mergeCell ref="D27:E27"/>
  </mergeCells>
  <printOptions horizontalCentered="1"/>
  <pageMargins left="0.43307086614173229" right="0.23622047244094491" top="0.74803149606299213" bottom="0.74803149606299213" header="0.31496062992125984" footer="0.31496062992125984"/>
  <pageSetup scale="75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1"/>
  <sheetViews>
    <sheetView tabSelected="1" workbookViewId="0">
      <selection activeCell="E17" sqref="E17"/>
    </sheetView>
  </sheetViews>
  <sheetFormatPr baseColWidth="10" defaultRowHeight="15.75" x14ac:dyDescent="0.25"/>
  <cols>
    <col min="1" max="1" width="11.42578125" style="1"/>
    <col min="2" max="2" width="3.7109375" style="18" customWidth="1"/>
    <col min="3" max="3" width="55.5703125" style="18" customWidth="1"/>
    <col min="4" max="4" width="41.28515625" style="18" customWidth="1"/>
    <col min="5" max="5" width="29.42578125" style="18" customWidth="1"/>
    <col min="6" max="6" width="3.7109375" style="18" customWidth="1"/>
    <col min="7" max="9" width="11.42578125" style="1"/>
    <col min="10" max="10" width="18.85546875" style="23" bestFit="1" customWidth="1"/>
    <col min="11" max="16384" width="11.42578125" style="1"/>
  </cols>
  <sheetData>
    <row r="1" spans="2:10" ht="16.5" thickBot="1" x14ac:dyDescent="0.3"/>
    <row r="2" spans="2:10" ht="15.75" customHeight="1" x14ac:dyDescent="0.25">
      <c r="B2" s="144" t="s">
        <v>39</v>
      </c>
      <c r="C2" s="133"/>
      <c r="D2" s="133"/>
      <c r="E2" s="133"/>
      <c r="F2" s="154"/>
    </row>
    <row r="3" spans="2:10" ht="27.75" customHeight="1" x14ac:dyDescent="0.25">
      <c r="B3" s="146" t="s">
        <v>0</v>
      </c>
      <c r="C3" s="147"/>
      <c r="D3" s="147"/>
      <c r="E3" s="147"/>
      <c r="F3" s="155"/>
    </row>
    <row r="4" spans="2:10" ht="21" customHeight="1" x14ac:dyDescent="0.25">
      <c r="B4" s="146" t="s">
        <v>40</v>
      </c>
      <c r="C4" s="147"/>
      <c r="D4" s="147"/>
      <c r="E4" s="147"/>
      <c r="F4" s="155"/>
    </row>
    <row r="5" spans="2:10" ht="15" x14ac:dyDescent="0.25">
      <c r="B5" s="31"/>
      <c r="C5" s="156"/>
      <c r="D5" s="157"/>
      <c r="E5" s="157"/>
      <c r="F5" s="158"/>
    </row>
    <row r="6" spans="2:10" ht="36" customHeight="1" x14ac:dyDescent="0.25">
      <c r="B6" s="167"/>
      <c r="C6" s="189" t="s">
        <v>98</v>
      </c>
      <c r="D6" s="190"/>
      <c r="E6" s="190"/>
      <c r="F6" s="172"/>
    </row>
    <row r="7" spans="2:10" ht="15" customHeight="1" x14ac:dyDescent="0.25">
      <c r="B7" s="168"/>
      <c r="C7" s="61" t="s">
        <v>92</v>
      </c>
      <c r="D7" s="175"/>
      <c r="E7" s="176"/>
      <c r="F7" s="173"/>
    </row>
    <row r="8" spans="2:10" ht="15" customHeight="1" thickBot="1" x14ac:dyDescent="0.3">
      <c r="B8" s="168"/>
      <c r="C8" s="61" t="s">
        <v>52</v>
      </c>
      <c r="D8" s="177" t="s">
        <v>13</v>
      </c>
      <c r="E8" s="178"/>
      <c r="F8" s="173"/>
    </row>
    <row r="9" spans="2:10" ht="15" customHeight="1" thickBot="1" x14ac:dyDescent="0.3">
      <c r="B9" s="168"/>
      <c r="C9" s="62">
        <v>29</v>
      </c>
      <c r="D9" s="183">
        <v>2747190536</v>
      </c>
      <c r="E9" s="184"/>
      <c r="F9" s="173"/>
    </row>
    <row r="10" spans="2:10" ht="15" customHeight="1" thickBot="1" x14ac:dyDescent="0.3">
      <c r="B10" s="168"/>
      <c r="C10" s="62">
        <v>36</v>
      </c>
      <c r="D10" s="183">
        <v>2021508334</v>
      </c>
      <c r="E10" s="184"/>
      <c r="F10" s="173"/>
    </row>
    <row r="11" spans="2:10" ht="15" customHeight="1" x14ac:dyDescent="0.25">
      <c r="B11" s="168"/>
      <c r="C11" s="62">
        <v>52</v>
      </c>
      <c r="D11" s="191">
        <v>1524445130</v>
      </c>
      <c r="E11" s="192"/>
      <c r="F11" s="173"/>
    </row>
    <row r="12" spans="2:10" ht="31.5" x14ac:dyDescent="0.25">
      <c r="B12" s="168"/>
      <c r="C12" s="63" t="s">
        <v>14</v>
      </c>
      <c r="D12" s="161">
        <f>SUM(D9:E11)</f>
        <v>6293144000</v>
      </c>
      <c r="E12" s="162"/>
      <c r="F12" s="173"/>
    </row>
    <row r="13" spans="2:10" ht="36.75" customHeight="1" x14ac:dyDescent="0.25">
      <c r="B13" s="168"/>
      <c r="C13" s="63" t="s">
        <v>15</v>
      </c>
      <c r="D13" s="161">
        <f>+D12/616000</f>
        <v>10216.142857142857</v>
      </c>
      <c r="E13" s="162"/>
      <c r="F13" s="173"/>
    </row>
    <row r="14" spans="2:10" ht="15" customHeight="1" x14ac:dyDescent="0.25">
      <c r="B14" s="168"/>
      <c r="C14" s="64"/>
      <c r="D14" s="55"/>
      <c r="E14" s="58" t="s">
        <v>236</v>
      </c>
      <c r="F14" s="173"/>
      <c r="J14" s="23" t="s">
        <v>28</v>
      </c>
    </row>
    <row r="15" spans="2:10" ht="15" customHeight="1" x14ac:dyDescent="0.25">
      <c r="B15" s="168"/>
      <c r="C15" s="64" t="s">
        <v>16</v>
      </c>
      <c r="D15" s="55"/>
      <c r="E15" s="58"/>
      <c r="F15" s="173"/>
      <c r="J15" s="23" t="s">
        <v>28</v>
      </c>
    </row>
    <row r="16" spans="2:10" ht="15" customHeight="1" x14ac:dyDescent="0.25">
      <c r="B16" s="168"/>
      <c r="C16" s="64" t="s">
        <v>1</v>
      </c>
      <c r="D16" s="56">
        <v>30730000</v>
      </c>
      <c r="E16" s="59" t="s">
        <v>28</v>
      </c>
      <c r="F16" s="173"/>
    </row>
    <row r="17" spans="2:7" ht="15" customHeight="1" x14ac:dyDescent="0.25">
      <c r="B17" s="168"/>
      <c r="C17" s="64" t="s">
        <v>2</v>
      </c>
      <c r="D17" s="56">
        <v>157354000</v>
      </c>
      <c r="E17" s="59" t="s">
        <v>28</v>
      </c>
      <c r="F17" s="173"/>
    </row>
    <row r="18" spans="2:7" ht="15" customHeight="1" x14ac:dyDescent="0.25">
      <c r="B18" s="168"/>
      <c r="C18" s="64" t="s">
        <v>3</v>
      </c>
      <c r="D18" s="56">
        <v>3450000</v>
      </c>
      <c r="E18" s="59"/>
      <c r="F18" s="173"/>
    </row>
    <row r="19" spans="2:7" ht="15" customHeight="1" x14ac:dyDescent="0.25">
      <c r="B19" s="168"/>
      <c r="C19" s="64" t="s">
        <v>4</v>
      </c>
      <c r="D19" s="56">
        <v>3450000</v>
      </c>
      <c r="E19" s="59"/>
      <c r="F19" s="173"/>
    </row>
    <row r="20" spans="2:7" ht="15" customHeight="1" x14ac:dyDescent="0.25">
      <c r="B20" s="168"/>
      <c r="C20" s="163" t="s">
        <v>5</v>
      </c>
      <c r="D20" s="164"/>
      <c r="E20" s="165"/>
      <c r="F20" s="173"/>
    </row>
    <row r="21" spans="2:7" x14ac:dyDescent="0.25">
      <c r="B21" s="168"/>
      <c r="C21" s="163" t="s">
        <v>6</v>
      </c>
      <c r="D21" s="164"/>
      <c r="E21" s="165"/>
      <c r="F21" s="173"/>
    </row>
    <row r="22" spans="2:7" x14ac:dyDescent="0.25">
      <c r="B22" s="168"/>
      <c r="C22" s="75" t="s">
        <v>17</v>
      </c>
      <c r="D22" s="57">
        <f>D16/D18</f>
        <v>8.9072463768115941</v>
      </c>
      <c r="E22" s="58" t="s">
        <v>42</v>
      </c>
      <c r="F22" s="173"/>
    </row>
    <row r="23" spans="2:7" x14ac:dyDescent="0.25">
      <c r="B23" s="168"/>
      <c r="C23" s="75" t="s">
        <v>7</v>
      </c>
      <c r="D23" s="57">
        <f>D19/D17%</f>
        <v>2.1925086111570091</v>
      </c>
      <c r="E23" s="58" t="s">
        <v>43</v>
      </c>
      <c r="F23" s="173"/>
    </row>
    <row r="24" spans="2:7" x14ac:dyDescent="0.25">
      <c r="B24" s="168"/>
      <c r="C24" s="66"/>
      <c r="D24" s="53"/>
      <c r="E24" s="59"/>
      <c r="F24" s="173"/>
    </row>
    <row r="25" spans="2:7" x14ac:dyDescent="0.25">
      <c r="B25" s="168"/>
      <c r="C25" s="166" t="s">
        <v>8</v>
      </c>
      <c r="D25" s="159" t="s">
        <v>231</v>
      </c>
      <c r="E25" s="160"/>
      <c r="F25" s="173"/>
      <c r="G25" s="136"/>
    </row>
    <row r="26" spans="2:7" x14ac:dyDescent="0.25">
      <c r="B26" s="168"/>
      <c r="C26" s="166"/>
      <c r="D26" s="159" t="s">
        <v>9</v>
      </c>
      <c r="E26" s="160"/>
      <c r="F26" s="173"/>
      <c r="G26" s="136"/>
    </row>
    <row r="27" spans="2:7" ht="15" x14ac:dyDescent="0.25">
      <c r="B27" s="168"/>
      <c r="C27" s="67"/>
      <c r="D27" s="54"/>
      <c r="E27" s="60"/>
      <c r="F27" s="173"/>
      <c r="G27" s="2"/>
    </row>
    <row r="28" spans="2:7" ht="15" x14ac:dyDescent="0.25">
      <c r="B28" s="168"/>
      <c r="C28" s="96" t="s">
        <v>18</v>
      </c>
      <c r="D28" s="88" t="s">
        <v>53</v>
      </c>
      <c r="E28" s="97">
        <v>41639</v>
      </c>
      <c r="F28" s="173"/>
    </row>
    <row r="29" spans="2:7" ht="15" x14ac:dyDescent="0.25">
      <c r="B29" s="168"/>
      <c r="C29" s="98" t="s">
        <v>94</v>
      </c>
      <c r="D29" s="88" t="s">
        <v>93</v>
      </c>
      <c r="E29" s="88" t="s">
        <v>46</v>
      </c>
      <c r="F29" s="173"/>
    </row>
    <row r="30" spans="2:7" ht="58.5" customHeight="1" x14ac:dyDescent="0.25">
      <c r="B30" s="168"/>
      <c r="C30" s="90" t="s">
        <v>168</v>
      </c>
      <c r="D30" s="92" t="s">
        <v>62</v>
      </c>
      <c r="E30" s="93" t="s">
        <v>177</v>
      </c>
      <c r="F30" s="173"/>
    </row>
    <row r="31" spans="2:7" ht="58.5" customHeight="1" x14ac:dyDescent="0.25">
      <c r="B31" s="168"/>
      <c r="C31" s="91" t="s">
        <v>167</v>
      </c>
      <c r="D31" s="92"/>
      <c r="E31" s="93"/>
      <c r="F31" s="173"/>
    </row>
    <row r="32" spans="2:7" ht="15" x14ac:dyDescent="0.25">
      <c r="B32" s="168"/>
      <c r="C32" s="193" t="s">
        <v>178</v>
      </c>
      <c r="D32" s="92"/>
      <c r="E32" s="93"/>
      <c r="F32" s="173"/>
    </row>
    <row r="33" spans="2:6" ht="120" customHeight="1" x14ac:dyDescent="0.25">
      <c r="B33" s="168"/>
      <c r="C33" s="194"/>
      <c r="D33" s="92"/>
      <c r="E33" s="93"/>
      <c r="F33" s="173"/>
    </row>
    <row r="34" spans="2:6" ht="67.5" x14ac:dyDescent="0.25">
      <c r="B34" s="168"/>
      <c r="C34" s="94" t="s">
        <v>179</v>
      </c>
      <c r="D34" s="92"/>
      <c r="E34" s="93"/>
      <c r="F34" s="173"/>
    </row>
    <row r="35" spans="2:6" x14ac:dyDescent="0.25">
      <c r="B35" s="168"/>
      <c r="C35" s="80"/>
      <c r="D35" s="42"/>
      <c r="E35" s="42"/>
      <c r="F35" s="173"/>
    </row>
    <row r="36" spans="2:6" x14ac:dyDescent="0.25">
      <c r="B36" s="168"/>
      <c r="C36" s="80"/>
      <c r="D36" s="42"/>
      <c r="E36" s="42"/>
      <c r="F36" s="173"/>
    </row>
    <row r="37" spans="2:6" x14ac:dyDescent="0.25">
      <c r="B37" s="168"/>
      <c r="C37" s="51" t="s">
        <v>49</v>
      </c>
      <c r="D37" s="51" t="s">
        <v>47</v>
      </c>
      <c r="E37" s="51" t="s">
        <v>48</v>
      </c>
      <c r="F37" s="173"/>
    </row>
    <row r="38" spans="2:6" ht="15" x14ac:dyDescent="0.25">
      <c r="B38" s="168"/>
      <c r="C38" s="52" t="s">
        <v>19</v>
      </c>
      <c r="D38" s="29" t="s">
        <v>20</v>
      </c>
      <c r="E38" s="29" t="s">
        <v>21</v>
      </c>
      <c r="F38" s="173"/>
    </row>
    <row r="39" spans="2:6" ht="15" x14ac:dyDescent="0.25">
      <c r="B39" s="168"/>
      <c r="C39" s="28" t="s">
        <v>22</v>
      </c>
      <c r="D39" s="28" t="s">
        <v>23</v>
      </c>
      <c r="E39" s="22" t="s">
        <v>24</v>
      </c>
      <c r="F39" s="173"/>
    </row>
    <row r="40" spans="2:6" ht="15" x14ac:dyDescent="0.25">
      <c r="B40" s="168"/>
      <c r="C40" s="28" t="s">
        <v>25</v>
      </c>
      <c r="D40" s="28" t="s">
        <v>25</v>
      </c>
      <c r="E40" s="28" t="s">
        <v>25</v>
      </c>
      <c r="F40" s="173"/>
    </row>
    <row r="41" spans="2:6" ht="16.5" thickBot="1" x14ac:dyDescent="0.3">
      <c r="B41" s="169"/>
      <c r="C41" s="48"/>
      <c r="D41" s="48"/>
      <c r="E41" s="48"/>
      <c r="F41" s="174"/>
    </row>
  </sheetData>
  <sheetProtection algorithmName="SHA-512" hashValue="xdkP4yFQCdDohUooqpNHws4K2AEKBT8nD/bNAzJekGGMxcCcr9v5PD5SZrz4U0wASm2hwjHUIgehvKWqOBkAag==" saltValue="IW1rV0/BJadYS35ftoLMoA==" spinCount="100000" sheet="1" objects="1" scenarios="1"/>
  <mergeCells count="21">
    <mergeCell ref="B2:F2"/>
    <mergeCell ref="B3:F3"/>
    <mergeCell ref="B4:F4"/>
    <mergeCell ref="C5:F5"/>
    <mergeCell ref="B6:B41"/>
    <mergeCell ref="C6:E6"/>
    <mergeCell ref="F6:F41"/>
    <mergeCell ref="D7:E7"/>
    <mergeCell ref="D8:E8"/>
    <mergeCell ref="D9:E9"/>
    <mergeCell ref="D10:E10"/>
    <mergeCell ref="D11:E11"/>
    <mergeCell ref="C32:C33"/>
    <mergeCell ref="G25:G26"/>
    <mergeCell ref="D26:E26"/>
    <mergeCell ref="D12:E12"/>
    <mergeCell ref="D13:E13"/>
    <mergeCell ref="C20:E20"/>
    <mergeCell ref="C21:E21"/>
    <mergeCell ref="C25:C26"/>
    <mergeCell ref="D25:E25"/>
  </mergeCells>
  <printOptions horizontalCentered="1"/>
  <pageMargins left="0.43307086614173229" right="0.23622047244094491" top="0.74803149606299213" bottom="0.74803149606299213" header="0.31496062992125984" footer="0.31496062992125984"/>
  <pageSetup scale="75"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2"/>
  <sheetViews>
    <sheetView workbookViewId="0">
      <selection activeCell="I23" sqref="I23"/>
    </sheetView>
  </sheetViews>
  <sheetFormatPr baseColWidth="10" defaultRowHeight="15.75" x14ac:dyDescent="0.25"/>
  <cols>
    <col min="1" max="1" width="11.42578125" style="1"/>
    <col min="2" max="2" width="3.7109375" style="18" customWidth="1"/>
    <col min="3" max="3" width="55.5703125" style="18" customWidth="1"/>
    <col min="4" max="4" width="41.28515625" style="18" customWidth="1"/>
    <col min="5" max="5" width="29.42578125" style="18" customWidth="1"/>
    <col min="6" max="6" width="3.7109375" style="18" customWidth="1"/>
    <col min="7" max="9" width="11.42578125" style="1"/>
    <col min="10" max="10" width="18.85546875" style="23" bestFit="1" customWidth="1"/>
    <col min="11" max="16384" width="11.42578125" style="1"/>
  </cols>
  <sheetData>
    <row r="1" spans="2:6" ht="16.5" thickBot="1" x14ac:dyDescent="0.3"/>
    <row r="2" spans="2:6" ht="15.75" customHeight="1" x14ac:dyDescent="0.25">
      <c r="B2" s="144" t="s">
        <v>39</v>
      </c>
      <c r="C2" s="133"/>
      <c r="D2" s="133"/>
      <c r="E2" s="133"/>
      <c r="F2" s="154"/>
    </row>
    <row r="3" spans="2:6" ht="27.75" customHeight="1" x14ac:dyDescent="0.25">
      <c r="B3" s="146" t="s">
        <v>0</v>
      </c>
      <c r="C3" s="147"/>
      <c r="D3" s="147"/>
      <c r="E3" s="147"/>
      <c r="F3" s="155"/>
    </row>
    <row r="4" spans="2:6" ht="21" customHeight="1" x14ac:dyDescent="0.25">
      <c r="B4" s="146" t="s">
        <v>40</v>
      </c>
      <c r="C4" s="147"/>
      <c r="D4" s="147"/>
      <c r="E4" s="147"/>
      <c r="F4" s="155"/>
    </row>
    <row r="5" spans="2:6" ht="15" x14ac:dyDescent="0.25">
      <c r="B5" s="31"/>
      <c r="C5" s="156"/>
      <c r="D5" s="157"/>
      <c r="E5" s="157"/>
      <c r="F5" s="158"/>
    </row>
    <row r="6" spans="2:6" ht="26.25" customHeight="1" x14ac:dyDescent="0.25">
      <c r="B6" s="167"/>
      <c r="C6" s="170" t="s">
        <v>104</v>
      </c>
      <c r="D6" s="171"/>
      <c r="E6" s="171"/>
      <c r="F6" s="172"/>
    </row>
    <row r="7" spans="2:6" ht="27.75" customHeight="1" x14ac:dyDescent="0.25">
      <c r="B7" s="168"/>
      <c r="C7" s="61" t="s">
        <v>105</v>
      </c>
      <c r="D7" s="175"/>
      <c r="E7" s="176"/>
      <c r="F7" s="173"/>
    </row>
    <row r="8" spans="2:6" ht="29.25" customHeight="1" thickBot="1" x14ac:dyDescent="0.3">
      <c r="B8" s="168"/>
      <c r="C8" s="61" t="s">
        <v>52</v>
      </c>
      <c r="D8" s="177" t="s">
        <v>13</v>
      </c>
      <c r="E8" s="178"/>
      <c r="F8" s="173"/>
    </row>
    <row r="9" spans="2:6" ht="23.25" customHeight="1" thickBot="1" x14ac:dyDescent="0.3">
      <c r="B9" s="168"/>
      <c r="C9" s="62">
        <v>31</v>
      </c>
      <c r="D9" s="183">
        <v>2789689401</v>
      </c>
      <c r="E9" s="184"/>
      <c r="F9" s="173"/>
    </row>
    <row r="10" spans="2:6" ht="23.25" customHeight="1" thickBot="1" x14ac:dyDescent="0.3">
      <c r="B10" s="168"/>
      <c r="C10" s="62">
        <v>32</v>
      </c>
      <c r="D10" s="183">
        <v>1735830844</v>
      </c>
      <c r="E10" s="184"/>
      <c r="F10" s="173"/>
    </row>
    <row r="11" spans="2:6" ht="26.25" customHeight="1" x14ac:dyDescent="0.25">
      <c r="B11" s="168"/>
      <c r="C11" s="62"/>
      <c r="D11" s="161"/>
      <c r="E11" s="162"/>
      <c r="F11" s="173"/>
    </row>
    <row r="12" spans="2:6" ht="26.25" customHeight="1" x14ac:dyDescent="0.25">
      <c r="B12" s="168"/>
      <c r="C12" s="62"/>
      <c r="D12" s="161"/>
      <c r="E12" s="162"/>
      <c r="F12" s="173"/>
    </row>
    <row r="13" spans="2:6" ht="26.25" customHeight="1" x14ac:dyDescent="0.25">
      <c r="B13" s="168"/>
      <c r="C13" s="62"/>
      <c r="D13" s="161"/>
      <c r="E13" s="162"/>
      <c r="F13" s="173"/>
    </row>
    <row r="14" spans="2:6" ht="26.25" customHeight="1" x14ac:dyDescent="0.25">
      <c r="B14" s="168"/>
      <c r="C14" s="62"/>
      <c r="D14" s="161"/>
      <c r="E14" s="162"/>
      <c r="F14" s="173"/>
    </row>
    <row r="15" spans="2:6" ht="26.25" customHeight="1" x14ac:dyDescent="0.25">
      <c r="B15" s="168"/>
      <c r="C15" s="62"/>
      <c r="D15" s="161"/>
      <c r="E15" s="162"/>
      <c r="F15" s="173"/>
    </row>
    <row r="16" spans="2:6" ht="21.75" customHeight="1" x14ac:dyDescent="0.25">
      <c r="B16" s="168"/>
      <c r="C16" s="62"/>
      <c r="D16" s="161"/>
      <c r="E16" s="162"/>
      <c r="F16" s="173"/>
    </row>
    <row r="17" spans="2:10" ht="31.5" x14ac:dyDescent="0.25">
      <c r="B17" s="168"/>
      <c r="C17" s="63" t="s">
        <v>14</v>
      </c>
      <c r="D17" s="161">
        <f>SUM(D9:E16)</f>
        <v>4525520245</v>
      </c>
      <c r="E17" s="162"/>
      <c r="F17" s="173"/>
    </row>
    <row r="18" spans="2:10" ht="36.75" customHeight="1" x14ac:dyDescent="0.25">
      <c r="B18" s="168"/>
      <c r="C18" s="63" t="s">
        <v>15</v>
      </c>
      <c r="D18" s="161">
        <f>+D17/616000</f>
        <v>7346.623774350649</v>
      </c>
      <c r="E18" s="162"/>
      <c r="F18" s="173"/>
    </row>
    <row r="19" spans="2:10" ht="24.75" customHeight="1" x14ac:dyDescent="0.25">
      <c r="B19" s="168"/>
      <c r="C19" s="64"/>
      <c r="D19" s="55"/>
      <c r="E19" s="113" t="s">
        <v>218</v>
      </c>
      <c r="F19" s="173"/>
      <c r="J19" s="23" t="s">
        <v>28</v>
      </c>
    </row>
    <row r="20" spans="2:10" ht="27" customHeight="1" x14ac:dyDescent="0.25">
      <c r="B20" s="168"/>
      <c r="C20" s="64" t="s">
        <v>16</v>
      </c>
      <c r="D20" s="55"/>
      <c r="E20" s="58"/>
      <c r="F20" s="173"/>
      <c r="J20" s="23" t="s">
        <v>28</v>
      </c>
    </row>
    <row r="21" spans="2:10" ht="27" customHeight="1" x14ac:dyDescent="0.25">
      <c r="B21" s="168"/>
      <c r="C21" s="64" t="s">
        <v>1</v>
      </c>
      <c r="D21" s="56">
        <v>23964000</v>
      </c>
      <c r="E21" s="59" t="s">
        <v>28</v>
      </c>
      <c r="F21" s="173"/>
    </row>
    <row r="22" spans="2:10" ht="27" customHeight="1" x14ac:dyDescent="0.25">
      <c r="B22" s="168"/>
      <c r="C22" s="64" t="s">
        <v>2</v>
      </c>
      <c r="D22" s="56">
        <v>32430500</v>
      </c>
      <c r="E22" s="59" t="s">
        <v>28</v>
      </c>
      <c r="F22" s="173"/>
    </row>
    <row r="23" spans="2:10" ht="27" customHeight="1" x14ac:dyDescent="0.25">
      <c r="B23" s="168"/>
      <c r="C23" s="64" t="s">
        <v>3</v>
      </c>
      <c r="D23" s="56">
        <v>8055000</v>
      </c>
      <c r="E23" s="59"/>
      <c r="F23" s="173"/>
    </row>
    <row r="24" spans="2:10" ht="27" customHeight="1" x14ac:dyDescent="0.25">
      <c r="B24" s="168"/>
      <c r="C24" s="64" t="s">
        <v>4</v>
      </c>
      <c r="D24" s="56">
        <v>8055000</v>
      </c>
      <c r="E24" s="59"/>
      <c r="F24" s="173"/>
    </row>
    <row r="25" spans="2:10" ht="27" customHeight="1" x14ac:dyDescent="0.25">
      <c r="B25" s="168"/>
      <c r="C25" s="163" t="s">
        <v>5</v>
      </c>
      <c r="D25" s="164"/>
      <c r="E25" s="165"/>
      <c r="F25" s="173"/>
    </row>
    <row r="26" spans="2:10" x14ac:dyDescent="0.25">
      <c r="B26" s="168"/>
      <c r="C26" s="163" t="s">
        <v>6</v>
      </c>
      <c r="D26" s="164"/>
      <c r="E26" s="165"/>
      <c r="F26" s="173"/>
    </row>
    <row r="27" spans="2:10" x14ac:dyDescent="0.25">
      <c r="B27" s="168"/>
      <c r="C27" s="78" t="s">
        <v>17</v>
      </c>
      <c r="D27" s="57">
        <f>D21/D23</f>
        <v>2.9750465549348233</v>
      </c>
      <c r="E27" s="58" t="s">
        <v>102</v>
      </c>
      <c r="F27" s="173"/>
    </row>
    <row r="28" spans="2:10" x14ac:dyDescent="0.25">
      <c r="B28" s="168"/>
      <c r="C28" s="78" t="s">
        <v>7</v>
      </c>
      <c r="D28" s="57">
        <f>D24/D22%</f>
        <v>24.837729914740752</v>
      </c>
      <c r="E28" s="58" t="s">
        <v>106</v>
      </c>
      <c r="F28" s="173"/>
    </row>
    <row r="29" spans="2:10" x14ac:dyDescent="0.25">
      <c r="B29" s="168"/>
      <c r="C29" s="66"/>
      <c r="D29" s="53"/>
      <c r="E29" s="59"/>
      <c r="F29" s="173"/>
    </row>
    <row r="30" spans="2:10" x14ac:dyDescent="0.25">
      <c r="B30" s="168"/>
      <c r="C30" s="166" t="s">
        <v>8</v>
      </c>
      <c r="D30" s="159" t="s">
        <v>107</v>
      </c>
      <c r="E30" s="160"/>
      <c r="F30" s="173"/>
      <c r="G30" s="136"/>
    </row>
    <row r="31" spans="2:10" x14ac:dyDescent="0.25">
      <c r="B31" s="168"/>
      <c r="C31" s="166"/>
      <c r="D31" s="159" t="s">
        <v>9</v>
      </c>
      <c r="E31" s="160"/>
      <c r="F31" s="173"/>
      <c r="G31" s="136"/>
    </row>
    <row r="32" spans="2:10" ht="15" x14ac:dyDescent="0.25">
      <c r="B32" s="168"/>
      <c r="C32" s="67"/>
      <c r="D32" s="54"/>
      <c r="E32" s="60"/>
      <c r="F32" s="173"/>
      <c r="G32" s="2"/>
    </row>
    <row r="33" spans="2:6" ht="15" x14ac:dyDescent="0.25">
      <c r="B33" s="168"/>
      <c r="C33" s="79" t="s">
        <v>18</v>
      </c>
      <c r="D33" s="50" t="s">
        <v>53</v>
      </c>
      <c r="E33" s="76" t="s">
        <v>108</v>
      </c>
      <c r="F33" s="173"/>
    </row>
    <row r="34" spans="2:6" x14ac:dyDescent="0.25">
      <c r="B34" s="168"/>
      <c r="C34" s="39"/>
      <c r="D34" s="50" t="s">
        <v>109</v>
      </c>
      <c r="E34" s="50" t="s">
        <v>46</v>
      </c>
      <c r="F34" s="173"/>
    </row>
    <row r="35" spans="2:6" x14ac:dyDescent="0.25">
      <c r="B35" s="168"/>
      <c r="C35" s="39"/>
      <c r="D35" s="40" t="s">
        <v>62</v>
      </c>
      <c r="E35" s="69">
        <v>101</v>
      </c>
      <c r="F35" s="173"/>
    </row>
    <row r="36" spans="2:6" x14ac:dyDescent="0.25">
      <c r="B36" s="168"/>
      <c r="C36" s="39"/>
      <c r="D36" s="42"/>
      <c r="E36" s="42"/>
      <c r="F36" s="173"/>
    </row>
    <row r="37" spans="2:6" x14ac:dyDescent="0.25">
      <c r="B37" s="168"/>
      <c r="C37" s="39"/>
      <c r="D37" s="42"/>
      <c r="E37" s="42"/>
      <c r="F37" s="173"/>
    </row>
    <row r="38" spans="2:6" x14ac:dyDescent="0.25">
      <c r="B38" s="168"/>
      <c r="C38" s="51" t="s">
        <v>49</v>
      </c>
      <c r="D38" s="51" t="s">
        <v>47</v>
      </c>
      <c r="E38" s="51" t="s">
        <v>48</v>
      </c>
      <c r="F38" s="173"/>
    </row>
    <row r="39" spans="2:6" ht="15" x14ac:dyDescent="0.25">
      <c r="B39" s="168"/>
      <c r="C39" s="52" t="s">
        <v>19</v>
      </c>
      <c r="D39" s="29" t="s">
        <v>20</v>
      </c>
      <c r="E39" s="29" t="s">
        <v>21</v>
      </c>
      <c r="F39" s="173"/>
    </row>
    <row r="40" spans="2:6" ht="15" x14ac:dyDescent="0.25">
      <c r="B40" s="168"/>
      <c r="C40" s="28" t="s">
        <v>22</v>
      </c>
      <c r="D40" s="28" t="s">
        <v>23</v>
      </c>
      <c r="E40" s="22" t="s">
        <v>24</v>
      </c>
      <c r="F40" s="173"/>
    </row>
    <row r="41" spans="2:6" ht="15" x14ac:dyDescent="0.25">
      <c r="B41" s="168"/>
      <c r="C41" s="28" t="s">
        <v>25</v>
      </c>
      <c r="D41" s="28" t="s">
        <v>25</v>
      </c>
      <c r="E41" s="28" t="s">
        <v>25</v>
      </c>
      <c r="F41" s="173"/>
    </row>
    <row r="42" spans="2:6" ht="16.5" thickBot="1" x14ac:dyDescent="0.3">
      <c r="B42" s="169"/>
      <c r="C42" s="48"/>
      <c r="D42" s="48"/>
      <c r="E42" s="48"/>
      <c r="F42" s="174"/>
    </row>
  </sheetData>
  <sheetProtection algorithmName="SHA-512" hashValue="pd0upbvHL7MhfZ2GX3zLfuP99VAR6HTspwN9l5z1F8Qa0q2TKq0IDhGmu2IrzdpYNjgY5p+cE0G812Y1M3jP3A==" saltValue="IPTb5ecBCcA9jvUuiwsHhw==" spinCount="100000" sheet="1" objects="1" scenarios="1"/>
  <mergeCells count="25">
    <mergeCell ref="G30:G31"/>
    <mergeCell ref="D31:E31"/>
    <mergeCell ref="D16:E16"/>
    <mergeCell ref="D17:E17"/>
    <mergeCell ref="D18:E18"/>
    <mergeCell ref="C25:E25"/>
    <mergeCell ref="C26:E26"/>
    <mergeCell ref="C30:C31"/>
    <mergeCell ref="D30:E30"/>
    <mergeCell ref="D15:E15"/>
    <mergeCell ref="B2:F2"/>
    <mergeCell ref="B3:F3"/>
    <mergeCell ref="B4:F4"/>
    <mergeCell ref="C5:F5"/>
    <mergeCell ref="B6:B42"/>
    <mergeCell ref="C6:E6"/>
    <mergeCell ref="F6:F42"/>
    <mergeCell ref="D7:E7"/>
    <mergeCell ref="D8:E8"/>
    <mergeCell ref="D9:E9"/>
    <mergeCell ref="D10:E10"/>
    <mergeCell ref="D11:E11"/>
    <mergeCell ref="D12:E12"/>
    <mergeCell ref="D13:E13"/>
    <mergeCell ref="D14:E14"/>
  </mergeCells>
  <printOptions horizontalCentered="1"/>
  <pageMargins left="0.43307086614173229" right="0.23622047244094491" top="0.74803149606299213" bottom="0.74803149606299213" header="0.31496062992125984" footer="0.31496062992125984"/>
  <pageSetup scale="75" orientation="portrait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2"/>
  <sheetViews>
    <sheetView topLeftCell="A14" workbookViewId="0">
      <selection activeCell="J20" sqref="J20"/>
    </sheetView>
  </sheetViews>
  <sheetFormatPr baseColWidth="10" defaultRowHeight="15.75" x14ac:dyDescent="0.25"/>
  <cols>
    <col min="1" max="1" width="11.42578125" style="1"/>
    <col min="2" max="2" width="3.7109375" style="18" customWidth="1"/>
    <col min="3" max="3" width="55.5703125" style="18" customWidth="1"/>
    <col min="4" max="4" width="41.28515625" style="18" customWidth="1"/>
    <col min="5" max="5" width="29.42578125" style="18" customWidth="1"/>
    <col min="6" max="6" width="3.7109375" style="18" customWidth="1"/>
    <col min="7" max="9" width="11.42578125" style="1"/>
    <col min="10" max="10" width="18.85546875" style="23" bestFit="1" customWidth="1"/>
    <col min="11" max="16384" width="11.42578125" style="1"/>
  </cols>
  <sheetData>
    <row r="1" spans="2:6" ht="16.5" thickBot="1" x14ac:dyDescent="0.3"/>
    <row r="2" spans="2:6" ht="15.75" customHeight="1" x14ac:dyDescent="0.25">
      <c r="B2" s="144" t="s">
        <v>39</v>
      </c>
      <c r="C2" s="133"/>
      <c r="D2" s="133"/>
      <c r="E2" s="133"/>
      <c r="F2" s="154"/>
    </row>
    <row r="3" spans="2:6" ht="27.75" customHeight="1" x14ac:dyDescent="0.25">
      <c r="B3" s="146" t="s">
        <v>0</v>
      </c>
      <c r="C3" s="147"/>
      <c r="D3" s="147"/>
      <c r="E3" s="147"/>
      <c r="F3" s="155"/>
    </row>
    <row r="4" spans="2:6" ht="21" customHeight="1" x14ac:dyDescent="0.25">
      <c r="B4" s="146" t="s">
        <v>40</v>
      </c>
      <c r="C4" s="147"/>
      <c r="D4" s="147"/>
      <c r="E4" s="147"/>
      <c r="F4" s="155"/>
    </row>
    <row r="5" spans="2:6" ht="15" x14ac:dyDescent="0.25">
      <c r="B5" s="31"/>
      <c r="C5" s="156"/>
      <c r="D5" s="157"/>
      <c r="E5" s="157"/>
      <c r="F5" s="158"/>
    </row>
    <row r="6" spans="2:6" ht="34.5" customHeight="1" x14ac:dyDescent="0.25">
      <c r="B6" s="167"/>
      <c r="C6" s="189" t="s">
        <v>211</v>
      </c>
      <c r="D6" s="190"/>
      <c r="E6" s="190"/>
      <c r="F6" s="172"/>
    </row>
    <row r="7" spans="2:6" ht="27.75" customHeight="1" x14ac:dyDescent="0.25">
      <c r="B7" s="168"/>
      <c r="C7" s="61" t="s">
        <v>116</v>
      </c>
      <c r="D7" s="175"/>
      <c r="E7" s="176"/>
      <c r="F7" s="173"/>
    </row>
    <row r="8" spans="2:6" ht="29.25" customHeight="1" thickBot="1" x14ac:dyDescent="0.3">
      <c r="B8" s="168"/>
      <c r="C8" s="61" t="s">
        <v>52</v>
      </c>
      <c r="D8" s="177" t="s">
        <v>13</v>
      </c>
      <c r="E8" s="178"/>
      <c r="F8" s="173"/>
    </row>
    <row r="9" spans="2:6" ht="23.25" customHeight="1" thickBot="1" x14ac:dyDescent="0.3">
      <c r="B9" s="168"/>
      <c r="C9" s="62">
        <v>6</v>
      </c>
      <c r="D9" s="183">
        <v>1189144160</v>
      </c>
      <c r="E9" s="184"/>
      <c r="F9" s="173"/>
    </row>
    <row r="10" spans="2:6" ht="23.25" customHeight="1" thickBot="1" x14ac:dyDescent="0.3">
      <c r="B10" s="168"/>
      <c r="C10" s="62">
        <v>7</v>
      </c>
      <c r="D10" s="183">
        <v>318326346</v>
      </c>
      <c r="E10" s="184"/>
      <c r="F10" s="173"/>
    </row>
    <row r="11" spans="2:6" ht="26.25" customHeight="1" thickBot="1" x14ac:dyDescent="0.3">
      <c r="B11" s="168"/>
      <c r="C11" s="62">
        <v>25</v>
      </c>
      <c r="D11" s="183">
        <v>1293669540</v>
      </c>
      <c r="E11" s="184"/>
      <c r="F11" s="173"/>
    </row>
    <row r="12" spans="2:6" ht="26.25" customHeight="1" thickBot="1" x14ac:dyDescent="0.3">
      <c r="B12" s="168"/>
      <c r="C12" s="62">
        <v>26</v>
      </c>
      <c r="D12" s="183">
        <v>2214680732</v>
      </c>
      <c r="E12" s="184"/>
      <c r="F12" s="173"/>
    </row>
    <row r="13" spans="2:6" ht="26.25" customHeight="1" x14ac:dyDescent="0.25">
      <c r="B13" s="168"/>
      <c r="C13" s="62"/>
      <c r="D13" s="161"/>
      <c r="E13" s="162"/>
      <c r="F13" s="173"/>
    </row>
    <row r="14" spans="2:6" ht="26.25" customHeight="1" x14ac:dyDescent="0.25">
      <c r="B14" s="168"/>
      <c r="C14" s="62"/>
      <c r="D14" s="161"/>
      <c r="E14" s="162"/>
      <c r="F14" s="173"/>
    </row>
    <row r="15" spans="2:6" ht="26.25" customHeight="1" x14ac:dyDescent="0.25">
      <c r="B15" s="168"/>
      <c r="C15" s="62"/>
      <c r="D15" s="161"/>
      <c r="E15" s="162"/>
      <c r="F15" s="173"/>
    </row>
    <row r="16" spans="2:6" ht="21.75" customHeight="1" x14ac:dyDescent="0.25">
      <c r="B16" s="168"/>
      <c r="C16" s="62"/>
      <c r="D16" s="161"/>
      <c r="E16" s="162"/>
      <c r="F16" s="173"/>
    </row>
    <row r="17" spans="2:10" ht="31.5" x14ac:dyDescent="0.25">
      <c r="B17" s="168"/>
      <c r="C17" s="63" t="s">
        <v>14</v>
      </c>
      <c r="D17" s="161">
        <f>SUM(D9:E16)</f>
        <v>5015820778</v>
      </c>
      <c r="E17" s="162"/>
      <c r="F17" s="173"/>
    </row>
    <row r="18" spans="2:10" ht="36.75" customHeight="1" x14ac:dyDescent="0.25">
      <c r="B18" s="168"/>
      <c r="C18" s="63" t="s">
        <v>15</v>
      </c>
      <c r="D18" s="161">
        <f>+D17/616000</f>
        <v>8142.566198051948</v>
      </c>
      <c r="E18" s="162"/>
      <c r="F18" s="173"/>
    </row>
    <row r="19" spans="2:10" ht="24.75" customHeight="1" x14ac:dyDescent="0.25">
      <c r="B19" s="168"/>
      <c r="C19" s="64"/>
      <c r="D19" s="55"/>
      <c r="E19" s="121" t="s">
        <v>237</v>
      </c>
      <c r="F19" s="173"/>
      <c r="J19" s="23" t="s">
        <v>28</v>
      </c>
    </row>
    <row r="20" spans="2:10" ht="27" customHeight="1" x14ac:dyDescent="0.25">
      <c r="B20" s="168"/>
      <c r="C20" s="64" t="s">
        <v>16</v>
      </c>
      <c r="D20" s="55"/>
      <c r="E20" s="58"/>
      <c r="F20" s="173"/>
      <c r="J20" s="23" t="s">
        <v>28</v>
      </c>
    </row>
    <row r="21" spans="2:10" ht="27" customHeight="1" x14ac:dyDescent="0.25">
      <c r="B21" s="168"/>
      <c r="C21" s="64" t="s">
        <v>1</v>
      </c>
      <c r="D21" s="56">
        <v>477384000</v>
      </c>
      <c r="E21" s="59" t="s">
        <v>28</v>
      </c>
      <c r="F21" s="173"/>
    </row>
    <row r="22" spans="2:10" ht="27" customHeight="1" x14ac:dyDescent="0.25">
      <c r="B22" s="168"/>
      <c r="C22" s="64" t="s">
        <v>2</v>
      </c>
      <c r="D22" s="56">
        <v>616334000</v>
      </c>
      <c r="E22" s="59" t="s">
        <v>28</v>
      </c>
      <c r="F22" s="173"/>
    </row>
    <row r="23" spans="2:10" ht="27" customHeight="1" x14ac:dyDescent="0.25">
      <c r="B23" s="168"/>
      <c r="C23" s="64" t="s">
        <v>3</v>
      </c>
      <c r="D23" s="56">
        <v>136235000</v>
      </c>
      <c r="E23" s="59"/>
      <c r="F23" s="173"/>
    </row>
    <row r="24" spans="2:10" ht="27" customHeight="1" x14ac:dyDescent="0.25">
      <c r="B24" s="168"/>
      <c r="C24" s="64" t="s">
        <v>4</v>
      </c>
      <c r="D24" s="56">
        <v>136235000</v>
      </c>
      <c r="E24" s="59"/>
      <c r="F24" s="173"/>
    </row>
    <row r="25" spans="2:10" ht="27" customHeight="1" x14ac:dyDescent="0.25">
      <c r="B25" s="168"/>
      <c r="C25" s="163" t="s">
        <v>5</v>
      </c>
      <c r="D25" s="164"/>
      <c r="E25" s="165"/>
      <c r="F25" s="173"/>
    </row>
    <row r="26" spans="2:10" x14ac:dyDescent="0.25">
      <c r="B26" s="168"/>
      <c r="C26" s="163" t="s">
        <v>6</v>
      </c>
      <c r="D26" s="164"/>
      <c r="E26" s="165"/>
      <c r="F26" s="173"/>
    </row>
    <row r="27" spans="2:10" x14ac:dyDescent="0.25">
      <c r="B27" s="168"/>
      <c r="C27" s="78" t="s">
        <v>17</v>
      </c>
      <c r="D27" s="57">
        <f>D21/D23</f>
        <v>3.5041215546665687</v>
      </c>
      <c r="E27" s="58" t="s">
        <v>102</v>
      </c>
      <c r="F27" s="173"/>
    </row>
    <row r="28" spans="2:10" x14ac:dyDescent="0.25">
      <c r="B28" s="168"/>
      <c r="C28" s="78" t="s">
        <v>7</v>
      </c>
      <c r="D28" s="57">
        <f>D24/D22%</f>
        <v>22.104086420674506</v>
      </c>
      <c r="E28" s="58" t="s">
        <v>103</v>
      </c>
      <c r="F28" s="173"/>
    </row>
    <row r="29" spans="2:10" x14ac:dyDescent="0.25">
      <c r="B29" s="168"/>
      <c r="C29" s="66"/>
      <c r="D29" s="53"/>
      <c r="E29" s="59"/>
      <c r="F29" s="173"/>
    </row>
    <row r="30" spans="2:10" x14ac:dyDescent="0.25">
      <c r="B30" s="168"/>
      <c r="C30" s="166" t="s">
        <v>8</v>
      </c>
      <c r="D30" s="159" t="s">
        <v>95</v>
      </c>
      <c r="E30" s="160"/>
      <c r="F30" s="173"/>
      <c r="G30" s="136"/>
    </row>
    <row r="31" spans="2:10" x14ac:dyDescent="0.25">
      <c r="B31" s="168"/>
      <c r="C31" s="166"/>
      <c r="D31" s="159" t="s">
        <v>9</v>
      </c>
      <c r="E31" s="160"/>
      <c r="F31" s="173"/>
      <c r="G31" s="136"/>
    </row>
    <row r="32" spans="2:10" ht="15" x14ac:dyDescent="0.25">
      <c r="B32" s="168"/>
      <c r="C32" s="67"/>
      <c r="D32" s="54"/>
      <c r="E32" s="60"/>
      <c r="F32" s="173"/>
      <c r="G32" s="2"/>
    </row>
    <row r="33" spans="2:6" ht="15" x14ac:dyDescent="0.25">
      <c r="B33" s="168"/>
      <c r="C33" s="79" t="s">
        <v>18</v>
      </c>
      <c r="D33" s="50" t="s">
        <v>53</v>
      </c>
      <c r="E33" s="70">
        <v>41639</v>
      </c>
      <c r="F33" s="173"/>
    </row>
    <row r="34" spans="2:6" x14ac:dyDescent="0.25">
      <c r="B34" s="168"/>
      <c r="C34" s="39"/>
      <c r="D34" s="50" t="s">
        <v>100</v>
      </c>
      <c r="E34" s="50" t="s">
        <v>101</v>
      </c>
      <c r="F34" s="173"/>
    </row>
    <row r="35" spans="2:6" x14ac:dyDescent="0.25">
      <c r="B35" s="168"/>
      <c r="C35" s="39"/>
      <c r="D35" s="40" t="s">
        <v>62</v>
      </c>
      <c r="E35" s="69">
        <v>64</v>
      </c>
      <c r="F35" s="173"/>
    </row>
    <row r="36" spans="2:6" x14ac:dyDescent="0.25">
      <c r="B36" s="168"/>
      <c r="C36" s="39"/>
      <c r="D36" s="42"/>
      <c r="E36" s="42"/>
      <c r="F36" s="173"/>
    </row>
    <row r="37" spans="2:6" x14ac:dyDescent="0.25">
      <c r="B37" s="168"/>
      <c r="C37" s="39"/>
      <c r="D37" s="42"/>
      <c r="E37" s="42"/>
      <c r="F37" s="173"/>
    </row>
    <row r="38" spans="2:6" x14ac:dyDescent="0.25">
      <c r="B38" s="168"/>
      <c r="C38" s="51" t="s">
        <v>49</v>
      </c>
      <c r="D38" s="51" t="s">
        <v>47</v>
      </c>
      <c r="E38" s="51" t="s">
        <v>48</v>
      </c>
      <c r="F38" s="173"/>
    </row>
    <row r="39" spans="2:6" ht="15" x14ac:dyDescent="0.25">
      <c r="B39" s="168"/>
      <c r="C39" s="52" t="s">
        <v>19</v>
      </c>
      <c r="D39" s="29" t="s">
        <v>20</v>
      </c>
      <c r="E39" s="29" t="s">
        <v>21</v>
      </c>
      <c r="F39" s="173"/>
    </row>
    <row r="40" spans="2:6" ht="15" x14ac:dyDescent="0.25">
      <c r="B40" s="168"/>
      <c r="C40" s="28" t="s">
        <v>22</v>
      </c>
      <c r="D40" s="28" t="s">
        <v>23</v>
      </c>
      <c r="E40" s="22" t="s">
        <v>24</v>
      </c>
      <c r="F40" s="173"/>
    </row>
    <row r="41" spans="2:6" ht="15" x14ac:dyDescent="0.25">
      <c r="B41" s="168"/>
      <c r="C41" s="28" t="s">
        <v>25</v>
      </c>
      <c r="D41" s="28" t="s">
        <v>25</v>
      </c>
      <c r="E41" s="28" t="s">
        <v>25</v>
      </c>
      <c r="F41" s="173"/>
    </row>
    <row r="42" spans="2:6" ht="16.5" thickBot="1" x14ac:dyDescent="0.3">
      <c r="B42" s="169"/>
      <c r="C42" s="48"/>
      <c r="D42" s="48"/>
      <c r="E42" s="48"/>
      <c r="F42" s="174"/>
    </row>
  </sheetData>
  <sheetProtection algorithmName="SHA-512" hashValue="B4nmkn1VUqyGIBbF+SyUDu2ve47IgJX4u6qYH+3kIU4l1GSZBQoxN9tiCsPmQ8n79d+W92LLoiThBcTwwuP+ng==" saltValue="8ih7qAsc6LTuomTpG76Zgw==" spinCount="100000" sheet="1" objects="1" scenarios="1"/>
  <mergeCells count="25">
    <mergeCell ref="G30:G31"/>
    <mergeCell ref="D31:E31"/>
    <mergeCell ref="D16:E16"/>
    <mergeCell ref="D17:E17"/>
    <mergeCell ref="D18:E18"/>
    <mergeCell ref="C25:E25"/>
    <mergeCell ref="C26:E26"/>
    <mergeCell ref="C30:C31"/>
    <mergeCell ref="D30:E30"/>
    <mergeCell ref="D15:E15"/>
    <mergeCell ref="B2:F2"/>
    <mergeCell ref="B3:F3"/>
    <mergeCell ref="B4:F4"/>
    <mergeCell ref="C5:F5"/>
    <mergeCell ref="B6:B42"/>
    <mergeCell ref="C6:E6"/>
    <mergeCell ref="F6:F42"/>
    <mergeCell ref="D7:E7"/>
    <mergeCell ref="D8:E8"/>
    <mergeCell ref="D9:E9"/>
    <mergeCell ref="D10:E10"/>
    <mergeCell ref="D11:E11"/>
    <mergeCell ref="D12:E12"/>
    <mergeCell ref="D13:E13"/>
    <mergeCell ref="D14:E14"/>
  </mergeCells>
  <printOptions horizontalCentered="1"/>
  <pageMargins left="0.43307086614173229" right="0.23622047244094491" top="0.74803149606299213" bottom="0.74803149606299213" header="0.31496062992125984" footer="0.31496062992125984"/>
  <pageSetup scale="75"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2"/>
  <sheetViews>
    <sheetView topLeftCell="A16" workbookViewId="0">
      <selection activeCell="J29" sqref="J29"/>
    </sheetView>
  </sheetViews>
  <sheetFormatPr baseColWidth="10" defaultRowHeight="15.75" x14ac:dyDescent="0.25"/>
  <cols>
    <col min="1" max="1" width="11.42578125" style="1"/>
    <col min="2" max="2" width="3.7109375" style="18" customWidth="1"/>
    <col min="3" max="3" width="55.5703125" style="18" customWidth="1"/>
    <col min="4" max="4" width="41.28515625" style="18" customWidth="1"/>
    <col min="5" max="5" width="29.42578125" style="18" customWidth="1"/>
    <col min="6" max="6" width="3.7109375" style="18" customWidth="1"/>
    <col min="7" max="9" width="11.42578125" style="1"/>
    <col min="10" max="10" width="18.85546875" style="23" bestFit="1" customWidth="1"/>
    <col min="11" max="16384" width="11.42578125" style="1"/>
  </cols>
  <sheetData>
    <row r="1" spans="2:6" ht="16.5" thickBot="1" x14ac:dyDescent="0.3"/>
    <row r="2" spans="2:6" ht="15.75" customHeight="1" x14ac:dyDescent="0.25">
      <c r="B2" s="144" t="s">
        <v>39</v>
      </c>
      <c r="C2" s="133"/>
      <c r="D2" s="133"/>
      <c r="E2" s="133"/>
      <c r="F2" s="154"/>
    </row>
    <row r="3" spans="2:6" ht="27.75" customHeight="1" x14ac:dyDescent="0.25">
      <c r="B3" s="146" t="s">
        <v>0</v>
      </c>
      <c r="C3" s="147"/>
      <c r="D3" s="147"/>
      <c r="E3" s="147"/>
      <c r="F3" s="155"/>
    </row>
    <row r="4" spans="2:6" ht="21" customHeight="1" x14ac:dyDescent="0.25">
      <c r="B4" s="146" t="s">
        <v>40</v>
      </c>
      <c r="C4" s="147"/>
      <c r="D4" s="147"/>
      <c r="E4" s="147"/>
      <c r="F4" s="155"/>
    </row>
    <row r="5" spans="2:6" ht="15" x14ac:dyDescent="0.25">
      <c r="B5" s="31"/>
      <c r="C5" s="156"/>
      <c r="D5" s="157"/>
      <c r="E5" s="157"/>
      <c r="F5" s="158"/>
    </row>
    <row r="6" spans="2:6" ht="26.25" customHeight="1" x14ac:dyDescent="0.25">
      <c r="B6" s="167"/>
      <c r="C6" s="170" t="s">
        <v>110</v>
      </c>
      <c r="D6" s="171"/>
      <c r="E6" s="171"/>
      <c r="F6" s="172"/>
    </row>
    <row r="7" spans="2:6" ht="27.75" customHeight="1" x14ac:dyDescent="0.25">
      <c r="B7" s="168"/>
      <c r="C7" s="61" t="s">
        <v>135</v>
      </c>
      <c r="D7" s="175"/>
      <c r="E7" s="176"/>
      <c r="F7" s="173"/>
    </row>
    <row r="8" spans="2:6" ht="29.25" customHeight="1" thickBot="1" x14ac:dyDescent="0.3">
      <c r="B8" s="168"/>
      <c r="C8" s="61" t="s">
        <v>52</v>
      </c>
      <c r="D8" s="177" t="s">
        <v>13</v>
      </c>
      <c r="E8" s="178"/>
      <c r="F8" s="173"/>
    </row>
    <row r="9" spans="2:6" ht="23.25" customHeight="1" thickBot="1" x14ac:dyDescent="0.3">
      <c r="B9" s="168"/>
      <c r="C9" s="62">
        <v>16</v>
      </c>
      <c r="D9" s="183">
        <v>2579027035</v>
      </c>
      <c r="E9" s="184"/>
      <c r="F9" s="173"/>
    </row>
    <row r="10" spans="2:6" ht="23.25" customHeight="1" thickBot="1" x14ac:dyDescent="0.3">
      <c r="B10" s="168"/>
      <c r="C10" s="62">
        <v>17</v>
      </c>
      <c r="D10" s="183">
        <v>712833356</v>
      </c>
      <c r="E10" s="184"/>
      <c r="F10" s="173"/>
    </row>
    <row r="11" spans="2:6" ht="26.25" customHeight="1" thickBot="1" x14ac:dyDescent="0.3">
      <c r="B11" s="168"/>
      <c r="C11" s="62">
        <v>18</v>
      </c>
      <c r="D11" s="183">
        <v>866636615</v>
      </c>
      <c r="E11" s="184"/>
      <c r="F11" s="173"/>
    </row>
    <row r="12" spans="2:6" ht="26.25" customHeight="1" thickBot="1" x14ac:dyDescent="0.3">
      <c r="B12" s="168"/>
      <c r="C12" s="62">
        <v>19</v>
      </c>
      <c r="D12" s="183">
        <v>661139334</v>
      </c>
      <c r="E12" s="184"/>
      <c r="F12" s="173"/>
    </row>
    <row r="13" spans="2:6" ht="26.25" customHeight="1" thickBot="1" x14ac:dyDescent="0.3">
      <c r="B13" s="168"/>
      <c r="C13" s="62">
        <v>20</v>
      </c>
      <c r="D13" s="183">
        <v>1940392980</v>
      </c>
      <c r="E13" s="184"/>
      <c r="F13" s="173"/>
    </row>
    <row r="14" spans="2:6" ht="26.25" customHeight="1" thickBot="1" x14ac:dyDescent="0.3">
      <c r="B14" s="168"/>
      <c r="C14" s="62">
        <v>21</v>
      </c>
      <c r="D14" s="183">
        <v>478849888</v>
      </c>
      <c r="E14" s="184"/>
      <c r="F14" s="173"/>
    </row>
    <row r="15" spans="2:6" ht="26.25" customHeight="1" x14ac:dyDescent="0.25">
      <c r="B15" s="168"/>
      <c r="C15" s="62"/>
      <c r="D15" s="161"/>
      <c r="E15" s="162"/>
      <c r="F15" s="173"/>
    </row>
    <row r="16" spans="2:6" ht="21.75" customHeight="1" x14ac:dyDescent="0.25">
      <c r="B16" s="168"/>
      <c r="C16" s="62"/>
      <c r="D16" s="161"/>
      <c r="E16" s="162"/>
      <c r="F16" s="173"/>
    </row>
    <row r="17" spans="2:10" ht="31.5" x14ac:dyDescent="0.25">
      <c r="B17" s="168"/>
      <c r="C17" s="63" t="s">
        <v>14</v>
      </c>
      <c r="D17" s="161">
        <f>SUM(D9:E16)</f>
        <v>7238879208</v>
      </c>
      <c r="E17" s="162"/>
      <c r="F17" s="173"/>
    </row>
    <row r="18" spans="2:10" ht="36.75" customHeight="1" x14ac:dyDescent="0.25">
      <c r="B18" s="168"/>
      <c r="C18" s="63" t="s">
        <v>15</v>
      </c>
      <c r="D18" s="161">
        <f>+D17/616000</f>
        <v>11751.427285714286</v>
      </c>
      <c r="E18" s="162"/>
      <c r="F18" s="173"/>
    </row>
    <row r="19" spans="2:10" ht="24.75" customHeight="1" x14ac:dyDescent="0.25">
      <c r="B19" s="168"/>
      <c r="C19" s="64"/>
      <c r="D19" s="55"/>
      <c r="E19" s="58" t="s">
        <v>237</v>
      </c>
      <c r="F19" s="173"/>
      <c r="J19" s="23" t="s">
        <v>28</v>
      </c>
    </row>
    <row r="20" spans="2:10" ht="27" customHeight="1" x14ac:dyDescent="0.25">
      <c r="B20" s="168"/>
      <c r="C20" s="64" t="s">
        <v>16</v>
      </c>
      <c r="D20" s="55"/>
      <c r="E20" s="58"/>
      <c r="F20" s="173"/>
      <c r="J20" s="23" t="s">
        <v>28</v>
      </c>
    </row>
    <row r="21" spans="2:10" ht="27" customHeight="1" x14ac:dyDescent="0.25">
      <c r="B21" s="168"/>
      <c r="C21" s="64" t="s">
        <v>1</v>
      </c>
      <c r="D21" s="56">
        <v>1953210492</v>
      </c>
      <c r="E21" s="59" t="s">
        <v>28</v>
      </c>
      <c r="F21" s="173"/>
    </row>
    <row r="22" spans="2:10" ht="27" customHeight="1" x14ac:dyDescent="0.25">
      <c r="B22" s="168"/>
      <c r="C22" s="64" t="s">
        <v>2</v>
      </c>
      <c r="D22" s="56">
        <v>2218708792</v>
      </c>
      <c r="E22" s="59" t="s">
        <v>28</v>
      </c>
      <c r="F22" s="173"/>
    </row>
    <row r="23" spans="2:10" ht="27" customHeight="1" x14ac:dyDescent="0.25">
      <c r="B23" s="168"/>
      <c r="C23" s="64" t="s">
        <v>3</v>
      </c>
      <c r="D23" s="56">
        <v>368689384</v>
      </c>
      <c r="E23" s="59"/>
      <c r="F23" s="173"/>
    </row>
    <row r="24" spans="2:10" ht="27" customHeight="1" x14ac:dyDescent="0.25">
      <c r="B24" s="168"/>
      <c r="C24" s="64" t="s">
        <v>4</v>
      </c>
      <c r="D24" s="56">
        <v>842974432</v>
      </c>
      <c r="E24" s="59"/>
      <c r="F24" s="173"/>
    </row>
    <row r="25" spans="2:10" ht="27" customHeight="1" x14ac:dyDescent="0.25">
      <c r="B25" s="168"/>
      <c r="C25" s="163" t="s">
        <v>5</v>
      </c>
      <c r="D25" s="164"/>
      <c r="E25" s="165"/>
      <c r="F25" s="173"/>
    </row>
    <row r="26" spans="2:10" x14ac:dyDescent="0.25">
      <c r="B26" s="168"/>
      <c r="C26" s="163" t="s">
        <v>6</v>
      </c>
      <c r="D26" s="164"/>
      <c r="E26" s="165"/>
      <c r="F26" s="173"/>
    </row>
    <row r="27" spans="2:10" x14ac:dyDescent="0.25">
      <c r="B27" s="168"/>
      <c r="C27" s="78" t="s">
        <v>17</v>
      </c>
      <c r="D27" s="57">
        <f>D21/D23</f>
        <v>5.2977128628146231</v>
      </c>
      <c r="E27" s="58" t="s">
        <v>96</v>
      </c>
      <c r="F27" s="173"/>
    </row>
    <row r="28" spans="2:10" x14ac:dyDescent="0.25">
      <c r="B28" s="168"/>
      <c r="C28" s="78" t="s">
        <v>7</v>
      </c>
      <c r="D28" s="57">
        <f>D24/D22%</f>
        <v>37.993919483237889</v>
      </c>
      <c r="E28" s="58" t="s">
        <v>111</v>
      </c>
      <c r="F28" s="173"/>
    </row>
    <row r="29" spans="2:10" x14ac:dyDescent="0.25">
      <c r="B29" s="168"/>
      <c r="C29" s="66"/>
      <c r="D29" s="53"/>
      <c r="E29" s="59"/>
      <c r="F29" s="173"/>
    </row>
    <row r="30" spans="2:10" x14ac:dyDescent="0.25">
      <c r="B30" s="168"/>
      <c r="C30" s="166" t="s">
        <v>8</v>
      </c>
      <c r="D30" s="159" t="s">
        <v>95</v>
      </c>
      <c r="E30" s="160"/>
      <c r="F30" s="173"/>
      <c r="G30" s="136"/>
    </row>
    <row r="31" spans="2:10" x14ac:dyDescent="0.25">
      <c r="B31" s="168"/>
      <c r="C31" s="166"/>
      <c r="D31" s="159" t="s">
        <v>9</v>
      </c>
      <c r="E31" s="160"/>
      <c r="F31" s="173"/>
      <c r="G31" s="136"/>
    </row>
    <row r="32" spans="2:10" ht="15" x14ac:dyDescent="0.25">
      <c r="B32" s="168"/>
      <c r="C32" s="67"/>
      <c r="D32" s="54"/>
      <c r="E32" s="60"/>
      <c r="F32" s="173"/>
      <c r="G32" s="2"/>
    </row>
    <row r="33" spans="2:6" ht="15" x14ac:dyDescent="0.25">
      <c r="B33" s="168"/>
      <c r="C33" s="79"/>
      <c r="D33" s="50" t="s">
        <v>53</v>
      </c>
      <c r="E33" s="76" t="s">
        <v>112</v>
      </c>
      <c r="F33" s="173"/>
    </row>
    <row r="34" spans="2:6" x14ac:dyDescent="0.25">
      <c r="B34" s="168"/>
      <c r="C34" s="39"/>
      <c r="D34" s="50" t="s">
        <v>206</v>
      </c>
      <c r="E34" s="50" t="s">
        <v>113</v>
      </c>
      <c r="F34" s="173"/>
    </row>
    <row r="35" spans="2:6" x14ac:dyDescent="0.25">
      <c r="B35" s="168"/>
      <c r="C35" s="39"/>
      <c r="D35" s="40" t="s">
        <v>62</v>
      </c>
      <c r="E35" s="69">
        <v>59</v>
      </c>
      <c r="F35" s="173"/>
    </row>
    <row r="36" spans="2:6" x14ac:dyDescent="0.25">
      <c r="B36" s="168"/>
      <c r="C36" s="39"/>
      <c r="D36" s="42"/>
      <c r="E36" s="42"/>
      <c r="F36" s="173"/>
    </row>
    <row r="37" spans="2:6" x14ac:dyDescent="0.25">
      <c r="B37" s="168"/>
      <c r="C37" s="39"/>
      <c r="D37" s="42"/>
      <c r="E37" s="42"/>
      <c r="F37" s="173"/>
    </row>
    <row r="38" spans="2:6" x14ac:dyDescent="0.25">
      <c r="B38" s="168"/>
      <c r="C38" s="51" t="s">
        <v>49</v>
      </c>
      <c r="D38" s="51" t="s">
        <v>47</v>
      </c>
      <c r="E38" s="51" t="s">
        <v>48</v>
      </c>
      <c r="F38" s="173"/>
    </row>
    <row r="39" spans="2:6" ht="15" x14ac:dyDescent="0.25">
      <c r="B39" s="168"/>
      <c r="C39" s="52" t="s">
        <v>19</v>
      </c>
      <c r="D39" s="29" t="s">
        <v>20</v>
      </c>
      <c r="E39" s="29" t="s">
        <v>21</v>
      </c>
      <c r="F39" s="173"/>
    </row>
    <row r="40" spans="2:6" ht="15" x14ac:dyDescent="0.25">
      <c r="B40" s="168"/>
      <c r="C40" s="28" t="s">
        <v>22</v>
      </c>
      <c r="D40" s="28" t="s">
        <v>23</v>
      </c>
      <c r="E40" s="22" t="s">
        <v>24</v>
      </c>
      <c r="F40" s="173"/>
    </row>
    <row r="41" spans="2:6" ht="15" x14ac:dyDescent="0.25">
      <c r="B41" s="168"/>
      <c r="C41" s="28" t="s">
        <v>25</v>
      </c>
      <c r="D41" s="28" t="s">
        <v>25</v>
      </c>
      <c r="E41" s="28" t="s">
        <v>25</v>
      </c>
      <c r="F41" s="173"/>
    </row>
    <row r="42" spans="2:6" ht="16.5" thickBot="1" x14ac:dyDescent="0.3">
      <c r="B42" s="169"/>
      <c r="C42" s="48"/>
      <c r="D42" s="48"/>
      <c r="E42" s="48"/>
      <c r="F42" s="174"/>
    </row>
  </sheetData>
  <sheetProtection algorithmName="SHA-512" hashValue="mjm/QVdOKqo8GLaCHG2dOC+qfjs08jAZgr5yF13Fl+qTrx4zJr/7hpzOH+eA8eUPKJ1umxJLHVjVL2JStgKvVg==" saltValue="JmR82sJfAGQGd6DPj54srg==" spinCount="100000" sheet="1" objects="1" scenarios="1"/>
  <mergeCells count="25">
    <mergeCell ref="G30:G31"/>
    <mergeCell ref="D31:E31"/>
    <mergeCell ref="D16:E16"/>
    <mergeCell ref="D17:E17"/>
    <mergeCell ref="D18:E18"/>
    <mergeCell ref="C25:E25"/>
    <mergeCell ref="C26:E26"/>
    <mergeCell ref="C30:C31"/>
    <mergeCell ref="D30:E30"/>
    <mergeCell ref="D15:E15"/>
    <mergeCell ref="B2:F2"/>
    <mergeCell ref="B3:F3"/>
    <mergeCell ref="B4:F4"/>
    <mergeCell ref="C5:F5"/>
    <mergeCell ref="B6:B42"/>
    <mergeCell ref="C6:E6"/>
    <mergeCell ref="F6:F42"/>
    <mergeCell ref="D7:E7"/>
    <mergeCell ref="D8:E8"/>
    <mergeCell ref="D9:E9"/>
    <mergeCell ref="D10:E10"/>
    <mergeCell ref="D11:E11"/>
    <mergeCell ref="D12:E12"/>
    <mergeCell ref="D13:E13"/>
    <mergeCell ref="D14:E14"/>
  </mergeCells>
  <printOptions horizontalCentered="1"/>
  <pageMargins left="0.43307086614173229" right="0.23622047244094491" top="0.74803149606299213" bottom="0.74803149606299213" header="0.31496062992125984" footer="0.31496062992125984"/>
  <pageSetup scale="75" orientation="portrait" horizontalDpi="4294967295" vertic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8"/>
  <sheetViews>
    <sheetView topLeftCell="A16" workbookViewId="0">
      <selection activeCell="H22" sqref="H22"/>
    </sheetView>
  </sheetViews>
  <sheetFormatPr baseColWidth="10" defaultRowHeight="15.75" x14ac:dyDescent="0.25"/>
  <cols>
    <col min="1" max="1" width="11.42578125" style="1"/>
    <col min="2" max="2" width="3.7109375" style="18" customWidth="1"/>
    <col min="3" max="3" width="55.5703125" style="18" customWidth="1"/>
    <col min="4" max="4" width="41.28515625" style="18" customWidth="1"/>
    <col min="5" max="5" width="29.42578125" style="18" customWidth="1"/>
    <col min="6" max="6" width="3.7109375" style="18" customWidth="1"/>
    <col min="7" max="9" width="11.42578125" style="1"/>
    <col min="10" max="10" width="18.85546875" style="23" bestFit="1" customWidth="1"/>
    <col min="11" max="16384" width="11.42578125" style="1"/>
  </cols>
  <sheetData>
    <row r="1" spans="2:10" ht="16.5" thickBot="1" x14ac:dyDescent="0.3"/>
    <row r="2" spans="2:10" ht="15.75" customHeight="1" x14ac:dyDescent="0.25">
      <c r="B2" s="144" t="s">
        <v>39</v>
      </c>
      <c r="C2" s="133"/>
      <c r="D2" s="133"/>
      <c r="E2" s="133"/>
      <c r="F2" s="154"/>
    </row>
    <row r="3" spans="2:10" ht="27.75" customHeight="1" x14ac:dyDescent="0.25">
      <c r="B3" s="146" t="s">
        <v>0</v>
      </c>
      <c r="C3" s="147"/>
      <c r="D3" s="147"/>
      <c r="E3" s="147"/>
      <c r="F3" s="155"/>
    </row>
    <row r="4" spans="2:10" ht="21" customHeight="1" x14ac:dyDescent="0.25">
      <c r="B4" s="146" t="s">
        <v>40</v>
      </c>
      <c r="C4" s="147"/>
      <c r="D4" s="147"/>
      <c r="E4" s="147"/>
      <c r="F4" s="155"/>
    </row>
    <row r="5" spans="2:10" ht="15" x14ac:dyDescent="0.25">
      <c r="B5" s="31"/>
      <c r="C5" s="156"/>
      <c r="D5" s="157"/>
      <c r="E5" s="157"/>
      <c r="F5" s="158"/>
    </row>
    <row r="6" spans="2:10" ht="26.25" customHeight="1" x14ac:dyDescent="0.25">
      <c r="B6" s="167"/>
      <c r="C6" s="170" t="s">
        <v>114</v>
      </c>
      <c r="D6" s="171"/>
      <c r="E6" s="171"/>
      <c r="F6" s="172"/>
    </row>
    <row r="7" spans="2:10" ht="27.75" customHeight="1" x14ac:dyDescent="0.25">
      <c r="B7" s="168"/>
      <c r="C7" s="61" t="s">
        <v>115</v>
      </c>
      <c r="D7" s="175"/>
      <c r="E7" s="176"/>
      <c r="F7" s="173"/>
    </row>
    <row r="8" spans="2:10" ht="29.25" customHeight="1" thickBot="1" x14ac:dyDescent="0.3">
      <c r="B8" s="168"/>
      <c r="C8" s="61" t="s">
        <v>52</v>
      </c>
      <c r="D8" s="177" t="s">
        <v>13</v>
      </c>
      <c r="E8" s="178"/>
      <c r="F8" s="173"/>
    </row>
    <row r="9" spans="2:10" ht="23.25" customHeight="1" thickBot="1" x14ac:dyDescent="0.3">
      <c r="B9" s="168"/>
      <c r="C9" s="62">
        <v>3</v>
      </c>
      <c r="D9" s="183">
        <v>6828678870</v>
      </c>
      <c r="E9" s="184"/>
      <c r="F9" s="173"/>
    </row>
    <row r="10" spans="2:10" ht="21.75" customHeight="1" x14ac:dyDescent="0.25">
      <c r="B10" s="168"/>
      <c r="C10" s="62"/>
      <c r="D10" s="161"/>
      <c r="E10" s="162"/>
      <c r="F10" s="173"/>
    </row>
    <row r="11" spans="2:10" ht="31.5" x14ac:dyDescent="0.25">
      <c r="B11" s="168"/>
      <c r="C11" s="63" t="s">
        <v>14</v>
      </c>
      <c r="D11" s="161">
        <f>SUM(D9:E10)</f>
        <v>6828678870</v>
      </c>
      <c r="E11" s="162"/>
      <c r="F11" s="173"/>
    </row>
    <row r="12" spans="2:10" ht="36.75" customHeight="1" x14ac:dyDescent="0.25">
      <c r="B12" s="168"/>
      <c r="C12" s="63" t="s">
        <v>15</v>
      </c>
      <c r="D12" s="161">
        <f>+D11/616000</f>
        <v>11085.517646103895</v>
      </c>
      <c r="E12" s="162"/>
      <c r="F12" s="173"/>
    </row>
    <row r="13" spans="2:10" ht="15" customHeight="1" x14ac:dyDescent="0.25">
      <c r="B13" s="168"/>
      <c r="C13" s="64"/>
      <c r="D13" s="55"/>
      <c r="E13" s="58" t="s">
        <v>238</v>
      </c>
      <c r="F13" s="173"/>
      <c r="J13" s="23" t="s">
        <v>28</v>
      </c>
    </row>
    <row r="14" spans="2:10" ht="15" customHeight="1" x14ac:dyDescent="0.25">
      <c r="B14" s="168"/>
      <c r="C14" s="64" t="s">
        <v>16</v>
      </c>
      <c r="D14" s="55"/>
      <c r="E14" s="58"/>
      <c r="F14" s="173"/>
      <c r="J14" s="23" t="s">
        <v>28</v>
      </c>
    </row>
    <row r="15" spans="2:10" ht="15" customHeight="1" x14ac:dyDescent="0.25">
      <c r="B15" s="168"/>
      <c r="C15" s="64" t="s">
        <v>1</v>
      </c>
      <c r="D15" s="56">
        <v>167754478</v>
      </c>
      <c r="E15" s="59" t="s">
        <v>28</v>
      </c>
      <c r="F15" s="173"/>
    </row>
    <row r="16" spans="2:10" ht="15" customHeight="1" x14ac:dyDescent="0.25">
      <c r="B16" s="168"/>
      <c r="C16" s="64" t="s">
        <v>2</v>
      </c>
      <c r="D16" s="56">
        <v>263932118</v>
      </c>
      <c r="E16" s="59" t="s">
        <v>28</v>
      </c>
      <c r="F16" s="173"/>
    </row>
    <row r="17" spans="2:7" ht="15" customHeight="1" x14ac:dyDescent="0.25">
      <c r="B17" s="168"/>
      <c r="C17" s="64" t="s">
        <v>3</v>
      </c>
      <c r="D17" s="56">
        <v>27240000</v>
      </c>
      <c r="E17" s="59"/>
      <c r="F17" s="173"/>
    </row>
    <row r="18" spans="2:7" ht="15" customHeight="1" x14ac:dyDescent="0.25">
      <c r="B18" s="168"/>
      <c r="C18" s="64" t="s">
        <v>4</v>
      </c>
      <c r="D18" s="56">
        <v>27240000</v>
      </c>
      <c r="E18" s="59"/>
      <c r="F18" s="173"/>
    </row>
    <row r="19" spans="2:7" ht="15" customHeight="1" x14ac:dyDescent="0.25">
      <c r="B19" s="168"/>
      <c r="C19" s="163" t="s">
        <v>5</v>
      </c>
      <c r="D19" s="164"/>
      <c r="E19" s="165"/>
      <c r="F19" s="173"/>
    </row>
    <row r="20" spans="2:7" x14ac:dyDescent="0.25">
      <c r="B20" s="168"/>
      <c r="C20" s="163" t="s">
        <v>6</v>
      </c>
      <c r="D20" s="164"/>
      <c r="E20" s="165"/>
      <c r="F20" s="173"/>
    </row>
    <row r="21" spans="2:7" x14ac:dyDescent="0.25">
      <c r="B21" s="168"/>
      <c r="C21" s="78" t="s">
        <v>17</v>
      </c>
      <c r="D21" s="57">
        <f>D15/D17</f>
        <v>6.1583875917767985</v>
      </c>
      <c r="E21" s="58" t="s">
        <v>117</v>
      </c>
      <c r="F21" s="173"/>
    </row>
    <row r="22" spans="2:7" x14ac:dyDescent="0.25">
      <c r="B22" s="168"/>
      <c r="C22" s="78" t="s">
        <v>7</v>
      </c>
      <c r="D22" s="57">
        <f>D18/D16%</f>
        <v>10.320835602130089</v>
      </c>
      <c r="E22" s="58" t="s">
        <v>118</v>
      </c>
      <c r="F22" s="173"/>
    </row>
    <row r="23" spans="2:7" x14ac:dyDescent="0.25">
      <c r="B23" s="168"/>
      <c r="C23" s="66"/>
      <c r="D23" s="53"/>
      <c r="E23" s="59"/>
      <c r="F23" s="173"/>
    </row>
    <row r="24" spans="2:7" x14ac:dyDescent="0.25">
      <c r="B24" s="168"/>
      <c r="C24" s="166" t="s">
        <v>8</v>
      </c>
      <c r="D24" s="159" t="s">
        <v>41</v>
      </c>
      <c r="E24" s="160"/>
      <c r="F24" s="173"/>
      <c r="G24" s="136"/>
    </row>
    <row r="25" spans="2:7" x14ac:dyDescent="0.25">
      <c r="B25" s="168"/>
      <c r="C25" s="166"/>
      <c r="D25" s="159" t="s">
        <v>9</v>
      </c>
      <c r="E25" s="160"/>
      <c r="F25" s="173"/>
      <c r="G25" s="136"/>
    </row>
    <row r="26" spans="2:7" ht="60.75" customHeight="1" x14ac:dyDescent="0.25">
      <c r="B26" s="168"/>
      <c r="C26" s="90" t="s">
        <v>168</v>
      </c>
      <c r="D26" s="54"/>
      <c r="E26" s="54"/>
      <c r="F26" s="173"/>
      <c r="G26" s="2"/>
    </row>
    <row r="27" spans="2:7" ht="57" x14ac:dyDescent="0.25">
      <c r="B27" s="168"/>
      <c r="C27" s="91" t="s">
        <v>167</v>
      </c>
      <c r="D27" s="88" t="s">
        <v>53</v>
      </c>
      <c r="E27" s="97">
        <v>41639</v>
      </c>
      <c r="F27" s="173"/>
    </row>
    <row r="28" spans="2:7" ht="123.75" x14ac:dyDescent="0.25">
      <c r="B28" s="168"/>
      <c r="C28" s="94" t="s">
        <v>169</v>
      </c>
      <c r="D28" s="88"/>
      <c r="E28" s="97"/>
      <c r="F28" s="173"/>
    </row>
    <row r="29" spans="2:7" ht="67.5" x14ac:dyDescent="0.25">
      <c r="B29" s="168"/>
      <c r="C29" s="94" t="s">
        <v>170</v>
      </c>
      <c r="D29" s="88"/>
      <c r="E29" s="97"/>
      <c r="F29" s="173"/>
    </row>
    <row r="30" spans="2:7" ht="15" x14ac:dyDescent="0.25">
      <c r="B30" s="168"/>
      <c r="C30" s="99"/>
      <c r="D30" s="88" t="s">
        <v>119</v>
      </c>
      <c r="E30" s="88" t="s">
        <v>46</v>
      </c>
      <c r="F30" s="173"/>
    </row>
    <row r="31" spans="2:7" ht="15" x14ac:dyDescent="0.25">
      <c r="B31" s="168"/>
      <c r="C31" s="193"/>
      <c r="D31" s="92" t="s">
        <v>62</v>
      </c>
      <c r="E31" s="93" t="s">
        <v>121</v>
      </c>
      <c r="F31" s="173"/>
    </row>
    <row r="32" spans="2:7" x14ac:dyDescent="0.25">
      <c r="B32" s="168"/>
      <c r="C32" s="195"/>
      <c r="D32" s="95"/>
      <c r="E32" s="95"/>
      <c r="F32" s="173"/>
    </row>
    <row r="33" spans="2:6" x14ac:dyDescent="0.25">
      <c r="B33" s="168"/>
      <c r="C33" s="79"/>
      <c r="D33" s="42"/>
      <c r="E33" s="42"/>
      <c r="F33" s="173"/>
    </row>
    <row r="34" spans="2:6" x14ac:dyDescent="0.25">
      <c r="B34" s="168"/>
      <c r="C34" s="51" t="s">
        <v>49</v>
      </c>
      <c r="D34" s="51" t="s">
        <v>47</v>
      </c>
      <c r="E34" s="51" t="s">
        <v>48</v>
      </c>
      <c r="F34" s="173"/>
    </row>
    <row r="35" spans="2:6" ht="15" x14ac:dyDescent="0.25">
      <c r="B35" s="168"/>
      <c r="C35" s="52" t="s">
        <v>19</v>
      </c>
      <c r="D35" s="29" t="s">
        <v>20</v>
      </c>
      <c r="E35" s="29" t="s">
        <v>21</v>
      </c>
      <c r="F35" s="173"/>
    </row>
    <row r="36" spans="2:6" ht="15" x14ac:dyDescent="0.25">
      <c r="B36" s="168"/>
      <c r="C36" s="28" t="s">
        <v>22</v>
      </c>
      <c r="D36" s="28" t="s">
        <v>23</v>
      </c>
      <c r="E36" s="22" t="s">
        <v>120</v>
      </c>
      <c r="F36" s="173"/>
    </row>
    <row r="37" spans="2:6" ht="15" x14ac:dyDescent="0.25">
      <c r="B37" s="168"/>
      <c r="C37" s="28" t="s">
        <v>25</v>
      </c>
      <c r="D37" s="28" t="s">
        <v>25</v>
      </c>
      <c r="E37" s="28" t="s">
        <v>25</v>
      </c>
      <c r="F37" s="173"/>
    </row>
    <row r="38" spans="2:6" ht="16.5" thickBot="1" x14ac:dyDescent="0.3">
      <c r="B38" s="169"/>
      <c r="C38" s="48"/>
      <c r="D38" s="48"/>
      <c r="E38" s="48"/>
      <c r="F38" s="174"/>
    </row>
  </sheetData>
  <sheetProtection algorithmName="SHA-512" hashValue="TevryO//XE65JB/Gj9bZdBbhEshcAuq7MBYAF6OPRd8lXKYeSTDXADShJ06DdV09GKhGFhrk/Bdvzb95legNkA==" saltValue="NHp+LJNeNNb3SGWFLgAPOQ==" spinCount="100000" sheet="1" objects="1" scenarios="1"/>
  <mergeCells count="20">
    <mergeCell ref="G24:G25"/>
    <mergeCell ref="D25:E25"/>
    <mergeCell ref="C31:C32"/>
    <mergeCell ref="D10:E10"/>
    <mergeCell ref="D11:E11"/>
    <mergeCell ref="D12:E12"/>
    <mergeCell ref="C19:E19"/>
    <mergeCell ref="C20:E20"/>
    <mergeCell ref="C24:C25"/>
    <mergeCell ref="D24:E24"/>
    <mergeCell ref="B2:F2"/>
    <mergeCell ref="B3:F3"/>
    <mergeCell ref="B4:F4"/>
    <mergeCell ref="C5:F5"/>
    <mergeCell ref="B6:B38"/>
    <mergeCell ref="C6:E6"/>
    <mergeCell ref="F6:F38"/>
    <mergeCell ref="D7:E7"/>
    <mergeCell ref="D8:E8"/>
    <mergeCell ref="D9:E9"/>
  </mergeCells>
  <printOptions horizontalCentered="1"/>
  <pageMargins left="0.43307086614173229" right="0.23622047244094491" top="0.74803149606299213" bottom="0.74803149606299213" header="0.31496062992125984" footer="0.31496062992125984"/>
  <pageSetup scale="75" orientation="portrait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2"/>
  <sheetViews>
    <sheetView workbookViewId="0">
      <selection activeCell="I36" sqref="I36"/>
    </sheetView>
  </sheetViews>
  <sheetFormatPr baseColWidth="10" defaultRowHeight="15.75" x14ac:dyDescent="0.25"/>
  <cols>
    <col min="1" max="1" width="11.42578125" style="1"/>
    <col min="2" max="2" width="3.7109375" style="18" customWidth="1"/>
    <col min="3" max="3" width="55.5703125" style="18" customWidth="1"/>
    <col min="4" max="4" width="41.28515625" style="18" customWidth="1"/>
    <col min="5" max="5" width="29.42578125" style="18" customWidth="1"/>
    <col min="6" max="6" width="3.7109375" style="18" customWidth="1"/>
    <col min="7" max="9" width="11.42578125" style="1"/>
    <col min="10" max="10" width="18.85546875" style="23" bestFit="1" customWidth="1"/>
    <col min="11" max="16384" width="11.42578125" style="1"/>
  </cols>
  <sheetData>
    <row r="1" spans="2:6" ht="16.5" thickBot="1" x14ac:dyDescent="0.3"/>
    <row r="2" spans="2:6" ht="15.75" customHeight="1" x14ac:dyDescent="0.25">
      <c r="B2" s="144" t="s">
        <v>39</v>
      </c>
      <c r="C2" s="133"/>
      <c r="D2" s="133"/>
      <c r="E2" s="133"/>
      <c r="F2" s="154"/>
    </row>
    <row r="3" spans="2:6" ht="27.75" customHeight="1" x14ac:dyDescent="0.25">
      <c r="B3" s="146" t="s">
        <v>0</v>
      </c>
      <c r="C3" s="147"/>
      <c r="D3" s="147"/>
      <c r="E3" s="147"/>
      <c r="F3" s="155"/>
    </row>
    <row r="4" spans="2:6" ht="21" customHeight="1" x14ac:dyDescent="0.25">
      <c r="B4" s="146" t="s">
        <v>40</v>
      </c>
      <c r="C4" s="147"/>
      <c r="D4" s="147"/>
      <c r="E4" s="147"/>
      <c r="F4" s="155"/>
    </row>
    <row r="5" spans="2:6" ht="15" x14ac:dyDescent="0.25">
      <c r="B5" s="31"/>
      <c r="C5" s="156"/>
      <c r="D5" s="157"/>
      <c r="E5" s="157"/>
      <c r="F5" s="158"/>
    </row>
    <row r="6" spans="2:6" ht="26.25" customHeight="1" x14ac:dyDescent="0.25">
      <c r="B6" s="167"/>
      <c r="C6" s="170" t="s">
        <v>122</v>
      </c>
      <c r="D6" s="171"/>
      <c r="E6" s="171"/>
      <c r="F6" s="172"/>
    </row>
    <row r="7" spans="2:6" ht="27.75" customHeight="1" x14ac:dyDescent="0.25">
      <c r="B7" s="168"/>
      <c r="C7" s="61" t="s">
        <v>123</v>
      </c>
      <c r="D7" s="175"/>
      <c r="E7" s="176"/>
      <c r="F7" s="173"/>
    </row>
    <row r="8" spans="2:6" ht="29.25" customHeight="1" x14ac:dyDescent="0.25">
      <c r="B8" s="168"/>
      <c r="C8" s="61" t="s">
        <v>52</v>
      </c>
      <c r="D8" s="177" t="s">
        <v>13</v>
      </c>
      <c r="E8" s="178"/>
      <c r="F8" s="173"/>
    </row>
    <row r="9" spans="2:6" ht="23.25" customHeight="1" x14ac:dyDescent="0.25">
      <c r="B9" s="168"/>
      <c r="C9" s="62" t="s">
        <v>124</v>
      </c>
      <c r="D9" s="161"/>
      <c r="E9" s="162"/>
      <c r="F9" s="173"/>
    </row>
    <row r="10" spans="2:6" ht="23.25" customHeight="1" x14ac:dyDescent="0.25">
      <c r="B10" s="168"/>
      <c r="C10" s="62"/>
      <c r="D10" s="161"/>
      <c r="E10" s="162"/>
      <c r="F10" s="173"/>
    </row>
    <row r="11" spans="2:6" ht="26.25" customHeight="1" x14ac:dyDescent="0.25">
      <c r="B11" s="168"/>
      <c r="C11" s="62"/>
      <c r="D11" s="161"/>
      <c r="E11" s="162"/>
      <c r="F11" s="173"/>
    </row>
    <row r="12" spans="2:6" ht="26.25" customHeight="1" x14ac:dyDescent="0.25">
      <c r="B12" s="168"/>
      <c r="C12" s="62"/>
      <c r="D12" s="161"/>
      <c r="E12" s="162"/>
      <c r="F12" s="173"/>
    </row>
    <row r="13" spans="2:6" ht="26.25" customHeight="1" x14ac:dyDescent="0.25">
      <c r="B13" s="168"/>
      <c r="C13" s="62"/>
      <c r="D13" s="161"/>
      <c r="E13" s="162"/>
      <c r="F13" s="173"/>
    </row>
    <row r="14" spans="2:6" ht="26.25" customHeight="1" x14ac:dyDescent="0.25">
      <c r="B14" s="168"/>
      <c r="C14" s="62"/>
      <c r="D14" s="161"/>
      <c r="E14" s="162"/>
      <c r="F14" s="173"/>
    </row>
    <row r="15" spans="2:6" ht="26.25" customHeight="1" x14ac:dyDescent="0.25">
      <c r="B15" s="168"/>
      <c r="C15" s="62"/>
      <c r="D15" s="161"/>
      <c r="E15" s="162"/>
      <c r="F15" s="173"/>
    </row>
    <row r="16" spans="2:6" ht="21.75" customHeight="1" x14ac:dyDescent="0.25">
      <c r="B16" s="168"/>
      <c r="C16" s="62"/>
      <c r="D16" s="161"/>
      <c r="E16" s="162"/>
      <c r="F16" s="173"/>
    </row>
    <row r="17" spans="2:10" ht="31.5" x14ac:dyDescent="0.25">
      <c r="B17" s="168"/>
      <c r="C17" s="63" t="s">
        <v>14</v>
      </c>
      <c r="D17" s="161">
        <f>SUM(D9:E16)</f>
        <v>0</v>
      </c>
      <c r="E17" s="162"/>
      <c r="F17" s="173"/>
    </row>
    <row r="18" spans="2:10" ht="36.75" customHeight="1" x14ac:dyDescent="0.25">
      <c r="B18" s="168"/>
      <c r="C18" s="63" t="s">
        <v>15</v>
      </c>
      <c r="D18" s="161">
        <f>+D17/616000</f>
        <v>0</v>
      </c>
      <c r="E18" s="162"/>
      <c r="F18" s="173"/>
    </row>
    <row r="19" spans="2:10" ht="24.75" customHeight="1" x14ac:dyDescent="0.25">
      <c r="B19" s="168"/>
      <c r="C19" s="64"/>
      <c r="D19" s="55"/>
      <c r="E19" s="58"/>
      <c r="F19" s="173"/>
      <c r="J19" s="23" t="s">
        <v>28</v>
      </c>
    </row>
    <row r="20" spans="2:10" ht="27" customHeight="1" x14ac:dyDescent="0.25">
      <c r="B20" s="168"/>
      <c r="C20" s="64" t="s">
        <v>16</v>
      </c>
      <c r="D20" s="55"/>
      <c r="E20" s="58"/>
      <c r="F20" s="173"/>
      <c r="J20" s="23" t="s">
        <v>28</v>
      </c>
    </row>
    <row r="21" spans="2:10" ht="27" customHeight="1" x14ac:dyDescent="0.25">
      <c r="B21" s="168"/>
      <c r="C21" s="64" t="s">
        <v>1</v>
      </c>
      <c r="D21" s="56">
        <v>49054538</v>
      </c>
      <c r="E21" s="59" t="s">
        <v>28</v>
      </c>
      <c r="F21" s="173"/>
    </row>
    <row r="22" spans="2:10" ht="27" customHeight="1" x14ac:dyDescent="0.25">
      <c r="B22" s="168"/>
      <c r="C22" s="64" t="s">
        <v>2</v>
      </c>
      <c r="D22" s="56">
        <v>54554578</v>
      </c>
      <c r="E22" s="59" t="s">
        <v>28</v>
      </c>
      <c r="F22" s="173"/>
    </row>
    <row r="23" spans="2:10" ht="27" customHeight="1" x14ac:dyDescent="0.25">
      <c r="B23" s="168"/>
      <c r="C23" s="64" t="s">
        <v>3</v>
      </c>
      <c r="D23" s="56">
        <v>3864600</v>
      </c>
      <c r="E23" s="59"/>
      <c r="F23" s="173"/>
    </row>
    <row r="24" spans="2:10" ht="27" customHeight="1" x14ac:dyDescent="0.25">
      <c r="B24" s="168"/>
      <c r="C24" s="64" t="s">
        <v>4</v>
      </c>
      <c r="D24" s="56">
        <v>3864600</v>
      </c>
      <c r="E24" s="59"/>
      <c r="F24" s="173"/>
    </row>
    <row r="25" spans="2:10" ht="27" customHeight="1" x14ac:dyDescent="0.25">
      <c r="B25" s="168"/>
      <c r="C25" s="163" t="s">
        <v>5</v>
      </c>
      <c r="D25" s="164"/>
      <c r="E25" s="165"/>
      <c r="F25" s="173"/>
    </row>
    <row r="26" spans="2:10" x14ac:dyDescent="0.25">
      <c r="B26" s="168"/>
      <c r="C26" s="163" t="s">
        <v>6</v>
      </c>
      <c r="D26" s="164"/>
      <c r="E26" s="165"/>
      <c r="F26" s="173"/>
    </row>
    <row r="27" spans="2:10" x14ac:dyDescent="0.25">
      <c r="B27" s="168"/>
      <c r="C27" s="78" t="s">
        <v>17</v>
      </c>
      <c r="D27" s="57">
        <f>D21/D23</f>
        <v>12.693302799772292</v>
      </c>
      <c r="E27" s="58" t="s">
        <v>42</v>
      </c>
      <c r="F27" s="173"/>
    </row>
    <row r="28" spans="2:10" x14ac:dyDescent="0.25">
      <c r="B28" s="168"/>
      <c r="C28" s="78" t="s">
        <v>7</v>
      </c>
      <c r="D28" s="57">
        <f>D24/D22%</f>
        <v>7.0839151207438533</v>
      </c>
      <c r="E28" s="58" t="s">
        <v>43</v>
      </c>
      <c r="F28" s="173"/>
    </row>
    <row r="29" spans="2:10" x14ac:dyDescent="0.25">
      <c r="B29" s="168"/>
      <c r="C29" s="66"/>
      <c r="D29" s="53"/>
      <c r="E29" s="59"/>
      <c r="F29" s="173"/>
    </row>
    <row r="30" spans="2:10" x14ac:dyDescent="0.25">
      <c r="B30" s="168"/>
      <c r="C30" s="166" t="s">
        <v>8</v>
      </c>
      <c r="D30" s="159" t="s">
        <v>41</v>
      </c>
      <c r="E30" s="160"/>
      <c r="F30" s="173"/>
      <c r="G30" s="136"/>
    </row>
    <row r="31" spans="2:10" x14ac:dyDescent="0.25">
      <c r="B31" s="168"/>
      <c r="C31" s="166"/>
      <c r="D31" s="159" t="s">
        <v>9</v>
      </c>
      <c r="E31" s="160"/>
      <c r="F31" s="173"/>
      <c r="G31" s="136"/>
    </row>
    <row r="32" spans="2:10" ht="15" x14ac:dyDescent="0.25">
      <c r="B32" s="168"/>
      <c r="C32" s="67"/>
      <c r="D32" s="54"/>
      <c r="E32" s="60"/>
      <c r="F32" s="173"/>
      <c r="G32" s="2"/>
    </row>
    <row r="33" spans="2:6" ht="65.25" customHeight="1" x14ac:dyDescent="0.25">
      <c r="B33" s="168"/>
      <c r="C33" s="101" t="s">
        <v>180</v>
      </c>
      <c r="D33" s="50" t="s">
        <v>53</v>
      </c>
      <c r="E33" s="76" t="s">
        <v>127</v>
      </c>
      <c r="F33" s="173"/>
    </row>
    <row r="34" spans="2:6" ht="15" x14ac:dyDescent="0.25">
      <c r="B34" s="168"/>
      <c r="C34" s="100"/>
      <c r="D34" s="50" t="s">
        <v>125</v>
      </c>
      <c r="E34" s="50" t="s">
        <v>126</v>
      </c>
      <c r="F34" s="173"/>
    </row>
    <row r="35" spans="2:6" ht="15" x14ac:dyDescent="0.25">
      <c r="B35" s="168"/>
      <c r="C35" s="79"/>
      <c r="D35" s="40" t="s">
        <v>62</v>
      </c>
      <c r="E35" s="69" t="s">
        <v>128</v>
      </c>
      <c r="F35" s="173"/>
    </row>
    <row r="36" spans="2:6" x14ac:dyDescent="0.25">
      <c r="B36" s="168"/>
      <c r="C36" s="79"/>
      <c r="D36" s="42"/>
      <c r="E36" s="42"/>
      <c r="F36" s="173"/>
    </row>
    <row r="37" spans="2:6" x14ac:dyDescent="0.25">
      <c r="B37" s="168"/>
      <c r="C37" s="79"/>
      <c r="D37" s="42"/>
      <c r="E37" s="42"/>
      <c r="F37" s="173"/>
    </row>
    <row r="38" spans="2:6" x14ac:dyDescent="0.25">
      <c r="B38" s="168"/>
      <c r="C38" s="51" t="s">
        <v>49</v>
      </c>
      <c r="D38" s="51" t="s">
        <v>47</v>
      </c>
      <c r="E38" s="51" t="s">
        <v>48</v>
      </c>
      <c r="F38" s="173"/>
    </row>
    <row r="39" spans="2:6" ht="15" x14ac:dyDescent="0.25">
      <c r="B39" s="168"/>
      <c r="C39" s="52" t="s">
        <v>19</v>
      </c>
      <c r="D39" s="29" t="s">
        <v>20</v>
      </c>
      <c r="E39" s="29" t="s">
        <v>21</v>
      </c>
      <c r="F39" s="173"/>
    </row>
    <row r="40" spans="2:6" ht="15" x14ac:dyDescent="0.25">
      <c r="B40" s="168"/>
      <c r="C40" s="28" t="s">
        <v>22</v>
      </c>
      <c r="D40" s="28" t="s">
        <v>23</v>
      </c>
      <c r="E40" s="22" t="s">
        <v>24</v>
      </c>
      <c r="F40" s="173"/>
    </row>
    <row r="41" spans="2:6" ht="15" x14ac:dyDescent="0.25">
      <c r="B41" s="168"/>
      <c r="C41" s="28" t="s">
        <v>25</v>
      </c>
      <c r="D41" s="28" t="s">
        <v>25</v>
      </c>
      <c r="E41" s="28" t="s">
        <v>25</v>
      </c>
      <c r="F41" s="173"/>
    </row>
    <row r="42" spans="2:6" ht="16.5" thickBot="1" x14ac:dyDescent="0.3">
      <c r="B42" s="169"/>
      <c r="C42" s="48"/>
      <c r="D42" s="48"/>
      <c r="E42" s="48"/>
      <c r="F42" s="174"/>
    </row>
  </sheetData>
  <sheetProtection algorithmName="SHA-512" hashValue="nvkoyHafIz2dXmZuyNm6jMPZsmSCSnorMWL89ucO+e4ctPWn89iQW80loGMzg+pkqOq5HB1m55VwkyE74RMECA==" saltValue="72jNuyEBcCjsIvR40iQT9Q==" spinCount="100000" sheet="1" objects="1" scenarios="1"/>
  <mergeCells count="25">
    <mergeCell ref="G30:G31"/>
    <mergeCell ref="D31:E31"/>
    <mergeCell ref="D16:E16"/>
    <mergeCell ref="D17:E17"/>
    <mergeCell ref="D18:E18"/>
    <mergeCell ref="C25:E25"/>
    <mergeCell ref="C26:E26"/>
    <mergeCell ref="C30:C31"/>
    <mergeCell ref="D30:E30"/>
    <mergeCell ref="D15:E15"/>
    <mergeCell ref="B2:F2"/>
    <mergeCell ref="B3:F3"/>
    <mergeCell ref="B4:F4"/>
    <mergeCell ref="C5:F5"/>
    <mergeCell ref="B6:B42"/>
    <mergeCell ref="C6:E6"/>
    <mergeCell ref="F6:F42"/>
    <mergeCell ref="D7:E7"/>
    <mergeCell ref="D8:E8"/>
    <mergeCell ref="D9:E9"/>
    <mergeCell ref="D10:E10"/>
    <mergeCell ref="D11:E11"/>
    <mergeCell ref="D12:E12"/>
    <mergeCell ref="D13:E13"/>
    <mergeCell ref="D14:E14"/>
  </mergeCells>
  <printOptions horizontalCentered="1"/>
  <pageMargins left="0.43307086614173229" right="0.23622047244094491" top="0.74803149606299213" bottom="0.74803149606299213" header="0.31496062992125984" footer="0.31496062992125984"/>
  <pageSetup scale="75" orientation="portrait" horizontalDpi="4294967295" verticalDpi="4294967295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9"/>
  <sheetViews>
    <sheetView workbookViewId="0">
      <selection activeCell="I18" sqref="I18"/>
    </sheetView>
  </sheetViews>
  <sheetFormatPr baseColWidth="10" defaultRowHeight="15.75" x14ac:dyDescent="0.25"/>
  <cols>
    <col min="1" max="1" width="11.42578125" style="1"/>
    <col min="2" max="2" width="3.7109375" style="18" customWidth="1"/>
    <col min="3" max="3" width="55.5703125" style="18" customWidth="1"/>
    <col min="4" max="4" width="41.28515625" style="18" customWidth="1"/>
    <col min="5" max="5" width="29.42578125" style="18" customWidth="1"/>
    <col min="6" max="6" width="3.7109375" style="18" customWidth="1"/>
    <col min="7" max="9" width="11.42578125" style="1"/>
    <col min="10" max="10" width="18.85546875" style="23" bestFit="1" customWidth="1"/>
    <col min="11" max="16384" width="11.42578125" style="1"/>
  </cols>
  <sheetData>
    <row r="1" spans="2:10" ht="16.5" thickBot="1" x14ac:dyDescent="0.3"/>
    <row r="2" spans="2:10" ht="15.75" customHeight="1" x14ac:dyDescent="0.25">
      <c r="B2" s="144" t="s">
        <v>39</v>
      </c>
      <c r="C2" s="133"/>
      <c r="D2" s="133"/>
      <c r="E2" s="133"/>
      <c r="F2" s="154"/>
    </row>
    <row r="3" spans="2:10" ht="27.75" customHeight="1" x14ac:dyDescent="0.25">
      <c r="B3" s="146" t="s">
        <v>0</v>
      </c>
      <c r="C3" s="147"/>
      <c r="D3" s="147"/>
      <c r="E3" s="147"/>
      <c r="F3" s="155"/>
    </row>
    <row r="4" spans="2:10" ht="21" customHeight="1" x14ac:dyDescent="0.25">
      <c r="B4" s="146" t="s">
        <v>40</v>
      </c>
      <c r="C4" s="147"/>
      <c r="D4" s="147"/>
      <c r="E4" s="147"/>
      <c r="F4" s="155"/>
    </row>
    <row r="5" spans="2:10" ht="15" x14ac:dyDescent="0.25">
      <c r="B5" s="31"/>
      <c r="C5" s="156"/>
      <c r="D5" s="157"/>
      <c r="E5" s="157"/>
      <c r="F5" s="158"/>
    </row>
    <row r="6" spans="2:10" ht="26.25" customHeight="1" x14ac:dyDescent="0.25">
      <c r="B6" s="167"/>
      <c r="C6" s="170" t="s">
        <v>129</v>
      </c>
      <c r="D6" s="171"/>
      <c r="E6" s="171"/>
      <c r="F6" s="172"/>
    </row>
    <row r="7" spans="2:10" ht="27.75" customHeight="1" x14ac:dyDescent="0.25">
      <c r="B7" s="168"/>
      <c r="C7" s="61" t="s">
        <v>158</v>
      </c>
      <c r="D7" s="175"/>
      <c r="E7" s="176"/>
      <c r="F7" s="173"/>
    </row>
    <row r="8" spans="2:10" ht="29.25" customHeight="1" thickBot="1" x14ac:dyDescent="0.3">
      <c r="B8" s="168"/>
      <c r="C8" s="61" t="s">
        <v>52</v>
      </c>
      <c r="D8" s="177" t="s">
        <v>13</v>
      </c>
      <c r="E8" s="178"/>
      <c r="F8" s="173"/>
    </row>
    <row r="9" spans="2:10" ht="23.25" customHeight="1" thickBot="1" x14ac:dyDescent="0.3">
      <c r="B9" s="168"/>
      <c r="C9" s="62">
        <v>38</v>
      </c>
      <c r="D9" s="183">
        <v>1906980484</v>
      </c>
      <c r="E9" s="184"/>
      <c r="F9" s="173"/>
    </row>
    <row r="10" spans="2:10" ht="23.25" customHeight="1" thickBot="1" x14ac:dyDescent="0.3">
      <c r="B10" s="168"/>
      <c r="C10" s="62">
        <v>39</v>
      </c>
      <c r="D10" s="183">
        <v>827104352</v>
      </c>
      <c r="E10" s="184"/>
      <c r="F10" s="173"/>
    </row>
    <row r="11" spans="2:10" ht="31.5" x14ac:dyDescent="0.25">
      <c r="B11" s="168"/>
      <c r="C11" s="63" t="s">
        <v>14</v>
      </c>
      <c r="D11" s="196">
        <f>D9+D10</f>
        <v>2734084836</v>
      </c>
      <c r="E11" s="162"/>
      <c r="F11" s="173"/>
    </row>
    <row r="12" spans="2:10" ht="36.75" customHeight="1" x14ac:dyDescent="0.25">
      <c r="B12" s="168"/>
      <c r="C12" s="63" t="s">
        <v>15</v>
      </c>
      <c r="D12" s="161">
        <f>+D11/616000</f>
        <v>4438.4494090909093</v>
      </c>
      <c r="E12" s="162"/>
      <c r="F12" s="173"/>
    </row>
    <row r="13" spans="2:10" ht="15" customHeight="1" x14ac:dyDescent="0.25">
      <c r="B13" s="168"/>
      <c r="C13" s="64"/>
      <c r="D13" s="55"/>
      <c r="E13" s="121" t="s">
        <v>246</v>
      </c>
      <c r="F13" s="173"/>
      <c r="J13" s="23" t="s">
        <v>28</v>
      </c>
    </row>
    <row r="14" spans="2:10" ht="15" customHeight="1" x14ac:dyDescent="0.25">
      <c r="B14" s="168"/>
      <c r="C14" s="64" t="s">
        <v>16</v>
      </c>
      <c r="D14" s="55"/>
      <c r="E14" s="58"/>
      <c r="F14" s="173"/>
      <c r="J14" s="23" t="s">
        <v>28</v>
      </c>
    </row>
    <row r="15" spans="2:10" ht="15" customHeight="1" x14ac:dyDescent="0.25">
      <c r="B15" s="168"/>
      <c r="C15" s="64" t="s">
        <v>1</v>
      </c>
      <c r="D15" s="56">
        <v>882399022</v>
      </c>
      <c r="E15" s="59" t="s">
        <v>28</v>
      </c>
      <c r="F15" s="173"/>
    </row>
    <row r="16" spans="2:10" ht="15" customHeight="1" x14ac:dyDescent="0.25">
      <c r="B16" s="168"/>
      <c r="C16" s="64" t="s">
        <v>2</v>
      </c>
      <c r="D16" s="56">
        <v>1673607022</v>
      </c>
      <c r="E16" s="59" t="s">
        <v>28</v>
      </c>
      <c r="F16" s="173"/>
    </row>
    <row r="17" spans="2:7" ht="15" customHeight="1" x14ac:dyDescent="0.25">
      <c r="B17" s="168"/>
      <c r="C17" s="64" t="s">
        <v>3</v>
      </c>
      <c r="D17" s="56">
        <v>113334461</v>
      </c>
      <c r="E17" s="59"/>
      <c r="F17" s="173"/>
    </row>
    <row r="18" spans="2:7" ht="15" customHeight="1" x14ac:dyDescent="0.25">
      <c r="B18" s="168"/>
      <c r="C18" s="64" t="s">
        <v>4</v>
      </c>
      <c r="D18" s="56">
        <v>210434461</v>
      </c>
      <c r="E18" s="59"/>
      <c r="F18" s="173"/>
    </row>
    <row r="19" spans="2:7" ht="15" customHeight="1" x14ac:dyDescent="0.25">
      <c r="B19" s="168"/>
      <c r="C19" s="64"/>
      <c r="D19" s="56"/>
      <c r="E19" s="113" t="s">
        <v>239</v>
      </c>
      <c r="F19" s="173"/>
    </row>
    <row r="20" spans="2:7" ht="15" customHeight="1" x14ac:dyDescent="0.25">
      <c r="B20" s="168"/>
      <c r="C20" s="163" t="s">
        <v>5</v>
      </c>
      <c r="D20" s="164"/>
      <c r="E20" s="165"/>
      <c r="F20" s="173"/>
    </row>
    <row r="21" spans="2:7" x14ac:dyDescent="0.25">
      <c r="B21" s="168"/>
      <c r="C21" s="163" t="s">
        <v>6</v>
      </c>
      <c r="D21" s="164"/>
      <c r="E21" s="165"/>
      <c r="F21" s="173"/>
    </row>
    <row r="22" spans="2:7" x14ac:dyDescent="0.25">
      <c r="B22" s="168"/>
      <c r="C22" s="78" t="s">
        <v>17</v>
      </c>
      <c r="D22" s="57">
        <f>D15/D17</f>
        <v>7.7857962548566757</v>
      </c>
      <c r="E22" s="58" t="s">
        <v>42</v>
      </c>
      <c r="F22" s="173"/>
    </row>
    <row r="23" spans="2:7" x14ac:dyDescent="0.25">
      <c r="B23" s="168"/>
      <c r="C23" s="78" t="s">
        <v>7</v>
      </c>
      <c r="D23" s="57">
        <f>D18/D16%</f>
        <v>12.573708058928064</v>
      </c>
      <c r="E23" s="58" t="s">
        <v>43</v>
      </c>
      <c r="F23" s="173"/>
    </row>
    <row r="24" spans="2:7" x14ac:dyDescent="0.25">
      <c r="B24" s="168"/>
      <c r="C24" s="66"/>
      <c r="D24" s="53"/>
      <c r="E24" s="59"/>
      <c r="F24" s="173"/>
    </row>
    <row r="25" spans="2:7" x14ac:dyDescent="0.25">
      <c r="B25" s="168"/>
      <c r="C25" s="166" t="s">
        <v>8</v>
      </c>
      <c r="D25" s="159" t="s">
        <v>41</v>
      </c>
      <c r="E25" s="160"/>
      <c r="F25" s="173"/>
      <c r="G25" s="136"/>
    </row>
    <row r="26" spans="2:7" x14ac:dyDescent="0.25">
      <c r="B26" s="168"/>
      <c r="C26" s="166"/>
      <c r="D26" s="159" t="s">
        <v>9</v>
      </c>
      <c r="E26" s="160"/>
      <c r="F26" s="173"/>
      <c r="G26" s="136"/>
    </row>
    <row r="27" spans="2:7" ht="67.5" x14ac:dyDescent="0.25">
      <c r="B27" s="168"/>
      <c r="C27" s="90" t="s">
        <v>168</v>
      </c>
      <c r="D27" s="54"/>
      <c r="E27" s="54"/>
      <c r="F27" s="173"/>
      <c r="G27" s="2"/>
    </row>
    <row r="28" spans="2:7" ht="57" x14ac:dyDescent="0.25">
      <c r="B28" s="168"/>
      <c r="C28" s="91" t="s">
        <v>167</v>
      </c>
      <c r="D28" s="88" t="s">
        <v>53</v>
      </c>
      <c r="E28" s="97">
        <v>41639</v>
      </c>
      <c r="F28" s="173"/>
    </row>
    <row r="29" spans="2:7" ht="123.75" x14ac:dyDescent="0.25">
      <c r="B29" s="168"/>
      <c r="C29" s="94" t="s">
        <v>169</v>
      </c>
      <c r="D29" s="88"/>
      <c r="E29" s="97"/>
      <c r="F29" s="173"/>
    </row>
    <row r="30" spans="2:7" ht="67.5" x14ac:dyDescent="0.25">
      <c r="B30" s="168"/>
      <c r="C30" s="94" t="s">
        <v>170</v>
      </c>
      <c r="D30" s="88"/>
      <c r="E30" s="97"/>
      <c r="F30" s="173"/>
    </row>
    <row r="31" spans="2:7" ht="15" x14ac:dyDescent="0.25">
      <c r="B31" s="168"/>
      <c r="C31" s="82"/>
      <c r="D31" s="50"/>
      <c r="E31" s="70"/>
      <c r="F31" s="173"/>
    </row>
    <row r="32" spans="2:7" ht="15" x14ac:dyDescent="0.25">
      <c r="B32" s="168"/>
      <c r="C32" s="114"/>
      <c r="D32" s="50" t="s">
        <v>45</v>
      </c>
      <c r="E32" s="50" t="s">
        <v>46</v>
      </c>
      <c r="F32" s="173"/>
    </row>
    <row r="33" spans="2:6" ht="15" x14ac:dyDescent="0.25">
      <c r="B33" s="168"/>
      <c r="C33" s="114"/>
      <c r="D33" s="40" t="s">
        <v>62</v>
      </c>
      <c r="E33" s="69" t="s">
        <v>130</v>
      </c>
      <c r="F33" s="173"/>
    </row>
    <row r="34" spans="2:6" x14ac:dyDescent="0.25">
      <c r="B34" s="168"/>
      <c r="C34" s="115"/>
      <c r="D34" s="42"/>
      <c r="E34" s="42"/>
      <c r="F34" s="173"/>
    </row>
    <row r="35" spans="2:6" x14ac:dyDescent="0.25">
      <c r="B35" s="168"/>
      <c r="C35" s="51" t="s">
        <v>49</v>
      </c>
      <c r="D35" s="51" t="s">
        <v>47</v>
      </c>
      <c r="E35" s="51" t="s">
        <v>48</v>
      </c>
      <c r="F35" s="173"/>
    </row>
    <row r="36" spans="2:6" ht="15" x14ac:dyDescent="0.25">
      <c r="B36" s="168"/>
      <c r="C36" s="52" t="s">
        <v>19</v>
      </c>
      <c r="D36" s="29" t="s">
        <v>20</v>
      </c>
      <c r="E36" s="29" t="s">
        <v>21</v>
      </c>
      <c r="F36" s="173"/>
    </row>
    <row r="37" spans="2:6" ht="15" x14ac:dyDescent="0.25">
      <c r="B37" s="168"/>
      <c r="C37" s="28" t="s">
        <v>22</v>
      </c>
      <c r="D37" s="28" t="s">
        <v>23</v>
      </c>
      <c r="E37" s="22" t="s">
        <v>24</v>
      </c>
      <c r="F37" s="173"/>
    </row>
    <row r="38" spans="2:6" ht="15" x14ac:dyDescent="0.25">
      <c r="B38" s="168"/>
      <c r="C38" s="28" t="s">
        <v>25</v>
      </c>
      <c r="D38" s="28" t="s">
        <v>25</v>
      </c>
      <c r="E38" s="28" t="s">
        <v>25</v>
      </c>
      <c r="F38" s="173"/>
    </row>
    <row r="39" spans="2:6" ht="16.5" thickBot="1" x14ac:dyDescent="0.3">
      <c r="B39" s="169"/>
      <c r="C39" s="48"/>
      <c r="D39" s="48"/>
      <c r="E39" s="48"/>
      <c r="F39" s="174"/>
    </row>
  </sheetData>
  <sheetProtection algorithmName="SHA-512" hashValue="Mjd7x4suqwskvaJ9yvjRQdrFQBLXxPrqn2so/6tus4pASfFAc/YvqwHufEDxfPyLzQ4NaNiT6mzyXmQACAS96g==" saltValue="c15ElXlkkC4tL5ZXMFqEmA==" spinCount="100000" sheet="1" objects="1" scenarios="1"/>
  <mergeCells count="19">
    <mergeCell ref="G25:G26"/>
    <mergeCell ref="D26:E26"/>
    <mergeCell ref="D11:E11"/>
    <mergeCell ref="D12:E12"/>
    <mergeCell ref="C20:E20"/>
    <mergeCell ref="C21:E21"/>
    <mergeCell ref="C25:C26"/>
    <mergeCell ref="D25:E25"/>
    <mergeCell ref="B2:F2"/>
    <mergeCell ref="B3:F3"/>
    <mergeCell ref="B4:F4"/>
    <mergeCell ref="C5:F5"/>
    <mergeCell ref="B6:B39"/>
    <mergeCell ref="C6:E6"/>
    <mergeCell ref="F6:F39"/>
    <mergeCell ref="D7:E7"/>
    <mergeCell ref="D8:E8"/>
    <mergeCell ref="D9:E9"/>
    <mergeCell ref="D10:E10"/>
  </mergeCells>
  <printOptions horizontalCentered="1"/>
  <pageMargins left="0.43307086614173229" right="0.23622047244094491" top="0.74803149606299213" bottom="0.74803149606299213" header="0.31496062992125984" footer="0.31496062992125984"/>
  <pageSetup scale="75" orientation="portrait" horizontalDpi="4294967295" verticalDpi="4294967295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2"/>
  <sheetViews>
    <sheetView topLeftCell="A4" workbookViewId="0">
      <selection activeCell="E19" sqref="E19"/>
    </sheetView>
  </sheetViews>
  <sheetFormatPr baseColWidth="10" defaultRowHeight="15.75" x14ac:dyDescent="0.25"/>
  <cols>
    <col min="1" max="1" width="11.42578125" style="1"/>
    <col min="2" max="2" width="3.7109375" style="18" customWidth="1"/>
    <col min="3" max="3" width="55.5703125" style="18" customWidth="1"/>
    <col min="4" max="4" width="41.28515625" style="18" customWidth="1"/>
    <col min="5" max="5" width="29.42578125" style="18" customWidth="1"/>
    <col min="6" max="6" width="3.7109375" style="18" customWidth="1"/>
    <col min="7" max="9" width="11.42578125" style="1"/>
    <col min="10" max="10" width="18.85546875" style="23" bestFit="1" customWidth="1"/>
    <col min="11" max="16384" width="11.42578125" style="1"/>
  </cols>
  <sheetData>
    <row r="1" spans="2:6" ht="16.5" thickBot="1" x14ac:dyDescent="0.3"/>
    <row r="2" spans="2:6" ht="15.75" customHeight="1" x14ac:dyDescent="0.25">
      <c r="B2" s="144" t="s">
        <v>39</v>
      </c>
      <c r="C2" s="133"/>
      <c r="D2" s="133"/>
      <c r="E2" s="133"/>
      <c r="F2" s="154"/>
    </row>
    <row r="3" spans="2:6" ht="27.75" customHeight="1" x14ac:dyDescent="0.25">
      <c r="B3" s="146" t="s">
        <v>0</v>
      </c>
      <c r="C3" s="147"/>
      <c r="D3" s="147"/>
      <c r="E3" s="147"/>
      <c r="F3" s="155"/>
    </row>
    <row r="4" spans="2:6" ht="21" customHeight="1" x14ac:dyDescent="0.25">
      <c r="B4" s="146" t="s">
        <v>40</v>
      </c>
      <c r="C4" s="147"/>
      <c r="D4" s="147"/>
      <c r="E4" s="147"/>
      <c r="F4" s="155"/>
    </row>
    <row r="5" spans="2:6" ht="15" x14ac:dyDescent="0.25">
      <c r="B5" s="31"/>
      <c r="C5" s="156"/>
      <c r="D5" s="157"/>
      <c r="E5" s="157"/>
      <c r="F5" s="158"/>
    </row>
    <row r="6" spans="2:6" ht="26.25" customHeight="1" x14ac:dyDescent="0.25">
      <c r="B6" s="167"/>
      <c r="C6" s="170" t="s">
        <v>131</v>
      </c>
      <c r="D6" s="171"/>
      <c r="E6" s="171"/>
      <c r="F6" s="172"/>
    </row>
    <row r="7" spans="2:6" ht="27.75" customHeight="1" x14ac:dyDescent="0.25">
      <c r="B7" s="168"/>
      <c r="C7" s="61" t="s">
        <v>132</v>
      </c>
      <c r="D7" s="175"/>
      <c r="E7" s="176"/>
      <c r="F7" s="173"/>
    </row>
    <row r="8" spans="2:6" ht="29.25" customHeight="1" thickBot="1" x14ac:dyDescent="0.3">
      <c r="B8" s="168"/>
      <c r="C8" s="61" t="s">
        <v>52</v>
      </c>
      <c r="D8" s="177" t="s">
        <v>13</v>
      </c>
      <c r="E8" s="178"/>
      <c r="F8" s="173"/>
    </row>
    <row r="9" spans="2:6" ht="23.25" customHeight="1" thickBot="1" x14ac:dyDescent="0.3">
      <c r="B9" s="168"/>
      <c r="C9" s="62">
        <v>30</v>
      </c>
      <c r="D9" s="183">
        <v>827104352</v>
      </c>
      <c r="E9" s="184"/>
      <c r="F9" s="173"/>
    </row>
    <row r="10" spans="2:6" ht="23.25" customHeight="1" thickBot="1" x14ac:dyDescent="0.3">
      <c r="B10" s="168"/>
      <c r="C10" s="62">
        <v>35</v>
      </c>
      <c r="D10" s="183">
        <v>2042789000</v>
      </c>
      <c r="E10" s="184"/>
      <c r="F10" s="173"/>
    </row>
    <row r="11" spans="2:6" ht="26.25" customHeight="1" thickBot="1" x14ac:dyDescent="0.3">
      <c r="B11" s="168"/>
      <c r="C11" s="62">
        <v>37</v>
      </c>
      <c r="D11" s="183">
        <v>3539636295</v>
      </c>
      <c r="E11" s="184"/>
      <c r="F11" s="173"/>
    </row>
    <row r="12" spans="2:6" ht="26.25" customHeight="1" thickBot="1" x14ac:dyDescent="0.3">
      <c r="B12" s="168"/>
      <c r="C12" s="62">
        <v>50</v>
      </c>
      <c r="D12" s="183">
        <v>532511655</v>
      </c>
      <c r="E12" s="184"/>
      <c r="F12" s="173"/>
    </row>
    <row r="13" spans="2:6" ht="26.25" customHeight="1" thickBot="1" x14ac:dyDescent="0.3">
      <c r="B13" s="168"/>
      <c r="C13" s="62">
        <v>51</v>
      </c>
      <c r="D13" s="183">
        <v>416272914</v>
      </c>
      <c r="E13" s="184"/>
      <c r="F13" s="173"/>
    </row>
    <row r="14" spans="2:6" ht="26.25" customHeight="1" thickBot="1" x14ac:dyDescent="0.3">
      <c r="B14" s="168"/>
      <c r="C14" s="62">
        <v>53</v>
      </c>
      <c r="D14" s="197">
        <v>764527378</v>
      </c>
      <c r="E14" s="198"/>
      <c r="F14" s="173"/>
    </row>
    <row r="15" spans="2:6" ht="26.25" customHeight="1" x14ac:dyDescent="0.25">
      <c r="B15" s="168"/>
      <c r="C15" s="62"/>
      <c r="D15" s="161"/>
      <c r="E15" s="162"/>
      <c r="F15" s="173"/>
    </row>
    <row r="16" spans="2:6" ht="21.75" customHeight="1" x14ac:dyDescent="0.25">
      <c r="B16" s="168"/>
      <c r="C16" s="62"/>
      <c r="D16" s="161"/>
      <c r="E16" s="162"/>
      <c r="F16" s="173"/>
    </row>
    <row r="17" spans="2:10" ht="31.5" x14ac:dyDescent="0.25">
      <c r="B17" s="168"/>
      <c r="C17" s="63" t="s">
        <v>14</v>
      </c>
      <c r="D17" s="161">
        <f>SUM(D9:E16)</f>
        <v>8122841594</v>
      </c>
      <c r="E17" s="162"/>
      <c r="F17" s="173"/>
    </row>
    <row r="18" spans="2:10" ht="36.75" customHeight="1" x14ac:dyDescent="0.25">
      <c r="B18" s="168"/>
      <c r="C18" s="63" t="s">
        <v>15</v>
      </c>
      <c r="D18" s="161">
        <f>+D17/616000</f>
        <v>13186.431159090909</v>
      </c>
      <c r="E18" s="162"/>
      <c r="F18" s="173"/>
    </row>
    <row r="19" spans="2:10" ht="24.75" customHeight="1" x14ac:dyDescent="0.25">
      <c r="B19" s="168"/>
      <c r="C19" s="64"/>
      <c r="D19" s="55"/>
      <c r="E19" s="113" t="s">
        <v>210</v>
      </c>
      <c r="F19" s="173"/>
      <c r="J19" s="23" t="s">
        <v>28</v>
      </c>
    </row>
    <row r="20" spans="2:10" ht="27" customHeight="1" x14ac:dyDescent="0.25">
      <c r="B20" s="168"/>
      <c r="C20" s="64" t="s">
        <v>16</v>
      </c>
      <c r="D20" s="55"/>
      <c r="E20" s="58"/>
      <c r="F20" s="173"/>
      <c r="J20" s="23" t="s">
        <v>28</v>
      </c>
    </row>
    <row r="21" spans="2:10" ht="27" customHeight="1" x14ac:dyDescent="0.25">
      <c r="B21" s="168"/>
      <c r="C21" s="64" t="s">
        <v>1</v>
      </c>
      <c r="D21" s="56">
        <v>4649620084</v>
      </c>
      <c r="E21" s="59" t="s">
        <v>28</v>
      </c>
      <c r="F21" s="173"/>
    </row>
    <row r="22" spans="2:10" ht="27" customHeight="1" x14ac:dyDescent="0.25">
      <c r="B22" s="168"/>
      <c r="C22" s="64" t="s">
        <v>2</v>
      </c>
      <c r="D22" s="56">
        <v>5683924484</v>
      </c>
      <c r="E22" s="59" t="s">
        <v>28</v>
      </c>
      <c r="F22" s="173"/>
    </row>
    <row r="23" spans="2:10" ht="27" customHeight="1" x14ac:dyDescent="0.25">
      <c r="B23" s="168"/>
      <c r="C23" s="64" t="s">
        <v>3</v>
      </c>
      <c r="D23" s="56">
        <v>31046050</v>
      </c>
      <c r="E23" s="59"/>
      <c r="F23" s="173"/>
    </row>
    <row r="24" spans="2:10" ht="27" customHeight="1" x14ac:dyDescent="0.25">
      <c r="B24" s="168"/>
      <c r="C24" s="64" t="s">
        <v>4</v>
      </c>
      <c r="D24" s="56">
        <v>1689192268</v>
      </c>
      <c r="E24" s="59"/>
      <c r="F24" s="173"/>
    </row>
    <row r="25" spans="2:10" ht="27" customHeight="1" x14ac:dyDescent="0.25">
      <c r="B25" s="168"/>
      <c r="C25" s="163" t="s">
        <v>5</v>
      </c>
      <c r="D25" s="164"/>
      <c r="E25" s="165"/>
      <c r="F25" s="173"/>
    </row>
    <row r="26" spans="2:10" x14ac:dyDescent="0.25">
      <c r="B26" s="168"/>
      <c r="C26" s="163" t="s">
        <v>6</v>
      </c>
      <c r="D26" s="164"/>
      <c r="E26" s="165"/>
      <c r="F26" s="173"/>
    </row>
    <row r="27" spans="2:10" x14ac:dyDescent="0.25">
      <c r="B27" s="168"/>
      <c r="C27" s="78" t="s">
        <v>17</v>
      </c>
      <c r="D27" s="57">
        <f>D21/D23</f>
        <v>149.76527075102953</v>
      </c>
      <c r="E27" s="58" t="s">
        <v>79</v>
      </c>
      <c r="F27" s="173"/>
    </row>
    <row r="28" spans="2:10" x14ac:dyDescent="0.25">
      <c r="B28" s="168"/>
      <c r="C28" s="78" t="s">
        <v>7</v>
      </c>
      <c r="D28" s="57">
        <f>D24/D22%</f>
        <v>29.718766896974135</v>
      </c>
      <c r="E28" s="58" t="s">
        <v>103</v>
      </c>
      <c r="F28" s="173"/>
    </row>
    <row r="29" spans="2:10" x14ac:dyDescent="0.25">
      <c r="B29" s="168"/>
      <c r="C29" s="66"/>
      <c r="D29" s="53"/>
      <c r="E29" s="59"/>
      <c r="F29" s="173"/>
    </row>
    <row r="30" spans="2:10" x14ac:dyDescent="0.25">
      <c r="B30" s="168"/>
      <c r="C30" s="166" t="s">
        <v>8</v>
      </c>
      <c r="D30" s="159" t="s">
        <v>95</v>
      </c>
      <c r="E30" s="160"/>
      <c r="F30" s="173"/>
      <c r="G30" s="136"/>
    </row>
    <row r="31" spans="2:10" x14ac:dyDescent="0.25">
      <c r="B31" s="168"/>
      <c r="C31" s="166"/>
      <c r="D31" s="159" t="s">
        <v>9</v>
      </c>
      <c r="E31" s="160"/>
      <c r="F31" s="173"/>
      <c r="G31" s="136"/>
    </row>
    <row r="32" spans="2:10" ht="15" x14ac:dyDescent="0.25">
      <c r="B32" s="168"/>
      <c r="C32" s="67"/>
      <c r="D32" s="54"/>
      <c r="E32" s="60"/>
      <c r="F32" s="173"/>
      <c r="G32" s="2"/>
    </row>
    <row r="33" spans="2:6" ht="15" x14ac:dyDescent="0.25">
      <c r="B33" s="168"/>
      <c r="C33" s="79" t="s">
        <v>18</v>
      </c>
      <c r="D33" s="50" t="s">
        <v>53</v>
      </c>
      <c r="E33" s="70">
        <v>41639</v>
      </c>
      <c r="F33" s="173"/>
    </row>
    <row r="34" spans="2:6" ht="15" x14ac:dyDescent="0.25">
      <c r="B34" s="168"/>
      <c r="C34" s="79"/>
      <c r="D34" s="50" t="s">
        <v>133</v>
      </c>
      <c r="E34" s="50" t="s">
        <v>134</v>
      </c>
      <c r="F34" s="173"/>
    </row>
    <row r="35" spans="2:6" ht="15" x14ac:dyDescent="0.25">
      <c r="B35" s="168"/>
      <c r="C35" s="79"/>
      <c r="D35" s="40" t="s">
        <v>62</v>
      </c>
      <c r="E35" s="69">
        <v>60</v>
      </c>
      <c r="F35" s="173"/>
    </row>
    <row r="36" spans="2:6" x14ac:dyDescent="0.25">
      <c r="B36" s="168"/>
      <c r="C36" s="79"/>
      <c r="D36" s="42"/>
      <c r="E36" s="42"/>
      <c r="F36" s="173"/>
    </row>
    <row r="37" spans="2:6" x14ac:dyDescent="0.25">
      <c r="B37" s="168"/>
      <c r="C37" s="79"/>
      <c r="D37" s="42"/>
      <c r="E37" s="42"/>
      <c r="F37" s="173"/>
    </row>
    <row r="38" spans="2:6" x14ac:dyDescent="0.25">
      <c r="B38" s="168"/>
      <c r="C38" s="51" t="s">
        <v>49</v>
      </c>
      <c r="D38" s="51" t="s">
        <v>47</v>
      </c>
      <c r="E38" s="51" t="s">
        <v>48</v>
      </c>
      <c r="F38" s="173"/>
    </row>
    <row r="39" spans="2:6" ht="15" x14ac:dyDescent="0.25">
      <c r="B39" s="168"/>
      <c r="C39" s="52" t="s">
        <v>19</v>
      </c>
      <c r="D39" s="29" t="s">
        <v>20</v>
      </c>
      <c r="E39" s="29" t="s">
        <v>21</v>
      </c>
      <c r="F39" s="173"/>
    </row>
    <row r="40" spans="2:6" ht="15" x14ac:dyDescent="0.25">
      <c r="B40" s="168"/>
      <c r="C40" s="28" t="s">
        <v>22</v>
      </c>
      <c r="D40" s="28" t="s">
        <v>23</v>
      </c>
      <c r="E40" s="22" t="s">
        <v>24</v>
      </c>
      <c r="F40" s="173"/>
    </row>
    <row r="41" spans="2:6" ht="15" x14ac:dyDescent="0.25">
      <c r="B41" s="168"/>
      <c r="C41" s="28" t="s">
        <v>25</v>
      </c>
      <c r="D41" s="28" t="s">
        <v>25</v>
      </c>
      <c r="E41" s="28" t="s">
        <v>25</v>
      </c>
      <c r="F41" s="173"/>
    </row>
    <row r="42" spans="2:6" ht="16.5" thickBot="1" x14ac:dyDescent="0.3">
      <c r="B42" s="169"/>
      <c r="C42" s="48"/>
      <c r="D42" s="48"/>
      <c r="E42" s="48"/>
      <c r="F42" s="174"/>
    </row>
  </sheetData>
  <sheetProtection algorithmName="SHA-512" hashValue="QOYFd6vwOtaoZ7z7qwlo1M5YkAf5PddW6YlQQGqjzT9/kidvenmlkEQxVYYP/lfR9ugRQDzAVZI4ipSFLN0fGA==" saltValue="WcGIqu0BAzCUW/zt2lR9xg==" spinCount="100000" sheet="1" objects="1" scenarios="1"/>
  <mergeCells count="25">
    <mergeCell ref="G30:G31"/>
    <mergeCell ref="D31:E31"/>
    <mergeCell ref="D16:E16"/>
    <mergeCell ref="D17:E17"/>
    <mergeCell ref="D18:E18"/>
    <mergeCell ref="C25:E25"/>
    <mergeCell ref="C26:E26"/>
    <mergeCell ref="C30:C31"/>
    <mergeCell ref="D30:E30"/>
    <mergeCell ref="D15:E15"/>
    <mergeCell ref="B2:F2"/>
    <mergeCell ref="B3:F3"/>
    <mergeCell ref="B4:F4"/>
    <mergeCell ref="C5:F5"/>
    <mergeCell ref="B6:B42"/>
    <mergeCell ref="C6:E6"/>
    <mergeCell ref="F6:F42"/>
    <mergeCell ref="D7:E7"/>
    <mergeCell ref="D8:E8"/>
    <mergeCell ref="D9:E9"/>
    <mergeCell ref="D10:E10"/>
    <mergeCell ref="D11:E11"/>
    <mergeCell ref="D12:E12"/>
    <mergeCell ref="D13:E13"/>
    <mergeCell ref="D14:E14"/>
  </mergeCells>
  <printOptions horizontalCentered="1"/>
  <pageMargins left="0.43307086614173229" right="0.23622047244094491" top="0.74803149606299213" bottom="0.74803149606299213" header="0.31496062992125984" footer="0.31496062992125984"/>
  <pageSetup scale="75" orientation="portrait" horizontalDpi="4294967295" verticalDpi="4294967295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6"/>
  <sheetViews>
    <sheetView topLeftCell="A5" workbookViewId="0">
      <selection activeCell="J24" sqref="J24"/>
    </sheetView>
  </sheetViews>
  <sheetFormatPr baseColWidth="10" defaultRowHeight="15.75" x14ac:dyDescent="0.25"/>
  <cols>
    <col min="1" max="1" width="11.42578125" style="1"/>
    <col min="2" max="2" width="3.7109375" style="18" customWidth="1"/>
    <col min="3" max="3" width="55.5703125" style="18" customWidth="1"/>
    <col min="4" max="4" width="41.28515625" style="18" customWidth="1"/>
    <col min="5" max="5" width="29.42578125" style="18" customWidth="1"/>
    <col min="6" max="6" width="3.7109375" style="18" customWidth="1"/>
    <col min="7" max="9" width="11.42578125" style="1"/>
    <col min="10" max="10" width="18.85546875" style="23" bestFit="1" customWidth="1"/>
    <col min="11" max="16384" width="11.42578125" style="1"/>
  </cols>
  <sheetData>
    <row r="1" spans="2:6" ht="16.5" thickBot="1" x14ac:dyDescent="0.3"/>
    <row r="2" spans="2:6" ht="15.75" customHeight="1" x14ac:dyDescent="0.25">
      <c r="B2" s="144" t="s">
        <v>39</v>
      </c>
      <c r="C2" s="133"/>
      <c r="D2" s="133"/>
      <c r="E2" s="133"/>
      <c r="F2" s="154"/>
    </row>
    <row r="3" spans="2:6" ht="27.75" customHeight="1" x14ac:dyDescent="0.25">
      <c r="B3" s="146" t="s">
        <v>0</v>
      </c>
      <c r="C3" s="147"/>
      <c r="D3" s="147"/>
      <c r="E3" s="147"/>
      <c r="F3" s="155"/>
    </row>
    <row r="4" spans="2:6" ht="21" customHeight="1" x14ac:dyDescent="0.25">
      <c r="B4" s="146" t="s">
        <v>40</v>
      </c>
      <c r="C4" s="147"/>
      <c r="D4" s="147"/>
      <c r="E4" s="147"/>
      <c r="F4" s="155"/>
    </row>
    <row r="5" spans="2:6" ht="15" x14ac:dyDescent="0.25">
      <c r="B5" s="31"/>
      <c r="C5" s="156"/>
      <c r="D5" s="157"/>
      <c r="E5" s="157"/>
      <c r="F5" s="158"/>
    </row>
    <row r="6" spans="2:6" ht="26.25" customHeight="1" x14ac:dyDescent="0.25">
      <c r="B6" s="167"/>
      <c r="C6" s="170" t="s">
        <v>136</v>
      </c>
      <c r="D6" s="171"/>
      <c r="E6" s="171"/>
      <c r="F6" s="172"/>
    </row>
    <row r="7" spans="2:6" ht="27.75" customHeight="1" x14ac:dyDescent="0.25">
      <c r="B7" s="168"/>
      <c r="C7" s="61" t="s">
        <v>137</v>
      </c>
      <c r="D7" s="175"/>
      <c r="E7" s="176"/>
      <c r="F7" s="173"/>
    </row>
    <row r="8" spans="2:6" ht="29.25" customHeight="1" thickBot="1" x14ac:dyDescent="0.3">
      <c r="B8" s="168"/>
      <c r="C8" s="61" t="s">
        <v>52</v>
      </c>
      <c r="D8" s="177" t="s">
        <v>13</v>
      </c>
      <c r="E8" s="178"/>
      <c r="F8" s="173"/>
    </row>
    <row r="9" spans="2:6" ht="15" customHeight="1" thickBot="1" x14ac:dyDescent="0.3">
      <c r="B9" s="168"/>
      <c r="C9" s="62">
        <v>33</v>
      </c>
      <c r="D9" s="183">
        <v>1630308653</v>
      </c>
      <c r="E9" s="184"/>
      <c r="F9" s="173"/>
    </row>
    <row r="10" spans="2:6" ht="15" customHeight="1" thickBot="1" x14ac:dyDescent="0.3">
      <c r="B10" s="168"/>
      <c r="C10" s="62">
        <v>34</v>
      </c>
      <c r="D10" s="183">
        <v>715554094</v>
      </c>
      <c r="E10" s="184"/>
      <c r="F10" s="173"/>
    </row>
    <row r="11" spans="2:6" ht="15" customHeight="1" thickBot="1" x14ac:dyDescent="0.3">
      <c r="B11" s="168"/>
      <c r="C11" s="62">
        <v>41</v>
      </c>
      <c r="D11" s="183">
        <v>1061087820</v>
      </c>
      <c r="E11" s="184"/>
      <c r="F11" s="173"/>
    </row>
    <row r="12" spans="2:6" ht="15" customHeight="1" thickBot="1" x14ac:dyDescent="0.3">
      <c r="B12" s="168"/>
      <c r="C12" s="62">
        <v>42</v>
      </c>
      <c r="D12" s="183">
        <v>3184628525</v>
      </c>
      <c r="E12" s="184"/>
      <c r="F12" s="173"/>
    </row>
    <row r="13" spans="2:6" ht="15" customHeight="1" thickBot="1" x14ac:dyDescent="0.3">
      <c r="B13" s="168"/>
      <c r="C13" s="62">
        <v>43</v>
      </c>
      <c r="D13" s="183">
        <v>953822116</v>
      </c>
      <c r="E13" s="184"/>
      <c r="F13" s="173"/>
    </row>
    <row r="14" spans="2:6" ht="15" customHeight="1" thickBot="1" x14ac:dyDescent="0.3">
      <c r="B14" s="168"/>
      <c r="C14" s="62">
        <v>44</v>
      </c>
      <c r="D14" s="183">
        <v>414780821</v>
      </c>
      <c r="E14" s="184"/>
      <c r="F14" s="173"/>
    </row>
    <row r="15" spans="2:6" ht="15" customHeight="1" thickBot="1" x14ac:dyDescent="0.3">
      <c r="B15" s="168"/>
      <c r="C15" s="62">
        <v>45</v>
      </c>
      <c r="D15" s="183">
        <v>672022286</v>
      </c>
      <c r="E15" s="184"/>
      <c r="F15" s="173"/>
    </row>
    <row r="16" spans="2:6" ht="15" customHeight="1" thickBot="1" x14ac:dyDescent="0.3">
      <c r="B16" s="168"/>
      <c r="C16" s="62">
        <v>46</v>
      </c>
      <c r="D16" s="183">
        <v>1401236551</v>
      </c>
      <c r="E16" s="184"/>
      <c r="F16" s="173"/>
    </row>
    <row r="17" spans="2:10" ht="15" customHeight="1" thickBot="1" x14ac:dyDescent="0.3">
      <c r="B17" s="168"/>
      <c r="C17" s="62">
        <v>47</v>
      </c>
      <c r="D17" s="183">
        <v>1773739831</v>
      </c>
      <c r="E17" s="184"/>
      <c r="F17" s="173"/>
    </row>
    <row r="18" spans="2:10" ht="15" customHeight="1" thickBot="1" x14ac:dyDescent="0.3">
      <c r="B18" s="168"/>
      <c r="C18" s="62">
        <v>48</v>
      </c>
      <c r="D18" s="183">
        <v>208828100</v>
      </c>
      <c r="E18" s="184"/>
      <c r="F18" s="173"/>
    </row>
    <row r="19" spans="2:10" ht="15" customHeight="1" thickBot="1" x14ac:dyDescent="0.3">
      <c r="B19" s="168"/>
      <c r="C19" s="62">
        <v>49</v>
      </c>
      <c r="D19" s="183">
        <v>291118966</v>
      </c>
      <c r="E19" s="184"/>
      <c r="F19" s="173"/>
    </row>
    <row r="20" spans="2:10" ht="15" customHeight="1" x14ac:dyDescent="0.25">
      <c r="B20" s="168"/>
      <c r="C20" s="62"/>
      <c r="D20" s="162"/>
      <c r="E20" s="199"/>
      <c r="F20" s="173"/>
    </row>
    <row r="21" spans="2:10" ht="31.5" x14ac:dyDescent="0.25">
      <c r="B21" s="168"/>
      <c r="C21" s="63" t="s">
        <v>14</v>
      </c>
      <c r="D21" s="161">
        <f>SUM(D9:E20)</f>
        <v>12307127763</v>
      </c>
      <c r="E21" s="162"/>
      <c r="F21" s="173"/>
    </row>
    <row r="22" spans="2:10" ht="36.75" customHeight="1" x14ac:dyDescent="0.25">
      <c r="B22" s="168"/>
      <c r="C22" s="63" t="s">
        <v>15</v>
      </c>
      <c r="D22" s="161">
        <f>+D21/616000</f>
        <v>19979.103511363635</v>
      </c>
      <c r="E22" s="162"/>
      <c r="F22" s="173"/>
    </row>
    <row r="23" spans="2:10" ht="15" customHeight="1" x14ac:dyDescent="0.25">
      <c r="B23" s="168"/>
      <c r="C23" s="64"/>
      <c r="D23" s="55"/>
      <c r="E23" s="121" t="s">
        <v>244</v>
      </c>
      <c r="F23" s="173"/>
      <c r="J23" s="23" t="s">
        <v>28</v>
      </c>
    </row>
    <row r="24" spans="2:10" ht="15" customHeight="1" x14ac:dyDescent="0.25">
      <c r="B24" s="168"/>
      <c r="C24" s="64" t="s">
        <v>16</v>
      </c>
      <c r="D24" s="55"/>
      <c r="E24" s="58"/>
      <c r="F24" s="173"/>
      <c r="J24" s="23" t="s">
        <v>28</v>
      </c>
    </row>
    <row r="25" spans="2:10" ht="15" customHeight="1" x14ac:dyDescent="0.25">
      <c r="B25" s="168"/>
      <c r="C25" s="64" t="s">
        <v>1</v>
      </c>
      <c r="D25" s="56">
        <v>2658870484</v>
      </c>
      <c r="E25" s="59" t="s">
        <v>28</v>
      </c>
      <c r="F25" s="173"/>
    </row>
    <row r="26" spans="2:10" ht="15" customHeight="1" x14ac:dyDescent="0.25">
      <c r="B26" s="168"/>
      <c r="C26" s="64" t="s">
        <v>2</v>
      </c>
      <c r="D26" s="56">
        <v>3717001261</v>
      </c>
      <c r="E26" s="59" t="s">
        <v>28</v>
      </c>
      <c r="F26" s="173"/>
    </row>
    <row r="27" spans="2:10" s="23" customFormat="1" ht="15" customHeight="1" x14ac:dyDescent="0.25">
      <c r="B27" s="168"/>
      <c r="C27" s="64" t="s">
        <v>3</v>
      </c>
      <c r="D27" s="56">
        <v>1147672949</v>
      </c>
      <c r="E27" s="59"/>
      <c r="F27" s="173"/>
      <c r="G27" s="1"/>
      <c r="H27" s="1"/>
      <c r="I27" s="1"/>
    </row>
    <row r="28" spans="2:10" s="23" customFormat="1" ht="15" customHeight="1" x14ac:dyDescent="0.25">
      <c r="B28" s="168"/>
      <c r="C28" s="64" t="s">
        <v>4</v>
      </c>
      <c r="D28" s="56">
        <v>1782672949</v>
      </c>
      <c r="E28" s="59"/>
      <c r="F28" s="173"/>
      <c r="G28" s="1"/>
      <c r="H28" s="1"/>
      <c r="I28" s="1"/>
    </row>
    <row r="29" spans="2:10" s="23" customFormat="1" ht="15" customHeight="1" x14ac:dyDescent="0.25">
      <c r="B29" s="168"/>
      <c r="C29" s="163" t="s">
        <v>5</v>
      </c>
      <c r="D29" s="164"/>
      <c r="E29" s="165"/>
      <c r="F29" s="173"/>
      <c r="G29" s="1"/>
      <c r="H29" s="1"/>
      <c r="I29" s="1"/>
    </row>
    <row r="30" spans="2:10" s="23" customFormat="1" x14ac:dyDescent="0.25">
      <c r="B30" s="168"/>
      <c r="C30" s="163" t="s">
        <v>6</v>
      </c>
      <c r="D30" s="164"/>
      <c r="E30" s="165"/>
      <c r="F30" s="173"/>
      <c r="G30" s="1"/>
      <c r="H30" s="1"/>
      <c r="I30" s="1"/>
    </row>
    <row r="31" spans="2:10" s="23" customFormat="1" x14ac:dyDescent="0.25">
      <c r="B31" s="168"/>
      <c r="C31" s="116" t="s">
        <v>17</v>
      </c>
      <c r="D31" s="57">
        <f>D25/D27</f>
        <v>2.3167492849916429</v>
      </c>
      <c r="E31" s="58" t="s">
        <v>88</v>
      </c>
      <c r="F31" s="173"/>
      <c r="G31" s="1"/>
      <c r="H31" s="1"/>
      <c r="I31" s="1"/>
    </row>
    <row r="32" spans="2:10" s="23" customFormat="1" x14ac:dyDescent="0.25">
      <c r="B32" s="168"/>
      <c r="C32" s="116" t="s">
        <v>7</v>
      </c>
      <c r="D32" s="57">
        <f>D28/D26%</f>
        <v>47.959976976720213</v>
      </c>
      <c r="E32" s="58" t="s">
        <v>163</v>
      </c>
      <c r="F32" s="173"/>
      <c r="G32" s="1"/>
      <c r="H32" s="1"/>
      <c r="I32" s="1"/>
    </row>
    <row r="33" spans="2:9" s="23" customFormat="1" x14ac:dyDescent="0.25">
      <c r="B33" s="168"/>
      <c r="C33" s="66"/>
      <c r="D33" s="53"/>
      <c r="E33" s="59"/>
      <c r="F33" s="173"/>
      <c r="G33" s="1"/>
      <c r="H33" s="1"/>
      <c r="I33" s="1"/>
    </row>
    <row r="34" spans="2:9" s="23" customFormat="1" x14ac:dyDescent="0.25">
      <c r="B34" s="168"/>
      <c r="C34" s="166" t="s">
        <v>8</v>
      </c>
      <c r="D34" s="159" t="s">
        <v>41</v>
      </c>
      <c r="E34" s="160"/>
      <c r="F34" s="173"/>
      <c r="G34" s="136"/>
      <c r="H34" s="1"/>
      <c r="I34" s="1"/>
    </row>
    <row r="35" spans="2:9" s="23" customFormat="1" x14ac:dyDescent="0.25">
      <c r="B35" s="168"/>
      <c r="C35" s="166"/>
      <c r="D35" s="159" t="s">
        <v>9</v>
      </c>
      <c r="E35" s="160"/>
      <c r="F35" s="173"/>
      <c r="G35" s="136"/>
      <c r="H35" s="1"/>
      <c r="I35" s="1"/>
    </row>
    <row r="36" spans="2:9" s="23" customFormat="1" ht="15" x14ac:dyDescent="0.25">
      <c r="B36" s="168"/>
      <c r="C36" s="67"/>
      <c r="D36" s="54"/>
      <c r="E36" s="60"/>
      <c r="F36" s="173"/>
      <c r="G36" s="2"/>
      <c r="H36" s="1"/>
      <c r="I36" s="1"/>
    </row>
    <row r="37" spans="2:9" s="23" customFormat="1" ht="14.25" customHeight="1" x14ac:dyDescent="0.25">
      <c r="B37" s="168"/>
      <c r="C37" s="87" t="s">
        <v>166</v>
      </c>
      <c r="D37" s="88" t="s">
        <v>53</v>
      </c>
      <c r="E37" s="89" t="s">
        <v>165</v>
      </c>
      <c r="F37" s="173"/>
      <c r="G37" s="1"/>
      <c r="H37" s="1"/>
      <c r="I37" s="1"/>
    </row>
    <row r="38" spans="2:9" s="23" customFormat="1" ht="67.5" x14ac:dyDescent="0.25">
      <c r="B38" s="168"/>
      <c r="C38" s="90" t="s">
        <v>168</v>
      </c>
      <c r="D38" s="88" t="s">
        <v>138</v>
      </c>
      <c r="E38" s="88" t="s">
        <v>46</v>
      </c>
      <c r="F38" s="173"/>
      <c r="G38" s="1"/>
      <c r="H38" s="1"/>
      <c r="I38" s="1"/>
    </row>
    <row r="39" spans="2:9" s="23" customFormat="1" ht="59.25" customHeight="1" x14ac:dyDescent="0.25">
      <c r="B39" s="168"/>
      <c r="C39" s="91" t="s">
        <v>167</v>
      </c>
      <c r="D39" s="92" t="s">
        <v>62</v>
      </c>
      <c r="E39" s="93"/>
      <c r="F39" s="173"/>
      <c r="G39" s="1"/>
      <c r="H39" s="1"/>
      <c r="I39" s="1"/>
    </row>
    <row r="40" spans="2:9" s="23" customFormat="1" ht="132" customHeight="1" x14ac:dyDescent="0.25">
      <c r="B40" s="168"/>
      <c r="C40" s="94" t="s">
        <v>169</v>
      </c>
      <c r="D40" s="95"/>
      <c r="E40" s="95"/>
      <c r="F40" s="173"/>
      <c r="G40" s="1"/>
      <c r="H40" s="1"/>
      <c r="I40" s="1" t="s">
        <v>171</v>
      </c>
    </row>
    <row r="41" spans="2:9" s="23" customFormat="1" ht="78" customHeight="1" x14ac:dyDescent="0.25">
      <c r="B41" s="168"/>
      <c r="C41" s="94" t="s">
        <v>170</v>
      </c>
      <c r="D41" s="95"/>
      <c r="E41" s="95"/>
      <c r="F41" s="173"/>
      <c r="G41" s="1"/>
      <c r="H41" s="1"/>
      <c r="I41" s="1"/>
    </row>
    <row r="42" spans="2:9" s="23" customFormat="1" x14ac:dyDescent="0.25">
      <c r="B42" s="168"/>
      <c r="C42" s="51" t="s">
        <v>49</v>
      </c>
      <c r="D42" s="51" t="s">
        <v>47</v>
      </c>
      <c r="E42" s="51" t="s">
        <v>48</v>
      </c>
      <c r="F42" s="173"/>
      <c r="G42" s="1"/>
      <c r="H42" s="1"/>
      <c r="I42" s="1"/>
    </row>
    <row r="43" spans="2:9" ht="15" x14ac:dyDescent="0.25">
      <c r="B43" s="168"/>
      <c r="C43" s="52" t="s">
        <v>164</v>
      </c>
      <c r="D43" s="29" t="s">
        <v>20</v>
      </c>
      <c r="E43" s="29" t="s">
        <v>21</v>
      </c>
      <c r="F43" s="173"/>
    </row>
    <row r="44" spans="2:9" ht="15" x14ac:dyDescent="0.25">
      <c r="B44" s="168"/>
      <c r="C44" s="28" t="s">
        <v>22</v>
      </c>
      <c r="D44" s="28" t="s">
        <v>23</v>
      </c>
      <c r="E44" s="22" t="s">
        <v>24</v>
      </c>
      <c r="F44" s="173"/>
    </row>
    <row r="45" spans="2:9" ht="15" x14ac:dyDescent="0.25">
      <c r="B45" s="168"/>
      <c r="C45" s="28" t="s">
        <v>25</v>
      </c>
      <c r="D45" s="28" t="s">
        <v>25</v>
      </c>
      <c r="E45" s="28" t="s">
        <v>25</v>
      </c>
      <c r="F45" s="173"/>
    </row>
    <row r="46" spans="2:9" ht="16.5" thickBot="1" x14ac:dyDescent="0.3">
      <c r="B46" s="169"/>
      <c r="C46" s="48"/>
      <c r="D46" s="48"/>
      <c r="E46" s="48"/>
      <c r="F46" s="174"/>
    </row>
  </sheetData>
  <sheetProtection algorithmName="SHA-512" hashValue="qk3vxL4eIA179Yv/LsJfei02pV8KbwZtq2HIGMRHscNmeUoJNEiExNP8JiETUAFO+JjrxdUjuRlqYJO7QF+RDQ==" saltValue="yydzb9sUrolvn8nUl4sQuA==" spinCount="100000" sheet="1" objects="1" scenarios="1"/>
  <mergeCells count="29">
    <mergeCell ref="D34:E34"/>
    <mergeCell ref="B2:F2"/>
    <mergeCell ref="B3:F3"/>
    <mergeCell ref="B4:F4"/>
    <mergeCell ref="C5:F5"/>
    <mergeCell ref="B6:B46"/>
    <mergeCell ref="C6:E6"/>
    <mergeCell ref="F6:F46"/>
    <mergeCell ref="D7:E7"/>
    <mergeCell ref="D8:E8"/>
    <mergeCell ref="D9:E9"/>
    <mergeCell ref="D18:E18"/>
    <mergeCell ref="D19:E19"/>
    <mergeCell ref="G34:G35"/>
    <mergeCell ref="D35:E35"/>
    <mergeCell ref="D10:E10"/>
    <mergeCell ref="D11:E11"/>
    <mergeCell ref="D12:E12"/>
    <mergeCell ref="D13:E13"/>
    <mergeCell ref="D14:E14"/>
    <mergeCell ref="D15:E15"/>
    <mergeCell ref="D16:E16"/>
    <mergeCell ref="D17:E17"/>
    <mergeCell ref="D20:E20"/>
    <mergeCell ref="D21:E21"/>
    <mergeCell ref="D22:E22"/>
    <mergeCell ref="C29:E29"/>
    <mergeCell ref="C30:E30"/>
    <mergeCell ref="C34:C35"/>
  </mergeCells>
  <printOptions horizontalCentered="1"/>
  <pageMargins left="0.43307086614173229" right="0.23622047244094491" top="0.74803149606299213" bottom="0.74803149606299213" header="0.31496062992125984" footer="0.31496062992125984"/>
  <pageSetup scale="75" orientation="portrait" horizontalDpi="4294967295" verticalDpi="4294967295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2"/>
  <sheetViews>
    <sheetView topLeftCell="A8" workbookViewId="0">
      <selection activeCell="E19" sqref="E19"/>
    </sheetView>
  </sheetViews>
  <sheetFormatPr baseColWidth="10" defaultRowHeight="15.75" x14ac:dyDescent="0.25"/>
  <cols>
    <col min="1" max="1" width="11.42578125" style="1"/>
    <col min="2" max="2" width="3.7109375" style="18" customWidth="1"/>
    <col min="3" max="3" width="55.5703125" style="18" customWidth="1"/>
    <col min="4" max="4" width="41.28515625" style="18" customWidth="1"/>
    <col min="5" max="5" width="29.42578125" style="18" customWidth="1"/>
    <col min="6" max="6" width="3.7109375" style="18" customWidth="1"/>
    <col min="7" max="9" width="11.42578125" style="1"/>
    <col min="10" max="10" width="18.85546875" style="23" bestFit="1" customWidth="1"/>
    <col min="11" max="16384" width="11.42578125" style="1"/>
  </cols>
  <sheetData>
    <row r="1" spans="2:6" ht="16.5" thickBot="1" x14ac:dyDescent="0.3"/>
    <row r="2" spans="2:6" ht="15.75" customHeight="1" x14ac:dyDescent="0.25">
      <c r="B2" s="144" t="s">
        <v>39</v>
      </c>
      <c r="C2" s="133"/>
      <c r="D2" s="133"/>
      <c r="E2" s="133"/>
      <c r="F2" s="154"/>
    </row>
    <row r="3" spans="2:6" ht="27.75" customHeight="1" x14ac:dyDescent="0.25">
      <c r="B3" s="146" t="s">
        <v>0</v>
      </c>
      <c r="C3" s="147"/>
      <c r="D3" s="147"/>
      <c r="E3" s="147"/>
      <c r="F3" s="155"/>
    </row>
    <row r="4" spans="2:6" ht="21" customHeight="1" x14ac:dyDescent="0.25">
      <c r="B4" s="146" t="s">
        <v>40</v>
      </c>
      <c r="C4" s="147"/>
      <c r="D4" s="147"/>
      <c r="E4" s="147"/>
      <c r="F4" s="155"/>
    </row>
    <row r="5" spans="2:6" ht="15" x14ac:dyDescent="0.25">
      <c r="B5" s="31"/>
      <c r="C5" s="156"/>
      <c r="D5" s="157"/>
      <c r="E5" s="157"/>
      <c r="F5" s="158"/>
    </row>
    <row r="6" spans="2:6" ht="26.25" customHeight="1" x14ac:dyDescent="0.25">
      <c r="B6" s="167"/>
      <c r="C6" s="170" t="s">
        <v>139</v>
      </c>
      <c r="D6" s="171"/>
      <c r="E6" s="171"/>
      <c r="F6" s="172"/>
    </row>
    <row r="7" spans="2:6" ht="27.75" customHeight="1" x14ac:dyDescent="0.25">
      <c r="B7" s="168"/>
      <c r="C7" s="61" t="s">
        <v>140</v>
      </c>
      <c r="D7" s="175"/>
      <c r="E7" s="176"/>
      <c r="F7" s="173"/>
    </row>
    <row r="8" spans="2:6" ht="29.25" customHeight="1" thickBot="1" x14ac:dyDescent="0.3">
      <c r="B8" s="168"/>
      <c r="C8" s="61" t="s">
        <v>52</v>
      </c>
      <c r="D8" s="177" t="s">
        <v>13</v>
      </c>
      <c r="E8" s="178"/>
      <c r="F8" s="173"/>
    </row>
    <row r="9" spans="2:6" ht="23.25" customHeight="1" thickBot="1" x14ac:dyDescent="0.3">
      <c r="B9" s="168"/>
      <c r="C9" s="62">
        <v>17</v>
      </c>
      <c r="D9" s="183">
        <v>712833356</v>
      </c>
      <c r="E9" s="184"/>
      <c r="F9" s="173"/>
    </row>
    <row r="10" spans="2:6" ht="23.25" customHeight="1" thickBot="1" x14ac:dyDescent="0.3">
      <c r="B10" s="168"/>
      <c r="C10" s="62">
        <v>19</v>
      </c>
      <c r="D10" s="183">
        <v>661139334</v>
      </c>
      <c r="E10" s="184"/>
      <c r="F10" s="173"/>
    </row>
    <row r="11" spans="2:6" ht="26.25" customHeight="1" thickBot="1" x14ac:dyDescent="0.3">
      <c r="B11" s="168"/>
      <c r="C11" s="62">
        <v>30</v>
      </c>
      <c r="D11" s="183">
        <v>827104352</v>
      </c>
      <c r="E11" s="184"/>
      <c r="F11" s="173"/>
    </row>
    <row r="12" spans="2:6" ht="26.25" customHeight="1" thickBot="1" x14ac:dyDescent="0.3">
      <c r="B12" s="168"/>
      <c r="C12" s="62">
        <v>32</v>
      </c>
      <c r="D12" s="183">
        <v>1735830844</v>
      </c>
      <c r="E12" s="184"/>
      <c r="F12" s="173"/>
    </row>
    <row r="13" spans="2:6" ht="26.25" customHeight="1" x14ac:dyDescent="0.25">
      <c r="B13" s="168"/>
      <c r="C13" s="62"/>
      <c r="D13" s="161"/>
      <c r="E13" s="162"/>
      <c r="F13" s="173"/>
    </row>
    <row r="14" spans="2:6" ht="26.25" customHeight="1" x14ac:dyDescent="0.25">
      <c r="B14" s="168"/>
      <c r="C14" s="62"/>
      <c r="D14" s="161"/>
      <c r="E14" s="162"/>
      <c r="F14" s="173"/>
    </row>
    <row r="15" spans="2:6" ht="26.25" customHeight="1" x14ac:dyDescent="0.25">
      <c r="B15" s="168"/>
      <c r="C15" s="62"/>
      <c r="D15" s="161"/>
      <c r="E15" s="162"/>
      <c r="F15" s="173"/>
    </row>
    <row r="16" spans="2:6" ht="21.75" customHeight="1" x14ac:dyDescent="0.25">
      <c r="B16" s="168"/>
      <c r="C16" s="62"/>
      <c r="D16" s="161"/>
      <c r="E16" s="162"/>
      <c r="F16" s="173"/>
    </row>
    <row r="17" spans="2:10" ht="31.5" x14ac:dyDescent="0.25">
      <c r="B17" s="168"/>
      <c r="C17" s="63" t="s">
        <v>14</v>
      </c>
      <c r="D17" s="161">
        <f>SUM(D9:E16)</f>
        <v>3936907886</v>
      </c>
      <c r="E17" s="162"/>
      <c r="F17" s="173"/>
    </row>
    <row r="18" spans="2:10" ht="36.75" customHeight="1" x14ac:dyDescent="0.25">
      <c r="B18" s="168"/>
      <c r="C18" s="63" t="s">
        <v>15</v>
      </c>
      <c r="D18" s="161">
        <f>+D17/616000</f>
        <v>6391.0842305194801</v>
      </c>
      <c r="E18" s="162"/>
      <c r="F18" s="173"/>
    </row>
    <row r="19" spans="2:10" ht="24.75" customHeight="1" x14ac:dyDescent="0.25">
      <c r="B19" s="168"/>
      <c r="C19" s="64"/>
      <c r="D19" s="55"/>
      <c r="E19" s="58" t="s">
        <v>240</v>
      </c>
      <c r="F19" s="173"/>
      <c r="J19" s="23" t="s">
        <v>28</v>
      </c>
    </row>
    <row r="20" spans="2:10" ht="27" customHeight="1" x14ac:dyDescent="0.25">
      <c r="B20" s="168"/>
      <c r="C20" s="64" t="s">
        <v>16</v>
      </c>
      <c r="D20" s="55"/>
      <c r="E20" s="58"/>
      <c r="F20" s="173"/>
      <c r="J20" s="23" t="s">
        <v>28</v>
      </c>
    </row>
    <row r="21" spans="2:10" ht="27" customHeight="1" x14ac:dyDescent="0.25">
      <c r="B21" s="168"/>
      <c r="C21" s="64" t="s">
        <v>1</v>
      </c>
      <c r="D21" s="56">
        <v>8779294000</v>
      </c>
      <c r="E21" s="59" t="s">
        <v>28</v>
      </c>
      <c r="F21" s="173"/>
    </row>
    <row r="22" spans="2:10" ht="27" customHeight="1" x14ac:dyDescent="0.25">
      <c r="B22" s="168"/>
      <c r="C22" s="64" t="s">
        <v>2</v>
      </c>
      <c r="D22" s="56">
        <v>12280018000</v>
      </c>
      <c r="E22" s="59" t="s">
        <v>28</v>
      </c>
      <c r="F22" s="173"/>
    </row>
    <row r="23" spans="2:10" ht="27" customHeight="1" x14ac:dyDescent="0.25">
      <c r="B23" s="168"/>
      <c r="C23" s="64" t="s">
        <v>3</v>
      </c>
      <c r="D23" s="56">
        <v>4184901000</v>
      </c>
      <c r="E23" s="59"/>
      <c r="F23" s="173"/>
    </row>
    <row r="24" spans="2:10" ht="27" customHeight="1" x14ac:dyDescent="0.25">
      <c r="B24" s="168"/>
      <c r="C24" s="64" t="s">
        <v>4</v>
      </c>
      <c r="D24" s="56">
        <v>4184901000</v>
      </c>
      <c r="E24" s="59"/>
      <c r="F24" s="173"/>
    </row>
    <row r="25" spans="2:10" ht="27" customHeight="1" x14ac:dyDescent="0.25">
      <c r="B25" s="168"/>
      <c r="C25" s="163" t="s">
        <v>5</v>
      </c>
      <c r="D25" s="164"/>
      <c r="E25" s="165"/>
      <c r="F25" s="173"/>
    </row>
    <row r="26" spans="2:10" x14ac:dyDescent="0.25">
      <c r="B26" s="168"/>
      <c r="C26" s="163" t="s">
        <v>6</v>
      </c>
      <c r="D26" s="164"/>
      <c r="E26" s="165"/>
      <c r="F26" s="173"/>
    </row>
    <row r="27" spans="2:10" x14ac:dyDescent="0.25">
      <c r="B27" s="168"/>
      <c r="C27" s="81" t="s">
        <v>17</v>
      </c>
      <c r="D27" s="57">
        <f>D21/D23</f>
        <v>2.0978498655045841</v>
      </c>
      <c r="E27" s="58" t="s">
        <v>141</v>
      </c>
      <c r="F27" s="173"/>
    </row>
    <row r="28" spans="2:10" x14ac:dyDescent="0.25">
      <c r="B28" s="168"/>
      <c r="C28" s="81" t="s">
        <v>7</v>
      </c>
      <c r="D28" s="57">
        <f>D24/D22%</f>
        <v>34.07894841847952</v>
      </c>
      <c r="E28" s="58" t="s">
        <v>142</v>
      </c>
      <c r="F28" s="173"/>
    </row>
    <row r="29" spans="2:10" x14ac:dyDescent="0.25">
      <c r="B29" s="168"/>
      <c r="C29" s="66"/>
      <c r="D29" s="53"/>
      <c r="E29" s="59"/>
      <c r="F29" s="173"/>
    </row>
    <row r="30" spans="2:10" x14ac:dyDescent="0.25">
      <c r="B30" s="168"/>
      <c r="C30" s="166" t="s">
        <v>8</v>
      </c>
      <c r="D30" s="159" t="s">
        <v>107</v>
      </c>
      <c r="E30" s="160"/>
      <c r="F30" s="173"/>
      <c r="G30" s="136"/>
    </row>
    <row r="31" spans="2:10" x14ac:dyDescent="0.25">
      <c r="B31" s="168"/>
      <c r="C31" s="166"/>
      <c r="D31" s="159" t="s">
        <v>9</v>
      </c>
      <c r="E31" s="160"/>
      <c r="F31" s="173"/>
      <c r="G31" s="136"/>
    </row>
    <row r="32" spans="2:10" ht="15" x14ac:dyDescent="0.25">
      <c r="B32" s="168"/>
      <c r="C32" s="67"/>
      <c r="D32" s="54"/>
      <c r="E32" s="60"/>
      <c r="F32" s="173"/>
      <c r="G32" s="2"/>
    </row>
    <row r="33" spans="2:6" ht="15" x14ac:dyDescent="0.25">
      <c r="B33" s="168"/>
      <c r="C33" s="79" t="s">
        <v>18</v>
      </c>
      <c r="D33" s="50" t="s">
        <v>53</v>
      </c>
      <c r="E33" s="76" t="s">
        <v>143</v>
      </c>
      <c r="F33" s="173"/>
    </row>
    <row r="34" spans="2:6" ht="15" x14ac:dyDescent="0.25">
      <c r="B34" s="168"/>
      <c r="C34" s="79"/>
      <c r="D34" s="50" t="s">
        <v>144</v>
      </c>
      <c r="E34" s="50" t="s">
        <v>145</v>
      </c>
      <c r="F34" s="173"/>
    </row>
    <row r="35" spans="2:6" ht="15" x14ac:dyDescent="0.25">
      <c r="B35" s="168"/>
      <c r="C35" s="79"/>
      <c r="D35" s="40" t="s">
        <v>62</v>
      </c>
      <c r="E35" s="69">
        <v>43</v>
      </c>
      <c r="F35" s="173"/>
    </row>
    <row r="36" spans="2:6" x14ac:dyDescent="0.25">
      <c r="B36" s="168"/>
      <c r="C36" s="79"/>
      <c r="D36" s="42"/>
      <c r="E36" s="42"/>
      <c r="F36" s="173"/>
    </row>
    <row r="37" spans="2:6" x14ac:dyDescent="0.25">
      <c r="B37" s="168"/>
      <c r="C37" s="79"/>
      <c r="D37" s="42"/>
      <c r="E37" s="42"/>
      <c r="F37" s="173"/>
    </row>
    <row r="38" spans="2:6" x14ac:dyDescent="0.25">
      <c r="B38" s="168"/>
      <c r="C38" s="51" t="s">
        <v>49</v>
      </c>
      <c r="D38" s="51" t="s">
        <v>47</v>
      </c>
      <c r="E38" s="51" t="s">
        <v>48</v>
      </c>
      <c r="F38" s="173"/>
    </row>
    <row r="39" spans="2:6" ht="15" x14ac:dyDescent="0.25">
      <c r="B39" s="168"/>
      <c r="C39" s="52" t="s">
        <v>19</v>
      </c>
      <c r="D39" s="29" t="s">
        <v>20</v>
      </c>
      <c r="E39" s="29" t="s">
        <v>21</v>
      </c>
      <c r="F39" s="173"/>
    </row>
    <row r="40" spans="2:6" ht="15" x14ac:dyDescent="0.25">
      <c r="B40" s="168"/>
      <c r="C40" s="28" t="s">
        <v>22</v>
      </c>
      <c r="D40" s="28" t="s">
        <v>23</v>
      </c>
      <c r="E40" s="22" t="s">
        <v>24</v>
      </c>
      <c r="F40" s="173"/>
    </row>
    <row r="41" spans="2:6" ht="15" x14ac:dyDescent="0.25">
      <c r="B41" s="168"/>
      <c r="C41" s="28" t="s">
        <v>25</v>
      </c>
      <c r="D41" s="28" t="s">
        <v>25</v>
      </c>
      <c r="E41" s="28" t="s">
        <v>25</v>
      </c>
      <c r="F41" s="173"/>
    </row>
    <row r="42" spans="2:6" ht="16.5" thickBot="1" x14ac:dyDescent="0.3">
      <c r="B42" s="169"/>
      <c r="C42" s="48"/>
      <c r="D42" s="48"/>
      <c r="E42" s="48"/>
      <c r="F42" s="174"/>
    </row>
  </sheetData>
  <sheetProtection algorithmName="SHA-512" hashValue="IUMLvT7aZr7jIXvebNGgoNXoikHAnaWaWt3euEMOBF1CZQk2UKAY4elI6ltUY4iphQGSXKWjMPMRxdnrglP12w==" saltValue="yf3fyeZVQ6nNCfbQ/Z9ccQ==" spinCount="100000" sheet="1" objects="1" scenarios="1"/>
  <mergeCells count="25">
    <mergeCell ref="D15:E15"/>
    <mergeCell ref="B2:F2"/>
    <mergeCell ref="B3:F3"/>
    <mergeCell ref="B4:F4"/>
    <mergeCell ref="C5:F5"/>
    <mergeCell ref="B6:B42"/>
    <mergeCell ref="C6:E6"/>
    <mergeCell ref="F6:F42"/>
    <mergeCell ref="D7:E7"/>
    <mergeCell ref="D8:E8"/>
    <mergeCell ref="D9:E9"/>
    <mergeCell ref="D10:E10"/>
    <mergeCell ref="D11:E11"/>
    <mergeCell ref="D12:E12"/>
    <mergeCell ref="D13:E13"/>
    <mergeCell ref="D14:E14"/>
    <mergeCell ref="G30:G31"/>
    <mergeCell ref="D31:E31"/>
    <mergeCell ref="D16:E16"/>
    <mergeCell ref="D17:E17"/>
    <mergeCell ref="D18:E18"/>
    <mergeCell ref="C25:E25"/>
    <mergeCell ref="C26:E26"/>
    <mergeCell ref="C30:C31"/>
    <mergeCell ref="D30:E30"/>
  </mergeCells>
  <printOptions horizontalCentered="1"/>
  <pageMargins left="0.43307086614173229" right="0.23622047244094491" top="0.74803149606299213" bottom="0.74803149606299213" header="0.31496062992125984" footer="0.31496062992125984"/>
  <pageSetup scale="75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2"/>
  <sheetViews>
    <sheetView topLeftCell="A14" workbookViewId="0">
      <selection activeCell="I31" sqref="I31"/>
    </sheetView>
  </sheetViews>
  <sheetFormatPr baseColWidth="10" defaultRowHeight="15.75" x14ac:dyDescent="0.25"/>
  <cols>
    <col min="1" max="1" width="11.42578125" style="1"/>
    <col min="2" max="2" width="3.7109375" style="18" customWidth="1"/>
    <col min="3" max="3" width="55.5703125" style="18" customWidth="1"/>
    <col min="4" max="4" width="41.28515625" style="18" customWidth="1"/>
    <col min="5" max="5" width="29.42578125" style="18" customWidth="1"/>
    <col min="6" max="6" width="3.7109375" style="18" customWidth="1"/>
    <col min="7" max="9" width="11.42578125" style="1"/>
    <col min="10" max="10" width="18.85546875" style="23" bestFit="1" customWidth="1"/>
    <col min="11" max="16384" width="11.42578125" style="1"/>
  </cols>
  <sheetData>
    <row r="1" spans="2:6" ht="16.5" thickBot="1" x14ac:dyDescent="0.3"/>
    <row r="2" spans="2:6" ht="15.75" customHeight="1" x14ac:dyDescent="0.25">
      <c r="B2" s="144" t="s">
        <v>39</v>
      </c>
      <c r="C2" s="133"/>
      <c r="D2" s="133"/>
      <c r="E2" s="133"/>
      <c r="F2" s="154"/>
    </row>
    <row r="3" spans="2:6" ht="27.75" customHeight="1" x14ac:dyDescent="0.25">
      <c r="B3" s="146" t="s">
        <v>0</v>
      </c>
      <c r="C3" s="147"/>
      <c r="D3" s="147"/>
      <c r="E3" s="147"/>
      <c r="F3" s="155"/>
    </row>
    <row r="4" spans="2:6" ht="21" customHeight="1" x14ac:dyDescent="0.25">
      <c r="B4" s="146" t="s">
        <v>40</v>
      </c>
      <c r="C4" s="147"/>
      <c r="D4" s="147"/>
      <c r="E4" s="147"/>
      <c r="F4" s="155"/>
    </row>
    <row r="5" spans="2:6" ht="15" x14ac:dyDescent="0.25">
      <c r="B5" s="31"/>
      <c r="C5" s="156"/>
      <c r="D5" s="157"/>
      <c r="E5" s="157"/>
      <c r="F5" s="158"/>
    </row>
    <row r="6" spans="2:6" ht="26.25" customHeight="1" thickBot="1" x14ac:dyDescent="0.3">
      <c r="B6" s="6"/>
      <c r="C6" s="71" t="s">
        <v>35</v>
      </c>
      <c r="D6" s="17"/>
      <c r="E6" s="30"/>
      <c r="F6" s="7"/>
    </row>
    <row r="7" spans="2:6" ht="27.75" customHeight="1" thickBot="1" x14ac:dyDescent="0.3">
      <c r="B7" s="6"/>
      <c r="C7" s="19" t="s">
        <v>36</v>
      </c>
      <c r="D7" s="149"/>
      <c r="E7" s="150"/>
      <c r="F7" s="7"/>
    </row>
    <row r="8" spans="2:6" ht="29.25" customHeight="1" thickBot="1" x14ac:dyDescent="0.3">
      <c r="B8" s="6"/>
      <c r="C8" s="19" t="s">
        <v>12</v>
      </c>
      <c r="D8" s="151" t="s">
        <v>13</v>
      </c>
      <c r="E8" s="152"/>
      <c r="F8" s="7"/>
    </row>
    <row r="9" spans="2:6" ht="16.5" thickBot="1" x14ac:dyDescent="0.3">
      <c r="B9" s="6"/>
      <c r="C9" s="20">
        <v>8</v>
      </c>
      <c r="D9" s="142">
        <v>2352481241</v>
      </c>
      <c r="E9" s="143"/>
      <c r="F9" s="7"/>
    </row>
    <row r="10" spans="2:6" ht="23.25" customHeight="1" thickBot="1" x14ac:dyDescent="0.3">
      <c r="B10" s="6"/>
      <c r="C10" s="20">
        <v>9</v>
      </c>
      <c r="D10" s="142">
        <v>827104352</v>
      </c>
      <c r="E10" s="143"/>
      <c r="F10" s="7"/>
    </row>
    <row r="11" spans="2:6" ht="26.25" customHeight="1" thickBot="1" x14ac:dyDescent="0.3">
      <c r="B11" s="6"/>
      <c r="C11" s="20">
        <v>10</v>
      </c>
      <c r="D11" s="142">
        <v>1275939691</v>
      </c>
      <c r="E11" s="143"/>
      <c r="F11" s="7"/>
    </row>
    <row r="12" spans="2:6" ht="26.25" customHeight="1" thickBot="1" x14ac:dyDescent="0.3">
      <c r="B12" s="6"/>
      <c r="C12" s="20">
        <v>11</v>
      </c>
      <c r="D12" s="72"/>
      <c r="E12" s="73">
        <v>318326346</v>
      </c>
      <c r="F12" s="7"/>
    </row>
    <row r="13" spans="2:6" ht="26.25" customHeight="1" thickBot="1" x14ac:dyDescent="0.3">
      <c r="B13" s="6"/>
      <c r="C13" s="20">
        <v>12</v>
      </c>
      <c r="D13" s="72"/>
      <c r="E13" s="73">
        <v>843117334</v>
      </c>
      <c r="F13" s="7"/>
    </row>
    <row r="14" spans="2:6" ht="26.25" customHeight="1" thickBot="1" x14ac:dyDescent="0.3">
      <c r="B14" s="6"/>
      <c r="C14" s="20">
        <v>13</v>
      </c>
      <c r="D14" s="72"/>
      <c r="E14" s="73">
        <v>815552674</v>
      </c>
      <c r="F14" s="7"/>
    </row>
    <row r="15" spans="2:6" ht="26.25" customHeight="1" thickBot="1" x14ac:dyDescent="0.3">
      <c r="B15" s="6"/>
      <c r="C15" s="20">
        <v>14</v>
      </c>
      <c r="D15" s="72"/>
      <c r="E15" s="73">
        <v>731878522</v>
      </c>
      <c r="F15" s="7"/>
    </row>
    <row r="16" spans="2:6" ht="21.75" customHeight="1" thickBot="1" x14ac:dyDescent="0.3">
      <c r="B16" s="6"/>
      <c r="C16" s="20">
        <v>15</v>
      </c>
      <c r="D16" s="142">
        <v>2067398190</v>
      </c>
      <c r="E16" s="143"/>
      <c r="F16" s="7"/>
    </row>
    <row r="17" spans="2:10" ht="32.25" thickBot="1" x14ac:dyDescent="0.3">
      <c r="B17" s="6"/>
      <c r="C17" s="21" t="s">
        <v>14</v>
      </c>
      <c r="D17" s="142">
        <f>SUM(D9:E16)</f>
        <v>9231798350</v>
      </c>
      <c r="E17" s="143"/>
      <c r="F17" s="7"/>
    </row>
    <row r="18" spans="2:10" ht="36.75" customHeight="1" thickBot="1" x14ac:dyDescent="0.3">
      <c r="B18" s="6"/>
      <c r="C18" s="21" t="s">
        <v>15</v>
      </c>
      <c r="D18" s="142">
        <f>+D17/616000</f>
        <v>14986.685633116884</v>
      </c>
      <c r="E18" s="153"/>
      <c r="F18" s="7"/>
    </row>
    <row r="19" spans="2:10" ht="24.75" customHeight="1" x14ac:dyDescent="0.25">
      <c r="B19" s="6"/>
      <c r="C19" s="32"/>
      <c r="D19" s="33"/>
      <c r="E19" s="55" t="s">
        <v>217</v>
      </c>
      <c r="F19" s="7"/>
      <c r="J19" s="23" t="s">
        <v>28</v>
      </c>
    </row>
    <row r="20" spans="2:10" ht="28.5" customHeight="1" thickBot="1" x14ac:dyDescent="0.3">
      <c r="B20" s="6"/>
      <c r="C20" s="32" t="s">
        <v>16</v>
      </c>
      <c r="D20" s="33"/>
      <c r="E20" s="8"/>
      <c r="F20" s="7"/>
      <c r="J20" s="23" t="s">
        <v>28</v>
      </c>
    </row>
    <row r="21" spans="2:10" ht="27" customHeight="1" x14ac:dyDescent="0.25">
      <c r="B21" s="6"/>
      <c r="C21" s="9" t="s">
        <v>1</v>
      </c>
      <c r="D21" s="24">
        <v>2894967415</v>
      </c>
      <c r="E21" s="10" t="s">
        <v>28</v>
      </c>
      <c r="F21" s="7"/>
    </row>
    <row r="22" spans="2:10" ht="28.5" customHeight="1" x14ac:dyDescent="0.25">
      <c r="B22" s="6"/>
      <c r="C22" s="6" t="s">
        <v>2</v>
      </c>
      <c r="D22" s="34">
        <v>3091655415</v>
      </c>
      <c r="E22" s="7" t="s">
        <v>28</v>
      </c>
      <c r="F22" s="7"/>
    </row>
    <row r="23" spans="2:10" ht="15" x14ac:dyDescent="0.25">
      <c r="B23" s="6"/>
      <c r="C23" s="6" t="s">
        <v>3</v>
      </c>
      <c r="D23" s="34">
        <v>48728000</v>
      </c>
      <c r="E23" s="7"/>
      <c r="F23" s="7"/>
    </row>
    <row r="24" spans="2:10" ht="27" customHeight="1" thickBot="1" x14ac:dyDescent="0.3">
      <c r="B24" s="6"/>
      <c r="C24" s="11" t="s">
        <v>4</v>
      </c>
      <c r="D24" s="25">
        <v>1360751541</v>
      </c>
      <c r="E24" s="12"/>
      <c r="F24" s="7"/>
    </row>
    <row r="25" spans="2:10" ht="27" customHeight="1" thickBot="1" x14ac:dyDescent="0.3">
      <c r="B25" s="6"/>
      <c r="C25" s="139" t="s">
        <v>5</v>
      </c>
      <c r="D25" s="140"/>
      <c r="E25" s="141"/>
      <c r="F25" s="7"/>
    </row>
    <row r="26" spans="2:10" ht="16.5" thickBot="1" x14ac:dyDescent="0.3">
      <c r="B26" s="6"/>
      <c r="C26" s="139" t="s">
        <v>6</v>
      </c>
      <c r="D26" s="140"/>
      <c r="E26" s="141"/>
      <c r="F26" s="7"/>
    </row>
    <row r="27" spans="2:10" x14ac:dyDescent="0.25">
      <c r="B27" s="6"/>
      <c r="C27" s="13" t="s">
        <v>17</v>
      </c>
      <c r="D27" s="35">
        <f>D21/D23</f>
        <v>59.410757983089802</v>
      </c>
      <c r="E27" s="8" t="s">
        <v>33</v>
      </c>
      <c r="F27" s="7"/>
    </row>
    <row r="28" spans="2:10" ht="16.5" thickBot="1" x14ac:dyDescent="0.3">
      <c r="B28" s="6"/>
      <c r="C28" s="71" t="s">
        <v>7</v>
      </c>
      <c r="D28" s="14">
        <f>D24/D22%</f>
        <v>44.013687113963186</v>
      </c>
      <c r="E28" s="15" t="s">
        <v>32</v>
      </c>
      <c r="F28" s="7"/>
    </row>
    <row r="29" spans="2:10" ht="16.5" thickBot="1" x14ac:dyDescent="0.3">
      <c r="B29" s="6"/>
      <c r="C29" s="36"/>
      <c r="D29" s="37"/>
      <c r="E29" s="32"/>
      <c r="F29" s="16"/>
    </row>
    <row r="30" spans="2:10" x14ac:dyDescent="0.25">
      <c r="B30" s="130"/>
      <c r="C30" s="131" t="s">
        <v>8</v>
      </c>
      <c r="D30" s="133" t="s">
        <v>29</v>
      </c>
      <c r="E30" s="134"/>
      <c r="F30" s="135"/>
      <c r="G30" s="136"/>
    </row>
    <row r="31" spans="2:10" ht="16.5" thickBot="1" x14ac:dyDescent="0.3">
      <c r="B31" s="130"/>
      <c r="C31" s="132"/>
      <c r="D31" s="137" t="s">
        <v>9</v>
      </c>
      <c r="E31" s="138"/>
      <c r="F31" s="135"/>
      <c r="G31" s="136"/>
    </row>
    <row r="32" spans="2:10" thickBot="1" x14ac:dyDescent="0.3">
      <c r="B32" s="11"/>
      <c r="C32" s="17"/>
      <c r="D32" s="17"/>
      <c r="E32" s="17"/>
      <c r="F32" s="12"/>
      <c r="G32" s="2"/>
    </row>
    <row r="33" spans="2:6" x14ac:dyDescent="0.25">
      <c r="B33" s="38"/>
      <c r="C33" s="79" t="s">
        <v>18</v>
      </c>
      <c r="D33" s="40" t="s">
        <v>37</v>
      </c>
      <c r="E33" s="40"/>
      <c r="F33" s="41"/>
    </row>
    <row r="34" spans="2:6" x14ac:dyDescent="0.25">
      <c r="B34" s="38"/>
      <c r="C34" s="39"/>
      <c r="D34" s="40" t="s">
        <v>212</v>
      </c>
      <c r="E34" s="40" t="s">
        <v>38</v>
      </c>
      <c r="F34" s="41"/>
    </row>
    <row r="35" spans="2:6" x14ac:dyDescent="0.25">
      <c r="B35" s="38"/>
      <c r="C35" s="39"/>
      <c r="D35" s="42"/>
      <c r="E35" s="42"/>
      <c r="F35" s="41"/>
    </row>
    <row r="36" spans="2:6" x14ac:dyDescent="0.25">
      <c r="B36" s="38"/>
      <c r="C36" s="39"/>
      <c r="D36" s="42"/>
      <c r="E36" s="42"/>
      <c r="F36" s="41"/>
    </row>
    <row r="37" spans="2:6" x14ac:dyDescent="0.25">
      <c r="B37" s="38"/>
      <c r="C37" s="39"/>
      <c r="D37" s="42"/>
      <c r="E37" s="42"/>
      <c r="F37" s="41"/>
    </row>
    <row r="38" spans="2:6" x14ac:dyDescent="0.25">
      <c r="B38" s="43"/>
      <c r="C38" s="44" t="s">
        <v>30</v>
      </c>
      <c r="D38" s="44" t="s">
        <v>31</v>
      </c>
      <c r="E38" s="44" t="s">
        <v>34</v>
      </c>
      <c r="F38" s="41"/>
    </row>
    <row r="39" spans="2:6" x14ac:dyDescent="0.25">
      <c r="B39" s="38"/>
      <c r="C39" s="27" t="s">
        <v>19</v>
      </c>
      <c r="D39" s="29" t="s">
        <v>20</v>
      </c>
      <c r="E39" s="29" t="s">
        <v>21</v>
      </c>
      <c r="F39" s="45"/>
    </row>
    <row r="40" spans="2:6" x14ac:dyDescent="0.25">
      <c r="B40" s="38"/>
      <c r="C40" s="28" t="s">
        <v>22</v>
      </c>
      <c r="D40" s="28" t="s">
        <v>23</v>
      </c>
      <c r="E40" s="22" t="s">
        <v>24</v>
      </c>
      <c r="F40" s="46"/>
    </row>
    <row r="41" spans="2:6" x14ac:dyDescent="0.25">
      <c r="B41" s="38"/>
      <c r="C41" s="42"/>
      <c r="D41" s="28" t="s">
        <v>25</v>
      </c>
      <c r="E41" s="22"/>
      <c r="F41" s="41"/>
    </row>
    <row r="42" spans="2:6" ht="16.5" thickBot="1" x14ac:dyDescent="0.3">
      <c r="B42" s="47"/>
      <c r="C42" s="48"/>
      <c r="D42" s="48"/>
      <c r="E42" s="48"/>
      <c r="F42" s="49"/>
    </row>
  </sheetData>
  <sheetProtection algorithmName="SHA-512" hashValue="vwMxvALXWj9l+mRS2I9ldjWXtscKooWGF2vpi7iIq2Fu3A3hG1Hb/aMr+PLD9abwE3kfflsXSIAJH0IS13xUXw==" saltValue="cVMvvlN1i9IZBa9/z0GLdg==" spinCount="100000" sheet="1" objects="1" scenarios="1"/>
  <mergeCells count="20">
    <mergeCell ref="G30:G31"/>
    <mergeCell ref="D31:E31"/>
    <mergeCell ref="C25:E25"/>
    <mergeCell ref="C26:E26"/>
    <mergeCell ref="B30:B31"/>
    <mergeCell ref="C30:C31"/>
    <mergeCell ref="D30:E30"/>
    <mergeCell ref="F30:F31"/>
    <mergeCell ref="D18:E18"/>
    <mergeCell ref="B2:F2"/>
    <mergeCell ref="B3:F3"/>
    <mergeCell ref="B4:F4"/>
    <mergeCell ref="C5:F5"/>
    <mergeCell ref="D7:E7"/>
    <mergeCell ref="D8:E8"/>
    <mergeCell ref="D9:E9"/>
    <mergeCell ref="D10:E10"/>
    <mergeCell ref="D11:E11"/>
    <mergeCell ref="D16:E16"/>
    <mergeCell ref="D17:E17"/>
  </mergeCells>
  <printOptions horizontalCentered="1"/>
  <pageMargins left="0.43307086614173229" right="0.23622047244094491" top="0.74803149606299213" bottom="0.74803149606299213" header="0.31496062992125984" footer="0.31496062992125984"/>
  <pageSetup scale="75" orientation="portrait" horizontalDpi="4294967295" verticalDpi="4294967295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2"/>
  <sheetViews>
    <sheetView topLeftCell="A13" workbookViewId="0">
      <selection activeCell="J32" sqref="J32"/>
    </sheetView>
  </sheetViews>
  <sheetFormatPr baseColWidth="10" defaultRowHeight="15.75" x14ac:dyDescent="0.25"/>
  <cols>
    <col min="1" max="1" width="11.42578125" style="1"/>
    <col min="2" max="2" width="3.7109375" style="18" customWidth="1"/>
    <col min="3" max="3" width="55.5703125" style="18" customWidth="1"/>
    <col min="4" max="4" width="41.28515625" style="18" customWidth="1"/>
    <col min="5" max="5" width="29.42578125" style="18" customWidth="1"/>
    <col min="6" max="6" width="3.7109375" style="18" customWidth="1"/>
    <col min="7" max="9" width="11.42578125" style="1"/>
    <col min="10" max="10" width="18.85546875" style="23" bestFit="1" customWidth="1"/>
    <col min="11" max="16384" width="11.42578125" style="1"/>
  </cols>
  <sheetData>
    <row r="1" spans="2:6" ht="16.5" thickBot="1" x14ac:dyDescent="0.3"/>
    <row r="2" spans="2:6" ht="15.75" customHeight="1" x14ac:dyDescent="0.25">
      <c r="B2" s="144" t="s">
        <v>39</v>
      </c>
      <c r="C2" s="133"/>
      <c r="D2" s="133"/>
      <c r="E2" s="133"/>
      <c r="F2" s="154"/>
    </row>
    <row r="3" spans="2:6" ht="27.75" customHeight="1" x14ac:dyDescent="0.25">
      <c r="B3" s="146" t="s">
        <v>0</v>
      </c>
      <c r="C3" s="147"/>
      <c r="D3" s="147"/>
      <c r="E3" s="147"/>
      <c r="F3" s="155"/>
    </row>
    <row r="4" spans="2:6" ht="21" customHeight="1" x14ac:dyDescent="0.25">
      <c r="B4" s="146" t="s">
        <v>40</v>
      </c>
      <c r="C4" s="147"/>
      <c r="D4" s="147"/>
      <c r="E4" s="147"/>
      <c r="F4" s="155"/>
    </row>
    <row r="5" spans="2:6" ht="15" x14ac:dyDescent="0.25">
      <c r="B5" s="31"/>
      <c r="C5" s="156"/>
      <c r="D5" s="157"/>
      <c r="E5" s="157"/>
      <c r="F5" s="158"/>
    </row>
    <row r="6" spans="2:6" ht="26.25" customHeight="1" x14ac:dyDescent="0.25">
      <c r="B6" s="167"/>
      <c r="C6" s="170" t="s">
        <v>146</v>
      </c>
      <c r="D6" s="171"/>
      <c r="E6" s="171"/>
      <c r="F6" s="172"/>
    </row>
    <row r="7" spans="2:6" ht="27.75" customHeight="1" x14ac:dyDescent="0.25">
      <c r="B7" s="168"/>
      <c r="C7" s="61" t="s">
        <v>147</v>
      </c>
      <c r="D7" s="175"/>
      <c r="E7" s="176"/>
      <c r="F7" s="173"/>
    </row>
    <row r="8" spans="2:6" ht="29.25" customHeight="1" thickBot="1" x14ac:dyDescent="0.3">
      <c r="B8" s="168"/>
      <c r="C8" s="61" t="s">
        <v>52</v>
      </c>
      <c r="D8" s="177" t="s">
        <v>13</v>
      </c>
      <c r="E8" s="178"/>
      <c r="F8" s="173"/>
    </row>
    <row r="9" spans="2:6" ht="23.25" customHeight="1" thickBot="1" x14ac:dyDescent="0.3">
      <c r="B9" s="168"/>
      <c r="C9" s="62">
        <v>24</v>
      </c>
      <c r="D9" s="183">
        <v>2088281000</v>
      </c>
      <c r="E9" s="184"/>
      <c r="F9" s="173"/>
    </row>
    <row r="10" spans="2:6" ht="23.25" customHeight="1" thickBot="1" x14ac:dyDescent="0.3">
      <c r="B10" s="168"/>
      <c r="C10" s="62">
        <v>27</v>
      </c>
      <c r="D10" s="183">
        <v>1963522765</v>
      </c>
      <c r="E10" s="184"/>
      <c r="F10" s="173"/>
    </row>
    <row r="11" spans="2:6" ht="26.25" customHeight="1" x14ac:dyDescent="0.25">
      <c r="B11" s="168"/>
      <c r="C11" s="62"/>
      <c r="D11" s="161"/>
      <c r="E11" s="162"/>
      <c r="F11" s="173"/>
    </row>
    <row r="12" spans="2:6" ht="26.25" customHeight="1" x14ac:dyDescent="0.25">
      <c r="B12" s="168"/>
      <c r="C12" s="62"/>
      <c r="D12" s="161"/>
      <c r="E12" s="162"/>
      <c r="F12" s="173"/>
    </row>
    <row r="13" spans="2:6" ht="26.25" customHeight="1" x14ac:dyDescent="0.25">
      <c r="B13" s="168"/>
      <c r="C13" s="62"/>
      <c r="D13" s="161"/>
      <c r="E13" s="162"/>
      <c r="F13" s="173"/>
    </row>
    <row r="14" spans="2:6" ht="26.25" customHeight="1" x14ac:dyDescent="0.25">
      <c r="B14" s="168"/>
      <c r="C14" s="62"/>
      <c r="D14" s="161"/>
      <c r="E14" s="162"/>
      <c r="F14" s="173"/>
    </row>
    <row r="15" spans="2:6" ht="26.25" customHeight="1" x14ac:dyDescent="0.25">
      <c r="B15" s="168"/>
      <c r="C15" s="62"/>
      <c r="D15" s="161"/>
      <c r="E15" s="162"/>
      <c r="F15" s="173"/>
    </row>
    <row r="16" spans="2:6" ht="21.75" customHeight="1" x14ac:dyDescent="0.25">
      <c r="B16" s="168"/>
      <c r="C16" s="62"/>
      <c r="D16" s="161"/>
      <c r="E16" s="162"/>
      <c r="F16" s="173"/>
    </row>
    <row r="17" spans="2:10" ht="31.5" x14ac:dyDescent="0.25">
      <c r="B17" s="168"/>
      <c r="C17" s="63" t="s">
        <v>14</v>
      </c>
      <c r="D17" s="161">
        <f>SUM(D9:E16)</f>
        <v>4051803765</v>
      </c>
      <c r="E17" s="162"/>
      <c r="F17" s="173"/>
    </row>
    <row r="18" spans="2:10" ht="36.75" customHeight="1" x14ac:dyDescent="0.25">
      <c r="B18" s="168"/>
      <c r="C18" s="63" t="s">
        <v>15</v>
      </c>
      <c r="D18" s="161">
        <f>+D17/616000</f>
        <v>6577.6035146103895</v>
      </c>
      <c r="E18" s="162"/>
      <c r="F18" s="173"/>
    </row>
    <row r="19" spans="2:10" ht="24.75" customHeight="1" x14ac:dyDescent="0.25">
      <c r="B19" s="168"/>
      <c r="C19" s="64"/>
      <c r="D19" s="55"/>
      <c r="E19" s="121" t="s">
        <v>241</v>
      </c>
      <c r="F19" s="173"/>
      <c r="J19" s="23" t="s">
        <v>28</v>
      </c>
    </row>
    <row r="20" spans="2:10" ht="27" customHeight="1" x14ac:dyDescent="0.25">
      <c r="B20" s="168"/>
      <c r="C20" s="64" t="s">
        <v>16</v>
      </c>
      <c r="D20" s="55"/>
      <c r="E20" s="58"/>
      <c r="F20" s="173"/>
      <c r="J20" s="23" t="s">
        <v>28</v>
      </c>
    </row>
    <row r="21" spans="2:10" ht="27" customHeight="1" x14ac:dyDescent="0.25">
      <c r="B21" s="168"/>
      <c r="C21" s="64" t="s">
        <v>1</v>
      </c>
      <c r="D21" s="56">
        <v>2897478715</v>
      </c>
      <c r="E21" s="59" t="s">
        <v>28</v>
      </c>
      <c r="F21" s="173"/>
    </row>
    <row r="22" spans="2:10" ht="27" customHeight="1" x14ac:dyDescent="0.25">
      <c r="B22" s="168"/>
      <c r="C22" s="64" t="s">
        <v>2</v>
      </c>
      <c r="D22" s="56">
        <v>4442004592</v>
      </c>
      <c r="E22" s="59" t="s">
        <v>28</v>
      </c>
      <c r="F22" s="173"/>
    </row>
    <row r="23" spans="2:10" ht="27" customHeight="1" x14ac:dyDescent="0.25">
      <c r="B23" s="168"/>
      <c r="C23" s="64" t="s">
        <v>3</v>
      </c>
      <c r="D23" s="56">
        <v>1721733610</v>
      </c>
      <c r="E23" s="59"/>
      <c r="F23" s="173"/>
    </row>
    <row r="24" spans="2:10" ht="27" customHeight="1" x14ac:dyDescent="0.25">
      <c r="B24" s="168"/>
      <c r="C24" s="64" t="s">
        <v>4</v>
      </c>
      <c r="D24" s="56">
        <v>2283083178</v>
      </c>
      <c r="E24" s="59"/>
      <c r="F24" s="173"/>
    </row>
    <row r="25" spans="2:10" ht="27" customHeight="1" x14ac:dyDescent="0.25">
      <c r="B25" s="168"/>
      <c r="C25" s="163" t="s">
        <v>5</v>
      </c>
      <c r="D25" s="164"/>
      <c r="E25" s="165"/>
      <c r="F25" s="173"/>
    </row>
    <row r="26" spans="2:10" x14ac:dyDescent="0.25">
      <c r="B26" s="168"/>
      <c r="C26" s="163" t="s">
        <v>6</v>
      </c>
      <c r="D26" s="164"/>
      <c r="E26" s="165"/>
      <c r="F26" s="173"/>
    </row>
    <row r="27" spans="2:10" x14ac:dyDescent="0.25">
      <c r="B27" s="168"/>
      <c r="C27" s="81" t="s">
        <v>17</v>
      </c>
      <c r="D27" s="57">
        <f>D21/D23</f>
        <v>1.6828844474959166</v>
      </c>
      <c r="E27" s="58" t="s">
        <v>96</v>
      </c>
      <c r="F27" s="173"/>
    </row>
    <row r="28" spans="2:10" x14ac:dyDescent="0.25">
      <c r="B28" s="168"/>
      <c r="C28" s="81" t="s">
        <v>7</v>
      </c>
      <c r="D28" s="57">
        <f>D24/D22%</f>
        <v>51.397587073903679</v>
      </c>
      <c r="E28" s="58" t="s">
        <v>148</v>
      </c>
      <c r="F28" s="173"/>
    </row>
    <row r="29" spans="2:10" x14ac:dyDescent="0.25">
      <c r="B29" s="168"/>
      <c r="C29" s="66"/>
      <c r="D29" s="53"/>
      <c r="E29" s="59"/>
      <c r="F29" s="173"/>
    </row>
    <row r="30" spans="2:10" x14ac:dyDescent="0.25">
      <c r="B30" s="168"/>
      <c r="C30" s="166" t="s">
        <v>8</v>
      </c>
      <c r="D30" s="159" t="s">
        <v>95</v>
      </c>
      <c r="E30" s="160"/>
      <c r="F30" s="173"/>
      <c r="G30" s="136"/>
    </row>
    <row r="31" spans="2:10" x14ac:dyDescent="0.25">
      <c r="B31" s="168"/>
      <c r="C31" s="166"/>
      <c r="D31" s="159" t="s">
        <v>9</v>
      </c>
      <c r="E31" s="160"/>
      <c r="F31" s="173"/>
      <c r="G31" s="136"/>
    </row>
    <row r="32" spans="2:10" ht="15" x14ac:dyDescent="0.25">
      <c r="B32" s="168"/>
      <c r="C32" s="67"/>
      <c r="D32" s="54"/>
      <c r="E32" s="60"/>
      <c r="F32" s="173"/>
      <c r="G32" s="2"/>
    </row>
    <row r="33" spans="2:6" ht="15" x14ac:dyDescent="0.25">
      <c r="B33" s="168"/>
      <c r="C33" s="79" t="s">
        <v>18</v>
      </c>
      <c r="D33" s="50" t="s">
        <v>53</v>
      </c>
      <c r="E33" s="70">
        <v>41639</v>
      </c>
      <c r="F33" s="173"/>
    </row>
    <row r="34" spans="2:6" ht="15" x14ac:dyDescent="0.25">
      <c r="B34" s="168"/>
      <c r="C34" s="79"/>
      <c r="D34" s="50" t="s">
        <v>149</v>
      </c>
      <c r="E34" s="50" t="s">
        <v>150</v>
      </c>
      <c r="F34" s="173"/>
    </row>
    <row r="35" spans="2:6" ht="15" x14ac:dyDescent="0.25">
      <c r="B35" s="168"/>
      <c r="C35" s="79"/>
      <c r="D35" s="40" t="s">
        <v>62</v>
      </c>
      <c r="E35" s="69">
        <v>45</v>
      </c>
      <c r="F35" s="173"/>
    </row>
    <row r="36" spans="2:6" x14ac:dyDescent="0.25">
      <c r="B36" s="168"/>
      <c r="C36" s="79"/>
      <c r="D36" s="42"/>
      <c r="E36" s="42"/>
      <c r="F36" s="173"/>
    </row>
    <row r="37" spans="2:6" x14ac:dyDescent="0.25">
      <c r="B37" s="168"/>
      <c r="C37" s="79"/>
      <c r="D37" s="42"/>
      <c r="E37" s="42"/>
      <c r="F37" s="173"/>
    </row>
    <row r="38" spans="2:6" x14ac:dyDescent="0.25">
      <c r="B38" s="168"/>
      <c r="C38" s="51" t="s">
        <v>49</v>
      </c>
      <c r="D38" s="51" t="s">
        <v>47</v>
      </c>
      <c r="E38" s="51" t="s">
        <v>48</v>
      </c>
      <c r="F38" s="173"/>
    </row>
    <row r="39" spans="2:6" ht="15" x14ac:dyDescent="0.25">
      <c r="B39" s="168"/>
      <c r="C39" s="52" t="s">
        <v>19</v>
      </c>
      <c r="D39" s="29" t="s">
        <v>20</v>
      </c>
      <c r="E39" s="29" t="s">
        <v>21</v>
      </c>
      <c r="F39" s="173"/>
    </row>
    <row r="40" spans="2:6" ht="15" x14ac:dyDescent="0.25">
      <c r="B40" s="168"/>
      <c r="C40" s="28" t="s">
        <v>22</v>
      </c>
      <c r="D40" s="28" t="s">
        <v>23</v>
      </c>
      <c r="E40" s="22" t="s">
        <v>24</v>
      </c>
      <c r="F40" s="173"/>
    </row>
    <row r="41" spans="2:6" ht="15" x14ac:dyDescent="0.25">
      <c r="B41" s="168"/>
      <c r="C41" s="28" t="s">
        <v>25</v>
      </c>
      <c r="D41" s="28" t="s">
        <v>25</v>
      </c>
      <c r="E41" s="28" t="s">
        <v>25</v>
      </c>
      <c r="F41" s="173"/>
    </row>
    <row r="42" spans="2:6" ht="16.5" thickBot="1" x14ac:dyDescent="0.3">
      <c r="B42" s="169"/>
      <c r="C42" s="48"/>
      <c r="D42" s="48"/>
      <c r="E42" s="48"/>
      <c r="F42" s="174"/>
    </row>
  </sheetData>
  <sheetProtection algorithmName="SHA-512" hashValue="jAAXaViG74IPGFBKi8P8j+mwlDV1UiNo/n+sYNNmJBttQ4pnDRxdZ6Up6gwwoi2aoCRRP6TYHZRCZjthYV3rjg==" saltValue="uQvVNh/Yyw8IHnqlMIr6fg==" spinCount="100000" sheet="1" objects="1" scenarios="1"/>
  <mergeCells count="25">
    <mergeCell ref="D15:E15"/>
    <mergeCell ref="B2:F2"/>
    <mergeCell ref="B3:F3"/>
    <mergeCell ref="B4:F4"/>
    <mergeCell ref="C5:F5"/>
    <mergeCell ref="B6:B42"/>
    <mergeCell ref="C6:E6"/>
    <mergeCell ref="F6:F42"/>
    <mergeCell ref="D7:E7"/>
    <mergeCell ref="D8:E8"/>
    <mergeCell ref="D9:E9"/>
    <mergeCell ref="D10:E10"/>
    <mergeCell ref="D11:E11"/>
    <mergeCell ref="D12:E12"/>
    <mergeCell ref="D13:E13"/>
    <mergeCell ref="D14:E14"/>
    <mergeCell ref="G30:G31"/>
    <mergeCell ref="D31:E31"/>
    <mergeCell ref="D16:E16"/>
    <mergeCell ref="D17:E17"/>
    <mergeCell ref="D18:E18"/>
    <mergeCell ref="C25:E25"/>
    <mergeCell ref="C26:E26"/>
    <mergeCell ref="C30:C31"/>
    <mergeCell ref="D30:E30"/>
  </mergeCells>
  <printOptions horizontalCentered="1"/>
  <pageMargins left="0.43307086614173229" right="0.23622047244094491" top="0.74803149606299213" bottom="0.74803149606299213" header="0.31496062992125984" footer="0.31496062992125984"/>
  <pageSetup scale="75" orientation="portrait" horizontalDpi="4294967295" verticalDpi="4294967295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8"/>
  <sheetViews>
    <sheetView workbookViewId="0">
      <selection activeCell="D17" sqref="D17"/>
    </sheetView>
  </sheetViews>
  <sheetFormatPr baseColWidth="10" defaultRowHeight="15.75" x14ac:dyDescent="0.25"/>
  <cols>
    <col min="1" max="1" width="11.42578125" style="1"/>
    <col min="2" max="2" width="3.7109375" style="18" customWidth="1"/>
    <col min="3" max="3" width="55.5703125" style="18" customWidth="1"/>
    <col min="4" max="4" width="41.28515625" style="18" customWidth="1"/>
    <col min="5" max="5" width="29.42578125" style="18" customWidth="1"/>
    <col min="6" max="6" width="3.7109375" style="18" customWidth="1"/>
    <col min="7" max="9" width="11.42578125" style="1"/>
    <col min="10" max="10" width="18.85546875" style="23" bestFit="1" customWidth="1"/>
    <col min="11" max="16384" width="11.42578125" style="1"/>
  </cols>
  <sheetData>
    <row r="1" spans="2:10" ht="16.5" thickBot="1" x14ac:dyDescent="0.3"/>
    <row r="2" spans="2:10" ht="15.75" customHeight="1" x14ac:dyDescent="0.25">
      <c r="B2" s="144" t="s">
        <v>39</v>
      </c>
      <c r="C2" s="133"/>
      <c r="D2" s="133"/>
      <c r="E2" s="133"/>
      <c r="F2" s="154"/>
    </row>
    <row r="3" spans="2:10" ht="27.75" customHeight="1" x14ac:dyDescent="0.25">
      <c r="B3" s="146" t="s">
        <v>0</v>
      </c>
      <c r="C3" s="147"/>
      <c r="D3" s="147"/>
      <c r="E3" s="147"/>
      <c r="F3" s="155"/>
    </row>
    <row r="4" spans="2:10" ht="21" customHeight="1" x14ac:dyDescent="0.25">
      <c r="B4" s="146" t="s">
        <v>40</v>
      </c>
      <c r="C4" s="147"/>
      <c r="D4" s="147"/>
      <c r="E4" s="147"/>
      <c r="F4" s="155"/>
    </row>
    <row r="5" spans="2:10" ht="15" x14ac:dyDescent="0.25">
      <c r="B5" s="31"/>
      <c r="C5" s="156"/>
      <c r="D5" s="157"/>
      <c r="E5" s="157"/>
      <c r="F5" s="158"/>
    </row>
    <row r="6" spans="2:10" ht="26.25" customHeight="1" x14ac:dyDescent="0.25">
      <c r="B6" s="167"/>
      <c r="C6" s="170" t="s">
        <v>151</v>
      </c>
      <c r="D6" s="171"/>
      <c r="E6" s="171"/>
      <c r="F6" s="172"/>
    </row>
    <row r="7" spans="2:10" ht="27.75" customHeight="1" x14ac:dyDescent="0.25">
      <c r="B7" s="168"/>
      <c r="C7" s="61" t="s">
        <v>152</v>
      </c>
      <c r="D7" s="175"/>
      <c r="E7" s="176"/>
      <c r="F7" s="173"/>
    </row>
    <row r="8" spans="2:10" ht="29.25" customHeight="1" thickBot="1" x14ac:dyDescent="0.3">
      <c r="B8" s="168"/>
      <c r="C8" s="61" t="s">
        <v>52</v>
      </c>
      <c r="D8" s="177" t="s">
        <v>13</v>
      </c>
      <c r="E8" s="178"/>
      <c r="F8" s="173"/>
    </row>
    <row r="9" spans="2:10" ht="23.25" customHeight="1" thickBot="1" x14ac:dyDescent="0.3">
      <c r="B9" s="168"/>
      <c r="C9" s="62">
        <v>8</v>
      </c>
      <c r="D9" s="183">
        <v>2352481241</v>
      </c>
      <c r="E9" s="184"/>
      <c r="F9" s="173"/>
    </row>
    <row r="10" spans="2:10" ht="26.25" customHeight="1" x14ac:dyDescent="0.25">
      <c r="B10" s="168"/>
      <c r="C10" s="62">
        <v>10</v>
      </c>
      <c r="D10" s="161">
        <v>1275939691</v>
      </c>
      <c r="E10" s="162"/>
      <c r="F10" s="173"/>
    </row>
    <row r="11" spans="2:10" ht="26.25" customHeight="1" x14ac:dyDescent="0.25">
      <c r="B11" s="168"/>
      <c r="C11" s="62">
        <v>15</v>
      </c>
      <c r="D11" s="161">
        <v>2067398190</v>
      </c>
      <c r="E11" s="162"/>
      <c r="F11" s="173"/>
    </row>
    <row r="12" spans="2:10" ht="21.75" customHeight="1" x14ac:dyDescent="0.25">
      <c r="B12" s="168"/>
      <c r="C12" s="62">
        <v>3</v>
      </c>
      <c r="D12" s="161">
        <v>6828678870</v>
      </c>
      <c r="E12" s="162"/>
      <c r="F12" s="173"/>
    </row>
    <row r="13" spans="2:10" ht="31.5" x14ac:dyDescent="0.25">
      <c r="B13" s="168"/>
      <c r="C13" s="63" t="s">
        <v>14</v>
      </c>
      <c r="D13" s="161">
        <f>SUM(D9:D12)</f>
        <v>12524497992</v>
      </c>
      <c r="E13" s="162"/>
      <c r="F13" s="173"/>
    </row>
    <row r="14" spans="2:10" ht="36.75" customHeight="1" x14ac:dyDescent="0.25">
      <c r="B14" s="168"/>
      <c r="C14" s="63" t="s">
        <v>15</v>
      </c>
      <c r="D14" s="161">
        <f>+D13/616000</f>
        <v>20331.977259740259</v>
      </c>
      <c r="E14" s="162"/>
      <c r="F14" s="173"/>
    </row>
    <row r="15" spans="2:10" ht="24.75" customHeight="1" x14ac:dyDescent="0.25">
      <c r="B15" s="168"/>
      <c r="C15" s="64"/>
      <c r="D15" s="55"/>
      <c r="E15" s="113" t="s">
        <v>244</v>
      </c>
      <c r="F15" s="173"/>
      <c r="J15" s="23" t="s">
        <v>28</v>
      </c>
    </row>
    <row r="16" spans="2:10" ht="27" customHeight="1" x14ac:dyDescent="0.25">
      <c r="B16" s="168"/>
      <c r="C16" s="64" t="s">
        <v>16</v>
      </c>
      <c r="D16" s="55"/>
      <c r="E16" s="58"/>
      <c r="F16" s="173"/>
      <c r="J16" s="23" t="s">
        <v>28</v>
      </c>
    </row>
    <row r="17" spans="2:7" ht="27" customHeight="1" x14ac:dyDescent="0.25">
      <c r="B17" s="168"/>
      <c r="C17" s="64" t="s">
        <v>1</v>
      </c>
      <c r="D17" s="56">
        <v>1689446099</v>
      </c>
      <c r="E17" s="59" t="s">
        <v>28</v>
      </c>
      <c r="F17" s="173"/>
    </row>
    <row r="18" spans="2:7" ht="27" customHeight="1" x14ac:dyDescent="0.25">
      <c r="B18" s="168"/>
      <c r="C18" s="64" t="s">
        <v>2</v>
      </c>
      <c r="D18" s="56">
        <v>1880193548</v>
      </c>
      <c r="E18" s="59" t="s">
        <v>28</v>
      </c>
      <c r="F18" s="173"/>
    </row>
    <row r="19" spans="2:7" ht="27" customHeight="1" x14ac:dyDescent="0.25">
      <c r="B19" s="168"/>
      <c r="C19" s="64" t="s">
        <v>3</v>
      </c>
      <c r="D19" s="56">
        <v>894660407</v>
      </c>
      <c r="E19" s="59"/>
      <c r="F19" s="173"/>
    </row>
    <row r="20" spans="2:7" ht="27" customHeight="1" x14ac:dyDescent="0.25">
      <c r="B20" s="168"/>
      <c r="C20" s="64" t="s">
        <v>4</v>
      </c>
      <c r="D20" s="56">
        <v>894660407</v>
      </c>
      <c r="E20" s="59"/>
      <c r="F20" s="173"/>
    </row>
    <row r="21" spans="2:7" ht="27" customHeight="1" x14ac:dyDescent="0.25">
      <c r="B21" s="168"/>
      <c r="C21" s="163" t="s">
        <v>5</v>
      </c>
      <c r="D21" s="164"/>
      <c r="E21" s="165"/>
      <c r="F21" s="173"/>
    </row>
    <row r="22" spans="2:7" x14ac:dyDescent="0.25">
      <c r="B22" s="168"/>
      <c r="C22" s="163" t="s">
        <v>6</v>
      </c>
      <c r="D22" s="164"/>
      <c r="E22" s="165"/>
      <c r="F22" s="173"/>
    </row>
    <row r="23" spans="2:7" x14ac:dyDescent="0.25">
      <c r="B23" s="168"/>
      <c r="C23" s="81" t="s">
        <v>17</v>
      </c>
      <c r="D23" s="57">
        <f>D17/D19</f>
        <v>1.8883657819005284</v>
      </c>
      <c r="E23" s="58" t="s">
        <v>153</v>
      </c>
      <c r="F23" s="173"/>
    </row>
    <row r="24" spans="2:7" x14ac:dyDescent="0.25">
      <c r="B24" s="168"/>
      <c r="C24" s="81" t="s">
        <v>7</v>
      </c>
      <c r="D24" s="57">
        <f>D20/D18%</f>
        <v>47.583420757488952</v>
      </c>
      <c r="E24" s="58" t="s">
        <v>154</v>
      </c>
      <c r="F24" s="173"/>
    </row>
    <row r="25" spans="2:7" x14ac:dyDescent="0.25">
      <c r="B25" s="168"/>
      <c r="C25" s="66"/>
      <c r="D25" s="53"/>
      <c r="E25" s="59"/>
      <c r="F25" s="173"/>
    </row>
    <row r="26" spans="2:7" x14ac:dyDescent="0.25">
      <c r="B26" s="168"/>
      <c r="C26" s="166" t="s">
        <v>8</v>
      </c>
      <c r="D26" s="159" t="s">
        <v>107</v>
      </c>
      <c r="E26" s="160"/>
      <c r="F26" s="173"/>
      <c r="G26" s="136"/>
    </row>
    <row r="27" spans="2:7" x14ac:dyDescent="0.25">
      <c r="B27" s="168"/>
      <c r="C27" s="166"/>
      <c r="D27" s="159" t="s">
        <v>9</v>
      </c>
      <c r="E27" s="160"/>
      <c r="F27" s="173"/>
      <c r="G27" s="136"/>
    </row>
    <row r="28" spans="2:7" ht="15" x14ac:dyDescent="0.25">
      <c r="B28" s="168"/>
      <c r="C28" s="67"/>
      <c r="D28" s="54"/>
      <c r="E28" s="60"/>
      <c r="F28" s="173"/>
      <c r="G28" s="2"/>
    </row>
    <row r="29" spans="2:7" ht="15" x14ac:dyDescent="0.25">
      <c r="B29" s="168"/>
      <c r="C29" s="79" t="s">
        <v>18</v>
      </c>
      <c r="D29" s="50" t="s">
        <v>53</v>
      </c>
      <c r="E29" s="76" t="s">
        <v>155</v>
      </c>
      <c r="F29" s="173"/>
    </row>
    <row r="30" spans="2:7" ht="15" x14ac:dyDescent="0.25">
      <c r="B30" s="168"/>
      <c r="C30" s="79"/>
      <c r="D30" s="50" t="s">
        <v>156</v>
      </c>
      <c r="E30" s="50" t="s">
        <v>157</v>
      </c>
      <c r="F30" s="173"/>
    </row>
    <row r="31" spans="2:7" ht="15" x14ac:dyDescent="0.25">
      <c r="B31" s="168"/>
      <c r="C31" s="79"/>
      <c r="D31" s="40" t="s">
        <v>62</v>
      </c>
      <c r="E31" s="69">
        <v>49</v>
      </c>
      <c r="F31" s="173"/>
    </row>
    <row r="32" spans="2:7" x14ac:dyDescent="0.25">
      <c r="B32" s="168"/>
      <c r="C32" s="79"/>
      <c r="D32" s="42"/>
      <c r="E32" s="42"/>
      <c r="F32" s="173"/>
    </row>
    <row r="33" spans="2:6" x14ac:dyDescent="0.25">
      <c r="B33" s="168"/>
      <c r="C33" s="79"/>
      <c r="D33" s="42"/>
      <c r="E33" s="42"/>
      <c r="F33" s="173"/>
    </row>
    <row r="34" spans="2:6" x14ac:dyDescent="0.25">
      <c r="B34" s="168"/>
      <c r="C34" s="51" t="s">
        <v>49</v>
      </c>
      <c r="D34" s="51" t="s">
        <v>47</v>
      </c>
      <c r="E34" s="51" t="s">
        <v>48</v>
      </c>
      <c r="F34" s="173"/>
    </row>
    <row r="35" spans="2:6" ht="15" x14ac:dyDescent="0.25">
      <c r="B35" s="168"/>
      <c r="C35" s="52" t="s">
        <v>19</v>
      </c>
      <c r="D35" s="29" t="s">
        <v>20</v>
      </c>
      <c r="E35" s="29" t="s">
        <v>21</v>
      </c>
      <c r="F35" s="173"/>
    </row>
    <row r="36" spans="2:6" ht="15" x14ac:dyDescent="0.25">
      <c r="B36" s="168"/>
      <c r="C36" s="28" t="s">
        <v>22</v>
      </c>
      <c r="D36" s="28" t="s">
        <v>23</v>
      </c>
      <c r="E36" s="22" t="s">
        <v>24</v>
      </c>
      <c r="F36" s="173"/>
    </row>
    <row r="37" spans="2:6" ht="15" x14ac:dyDescent="0.25">
      <c r="B37" s="168"/>
      <c r="C37" s="28" t="s">
        <v>25</v>
      </c>
      <c r="D37" s="28" t="s">
        <v>25</v>
      </c>
      <c r="E37" s="28" t="s">
        <v>25</v>
      </c>
      <c r="F37" s="173"/>
    </row>
    <row r="38" spans="2:6" ht="16.5" thickBot="1" x14ac:dyDescent="0.3">
      <c r="B38" s="169"/>
      <c r="C38" s="48"/>
      <c r="D38" s="48"/>
      <c r="E38" s="48"/>
      <c r="F38" s="174"/>
    </row>
  </sheetData>
  <sheetProtection algorithmName="SHA-512" hashValue="mg3Lq72S4G5s+KVGe+DwWXfRYQtbI5WzFXbUonrA3KZSRx7W0nCQK9ZbCJ+54Ee91HXA3i651G14BPRGHSWlSQ==" saltValue="K2Xb4u7S64jjn2fZb39cnA==" spinCount="100000" sheet="1" objects="1" scenarios="1"/>
  <mergeCells count="21">
    <mergeCell ref="D11:E11"/>
    <mergeCell ref="B2:F2"/>
    <mergeCell ref="B3:F3"/>
    <mergeCell ref="B4:F4"/>
    <mergeCell ref="C5:F5"/>
    <mergeCell ref="B6:B38"/>
    <mergeCell ref="C6:E6"/>
    <mergeCell ref="F6:F38"/>
    <mergeCell ref="D7:E7"/>
    <mergeCell ref="D8:E8"/>
    <mergeCell ref="D9:E9"/>
    <mergeCell ref="D10:E10"/>
    <mergeCell ref="G26:G27"/>
    <mergeCell ref="D27:E27"/>
    <mergeCell ref="D12:E12"/>
    <mergeCell ref="D13:E13"/>
    <mergeCell ref="D14:E14"/>
    <mergeCell ref="C21:E21"/>
    <mergeCell ref="C22:E22"/>
    <mergeCell ref="C26:C27"/>
    <mergeCell ref="D26:E26"/>
  </mergeCells>
  <printOptions horizontalCentered="1"/>
  <pageMargins left="0.43307086614173229" right="0.23622047244094491" top="0.74803149606299213" bottom="0.74803149606299213" header="0.31496062992125984" footer="0.31496062992125984"/>
  <pageSetup scale="75" orientation="portrait" horizontalDpi="4294967295" verticalDpi="4294967295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9"/>
  <sheetViews>
    <sheetView topLeftCell="A9" workbookViewId="0">
      <selection activeCell="K28" sqref="K28"/>
    </sheetView>
  </sheetViews>
  <sheetFormatPr baseColWidth="10" defaultRowHeight="15.75" x14ac:dyDescent="0.25"/>
  <cols>
    <col min="1" max="1" width="11.42578125" style="1"/>
    <col min="2" max="2" width="3.7109375" style="18" customWidth="1"/>
    <col min="3" max="3" width="55.5703125" style="18" customWidth="1"/>
    <col min="4" max="4" width="41.28515625" style="18" customWidth="1"/>
    <col min="5" max="5" width="29.42578125" style="18" customWidth="1"/>
    <col min="6" max="6" width="3.7109375" style="18" customWidth="1"/>
    <col min="7" max="9" width="11.42578125" style="1"/>
    <col min="10" max="10" width="18.85546875" style="23" bestFit="1" customWidth="1"/>
    <col min="11" max="16384" width="11.42578125" style="1"/>
  </cols>
  <sheetData>
    <row r="1" spans="2:10" ht="16.5" thickBot="1" x14ac:dyDescent="0.3"/>
    <row r="2" spans="2:10" ht="15.75" customHeight="1" x14ac:dyDescent="0.25">
      <c r="B2" s="144" t="s">
        <v>39</v>
      </c>
      <c r="C2" s="133"/>
      <c r="D2" s="133"/>
      <c r="E2" s="133"/>
      <c r="F2" s="154"/>
    </row>
    <row r="3" spans="2:10" ht="27.75" customHeight="1" x14ac:dyDescent="0.25">
      <c r="B3" s="146" t="s">
        <v>0</v>
      </c>
      <c r="C3" s="147"/>
      <c r="D3" s="147"/>
      <c r="E3" s="147"/>
      <c r="F3" s="155"/>
    </row>
    <row r="4" spans="2:10" ht="21" customHeight="1" x14ac:dyDescent="0.25">
      <c r="B4" s="146" t="s">
        <v>40</v>
      </c>
      <c r="C4" s="147"/>
      <c r="D4" s="147"/>
      <c r="E4" s="147"/>
      <c r="F4" s="155"/>
    </row>
    <row r="5" spans="2:10" ht="15" x14ac:dyDescent="0.25">
      <c r="B5" s="31"/>
      <c r="C5" s="156"/>
      <c r="D5" s="157"/>
      <c r="E5" s="157"/>
      <c r="F5" s="158"/>
    </row>
    <row r="6" spans="2:10" ht="26.25" customHeight="1" x14ac:dyDescent="0.25">
      <c r="B6" s="167"/>
      <c r="C6" s="170" t="s">
        <v>159</v>
      </c>
      <c r="D6" s="171"/>
      <c r="E6" s="171"/>
      <c r="F6" s="172"/>
    </row>
    <row r="7" spans="2:10" ht="27.75" customHeight="1" x14ac:dyDescent="0.25">
      <c r="B7" s="168"/>
      <c r="C7" s="61" t="s">
        <v>160</v>
      </c>
      <c r="D7" s="175"/>
      <c r="E7" s="176"/>
      <c r="F7" s="173"/>
    </row>
    <row r="8" spans="2:10" ht="29.25" customHeight="1" thickBot="1" x14ac:dyDescent="0.3">
      <c r="B8" s="168"/>
      <c r="C8" s="61" t="s">
        <v>52</v>
      </c>
      <c r="D8" s="177" t="s">
        <v>13</v>
      </c>
      <c r="E8" s="178"/>
      <c r="F8" s="173"/>
    </row>
    <row r="9" spans="2:10" ht="23.25" customHeight="1" thickBot="1" x14ac:dyDescent="0.3">
      <c r="B9" s="168"/>
      <c r="C9" s="62">
        <v>4</v>
      </c>
      <c r="D9" s="183">
        <v>1586307544</v>
      </c>
      <c r="E9" s="184"/>
      <c r="F9" s="173"/>
    </row>
    <row r="10" spans="2:10" ht="23.25" customHeight="1" x14ac:dyDescent="0.25">
      <c r="B10" s="168"/>
      <c r="C10" s="62"/>
      <c r="D10" s="161"/>
      <c r="E10" s="162"/>
      <c r="F10" s="173"/>
    </row>
    <row r="11" spans="2:10" ht="21.75" customHeight="1" x14ac:dyDescent="0.25">
      <c r="B11" s="168"/>
      <c r="C11" s="62"/>
      <c r="D11" s="161"/>
      <c r="E11" s="162"/>
      <c r="F11" s="173"/>
    </row>
    <row r="12" spans="2:10" ht="31.5" x14ac:dyDescent="0.25">
      <c r="B12" s="168"/>
      <c r="C12" s="63" t="s">
        <v>14</v>
      </c>
      <c r="D12" s="161">
        <f>SUM(D9:E11)</f>
        <v>1586307544</v>
      </c>
      <c r="E12" s="162"/>
      <c r="F12" s="173"/>
    </row>
    <row r="13" spans="2:10" ht="36.75" customHeight="1" x14ac:dyDescent="0.25">
      <c r="B13" s="168"/>
      <c r="C13" s="63" t="s">
        <v>15</v>
      </c>
      <c r="D13" s="161">
        <f>+D12/616000</f>
        <v>2575.1745844155844</v>
      </c>
      <c r="E13" s="162"/>
      <c r="F13" s="173"/>
    </row>
    <row r="14" spans="2:10" ht="24.75" customHeight="1" x14ac:dyDescent="0.25">
      <c r="B14" s="168"/>
      <c r="C14" s="64"/>
      <c r="D14" s="55"/>
      <c r="E14" s="58" t="s">
        <v>245</v>
      </c>
      <c r="F14" s="173"/>
      <c r="J14" s="23" t="s">
        <v>28</v>
      </c>
    </row>
    <row r="15" spans="2:10" ht="27" customHeight="1" x14ac:dyDescent="0.25">
      <c r="B15" s="168"/>
      <c r="C15" s="64" t="s">
        <v>16</v>
      </c>
      <c r="D15" s="55"/>
      <c r="E15" s="58"/>
      <c r="F15" s="173"/>
      <c r="J15" s="23" t="s">
        <v>28</v>
      </c>
    </row>
    <row r="16" spans="2:10" ht="27" customHeight="1" x14ac:dyDescent="0.25">
      <c r="B16" s="168"/>
      <c r="C16" s="64" t="s">
        <v>1</v>
      </c>
      <c r="D16" s="56">
        <v>35365000</v>
      </c>
      <c r="E16" s="59" t="s">
        <v>28</v>
      </c>
      <c r="F16" s="173"/>
    </row>
    <row r="17" spans="2:10" ht="27" customHeight="1" x14ac:dyDescent="0.25">
      <c r="B17" s="168"/>
      <c r="C17" s="64" t="s">
        <v>2</v>
      </c>
      <c r="D17" s="56">
        <v>466752000</v>
      </c>
      <c r="E17" s="59" t="s">
        <v>28</v>
      </c>
      <c r="F17" s="173"/>
    </row>
    <row r="18" spans="2:10" ht="27" customHeight="1" x14ac:dyDescent="0.25">
      <c r="B18" s="168"/>
      <c r="C18" s="64" t="s">
        <v>3</v>
      </c>
      <c r="D18" s="56">
        <v>0</v>
      </c>
      <c r="E18" s="59"/>
      <c r="F18" s="173"/>
    </row>
    <row r="19" spans="2:10" ht="27" customHeight="1" x14ac:dyDescent="0.25">
      <c r="B19" s="168"/>
      <c r="C19" s="64" t="s">
        <v>4</v>
      </c>
      <c r="D19" s="56">
        <v>0</v>
      </c>
      <c r="E19" s="59"/>
      <c r="F19" s="173"/>
    </row>
    <row r="20" spans="2:10" ht="27" customHeight="1" x14ac:dyDescent="0.25">
      <c r="B20" s="168"/>
      <c r="C20" s="163" t="s">
        <v>5</v>
      </c>
      <c r="D20" s="164"/>
      <c r="E20" s="165"/>
      <c r="F20" s="173"/>
    </row>
    <row r="21" spans="2:10" x14ac:dyDescent="0.25">
      <c r="B21" s="168"/>
      <c r="C21" s="163" t="s">
        <v>6</v>
      </c>
      <c r="D21" s="164"/>
      <c r="E21" s="165"/>
      <c r="F21" s="173"/>
    </row>
    <row r="22" spans="2:10" x14ac:dyDescent="0.25">
      <c r="B22" s="168"/>
      <c r="C22" s="84" t="s">
        <v>17</v>
      </c>
      <c r="D22" s="57" t="e">
        <f>D16/D18</f>
        <v>#DIV/0!</v>
      </c>
      <c r="E22" s="58" t="s">
        <v>42</v>
      </c>
      <c r="F22" s="173"/>
    </row>
    <row r="23" spans="2:10" x14ac:dyDescent="0.25">
      <c r="B23" s="168"/>
      <c r="C23" s="84" t="s">
        <v>7</v>
      </c>
      <c r="D23" s="57">
        <f>D19/D17%</f>
        <v>0</v>
      </c>
      <c r="E23" s="58" t="s">
        <v>43</v>
      </c>
      <c r="F23" s="173"/>
    </row>
    <row r="24" spans="2:10" x14ac:dyDescent="0.25">
      <c r="B24" s="168"/>
      <c r="C24" s="66"/>
      <c r="D24" s="53"/>
      <c r="E24" s="59"/>
      <c r="F24" s="173"/>
    </row>
    <row r="25" spans="2:10" x14ac:dyDescent="0.25">
      <c r="B25" s="168"/>
      <c r="C25" s="166" t="s">
        <v>8</v>
      </c>
      <c r="D25" s="159" t="s">
        <v>41</v>
      </c>
      <c r="E25" s="160"/>
      <c r="F25" s="173"/>
      <c r="G25" s="136"/>
    </row>
    <row r="26" spans="2:10" x14ac:dyDescent="0.25">
      <c r="B26" s="168"/>
      <c r="C26" s="166"/>
      <c r="D26" s="159" t="s">
        <v>9</v>
      </c>
      <c r="E26" s="160"/>
      <c r="F26" s="173"/>
      <c r="G26" s="136"/>
    </row>
    <row r="27" spans="2:10" ht="67.5" x14ac:dyDescent="0.25">
      <c r="B27" s="168"/>
      <c r="C27" s="90" t="s">
        <v>168</v>
      </c>
      <c r="D27" s="54"/>
      <c r="E27" s="60"/>
      <c r="F27" s="173"/>
      <c r="G27" s="2"/>
    </row>
    <row r="28" spans="2:10" ht="57" x14ac:dyDescent="0.25">
      <c r="B28" s="168"/>
      <c r="C28" s="91" t="s">
        <v>167</v>
      </c>
      <c r="D28" s="50" t="s">
        <v>53</v>
      </c>
      <c r="E28" s="76" t="s">
        <v>44</v>
      </c>
      <c r="F28" s="173"/>
    </row>
    <row r="29" spans="2:10" ht="15" x14ac:dyDescent="0.25">
      <c r="B29" s="168"/>
      <c r="C29" s="114"/>
      <c r="D29" s="50" t="s">
        <v>45</v>
      </c>
      <c r="E29" s="50" t="s">
        <v>46</v>
      </c>
      <c r="F29" s="173"/>
    </row>
    <row r="30" spans="2:10" ht="15" x14ac:dyDescent="0.25">
      <c r="B30" s="168"/>
      <c r="C30" s="114"/>
      <c r="D30" s="40" t="s">
        <v>62</v>
      </c>
      <c r="E30" s="69"/>
      <c r="F30" s="173"/>
    </row>
    <row r="31" spans="2:10" x14ac:dyDescent="0.25">
      <c r="B31" s="168"/>
      <c r="C31" s="200"/>
      <c r="D31" s="42"/>
      <c r="E31" s="42"/>
      <c r="F31" s="173"/>
    </row>
    <row r="32" spans="2:10" x14ac:dyDescent="0.25">
      <c r="B32" s="168"/>
      <c r="C32" s="201"/>
      <c r="D32" s="42"/>
      <c r="E32" s="42"/>
      <c r="F32" s="173"/>
      <c r="J32" s="1"/>
    </row>
    <row r="33" spans="2:10" x14ac:dyDescent="0.25">
      <c r="B33" s="168"/>
      <c r="C33" s="85"/>
      <c r="D33" s="42"/>
      <c r="E33" s="42"/>
      <c r="F33" s="173"/>
      <c r="J33" s="1"/>
    </row>
    <row r="34" spans="2:10" x14ac:dyDescent="0.25">
      <c r="B34" s="168"/>
      <c r="C34" s="85"/>
      <c r="D34" s="42"/>
      <c r="E34" s="42"/>
      <c r="F34" s="173"/>
      <c r="J34" s="1"/>
    </row>
    <row r="35" spans="2:10" x14ac:dyDescent="0.25">
      <c r="B35" s="168"/>
      <c r="C35" s="51" t="s">
        <v>49</v>
      </c>
      <c r="D35" s="51" t="s">
        <v>47</v>
      </c>
      <c r="E35" s="51" t="s">
        <v>48</v>
      </c>
      <c r="F35" s="173"/>
      <c r="J35" s="1"/>
    </row>
    <row r="36" spans="2:10" ht="15" x14ac:dyDescent="0.25">
      <c r="B36" s="168"/>
      <c r="C36" s="52" t="s">
        <v>161</v>
      </c>
      <c r="D36" s="29" t="s">
        <v>20</v>
      </c>
      <c r="E36" s="29" t="s">
        <v>21</v>
      </c>
      <c r="F36" s="173"/>
      <c r="J36" s="1"/>
    </row>
    <row r="37" spans="2:10" ht="15" x14ac:dyDescent="0.25">
      <c r="B37" s="168"/>
      <c r="C37" s="28" t="s">
        <v>22</v>
      </c>
      <c r="D37" s="28" t="s">
        <v>23</v>
      </c>
      <c r="E37" s="22" t="s">
        <v>24</v>
      </c>
      <c r="F37" s="173"/>
      <c r="J37" s="1"/>
    </row>
    <row r="38" spans="2:10" ht="15" x14ac:dyDescent="0.25">
      <c r="B38" s="168"/>
      <c r="C38" s="28" t="s">
        <v>25</v>
      </c>
      <c r="D38" s="28" t="s">
        <v>25</v>
      </c>
      <c r="E38" s="28" t="s">
        <v>25</v>
      </c>
      <c r="F38" s="173"/>
      <c r="J38" s="1"/>
    </row>
    <row r="39" spans="2:10" ht="16.5" thickBot="1" x14ac:dyDescent="0.3">
      <c r="B39" s="169"/>
      <c r="C39" s="48"/>
      <c r="D39" s="48"/>
      <c r="E39" s="48"/>
      <c r="F39" s="174"/>
      <c r="J39" s="1"/>
    </row>
  </sheetData>
  <sheetProtection algorithmName="SHA-512" hashValue="rmnPGJgXjZVEqerV1b9CqGzultL6zczY8IECDIg0RRerrVD4bM5ZATEywlLgY0vTk4/CwQkGiIPabPuN6qOS/Q==" saltValue="71hA727UktV7oM2HWtuThg==" spinCount="100000" sheet="1" objects="1" scenarios="1"/>
  <mergeCells count="21">
    <mergeCell ref="G25:G26"/>
    <mergeCell ref="D26:E26"/>
    <mergeCell ref="C31:C32"/>
    <mergeCell ref="D11:E11"/>
    <mergeCell ref="D12:E12"/>
    <mergeCell ref="D13:E13"/>
    <mergeCell ref="C20:E20"/>
    <mergeCell ref="C21:E21"/>
    <mergeCell ref="C25:C26"/>
    <mergeCell ref="D25:E25"/>
    <mergeCell ref="B2:F2"/>
    <mergeCell ref="B3:F3"/>
    <mergeCell ref="B4:F4"/>
    <mergeCell ref="C5:F5"/>
    <mergeCell ref="B6:B39"/>
    <mergeCell ref="C6:E6"/>
    <mergeCell ref="F6:F39"/>
    <mergeCell ref="D7:E7"/>
    <mergeCell ref="D8:E8"/>
    <mergeCell ref="D9:E9"/>
    <mergeCell ref="D10:E10"/>
  </mergeCells>
  <printOptions horizontalCentered="1"/>
  <pageMargins left="0.43307086614173229" right="0.23622047244094491" top="0.74803149606299213" bottom="0.74803149606299213" header="0.31496062992125984" footer="0.31496062992125984"/>
  <pageSetup scale="75" orientation="portrait" horizontalDpi="4294967295" verticalDpi="4294967295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2"/>
  <sheetViews>
    <sheetView topLeftCell="A8" workbookViewId="0">
      <selection activeCell="D18" sqref="D18:E18"/>
    </sheetView>
  </sheetViews>
  <sheetFormatPr baseColWidth="10" defaultRowHeight="15.75" x14ac:dyDescent="0.25"/>
  <cols>
    <col min="1" max="1" width="11.42578125" style="1"/>
    <col min="2" max="2" width="3.7109375" style="18" customWidth="1"/>
    <col min="3" max="3" width="55.5703125" style="18" customWidth="1"/>
    <col min="4" max="4" width="41.28515625" style="18" customWidth="1"/>
    <col min="5" max="5" width="29.42578125" style="18" customWidth="1"/>
    <col min="6" max="6" width="3.7109375" style="18" customWidth="1"/>
    <col min="7" max="9" width="11.42578125" style="1"/>
    <col min="10" max="10" width="18.85546875" style="23" bestFit="1" customWidth="1"/>
    <col min="11" max="16384" width="11.42578125" style="1"/>
  </cols>
  <sheetData>
    <row r="1" spans="2:6" ht="16.5" thickBot="1" x14ac:dyDescent="0.3"/>
    <row r="2" spans="2:6" ht="15.75" customHeight="1" x14ac:dyDescent="0.25">
      <c r="B2" s="144" t="s">
        <v>39</v>
      </c>
      <c r="C2" s="133"/>
      <c r="D2" s="133"/>
      <c r="E2" s="133"/>
      <c r="F2" s="154"/>
    </row>
    <row r="3" spans="2:6" ht="27.75" customHeight="1" x14ac:dyDescent="0.25">
      <c r="B3" s="146" t="s">
        <v>0</v>
      </c>
      <c r="C3" s="147"/>
      <c r="D3" s="147"/>
      <c r="E3" s="147"/>
      <c r="F3" s="155"/>
    </row>
    <row r="4" spans="2:6" ht="21" customHeight="1" x14ac:dyDescent="0.25">
      <c r="B4" s="146" t="s">
        <v>40</v>
      </c>
      <c r="C4" s="147"/>
      <c r="D4" s="147"/>
      <c r="E4" s="147"/>
      <c r="F4" s="155"/>
    </row>
    <row r="5" spans="2:6" ht="15" x14ac:dyDescent="0.25">
      <c r="B5" s="31"/>
      <c r="C5" s="156"/>
      <c r="D5" s="157"/>
      <c r="E5" s="157"/>
      <c r="F5" s="158"/>
    </row>
    <row r="6" spans="2:6" ht="26.25" customHeight="1" x14ac:dyDescent="0.25">
      <c r="B6" s="167"/>
      <c r="C6" s="170" t="s">
        <v>172</v>
      </c>
      <c r="D6" s="171"/>
      <c r="E6" s="171"/>
      <c r="F6" s="172"/>
    </row>
    <row r="7" spans="2:6" ht="27.75" customHeight="1" x14ac:dyDescent="0.25">
      <c r="B7" s="168"/>
      <c r="C7" s="61" t="s">
        <v>173</v>
      </c>
      <c r="D7" s="175"/>
      <c r="E7" s="176"/>
      <c r="F7" s="173"/>
    </row>
    <row r="8" spans="2:6" ht="29.25" customHeight="1" thickBot="1" x14ac:dyDescent="0.3">
      <c r="B8" s="168"/>
      <c r="C8" s="61" t="s">
        <v>52</v>
      </c>
      <c r="D8" s="177" t="s">
        <v>13</v>
      </c>
      <c r="E8" s="178"/>
      <c r="F8" s="173"/>
    </row>
    <row r="9" spans="2:6" ht="15" customHeight="1" thickBot="1" x14ac:dyDescent="0.3">
      <c r="B9" s="168"/>
      <c r="C9" s="62" t="s">
        <v>224</v>
      </c>
      <c r="D9" s="183">
        <v>2579027035</v>
      </c>
      <c r="E9" s="184"/>
      <c r="F9" s="173"/>
    </row>
    <row r="10" spans="2:6" ht="15" customHeight="1" thickBot="1" x14ac:dyDescent="0.3">
      <c r="B10" s="168"/>
      <c r="C10" s="62" t="s">
        <v>225</v>
      </c>
      <c r="D10" s="183">
        <v>3184628525</v>
      </c>
      <c r="E10" s="184"/>
      <c r="F10" s="173"/>
    </row>
    <row r="11" spans="2:6" ht="15" customHeight="1" x14ac:dyDescent="0.25">
      <c r="B11" s="168"/>
      <c r="C11" s="62" t="s">
        <v>226</v>
      </c>
      <c r="D11" s="161">
        <f>269068845+208615164+257216925+893784268</f>
        <v>1628685202</v>
      </c>
      <c r="E11" s="162"/>
      <c r="F11" s="173"/>
    </row>
    <row r="12" spans="2:6" ht="15" customHeight="1" x14ac:dyDescent="0.25">
      <c r="B12" s="168"/>
      <c r="C12" s="62" t="s">
        <v>227</v>
      </c>
      <c r="D12" s="161">
        <f>184439015+93972645+304676090+100131020+194210133</f>
        <v>877428903</v>
      </c>
      <c r="E12" s="162"/>
      <c r="F12" s="173"/>
    </row>
    <row r="13" spans="2:6" ht="15" customHeight="1" x14ac:dyDescent="0.25">
      <c r="B13" s="168"/>
      <c r="C13" s="62" t="s">
        <v>228</v>
      </c>
      <c r="D13" s="161">
        <v>2505937200</v>
      </c>
      <c r="E13" s="162"/>
      <c r="F13" s="173"/>
    </row>
    <row r="14" spans="2:6" ht="15" customHeight="1" x14ac:dyDescent="0.25">
      <c r="B14" s="168"/>
      <c r="C14" s="62"/>
      <c r="D14" s="161"/>
      <c r="E14" s="162"/>
      <c r="F14" s="173"/>
    </row>
    <row r="15" spans="2:6" ht="15" customHeight="1" x14ac:dyDescent="0.25">
      <c r="B15" s="168"/>
      <c r="C15" s="62"/>
      <c r="D15" s="161"/>
      <c r="E15" s="162"/>
      <c r="F15" s="173"/>
    </row>
    <row r="16" spans="2:6" ht="15" customHeight="1" x14ac:dyDescent="0.25">
      <c r="B16" s="168"/>
      <c r="C16" s="62"/>
      <c r="D16" s="161"/>
      <c r="E16" s="162"/>
      <c r="F16" s="173"/>
    </row>
    <row r="17" spans="2:10" ht="31.5" x14ac:dyDescent="0.25">
      <c r="B17" s="168"/>
      <c r="C17" s="63" t="s">
        <v>14</v>
      </c>
      <c r="D17" s="161">
        <f>SUM(D9:E16)</f>
        <v>10775706865</v>
      </c>
      <c r="E17" s="162"/>
      <c r="F17" s="173"/>
    </row>
    <row r="18" spans="2:10" ht="36.75" customHeight="1" x14ac:dyDescent="0.25">
      <c r="B18" s="168"/>
      <c r="C18" s="63" t="s">
        <v>15</v>
      </c>
      <c r="D18" s="161">
        <f>+D17/616000</f>
        <v>17493.030624999999</v>
      </c>
      <c r="E18" s="162"/>
      <c r="F18" s="173"/>
    </row>
    <row r="19" spans="2:10" ht="24.75" customHeight="1" x14ac:dyDescent="0.25">
      <c r="B19" s="168"/>
      <c r="C19" s="64"/>
      <c r="D19" s="55"/>
      <c r="E19" s="121" t="s">
        <v>242</v>
      </c>
      <c r="F19" s="173"/>
      <c r="J19" s="23" t="s">
        <v>28</v>
      </c>
    </row>
    <row r="20" spans="2:10" ht="27" customHeight="1" x14ac:dyDescent="0.25">
      <c r="B20" s="168"/>
      <c r="C20" s="64" t="s">
        <v>16</v>
      </c>
      <c r="D20" s="55"/>
      <c r="E20" s="58"/>
      <c r="F20" s="173"/>
      <c r="J20" s="23" t="s">
        <v>28</v>
      </c>
    </row>
    <row r="21" spans="2:10" ht="27" customHeight="1" x14ac:dyDescent="0.25">
      <c r="B21" s="168"/>
      <c r="C21" s="64" t="s">
        <v>1</v>
      </c>
      <c r="D21" s="56">
        <v>1152435000</v>
      </c>
      <c r="E21" s="59" t="s">
        <v>28</v>
      </c>
      <c r="F21" s="173"/>
    </row>
    <row r="22" spans="2:10" ht="27" customHeight="1" x14ac:dyDescent="0.25">
      <c r="B22" s="168"/>
      <c r="C22" s="64" t="s">
        <v>2</v>
      </c>
      <c r="D22" s="56">
        <v>1440348000</v>
      </c>
      <c r="E22" s="59" t="s">
        <v>28</v>
      </c>
      <c r="F22" s="173"/>
    </row>
    <row r="23" spans="2:10" ht="27" customHeight="1" x14ac:dyDescent="0.25">
      <c r="B23" s="168"/>
      <c r="C23" s="64" t="s">
        <v>3</v>
      </c>
      <c r="D23" s="56">
        <v>360500000</v>
      </c>
      <c r="E23" s="59"/>
      <c r="F23" s="173"/>
    </row>
    <row r="24" spans="2:10" ht="27" customHeight="1" x14ac:dyDescent="0.25">
      <c r="B24" s="168"/>
      <c r="C24" s="64" t="s">
        <v>4</v>
      </c>
      <c r="D24" s="56">
        <v>360500000</v>
      </c>
      <c r="E24" s="59"/>
      <c r="F24" s="173"/>
    </row>
    <row r="25" spans="2:10" ht="27" customHeight="1" x14ac:dyDescent="0.25">
      <c r="B25" s="168"/>
      <c r="C25" s="163" t="s">
        <v>5</v>
      </c>
      <c r="D25" s="164"/>
      <c r="E25" s="165"/>
      <c r="F25" s="173"/>
    </row>
    <row r="26" spans="2:10" x14ac:dyDescent="0.25">
      <c r="B26" s="168"/>
      <c r="C26" s="163" t="s">
        <v>6</v>
      </c>
      <c r="D26" s="164"/>
      <c r="E26" s="165"/>
      <c r="F26" s="173"/>
    </row>
    <row r="27" spans="2:10" x14ac:dyDescent="0.25">
      <c r="B27" s="168"/>
      <c r="C27" s="86" t="s">
        <v>17</v>
      </c>
      <c r="D27" s="57">
        <f>D21/D23</f>
        <v>3.196768377253814</v>
      </c>
      <c r="E27" s="58" t="s">
        <v>198</v>
      </c>
      <c r="F27" s="173"/>
    </row>
    <row r="28" spans="2:10" x14ac:dyDescent="0.25">
      <c r="B28" s="168"/>
      <c r="C28" s="86" t="s">
        <v>7</v>
      </c>
      <c r="D28" s="57">
        <f>D24/D22%</f>
        <v>25.028673626095916</v>
      </c>
      <c r="E28" s="58" t="s">
        <v>199</v>
      </c>
      <c r="F28" s="173"/>
    </row>
    <row r="29" spans="2:10" x14ac:dyDescent="0.25">
      <c r="B29" s="168"/>
      <c r="C29" s="66"/>
      <c r="D29" s="53"/>
      <c r="E29" s="59"/>
      <c r="F29" s="173"/>
    </row>
    <row r="30" spans="2:10" x14ac:dyDescent="0.25">
      <c r="B30" s="168"/>
      <c r="C30" s="166" t="s">
        <v>8</v>
      </c>
      <c r="D30" s="159" t="s">
        <v>95</v>
      </c>
      <c r="E30" s="160"/>
      <c r="F30" s="173"/>
      <c r="G30" s="136"/>
    </row>
    <row r="31" spans="2:10" x14ac:dyDescent="0.25">
      <c r="B31" s="168"/>
      <c r="C31" s="166"/>
      <c r="D31" s="159" t="s">
        <v>9</v>
      </c>
      <c r="E31" s="160"/>
      <c r="F31" s="173"/>
      <c r="G31" s="136"/>
    </row>
    <row r="32" spans="2:10" ht="15" x14ac:dyDescent="0.25">
      <c r="B32" s="168"/>
      <c r="C32" s="67"/>
      <c r="D32" s="54"/>
      <c r="E32" s="60"/>
      <c r="F32" s="173"/>
      <c r="G32" s="2"/>
    </row>
    <row r="33" spans="2:6" ht="15" x14ac:dyDescent="0.25">
      <c r="B33" s="168"/>
      <c r="C33" s="79" t="s">
        <v>18</v>
      </c>
      <c r="D33" s="50" t="s">
        <v>53</v>
      </c>
      <c r="E33" s="76" t="s">
        <v>174</v>
      </c>
      <c r="F33" s="173"/>
    </row>
    <row r="34" spans="2:6" ht="15" x14ac:dyDescent="0.25">
      <c r="B34" s="168"/>
      <c r="C34" s="79"/>
      <c r="D34" s="50" t="s">
        <v>175</v>
      </c>
      <c r="E34" s="50" t="s">
        <v>176</v>
      </c>
      <c r="F34" s="173"/>
    </row>
    <row r="35" spans="2:6" ht="15" x14ac:dyDescent="0.25">
      <c r="B35" s="168"/>
      <c r="C35" s="79"/>
      <c r="D35" s="40" t="s">
        <v>62</v>
      </c>
      <c r="E35" s="69">
        <v>28</v>
      </c>
      <c r="F35" s="173"/>
    </row>
    <row r="36" spans="2:6" x14ac:dyDescent="0.25">
      <c r="B36" s="168"/>
      <c r="C36" s="79"/>
      <c r="D36" s="42"/>
      <c r="E36" s="42"/>
      <c r="F36" s="173"/>
    </row>
    <row r="37" spans="2:6" x14ac:dyDescent="0.25">
      <c r="B37" s="168"/>
      <c r="C37" s="79"/>
      <c r="D37" s="42"/>
      <c r="E37" s="42"/>
      <c r="F37" s="173"/>
    </row>
    <row r="38" spans="2:6" x14ac:dyDescent="0.25">
      <c r="B38" s="168"/>
      <c r="C38" s="51" t="s">
        <v>49</v>
      </c>
      <c r="D38" s="51" t="s">
        <v>47</v>
      </c>
      <c r="E38" s="51" t="s">
        <v>48</v>
      </c>
      <c r="F38" s="173"/>
    </row>
    <row r="39" spans="2:6" ht="15" x14ac:dyDescent="0.25">
      <c r="B39" s="168"/>
      <c r="C39" s="52" t="s">
        <v>162</v>
      </c>
      <c r="D39" s="29" t="s">
        <v>20</v>
      </c>
      <c r="E39" s="29" t="s">
        <v>21</v>
      </c>
      <c r="F39" s="173"/>
    </row>
    <row r="40" spans="2:6" ht="15" x14ac:dyDescent="0.25">
      <c r="B40" s="168"/>
      <c r="C40" s="28" t="s">
        <v>22</v>
      </c>
      <c r="D40" s="28" t="s">
        <v>23</v>
      </c>
      <c r="E40" s="22" t="s">
        <v>24</v>
      </c>
      <c r="F40" s="173"/>
    </row>
    <row r="41" spans="2:6" ht="15" x14ac:dyDescent="0.25">
      <c r="B41" s="168"/>
      <c r="C41" s="28" t="s">
        <v>25</v>
      </c>
      <c r="D41" s="28" t="s">
        <v>25</v>
      </c>
      <c r="E41" s="28" t="s">
        <v>25</v>
      </c>
      <c r="F41" s="173"/>
    </row>
    <row r="42" spans="2:6" ht="16.5" thickBot="1" x14ac:dyDescent="0.3">
      <c r="B42" s="169"/>
      <c r="C42" s="48"/>
      <c r="D42" s="48"/>
      <c r="E42" s="48"/>
      <c r="F42" s="174"/>
    </row>
  </sheetData>
  <sheetProtection algorithmName="SHA-512" hashValue="S5Ey/t8dB0fuMddJgrCO1b+7fj6zMdv8dx8ULtBCYKHfsHugMeeT6QzjumpZd5wfdiKXuYXAxTtdgxKNxYlRjA==" saltValue="6Iv9Ue3mgbC/eX0KPjwFtQ==" spinCount="100000" sheet="1" objects="1" scenarios="1"/>
  <mergeCells count="25">
    <mergeCell ref="G30:G31"/>
    <mergeCell ref="D31:E31"/>
    <mergeCell ref="D16:E16"/>
    <mergeCell ref="D17:E17"/>
    <mergeCell ref="D18:E18"/>
    <mergeCell ref="C25:E25"/>
    <mergeCell ref="C26:E26"/>
    <mergeCell ref="C30:C31"/>
    <mergeCell ref="D30:E30"/>
    <mergeCell ref="D15:E15"/>
    <mergeCell ref="B2:F2"/>
    <mergeCell ref="B3:F3"/>
    <mergeCell ref="B4:F4"/>
    <mergeCell ref="C5:F5"/>
    <mergeCell ref="B6:B42"/>
    <mergeCell ref="C6:E6"/>
    <mergeCell ref="F6:F42"/>
    <mergeCell ref="D7:E7"/>
    <mergeCell ref="D8:E8"/>
    <mergeCell ref="D9:E9"/>
    <mergeCell ref="D10:E10"/>
    <mergeCell ref="D11:E11"/>
    <mergeCell ref="D12:E12"/>
    <mergeCell ref="D13:E13"/>
    <mergeCell ref="D14:E14"/>
  </mergeCells>
  <printOptions horizontalCentered="1"/>
  <pageMargins left="0.43307086614173229" right="0.23622047244094491" top="0.74803149606299213" bottom="0.74803149606299213" header="0.31496062992125984" footer="0.31496062992125984"/>
  <pageSetup scale="75" orientation="portrait" horizontalDpi="4294967295" verticalDpi="4294967295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6"/>
  <sheetViews>
    <sheetView workbookViewId="0">
      <selection activeCell="H21" sqref="H21"/>
    </sheetView>
  </sheetViews>
  <sheetFormatPr baseColWidth="10" defaultRowHeight="15.75" x14ac:dyDescent="0.25"/>
  <cols>
    <col min="1" max="1" width="11.42578125" style="1"/>
    <col min="2" max="2" width="3.7109375" style="18" customWidth="1"/>
    <col min="3" max="3" width="55.5703125" style="18" customWidth="1"/>
    <col min="4" max="4" width="41.28515625" style="18" customWidth="1"/>
    <col min="5" max="5" width="29.42578125" style="18" customWidth="1"/>
    <col min="6" max="6" width="3.7109375" style="18" customWidth="1"/>
    <col min="7" max="8" width="11.42578125" style="1"/>
    <col min="9" max="9" width="11.140625" style="1" bestFit="1" customWidth="1"/>
    <col min="10" max="10" width="14.28515625" style="23" bestFit="1" customWidth="1"/>
    <col min="11" max="11" width="4.5703125" style="1" bestFit="1" customWidth="1"/>
    <col min="12" max="12" width="16.85546875" style="1" bestFit="1" customWidth="1"/>
    <col min="13" max="13" width="4.5703125" style="1" bestFit="1" customWidth="1"/>
    <col min="14" max="14" width="13.140625" style="1" bestFit="1" customWidth="1"/>
    <col min="15" max="15" width="4.5703125" style="1" bestFit="1" customWidth="1"/>
    <col min="16" max="16" width="13.140625" style="1" bestFit="1" customWidth="1"/>
    <col min="17" max="16384" width="11.42578125" style="1"/>
  </cols>
  <sheetData>
    <row r="1" spans="2:16" ht="16.5" thickBot="1" x14ac:dyDescent="0.3"/>
    <row r="2" spans="2:16" ht="15.75" customHeight="1" x14ac:dyDescent="0.25">
      <c r="B2" s="144" t="s">
        <v>39</v>
      </c>
      <c r="C2" s="133"/>
      <c r="D2" s="133"/>
      <c r="E2" s="133"/>
      <c r="F2" s="154"/>
    </row>
    <row r="3" spans="2:16" ht="27.75" customHeight="1" x14ac:dyDescent="0.25">
      <c r="B3" s="146" t="s">
        <v>0</v>
      </c>
      <c r="C3" s="147"/>
      <c r="D3" s="147"/>
      <c r="E3" s="147"/>
      <c r="F3" s="155"/>
    </row>
    <row r="4" spans="2:16" ht="21" customHeight="1" x14ac:dyDescent="0.25">
      <c r="B4" s="146" t="s">
        <v>40</v>
      </c>
      <c r="C4" s="147"/>
      <c r="D4" s="147"/>
      <c r="E4" s="147"/>
      <c r="F4" s="155"/>
    </row>
    <row r="5" spans="2:16" ht="15" x14ac:dyDescent="0.25">
      <c r="B5" s="31"/>
      <c r="C5" s="156"/>
      <c r="D5" s="157"/>
      <c r="E5" s="157"/>
      <c r="F5" s="158"/>
    </row>
    <row r="6" spans="2:16" ht="26.25" customHeight="1" x14ac:dyDescent="0.25">
      <c r="B6" s="167"/>
      <c r="C6" s="170" t="s">
        <v>182</v>
      </c>
      <c r="D6" s="171"/>
      <c r="E6" s="171"/>
      <c r="F6" s="172"/>
    </row>
    <row r="7" spans="2:16" ht="27.75" customHeight="1" x14ac:dyDescent="0.25">
      <c r="B7" s="168"/>
      <c r="C7" s="61" t="s">
        <v>181</v>
      </c>
      <c r="D7" s="175"/>
      <c r="E7" s="176"/>
      <c r="F7" s="173"/>
      <c r="I7" s="122"/>
      <c r="J7" s="124"/>
      <c r="K7" s="122"/>
      <c r="L7" s="122"/>
      <c r="M7" s="122"/>
      <c r="N7" s="122"/>
      <c r="O7" s="122"/>
      <c r="P7" s="122"/>
    </row>
    <row r="8" spans="2:16" ht="29.25" customHeight="1" thickBot="1" x14ac:dyDescent="0.3">
      <c r="B8" s="168"/>
      <c r="C8" s="61" t="s">
        <v>52</v>
      </c>
      <c r="D8" s="177" t="s">
        <v>13</v>
      </c>
      <c r="E8" s="178"/>
      <c r="F8" s="173"/>
      <c r="I8" s="202"/>
      <c r="J8" s="202"/>
      <c r="K8" s="202"/>
      <c r="L8" s="202"/>
      <c r="M8" s="202"/>
      <c r="N8" s="202"/>
      <c r="O8" s="202"/>
      <c r="P8" s="202"/>
    </row>
    <row r="9" spans="2:16" ht="23.25" customHeight="1" thickBot="1" x14ac:dyDescent="0.3">
      <c r="B9" s="168"/>
      <c r="C9" s="62">
        <v>40</v>
      </c>
      <c r="D9" s="183">
        <v>1289875340</v>
      </c>
      <c r="E9" s="184"/>
      <c r="F9" s="173"/>
      <c r="I9" s="129"/>
      <c r="J9" s="129"/>
      <c r="K9" s="203"/>
      <c r="L9" s="203"/>
      <c r="M9" s="204"/>
      <c r="N9" s="203"/>
      <c r="O9" s="203"/>
      <c r="P9" s="203"/>
    </row>
    <row r="10" spans="2:16" ht="23.25" customHeight="1" x14ac:dyDescent="0.25">
      <c r="B10" s="168"/>
      <c r="C10" s="62"/>
      <c r="D10" s="161"/>
      <c r="E10" s="162"/>
      <c r="F10" s="173"/>
      <c r="I10" s="125"/>
      <c r="J10" s="126"/>
      <c r="K10" s="123"/>
      <c r="L10" s="127"/>
      <c r="M10" s="123"/>
      <c r="N10" s="128"/>
      <c r="O10" s="123"/>
      <c r="P10" s="128"/>
    </row>
    <row r="11" spans="2:16" ht="31.5" x14ac:dyDescent="0.25">
      <c r="B11" s="168"/>
      <c r="C11" s="63" t="s">
        <v>14</v>
      </c>
      <c r="D11" s="161">
        <f>SUM(D9:E10)</f>
        <v>1289875340</v>
      </c>
      <c r="E11" s="162"/>
      <c r="F11" s="173"/>
      <c r="I11" s="125"/>
      <c r="J11" s="126"/>
      <c r="K11" s="123"/>
      <c r="L11" s="127"/>
      <c r="M11" s="123"/>
      <c r="N11" s="128"/>
      <c r="O11" s="123"/>
      <c r="P11" s="128"/>
    </row>
    <row r="12" spans="2:16" ht="36.75" customHeight="1" x14ac:dyDescent="0.25">
      <c r="B12" s="168"/>
      <c r="C12" s="63" t="s">
        <v>15</v>
      </c>
      <c r="D12" s="161">
        <f>+D11/616000</f>
        <v>2093.9534740259742</v>
      </c>
      <c r="E12" s="162"/>
      <c r="F12" s="173"/>
      <c r="I12" s="125"/>
      <c r="J12" s="126"/>
      <c r="K12" s="123"/>
      <c r="L12" s="127"/>
      <c r="M12" s="123"/>
      <c r="N12" s="128"/>
      <c r="O12" s="123"/>
      <c r="P12" s="128"/>
    </row>
    <row r="13" spans="2:16" ht="24.75" customHeight="1" x14ac:dyDescent="0.25">
      <c r="B13" s="168"/>
      <c r="C13" s="64"/>
      <c r="D13" s="55"/>
      <c r="E13" s="113" t="s">
        <v>213</v>
      </c>
      <c r="F13" s="173"/>
      <c r="I13" s="28"/>
      <c r="J13" s="126"/>
      <c r="K13" s="126"/>
      <c r="L13" s="124"/>
      <c r="M13" s="124"/>
      <c r="N13" s="128"/>
      <c r="O13" s="122"/>
      <c r="P13" s="128"/>
    </row>
    <row r="14" spans="2:16" ht="27" customHeight="1" x14ac:dyDescent="0.25">
      <c r="B14" s="168"/>
      <c r="C14" s="64" t="s">
        <v>16</v>
      </c>
      <c r="D14" s="55"/>
      <c r="E14" s="58"/>
      <c r="F14" s="173"/>
      <c r="I14" s="122"/>
      <c r="J14" s="124"/>
      <c r="K14" s="122"/>
      <c r="L14" s="122"/>
      <c r="M14" s="122"/>
      <c r="N14" s="122"/>
      <c r="O14" s="122"/>
      <c r="P14" s="122"/>
    </row>
    <row r="15" spans="2:16" ht="27" customHeight="1" x14ac:dyDescent="0.25">
      <c r="B15" s="168"/>
      <c r="C15" s="64" t="s">
        <v>1</v>
      </c>
      <c r="D15" s="56">
        <v>5974943077</v>
      </c>
      <c r="E15" s="59" t="s">
        <v>28</v>
      </c>
      <c r="F15" s="173"/>
    </row>
    <row r="16" spans="2:16" ht="27" customHeight="1" x14ac:dyDescent="0.25">
      <c r="B16" s="168"/>
      <c r="C16" s="64" t="s">
        <v>2</v>
      </c>
      <c r="D16" s="56">
        <v>6507686007</v>
      </c>
      <c r="E16" s="59" t="s">
        <v>28</v>
      </c>
      <c r="F16" s="173"/>
    </row>
    <row r="17" spans="2:7" ht="27" customHeight="1" x14ac:dyDescent="0.25">
      <c r="B17" s="168"/>
      <c r="C17" s="64" t="s">
        <v>3</v>
      </c>
      <c r="D17" s="56">
        <v>131458000</v>
      </c>
      <c r="E17" s="59"/>
      <c r="F17" s="173"/>
    </row>
    <row r="18" spans="2:7" ht="27" customHeight="1" x14ac:dyDescent="0.25">
      <c r="B18" s="168"/>
      <c r="C18" s="64" t="s">
        <v>4</v>
      </c>
      <c r="D18" s="56">
        <v>161476000</v>
      </c>
      <c r="E18" s="59"/>
      <c r="F18" s="173"/>
    </row>
    <row r="19" spans="2:7" ht="27" customHeight="1" x14ac:dyDescent="0.25">
      <c r="B19" s="168"/>
      <c r="C19" s="163" t="s">
        <v>5</v>
      </c>
      <c r="D19" s="164"/>
      <c r="E19" s="165"/>
      <c r="F19" s="173"/>
    </row>
    <row r="20" spans="2:7" x14ac:dyDescent="0.25">
      <c r="B20" s="168"/>
      <c r="C20" s="163" t="s">
        <v>6</v>
      </c>
      <c r="D20" s="164"/>
      <c r="E20" s="165"/>
      <c r="F20" s="173"/>
    </row>
    <row r="21" spans="2:7" x14ac:dyDescent="0.25">
      <c r="B21" s="168"/>
      <c r="C21" s="102" t="s">
        <v>17</v>
      </c>
      <c r="D21" s="57">
        <f>D15/D17</f>
        <v>45.451346262684659</v>
      </c>
      <c r="E21" s="58" t="s">
        <v>185</v>
      </c>
      <c r="F21" s="173"/>
    </row>
    <row r="22" spans="2:7" x14ac:dyDescent="0.25">
      <c r="B22" s="168"/>
      <c r="C22" s="102" t="s">
        <v>7</v>
      </c>
      <c r="D22" s="57">
        <f>D18/D16%</f>
        <v>2.4813120950566478</v>
      </c>
      <c r="E22" s="58" t="s">
        <v>97</v>
      </c>
      <c r="F22" s="173"/>
    </row>
    <row r="23" spans="2:7" x14ac:dyDescent="0.25">
      <c r="B23" s="168"/>
      <c r="C23" s="66"/>
      <c r="D23" s="53"/>
      <c r="E23" s="59"/>
      <c r="F23" s="173"/>
    </row>
    <row r="24" spans="2:7" x14ac:dyDescent="0.25">
      <c r="B24" s="168"/>
      <c r="C24" s="166" t="s">
        <v>8</v>
      </c>
      <c r="D24" s="159" t="s">
        <v>95</v>
      </c>
      <c r="E24" s="160"/>
      <c r="F24" s="173"/>
      <c r="G24" s="136"/>
    </row>
    <row r="25" spans="2:7" x14ac:dyDescent="0.25">
      <c r="B25" s="168"/>
      <c r="C25" s="166"/>
      <c r="D25" s="159" t="s">
        <v>9</v>
      </c>
      <c r="E25" s="160"/>
      <c r="F25" s="173"/>
      <c r="G25" s="136"/>
    </row>
    <row r="26" spans="2:7" ht="15" x14ac:dyDescent="0.25">
      <c r="B26" s="168"/>
      <c r="C26" s="67"/>
      <c r="D26" s="54"/>
      <c r="E26" s="60"/>
      <c r="F26" s="173"/>
      <c r="G26" s="2"/>
    </row>
    <row r="27" spans="2:7" ht="15" x14ac:dyDescent="0.25">
      <c r="B27" s="168"/>
      <c r="C27" s="79" t="s">
        <v>18</v>
      </c>
      <c r="D27" s="50" t="s">
        <v>53</v>
      </c>
      <c r="E27" s="76" t="s">
        <v>44</v>
      </c>
      <c r="F27" s="173"/>
    </row>
    <row r="28" spans="2:7" ht="15" x14ac:dyDescent="0.25">
      <c r="B28" s="168"/>
      <c r="C28" s="79"/>
      <c r="D28" s="50" t="s">
        <v>183</v>
      </c>
      <c r="E28" s="50" t="s">
        <v>184</v>
      </c>
      <c r="F28" s="173"/>
    </row>
    <row r="29" spans="2:7" ht="15" x14ac:dyDescent="0.25">
      <c r="B29" s="168"/>
      <c r="C29" s="79"/>
      <c r="D29" s="40" t="s">
        <v>62</v>
      </c>
      <c r="E29" s="69"/>
      <c r="F29" s="173"/>
    </row>
    <row r="30" spans="2:7" x14ac:dyDescent="0.25">
      <c r="B30" s="168"/>
      <c r="C30" s="79"/>
      <c r="D30" s="42"/>
      <c r="E30" s="42"/>
      <c r="F30" s="173"/>
    </row>
    <row r="31" spans="2:7" x14ac:dyDescent="0.25">
      <c r="B31" s="168"/>
      <c r="C31" s="79"/>
      <c r="D31" s="42"/>
      <c r="E31" s="42"/>
      <c r="F31" s="173"/>
    </row>
    <row r="32" spans="2:7" x14ac:dyDescent="0.25">
      <c r="B32" s="168"/>
      <c r="C32" s="51" t="s">
        <v>49</v>
      </c>
      <c r="D32" s="51" t="s">
        <v>47</v>
      </c>
      <c r="E32" s="51" t="s">
        <v>48</v>
      </c>
      <c r="F32" s="173"/>
    </row>
    <row r="33" spans="2:6" ht="15" x14ac:dyDescent="0.25">
      <c r="B33" s="168"/>
      <c r="C33" s="52" t="s">
        <v>162</v>
      </c>
      <c r="D33" s="29" t="s">
        <v>20</v>
      </c>
      <c r="E33" s="29" t="s">
        <v>21</v>
      </c>
      <c r="F33" s="173"/>
    </row>
    <row r="34" spans="2:6" ht="15" x14ac:dyDescent="0.25">
      <c r="B34" s="168"/>
      <c r="C34" s="28" t="s">
        <v>22</v>
      </c>
      <c r="D34" s="28" t="s">
        <v>23</v>
      </c>
      <c r="E34" s="22" t="s">
        <v>24</v>
      </c>
      <c r="F34" s="173"/>
    </row>
    <row r="35" spans="2:6" ht="15" x14ac:dyDescent="0.25">
      <c r="B35" s="168"/>
      <c r="C35" s="28" t="s">
        <v>25</v>
      </c>
      <c r="D35" s="28" t="s">
        <v>25</v>
      </c>
      <c r="E35" s="28" t="s">
        <v>25</v>
      </c>
      <c r="F35" s="173"/>
    </row>
    <row r="36" spans="2:6" ht="16.5" thickBot="1" x14ac:dyDescent="0.3">
      <c r="B36" s="169"/>
      <c r="C36" s="48"/>
      <c r="D36" s="48"/>
      <c r="E36" s="48"/>
      <c r="F36" s="174"/>
    </row>
  </sheetData>
  <sheetProtection algorithmName="SHA-512" hashValue="ePMklFjKAhXDl/iAyKH4Dlypj7b8qRo9RxSUVF1baF4MzMm5NRqsQuwbd7PF0YxhINFTbf5RxFky5qe1GX9trQ==" saltValue="8l9kK5DYp+Jk4urcMAguCg==" spinCount="100000" sheet="1" objects="1" scenarios="1"/>
  <mergeCells count="23">
    <mergeCell ref="D24:E24"/>
    <mergeCell ref="I8:P8"/>
    <mergeCell ref="K9:L9"/>
    <mergeCell ref="M9:N9"/>
    <mergeCell ref="O9:P9"/>
    <mergeCell ref="G24:G25"/>
    <mergeCell ref="D10:E10"/>
    <mergeCell ref="B2:F2"/>
    <mergeCell ref="B3:F3"/>
    <mergeCell ref="B4:F4"/>
    <mergeCell ref="C5:F5"/>
    <mergeCell ref="B6:B36"/>
    <mergeCell ref="C6:E6"/>
    <mergeCell ref="F6:F36"/>
    <mergeCell ref="D7:E7"/>
    <mergeCell ref="D8:E8"/>
    <mergeCell ref="D9:E9"/>
    <mergeCell ref="D25:E25"/>
    <mergeCell ref="D11:E11"/>
    <mergeCell ref="D12:E12"/>
    <mergeCell ref="C19:E19"/>
    <mergeCell ref="C20:E20"/>
    <mergeCell ref="C24:C25"/>
  </mergeCells>
  <printOptions horizontalCentered="1"/>
  <pageMargins left="0.43307086614173229" right="0.23622047244094491" top="0.74803149606299213" bottom="0.74803149606299213" header="0.31496062992125984" footer="0.31496062992125984"/>
  <pageSetup scale="75" orientation="portrait" horizontalDpi="4294967295" verticalDpi="4294967295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7"/>
  <sheetViews>
    <sheetView workbookViewId="0">
      <selection activeCell="D12" sqref="D12:E12"/>
    </sheetView>
  </sheetViews>
  <sheetFormatPr baseColWidth="10" defaultRowHeight="15.75" x14ac:dyDescent="0.25"/>
  <cols>
    <col min="1" max="1" width="11.42578125" style="1"/>
    <col min="2" max="2" width="3.7109375" style="18" customWidth="1"/>
    <col min="3" max="3" width="55.5703125" style="18" customWidth="1"/>
    <col min="4" max="4" width="41.28515625" style="18" customWidth="1"/>
    <col min="5" max="5" width="29.42578125" style="18" customWidth="1"/>
    <col min="6" max="6" width="3.7109375" style="18" customWidth="1"/>
    <col min="7" max="7" width="11.42578125" style="1"/>
    <col min="8" max="8" width="11.140625" style="1" bestFit="1" customWidth="1"/>
    <col min="9" max="9" width="14.28515625" style="1" bestFit="1" customWidth="1"/>
    <col min="10" max="10" width="4.5703125" style="1" bestFit="1" customWidth="1"/>
    <col min="11" max="11" width="16.85546875" style="23" bestFit="1" customWidth="1"/>
    <col min="12" max="12" width="4.5703125" style="23" bestFit="1" customWidth="1"/>
    <col min="13" max="13" width="13.140625" style="1" bestFit="1" customWidth="1"/>
    <col min="14" max="14" width="4.5703125" style="1" bestFit="1" customWidth="1"/>
    <col min="15" max="16" width="13.140625" style="1" bestFit="1" customWidth="1"/>
    <col min="17" max="16384" width="11.42578125" style="1"/>
  </cols>
  <sheetData>
    <row r="1" spans="2:16" ht="16.5" thickBot="1" x14ac:dyDescent="0.3"/>
    <row r="2" spans="2:16" ht="15.75" customHeight="1" x14ac:dyDescent="0.25">
      <c r="B2" s="144" t="s">
        <v>39</v>
      </c>
      <c r="C2" s="133"/>
      <c r="D2" s="133"/>
      <c r="E2" s="133"/>
      <c r="F2" s="154"/>
    </row>
    <row r="3" spans="2:16" ht="27.75" customHeight="1" x14ac:dyDescent="0.25">
      <c r="B3" s="146" t="s">
        <v>0</v>
      </c>
      <c r="C3" s="147"/>
      <c r="D3" s="147"/>
      <c r="E3" s="147"/>
      <c r="F3" s="155"/>
    </row>
    <row r="4" spans="2:16" ht="21" customHeight="1" x14ac:dyDescent="0.25">
      <c r="B4" s="146" t="s">
        <v>40</v>
      </c>
      <c r="C4" s="147"/>
      <c r="D4" s="147"/>
      <c r="E4" s="147"/>
      <c r="F4" s="155"/>
    </row>
    <row r="5" spans="2:16" ht="15" x14ac:dyDescent="0.25">
      <c r="B5" s="31"/>
      <c r="C5" s="156"/>
      <c r="D5" s="157"/>
      <c r="E5" s="157"/>
      <c r="F5" s="158"/>
    </row>
    <row r="6" spans="2:16" ht="26.25" customHeight="1" x14ac:dyDescent="0.25">
      <c r="B6" s="167"/>
      <c r="C6" s="170" t="s">
        <v>186</v>
      </c>
      <c r="D6" s="171"/>
      <c r="E6" s="171"/>
      <c r="F6" s="172"/>
      <c r="H6" s="122"/>
      <c r="I6" s="122"/>
      <c r="J6" s="123"/>
      <c r="K6" s="124"/>
      <c r="L6" s="124"/>
      <c r="M6" s="122"/>
      <c r="N6" s="123"/>
      <c r="O6" s="122"/>
    </row>
    <row r="7" spans="2:16" ht="27.75" customHeight="1" x14ac:dyDescent="0.25">
      <c r="B7" s="168"/>
      <c r="C7" s="61" t="s">
        <v>197</v>
      </c>
      <c r="D7" s="175"/>
      <c r="E7" s="176"/>
      <c r="F7" s="173"/>
      <c r="H7" s="202"/>
      <c r="I7" s="202"/>
      <c r="J7" s="202"/>
      <c r="K7" s="202"/>
      <c r="L7" s="202"/>
      <c r="M7" s="202"/>
      <c r="N7" s="202"/>
      <c r="O7" s="202"/>
    </row>
    <row r="8" spans="2:16" ht="29.25" customHeight="1" thickBot="1" x14ac:dyDescent="0.3">
      <c r="B8" s="168"/>
      <c r="C8" s="61" t="s">
        <v>52</v>
      </c>
      <c r="D8" s="177" t="s">
        <v>13</v>
      </c>
      <c r="E8" s="178"/>
      <c r="F8" s="173"/>
      <c r="H8" s="29"/>
      <c r="I8" s="29"/>
      <c r="J8" s="205"/>
      <c r="K8" s="205"/>
      <c r="L8" s="206"/>
      <c r="M8" s="205"/>
      <c r="N8" s="205"/>
      <c r="O8" s="205"/>
    </row>
    <row r="9" spans="2:16" ht="23.25" customHeight="1" thickBot="1" x14ac:dyDescent="0.3">
      <c r="B9" s="168"/>
      <c r="C9" s="117" t="s">
        <v>229</v>
      </c>
      <c r="D9" s="183">
        <v>1773739831</v>
      </c>
      <c r="E9" s="184"/>
      <c r="F9" s="173"/>
      <c r="H9" s="125"/>
      <c r="I9" s="126"/>
      <c r="J9" s="123"/>
      <c r="K9" s="127"/>
      <c r="L9" s="123"/>
      <c r="M9" s="128"/>
      <c r="N9" s="123"/>
      <c r="O9" s="128"/>
      <c r="P9" s="118"/>
    </row>
    <row r="10" spans="2:16" ht="23.25" customHeight="1" thickBot="1" x14ac:dyDescent="0.3">
      <c r="B10" s="168"/>
      <c r="C10" s="119" t="s">
        <v>254</v>
      </c>
      <c r="D10" s="183">
        <v>3223311221</v>
      </c>
      <c r="E10" s="184"/>
      <c r="F10" s="173"/>
      <c r="H10" s="125"/>
      <c r="I10" s="126"/>
      <c r="J10" s="123"/>
      <c r="K10" s="127"/>
      <c r="L10" s="123"/>
      <c r="M10" s="128"/>
      <c r="N10" s="123"/>
      <c r="O10" s="128"/>
      <c r="P10" s="118"/>
    </row>
    <row r="11" spans="2:16" ht="23.25" customHeight="1" thickBot="1" x14ac:dyDescent="0.3">
      <c r="B11" s="168"/>
      <c r="C11" s="120" t="s">
        <v>230</v>
      </c>
      <c r="D11" s="183">
        <v>1451607104</v>
      </c>
      <c r="E11" s="184"/>
      <c r="F11" s="173"/>
      <c r="H11" s="125"/>
      <c r="I11" s="126"/>
      <c r="J11" s="123"/>
      <c r="K11" s="127"/>
      <c r="L11" s="123"/>
      <c r="M11" s="128"/>
      <c r="N11" s="123"/>
      <c r="O11" s="128"/>
      <c r="P11" s="118"/>
    </row>
    <row r="12" spans="2:16" ht="31.5" x14ac:dyDescent="0.25">
      <c r="B12" s="168"/>
      <c r="C12" s="63" t="s">
        <v>14</v>
      </c>
      <c r="D12" s="196">
        <f>SUM(D9:D11)</f>
        <v>6448658156</v>
      </c>
      <c r="E12" s="162"/>
      <c r="F12" s="173"/>
      <c r="H12" s="28"/>
      <c r="I12" s="126"/>
      <c r="J12" s="126"/>
      <c r="K12" s="124"/>
      <c r="L12" s="124"/>
      <c r="M12" s="128"/>
      <c r="N12" s="122"/>
      <c r="O12" s="128"/>
    </row>
    <row r="13" spans="2:16" ht="36.75" customHeight="1" x14ac:dyDescent="0.25">
      <c r="B13" s="168"/>
      <c r="C13" s="63" t="s">
        <v>15</v>
      </c>
      <c r="D13" s="161">
        <f>+D12/616000</f>
        <v>10468.600902597402</v>
      </c>
      <c r="E13" s="162"/>
      <c r="F13" s="173"/>
      <c r="H13" s="122"/>
      <c r="I13" s="126"/>
      <c r="J13" s="126"/>
      <c r="K13" s="124"/>
      <c r="L13" s="124"/>
      <c r="M13" s="122"/>
      <c r="N13" s="122"/>
      <c r="O13" s="122"/>
    </row>
    <row r="14" spans="2:16" ht="24.75" customHeight="1" x14ac:dyDescent="0.25">
      <c r="B14" s="168"/>
      <c r="C14" s="64"/>
      <c r="D14" s="55"/>
      <c r="E14" s="121" t="s">
        <v>243</v>
      </c>
      <c r="F14" s="173"/>
    </row>
    <row r="15" spans="2:16" ht="27" customHeight="1" x14ac:dyDescent="0.25">
      <c r="B15" s="168"/>
      <c r="C15" s="64" t="s">
        <v>16</v>
      </c>
      <c r="D15" s="55"/>
      <c r="E15" s="58"/>
      <c r="F15" s="173"/>
      <c r="K15" s="23" t="s">
        <v>28</v>
      </c>
    </row>
    <row r="16" spans="2:16" ht="27" customHeight="1" x14ac:dyDescent="0.25">
      <c r="B16" s="168"/>
      <c r="C16" s="64" t="s">
        <v>1</v>
      </c>
      <c r="D16" s="56">
        <v>4366396217</v>
      </c>
      <c r="E16" s="59" t="s">
        <v>28</v>
      </c>
      <c r="F16" s="173"/>
    </row>
    <row r="17" spans="2:7" ht="27" customHeight="1" x14ac:dyDescent="0.25">
      <c r="B17" s="168"/>
      <c r="C17" s="64" t="s">
        <v>2</v>
      </c>
      <c r="D17" s="56">
        <v>7091922341</v>
      </c>
      <c r="E17" s="59" t="s">
        <v>28</v>
      </c>
      <c r="F17" s="173"/>
    </row>
    <row r="18" spans="2:7" ht="27" customHeight="1" x14ac:dyDescent="0.25">
      <c r="B18" s="168"/>
      <c r="C18" s="64" t="s">
        <v>3</v>
      </c>
      <c r="D18" s="56">
        <v>437696741</v>
      </c>
      <c r="E18" s="59"/>
      <c r="F18" s="173"/>
    </row>
    <row r="19" spans="2:7" ht="27" customHeight="1" x14ac:dyDescent="0.25">
      <c r="B19" s="168"/>
      <c r="C19" s="64" t="s">
        <v>4</v>
      </c>
      <c r="D19" s="56">
        <v>1764467517</v>
      </c>
      <c r="E19" s="59"/>
      <c r="F19" s="173"/>
    </row>
    <row r="20" spans="2:7" ht="27" customHeight="1" x14ac:dyDescent="0.25">
      <c r="B20" s="168"/>
      <c r="C20" s="163" t="s">
        <v>5</v>
      </c>
      <c r="D20" s="164"/>
      <c r="E20" s="165"/>
      <c r="F20" s="173"/>
    </row>
    <row r="21" spans="2:7" x14ac:dyDescent="0.25">
      <c r="B21" s="168"/>
      <c r="C21" s="163" t="s">
        <v>6</v>
      </c>
      <c r="D21" s="164"/>
      <c r="E21" s="165"/>
      <c r="F21" s="173"/>
    </row>
    <row r="22" spans="2:7" x14ac:dyDescent="0.25">
      <c r="B22" s="168"/>
      <c r="C22" s="104" t="s">
        <v>17</v>
      </c>
      <c r="D22" s="57">
        <f>D16/D18</f>
        <v>9.9758481340851475</v>
      </c>
      <c r="E22" s="58" t="s">
        <v>185</v>
      </c>
      <c r="F22" s="173"/>
    </row>
    <row r="23" spans="2:7" x14ac:dyDescent="0.25">
      <c r="B23" s="168"/>
      <c r="C23" s="104" t="s">
        <v>7</v>
      </c>
      <c r="D23" s="57">
        <f>D19/D17%</f>
        <v>24.879961062168096</v>
      </c>
      <c r="E23" s="58" t="s">
        <v>97</v>
      </c>
      <c r="F23" s="173"/>
    </row>
    <row r="24" spans="2:7" x14ac:dyDescent="0.25">
      <c r="B24" s="168"/>
      <c r="C24" s="66"/>
      <c r="D24" s="53"/>
      <c r="E24" s="59"/>
      <c r="F24" s="173"/>
    </row>
    <row r="25" spans="2:7" x14ac:dyDescent="0.25">
      <c r="B25" s="168"/>
      <c r="C25" s="166" t="s">
        <v>8</v>
      </c>
      <c r="D25" s="159" t="s">
        <v>95</v>
      </c>
      <c r="E25" s="160"/>
      <c r="F25" s="173"/>
      <c r="G25" s="136"/>
    </row>
    <row r="26" spans="2:7" x14ac:dyDescent="0.25">
      <c r="B26" s="168"/>
      <c r="C26" s="166"/>
      <c r="D26" s="159" t="s">
        <v>9</v>
      </c>
      <c r="E26" s="160"/>
      <c r="F26" s="173"/>
      <c r="G26" s="136"/>
    </row>
    <row r="27" spans="2:7" ht="15" x14ac:dyDescent="0.25">
      <c r="B27" s="168"/>
      <c r="C27" s="67"/>
      <c r="D27" s="54"/>
      <c r="E27" s="60"/>
      <c r="F27" s="173"/>
      <c r="G27" s="2"/>
    </row>
    <row r="28" spans="2:7" ht="15" x14ac:dyDescent="0.25">
      <c r="B28" s="168"/>
      <c r="C28" s="79" t="s">
        <v>18</v>
      </c>
      <c r="D28" s="50" t="s">
        <v>53</v>
      </c>
      <c r="E28" s="76" t="s">
        <v>44</v>
      </c>
      <c r="F28" s="173"/>
    </row>
    <row r="29" spans="2:7" ht="15" x14ac:dyDescent="0.25">
      <c r="B29" s="168"/>
      <c r="C29" s="79"/>
      <c r="D29" s="50" t="s">
        <v>183</v>
      </c>
      <c r="E29" s="50" t="s">
        <v>184</v>
      </c>
      <c r="F29" s="173"/>
    </row>
    <row r="30" spans="2:7" ht="15" x14ac:dyDescent="0.25">
      <c r="B30" s="168"/>
      <c r="C30" s="79"/>
      <c r="D30" s="40" t="s">
        <v>62</v>
      </c>
      <c r="E30" s="69"/>
      <c r="F30" s="173"/>
    </row>
    <row r="31" spans="2:7" x14ac:dyDescent="0.25">
      <c r="B31" s="168"/>
      <c r="C31" s="79"/>
      <c r="D31" s="42"/>
      <c r="E31" s="42"/>
      <c r="F31" s="173"/>
    </row>
    <row r="32" spans="2:7" x14ac:dyDescent="0.25">
      <c r="B32" s="168"/>
      <c r="C32" s="79"/>
      <c r="D32" s="42"/>
      <c r="E32" s="42"/>
      <c r="F32" s="173"/>
    </row>
    <row r="33" spans="2:6" x14ac:dyDescent="0.25">
      <c r="B33" s="168"/>
      <c r="C33" s="51" t="s">
        <v>49</v>
      </c>
      <c r="D33" s="51" t="s">
        <v>47</v>
      </c>
      <c r="E33" s="51" t="s">
        <v>48</v>
      </c>
      <c r="F33" s="173"/>
    </row>
    <row r="34" spans="2:6" ht="15" x14ac:dyDescent="0.25">
      <c r="B34" s="168"/>
      <c r="C34" s="52" t="s">
        <v>162</v>
      </c>
      <c r="D34" s="29" t="s">
        <v>20</v>
      </c>
      <c r="E34" s="29" t="s">
        <v>21</v>
      </c>
      <c r="F34" s="173"/>
    </row>
    <row r="35" spans="2:6" ht="15" x14ac:dyDescent="0.25">
      <c r="B35" s="168"/>
      <c r="C35" s="28" t="s">
        <v>22</v>
      </c>
      <c r="D35" s="28" t="s">
        <v>23</v>
      </c>
      <c r="E35" s="22" t="s">
        <v>24</v>
      </c>
      <c r="F35" s="173"/>
    </row>
    <row r="36" spans="2:6" ht="15" x14ac:dyDescent="0.25">
      <c r="B36" s="168"/>
      <c r="C36" s="28" t="s">
        <v>25</v>
      </c>
      <c r="D36" s="28" t="s">
        <v>25</v>
      </c>
      <c r="E36" s="28" t="s">
        <v>25</v>
      </c>
      <c r="F36" s="173"/>
    </row>
    <row r="37" spans="2:6" ht="16.5" thickBot="1" x14ac:dyDescent="0.3">
      <c r="B37" s="169"/>
      <c r="C37" s="48"/>
      <c r="D37" s="48"/>
      <c r="E37" s="48"/>
      <c r="F37" s="174"/>
    </row>
  </sheetData>
  <sheetProtection algorithmName="SHA-512" hashValue="zUVVGCm5DvG/zgqgWhwNkfVhcbeiXefxImifpA66wfZU0dhCtbLBfmRJXQ438ogitwiUZZAiS2wpLhclzOf2XA==" saltValue="9ClyuYVw8hIZGXmH9vwgaw==" spinCount="100000" sheet="1" objects="1" scenarios="1"/>
  <mergeCells count="24">
    <mergeCell ref="N8:O8"/>
    <mergeCell ref="H7:O7"/>
    <mergeCell ref="G25:G26"/>
    <mergeCell ref="C21:E21"/>
    <mergeCell ref="C25:C26"/>
    <mergeCell ref="D25:E25"/>
    <mergeCell ref="J8:K8"/>
    <mergeCell ref="L8:M8"/>
    <mergeCell ref="B2:F2"/>
    <mergeCell ref="B3:F3"/>
    <mergeCell ref="B4:F4"/>
    <mergeCell ref="C5:F5"/>
    <mergeCell ref="B6:B37"/>
    <mergeCell ref="C6:E6"/>
    <mergeCell ref="F6:F37"/>
    <mergeCell ref="D7:E7"/>
    <mergeCell ref="D8:E8"/>
    <mergeCell ref="D9:E9"/>
    <mergeCell ref="D11:E11"/>
    <mergeCell ref="D26:E26"/>
    <mergeCell ref="D10:E10"/>
    <mergeCell ref="D12:E12"/>
    <mergeCell ref="D13:E13"/>
    <mergeCell ref="C20:E20"/>
  </mergeCells>
  <printOptions horizontalCentered="1"/>
  <pageMargins left="0.43307086614173229" right="0.23622047244094491" top="0.74803149606299213" bottom="0.74803149606299213" header="0.31496062992125984" footer="0.31496062992125984"/>
  <pageSetup scale="75" orientation="portrait" horizontalDpi="4294967295" verticalDpi="4294967295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9"/>
  <sheetViews>
    <sheetView topLeftCell="A7" workbookViewId="0">
      <selection activeCell="J29" sqref="J29"/>
    </sheetView>
  </sheetViews>
  <sheetFormatPr baseColWidth="10" defaultRowHeight="15.75" x14ac:dyDescent="0.25"/>
  <cols>
    <col min="1" max="1" width="11.42578125" style="1"/>
    <col min="2" max="2" width="3.7109375" style="18" customWidth="1"/>
    <col min="3" max="3" width="55.5703125" style="18" customWidth="1"/>
    <col min="4" max="4" width="41.28515625" style="18" customWidth="1"/>
    <col min="5" max="5" width="29.42578125" style="18" customWidth="1"/>
    <col min="6" max="6" width="3.7109375" style="18" customWidth="1"/>
    <col min="7" max="9" width="11.42578125" style="1"/>
    <col min="10" max="10" width="18.85546875" style="23" bestFit="1" customWidth="1"/>
    <col min="11" max="16384" width="11.42578125" style="1"/>
  </cols>
  <sheetData>
    <row r="1" spans="2:10" ht="16.5" thickBot="1" x14ac:dyDescent="0.3"/>
    <row r="2" spans="2:10" ht="15.75" customHeight="1" x14ac:dyDescent="0.25">
      <c r="B2" s="144" t="s">
        <v>39</v>
      </c>
      <c r="C2" s="133"/>
      <c r="D2" s="133"/>
      <c r="E2" s="133"/>
      <c r="F2" s="154"/>
    </row>
    <row r="3" spans="2:10" ht="27.75" customHeight="1" x14ac:dyDescent="0.25">
      <c r="B3" s="146" t="s">
        <v>0</v>
      </c>
      <c r="C3" s="147"/>
      <c r="D3" s="147"/>
      <c r="E3" s="147"/>
      <c r="F3" s="155"/>
    </row>
    <row r="4" spans="2:10" ht="21" customHeight="1" x14ac:dyDescent="0.25">
      <c r="B4" s="146" t="s">
        <v>40</v>
      </c>
      <c r="C4" s="147"/>
      <c r="D4" s="147"/>
      <c r="E4" s="147"/>
      <c r="F4" s="155"/>
    </row>
    <row r="5" spans="2:10" ht="15" x14ac:dyDescent="0.25">
      <c r="B5" s="31"/>
      <c r="C5" s="156"/>
      <c r="D5" s="157"/>
      <c r="E5" s="157"/>
      <c r="F5" s="158"/>
    </row>
    <row r="6" spans="2:10" ht="26.25" customHeight="1" x14ac:dyDescent="0.25">
      <c r="B6" s="167"/>
      <c r="C6" s="170" t="s">
        <v>187</v>
      </c>
      <c r="D6" s="171"/>
      <c r="E6" s="171"/>
      <c r="F6" s="172"/>
    </row>
    <row r="7" spans="2:10" ht="27.75" customHeight="1" x14ac:dyDescent="0.25">
      <c r="B7" s="168"/>
      <c r="C7" s="61" t="s">
        <v>181</v>
      </c>
      <c r="D7" s="175"/>
      <c r="E7" s="176"/>
      <c r="F7" s="173"/>
    </row>
    <row r="8" spans="2:10" ht="29.25" customHeight="1" thickBot="1" x14ac:dyDescent="0.3">
      <c r="B8" s="168"/>
      <c r="C8" s="61" t="s">
        <v>52</v>
      </c>
      <c r="D8" s="177" t="s">
        <v>13</v>
      </c>
      <c r="E8" s="178"/>
      <c r="F8" s="173"/>
    </row>
    <row r="9" spans="2:10" ht="15" customHeight="1" thickBot="1" x14ac:dyDescent="0.3">
      <c r="B9" s="168"/>
      <c r="C9" s="62">
        <v>40</v>
      </c>
      <c r="D9" s="183">
        <v>1289875340</v>
      </c>
      <c r="E9" s="184"/>
      <c r="F9" s="173"/>
    </row>
    <row r="10" spans="2:10" ht="15" customHeight="1" thickBot="1" x14ac:dyDescent="0.3">
      <c r="B10" s="168"/>
      <c r="C10" s="62">
        <v>41</v>
      </c>
      <c r="D10" s="183">
        <v>1061087820</v>
      </c>
      <c r="E10" s="184"/>
      <c r="F10" s="173"/>
    </row>
    <row r="11" spans="2:10" ht="15" customHeight="1" thickBot="1" x14ac:dyDescent="0.3">
      <c r="B11" s="168"/>
      <c r="C11" s="62">
        <v>42</v>
      </c>
      <c r="D11" s="183">
        <v>3184628525</v>
      </c>
      <c r="E11" s="184"/>
      <c r="F11" s="173"/>
    </row>
    <row r="12" spans="2:10" ht="15" customHeight="1" thickBot="1" x14ac:dyDescent="0.3">
      <c r="B12" s="168"/>
      <c r="C12" s="62">
        <v>45</v>
      </c>
      <c r="D12" s="183">
        <v>672022286</v>
      </c>
      <c r="E12" s="184"/>
      <c r="F12" s="173"/>
    </row>
    <row r="13" spans="2:10" ht="15" customHeight="1" thickBot="1" x14ac:dyDescent="0.3">
      <c r="B13" s="168"/>
      <c r="C13" s="62">
        <v>46</v>
      </c>
      <c r="D13" s="183">
        <v>1401236551</v>
      </c>
      <c r="E13" s="184"/>
      <c r="F13" s="173"/>
    </row>
    <row r="14" spans="2:10" ht="15" customHeight="1" x14ac:dyDescent="0.25">
      <c r="B14" s="168"/>
      <c r="C14" s="106"/>
      <c r="D14" s="196">
        <f>SUM(D9:D13)</f>
        <v>7608850522</v>
      </c>
      <c r="E14" s="162"/>
      <c r="F14" s="173"/>
    </row>
    <row r="15" spans="2:10" ht="36.75" customHeight="1" x14ac:dyDescent="0.25">
      <c r="B15" s="168"/>
      <c r="C15" s="63" t="s">
        <v>15</v>
      </c>
      <c r="D15" s="161">
        <f>+D14/616000</f>
        <v>12352.030068181819</v>
      </c>
      <c r="E15" s="162"/>
      <c r="F15" s="173"/>
    </row>
    <row r="16" spans="2:10" ht="24.75" customHeight="1" x14ac:dyDescent="0.25">
      <c r="B16" s="168"/>
      <c r="C16" s="64"/>
      <c r="D16" s="55"/>
      <c r="E16" s="121" t="s">
        <v>244</v>
      </c>
      <c r="F16" s="173"/>
      <c r="J16" s="23" t="s">
        <v>28</v>
      </c>
    </row>
    <row r="17" spans="2:10" ht="27" customHeight="1" x14ac:dyDescent="0.25">
      <c r="B17" s="168"/>
      <c r="C17" s="64" t="s">
        <v>16</v>
      </c>
      <c r="D17" s="55"/>
      <c r="E17" s="58"/>
      <c r="F17" s="173"/>
      <c r="J17" s="23" t="s">
        <v>28</v>
      </c>
    </row>
    <row r="18" spans="2:10" ht="27" customHeight="1" x14ac:dyDescent="0.25">
      <c r="B18" s="168"/>
      <c r="C18" s="64" t="s">
        <v>1</v>
      </c>
      <c r="D18" s="56"/>
      <c r="E18" s="59" t="s">
        <v>28</v>
      </c>
      <c r="F18" s="173"/>
    </row>
    <row r="19" spans="2:10" ht="27" customHeight="1" x14ac:dyDescent="0.25">
      <c r="B19" s="168"/>
      <c r="C19" s="64" t="s">
        <v>2</v>
      </c>
      <c r="D19" s="56"/>
      <c r="E19" s="59" t="s">
        <v>28</v>
      </c>
      <c r="F19" s="173"/>
    </row>
    <row r="20" spans="2:10" ht="27" customHeight="1" x14ac:dyDescent="0.25">
      <c r="B20" s="168"/>
      <c r="C20" s="64" t="s">
        <v>3</v>
      </c>
      <c r="D20" s="56"/>
      <c r="E20" s="59"/>
      <c r="F20" s="173"/>
    </row>
    <row r="21" spans="2:10" ht="27" customHeight="1" x14ac:dyDescent="0.25">
      <c r="B21" s="168"/>
      <c r="C21" s="64" t="s">
        <v>4</v>
      </c>
      <c r="D21" s="56"/>
      <c r="E21" s="59"/>
      <c r="F21" s="173"/>
    </row>
    <row r="22" spans="2:10" ht="27" customHeight="1" x14ac:dyDescent="0.25">
      <c r="B22" s="168"/>
      <c r="C22" s="163" t="s">
        <v>5</v>
      </c>
      <c r="D22" s="164"/>
      <c r="E22" s="165"/>
      <c r="F22" s="173"/>
    </row>
    <row r="23" spans="2:10" x14ac:dyDescent="0.25">
      <c r="B23" s="168"/>
      <c r="C23" s="163" t="s">
        <v>6</v>
      </c>
      <c r="D23" s="164"/>
      <c r="E23" s="165"/>
      <c r="F23" s="173"/>
    </row>
    <row r="24" spans="2:10" x14ac:dyDescent="0.25">
      <c r="B24" s="168"/>
      <c r="C24" s="103" t="s">
        <v>17</v>
      </c>
      <c r="D24" s="57" t="e">
        <f>D18/D20</f>
        <v>#DIV/0!</v>
      </c>
      <c r="E24" s="58" t="s">
        <v>88</v>
      </c>
      <c r="F24" s="173"/>
    </row>
    <row r="25" spans="2:10" x14ac:dyDescent="0.25">
      <c r="B25" s="168"/>
      <c r="C25" s="103" t="s">
        <v>7</v>
      </c>
      <c r="D25" s="57" t="e">
        <f>D21/D19%</f>
        <v>#DIV/0!</v>
      </c>
      <c r="E25" s="58" t="s">
        <v>188</v>
      </c>
      <c r="F25" s="173"/>
    </row>
    <row r="26" spans="2:10" x14ac:dyDescent="0.25">
      <c r="B26" s="168"/>
      <c r="C26" s="66"/>
      <c r="D26" s="53"/>
      <c r="E26" s="59"/>
      <c r="F26" s="173"/>
    </row>
    <row r="27" spans="2:10" x14ac:dyDescent="0.25">
      <c r="B27" s="168"/>
      <c r="C27" s="166" t="s">
        <v>8</v>
      </c>
      <c r="D27" s="159" t="s">
        <v>41</v>
      </c>
      <c r="E27" s="160"/>
      <c r="F27" s="173"/>
      <c r="G27" s="136"/>
    </row>
    <row r="28" spans="2:10" x14ac:dyDescent="0.25">
      <c r="B28" s="168"/>
      <c r="C28" s="166"/>
      <c r="D28" s="159" t="s">
        <v>9</v>
      </c>
      <c r="E28" s="160"/>
      <c r="F28" s="173"/>
      <c r="G28" s="136"/>
    </row>
    <row r="29" spans="2:10" ht="60.75" customHeight="1" x14ac:dyDescent="0.25">
      <c r="B29" s="168"/>
      <c r="C29" s="90" t="s">
        <v>189</v>
      </c>
      <c r="D29" s="54"/>
      <c r="E29" s="54"/>
      <c r="F29" s="173"/>
      <c r="G29" s="2"/>
    </row>
    <row r="30" spans="2:10" ht="57" x14ac:dyDescent="0.25">
      <c r="B30" s="168"/>
      <c r="C30" s="91" t="s">
        <v>190</v>
      </c>
      <c r="D30" s="88" t="s">
        <v>53</v>
      </c>
      <c r="E30" s="89" t="s">
        <v>44</v>
      </c>
      <c r="F30" s="173"/>
    </row>
    <row r="31" spans="2:10" ht="49.5" customHeight="1" x14ac:dyDescent="0.25">
      <c r="B31" s="168"/>
      <c r="C31" s="90" t="s">
        <v>204</v>
      </c>
      <c r="D31" s="88" t="s">
        <v>183</v>
      </c>
      <c r="E31" s="88" t="s">
        <v>184</v>
      </c>
      <c r="F31" s="173"/>
    </row>
    <row r="32" spans="2:10" ht="15" x14ac:dyDescent="0.25">
      <c r="B32" s="168"/>
      <c r="C32" s="79"/>
      <c r="D32" s="40" t="s">
        <v>62</v>
      </c>
      <c r="E32" s="69" t="s">
        <v>205</v>
      </c>
      <c r="F32" s="173"/>
    </row>
    <row r="33" spans="2:6" x14ac:dyDescent="0.25">
      <c r="B33" s="168"/>
      <c r="C33" s="79"/>
      <c r="D33" s="42"/>
      <c r="E33" s="42"/>
      <c r="F33" s="173"/>
    </row>
    <row r="34" spans="2:6" x14ac:dyDescent="0.25">
      <c r="B34" s="168"/>
      <c r="C34" s="79"/>
      <c r="D34" s="42"/>
      <c r="E34" s="42"/>
      <c r="F34" s="173"/>
    </row>
    <row r="35" spans="2:6" x14ac:dyDescent="0.25">
      <c r="B35" s="168"/>
      <c r="C35" s="51" t="s">
        <v>49</v>
      </c>
      <c r="D35" s="51" t="s">
        <v>47</v>
      </c>
      <c r="E35" s="51" t="s">
        <v>48</v>
      </c>
      <c r="F35" s="173"/>
    </row>
    <row r="36" spans="2:6" ht="15" x14ac:dyDescent="0.25">
      <c r="B36" s="168"/>
      <c r="C36" s="52" t="s">
        <v>162</v>
      </c>
      <c r="D36" s="29" t="s">
        <v>20</v>
      </c>
      <c r="E36" s="29" t="s">
        <v>21</v>
      </c>
      <c r="F36" s="173"/>
    </row>
    <row r="37" spans="2:6" ht="15" x14ac:dyDescent="0.25">
      <c r="B37" s="168"/>
      <c r="C37" s="28" t="s">
        <v>22</v>
      </c>
      <c r="D37" s="28" t="s">
        <v>23</v>
      </c>
      <c r="E37" s="22" t="s">
        <v>24</v>
      </c>
      <c r="F37" s="173"/>
    </row>
    <row r="38" spans="2:6" ht="15" x14ac:dyDescent="0.25">
      <c r="B38" s="168"/>
      <c r="C38" s="28" t="s">
        <v>25</v>
      </c>
      <c r="D38" s="28" t="s">
        <v>25</v>
      </c>
      <c r="E38" s="28" t="s">
        <v>25</v>
      </c>
      <c r="F38" s="173"/>
    </row>
    <row r="39" spans="2:6" ht="16.5" thickBot="1" x14ac:dyDescent="0.3">
      <c r="B39" s="169"/>
      <c r="C39" s="48"/>
      <c r="D39" s="48"/>
      <c r="E39" s="48"/>
      <c r="F39" s="174"/>
    </row>
  </sheetData>
  <sheetProtection algorithmName="SHA-512" hashValue="YgrOX5Hydqb8o1VSFBwGPOsZNvU1BhlAnW5GaxwIWbuHqqod5M7Zu5gTbQlryKVa/LzQ1ULQyM8xRL9f4d09pg==" saltValue="UEdkG4h5geM1i4+v4TmfGg==" spinCount="100000" sheet="1" objects="1" scenarios="1"/>
  <mergeCells count="22">
    <mergeCell ref="B2:F2"/>
    <mergeCell ref="B3:F3"/>
    <mergeCell ref="B4:F4"/>
    <mergeCell ref="C5:F5"/>
    <mergeCell ref="B6:B39"/>
    <mergeCell ref="C6:E6"/>
    <mergeCell ref="F6:F39"/>
    <mergeCell ref="D7:E7"/>
    <mergeCell ref="D8:E8"/>
    <mergeCell ref="D9:E9"/>
    <mergeCell ref="D11:E11"/>
    <mergeCell ref="D12:E12"/>
    <mergeCell ref="D13:E13"/>
    <mergeCell ref="G27:G28"/>
    <mergeCell ref="D28:E28"/>
    <mergeCell ref="D10:E10"/>
    <mergeCell ref="D14:E14"/>
    <mergeCell ref="D15:E15"/>
    <mergeCell ref="C22:E22"/>
    <mergeCell ref="C23:E23"/>
    <mergeCell ref="C27:C28"/>
    <mergeCell ref="D27:E27"/>
  </mergeCells>
  <printOptions horizontalCentered="1"/>
  <pageMargins left="0.43307086614173229" right="0.23622047244094491" top="0.74803149606299213" bottom="0.74803149606299213" header="0.31496062992125984" footer="0.31496062992125984"/>
  <pageSetup scale="75" orientation="portrait" horizontalDpi="4294967295" verticalDpi="4294967295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6"/>
  <sheetViews>
    <sheetView topLeftCell="A7" workbookViewId="0">
      <selection activeCell="J26" sqref="J26"/>
    </sheetView>
  </sheetViews>
  <sheetFormatPr baseColWidth="10" defaultRowHeight="15.75" x14ac:dyDescent="0.25"/>
  <cols>
    <col min="1" max="1" width="11.42578125" style="1"/>
    <col min="2" max="2" width="3.7109375" style="18" customWidth="1"/>
    <col min="3" max="3" width="55.5703125" style="18" customWidth="1"/>
    <col min="4" max="4" width="41.28515625" style="18" customWidth="1"/>
    <col min="5" max="5" width="29.42578125" style="18" customWidth="1"/>
    <col min="6" max="6" width="3.7109375" style="18" customWidth="1"/>
    <col min="7" max="9" width="11.42578125" style="1"/>
    <col min="10" max="10" width="18.85546875" style="23" bestFit="1" customWidth="1"/>
    <col min="11" max="16384" width="11.42578125" style="1"/>
  </cols>
  <sheetData>
    <row r="1" spans="2:10" ht="16.5" thickBot="1" x14ac:dyDescent="0.3"/>
    <row r="2" spans="2:10" ht="15.75" customHeight="1" x14ac:dyDescent="0.25">
      <c r="B2" s="144" t="s">
        <v>39</v>
      </c>
      <c r="C2" s="133"/>
      <c r="D2" s="133"/>
      <c r="E2" s="133"/>
      <c r="F2" s="154"/>
    </row>
    <row r="3" spans="2:10" ht="27.75" customHeight="1" x14ac:dyDescent="0.25">
      <c r="B3" s="146" t="s">
        <v>0</v>
      </c>
      <c r="C3" s="147"/>
      <c r="D3" s="147"/>
      <c r="E3" s="147"/>
      <c r="F3" s="155"/>
    </row>
    <row r="4" spans="2:10" ht="21" customHeight="1" x14ac:dyDescent="0.25">
      <c r="B4" s="146" t="s">
        <v>40</v>
      </c>
      <c r="C4" s="147"/>
      <c r="D4" s="147"/>
      <c r="E4" s="147"/>
      <c r="F4" s="155"/>
    </row>
    <row r="5" spans="2:10" ht="15" x14ac:dyDescent="0.25">
      <c r="B5" s="31"/>
      <c r="C5" s="156"/>
      <c r="D5" s="157"/>
      <c r="E5" s="157"/>
      <c r="F5" s="158"/>
    </row>
    <row r="6" spans="2:10" ht="26.25" customHeight="1" x14ac:dyDescent="0.25">
      <c r="B6" s="167"/>
      <c r="C6" s="170" t="s">
        <v>191</v>
      </c>
      <c r="D6" s="171"/>
      <c r="E6" s="171"/>
      <c r="F6" s="172"/>
    </row>
    <row r="7" spans="2:10" ht="27.75" customHeight="1" x14ac:dyDescent="0.25">
      <c r="B7" s="168"/>
      <c r="C7" s="61" t="s">
        <v>192</v>
      </c>
      <c r="D7" s="175"/>
      <c r="E7" s="176"/>
      <c r="F7" s="173"/>
    </row>
    <row r="8" spans="2:10" ht="29.25" customHeight="1" thickBot="1" x14ac:dyDescent="0.3">
      <c r="B8" s="168"/>
      <c r="C8" s="61" t="s">
        <v>52</v>
      </c>
      <c r="D8" s="177" t="s">
        <v>13</v>
      </c>
      <c r="E8" s="178"/>
      <c r="F8" s="173"/>
    </row>
    <row r="9" spans="2:10" ht="15" customHeight="1" thickBot="1" x14ac:dyDescent="0.3">
      <c r="B9" s="168"/>
      <c r="C9" s="62">
        <v>48</v>
      </c>
      <c r="D9" s="183">
        <v>208828100</v>
      </c>
      <c r="E9" s="184"/>
      <c r="F9" s="173"/>
    </row>
    <row r="10" spans="2:10" ht="15" customHeight="1" thickBot="1" x14ac:dyDescent="0.3">
      <c r="B10" s="168"/>
      <c r="C10" s="62">
        <v>49</v>
      </c>
      <c r="D10" s="183">
        <v>291118966</v>
      </c>
      <c r="E10" s="184"/>
      <c r="F10" s="173"/>
    </row>
    <row r="11" spans="2:10" ht="15" customHeight="1" x14ac:dyDescent="0.25">
      <c r="B11" s="168"/>
      <c r="C11" s="62"/>
      <c r="D11" s="161"/>
      <c r="E11" s="162"/>
      <c r="F11" s="173"/>
    </row>
    <row r="12" spans="2:10" ht="31.5" x14ac:dyDescent="0.25">
      <c r="B12" s="168"/>
      <c r="C12" s="63" t="s">
        <v>14</v>
      </c>
      <c r="D12" s="161">
        <f>SUM(D9:E11)</f>
        <v>499947066</v>
      </c>
      <c r="E12" s="162"/>
      <c r="F12" s="173"/>
    </row>
    <row r="13" spans="2:10" ht="36.75" customHeight="1" x14ac:dyDescent="0.25">
      <c r="B13" s="168"/>
      <c r="C13" s="63" t="s">
        <v>15</v>
      </c>
      <c r="D13" s="161">
        <f>+D12/616000</f>
        <v>811.60237987012988</v>
      </c>
      <c r="E13" s="162"/>
      <c r="F13" s="173"/>
    </row>
    <row r="14" spans="2:10" ht="15" customHeight="1" x14ac:dyDescent="0.25">
      <c r="B14" s="168"/>
      <c r="C14" s="64"/>
      <c r="D14" s="55"/>
      <c r="E14" s="58" t="s">
        <v>214</v>
      </c>
      <c r="F14" s="173"/>
      <c r="J14" s="23" t="s">
        <v>28</v>
      </c>
    </row>
    <row r="15" spans="2:10" ht="15" customHeight="1" x14ac:dyDescent="0.25">
      <c r="B15" s="168"/>
      <c r="C15" s="64" t="s">
        <v>16</v>
      </c>
      <c r="D15" s="55"/>
      <c r="E15" s="58"/>
      <c r="F15" s="173"/>
      <c r="J15" s="23" t="s">
        <v>28</v>
      </c>
    </row>
    <row r="16" spans="2:10" ht="15" customHeight="1" x14ac:dyDescent="0.25">
      <c r="B16" s="168"/>
      <c r="C16" s="64" t="s">
        <v>1</v>
      </c>
      <c r="D16" s="56">
        <v>28753163</v>
      </c>
      <c r="E16" s="59" t="s">
        <v>28</v>
      </c>
      <c r="F16" s="173"/>
    </row>
    <row r="17" spans="2:7" ht="15" customHeight="1" x14ac:dyDescent="0.25">
      <c r="B17" s="168"/>
      <c r="C17" s="64" t="s">
        <v>2</v>
      </c>
      <c r="D17" s="56">
        <v>28753163</v>
      </c>
      <c r="E17" s="59" t="s">
        <v>28</v>
      </c>
      <c r="F17" s="173"/>
    </row>
    <row r="18" spans="2:7" ht="15" customHeight="1" x14ac:dyDescent="0.25">
      <c r="B18" s="168"/>
      <c r="C18" s="64" t="s">
        <v>3</v>
      </c>
      <c r="D18" s="56">
        <v>21953163</v>
      </c>
      <c r="E18" s="59"/>
      <c r="F18" s="173"/>
    </row>
    <row r="19" spans="2:7" ht="15" customHeight="1" x14ac:dyDescent="0.25">
      <c r="B19" s="168"/>
      <c r="C19" s="64" t="s">
        <v>4</v>
      </c>
      <c r="D19" s="56">
        <v>21953163</v>
      </c>
      <c r="E19" s="59"/>
      <c r="F19" s="173"/>
    </row>
    <row r="20" spans="2:7" ht="15" customHeight="1" x14ac:dyDescent="0.25">
      <c r="B20" s="168"/>
      <c r="C20" s="163" t="s">
        <v>5</v>
      </c>
      <c r="D20" s="164"/>
      <c r="E20" s="165"/>
      <c r="F20" s="173"/>
    </row>
    <row r="21" spans="2:7" x14ac:dyDescent="0.25">
      <c r="B21" s="168"/>
      <c r="C21" s="163" t="s">
        <v>6</v>
      </c>
      <c r="D21" s="164"/>
      <c r="E21" s="165"/>
      <c r="F21" s="173"/>
    </row>
    <row r="22" spans="2:7" x14ac:dyDescent="0.25">
      <c r="B22" s="168"/>
      <c r="C22" s="105" t="s">
        <v>17</v>
      </c>
      <c r="D22" s="57">
        <f>D16/D18</f>
        <v>1.3097503535139787</v>
      </c>
      <c r="E22" s="58" t="s">
        <v>216</v>
      </c>
      <c r="F22" s="173"/>
    </row>
    <row r="23" spans="2:7" x14ac:dyDescent="0.25">
      <c r="B23" s="168"/>
      <c r="C23" s="105" t="s">
        <v>7</v>
      </c>
      <c r="D23" s="57">
        <f>D19/D17%</f>
        <v>76.350427951178801</v>
      </c>
      <c r="E23" s="58" t="s">
        <v>215</v>
      </c>
      <c r="F23" s="173"/>
    </row>
    <row r="24" spans="2:7" x14ac:dyDescent="0.25">
      <c r="B24" s="168"/>
      <c r="C24" s="66"/>
      <c r="D24" s="53"/>
      <c r="E24" s="59"/>
      <c r="F24" s="173"/>
    </row>
    <row r="25" spans="2:7" x14ac:dyDescent="0.25">
      <c r="B25" s="168"/>
      <c r="C25" s="166" t="s">
        <v>8</v>
      </c>
      <c r="D25" s="159" t="s">
        <v>201</v>
      </c>
      <c r="E25" s="160"/>
      <c r="F25" s="173"/>
      <c r="G25" s="136"/>
    </row>
    <row r="26" spans="2:7" x14ac:dyDescent="0.25">
      <c r="B26" s="168"/>
      <c r="C26" s="166"/>
      <c r="D26" s="159" t="s">
        <v>9</v>
      </c>
      <c r="E26" s="160"/>
      <c r="F26" s="173"/>
      <c r="G26" s="136"/>
    </row>
    <row r="27" spans="2:7" ht="57.75" customHeight="1" x14ac:dyDescent="0.25">
      <c r="B27" s="168"/>
      <c r="C27" s="90" t="s">
        <v>168</v>
      </c>
      <c r="D27" s="54"/>
      <c r="E27" s="54"/>
      <c r="F27" s="173"/>
      <c r="G27" s="2"/>
    </row>
    <row r="28" spans="2:7" ht="57" x14ac:dyDescent="0.25">
      <c r="B28" s="168"/>
      <c r="C28" s="91" t="s">
        <v>167</v>
      </c>
      <c r="D28" s="88" t="s">
        <v>53</v>
      </c>
      <c r="E28" s="89" t="s">
        <v>203</v>
      </c>
      <c r="F28" s="173"/>
    </row>
    <row r="29" spans="2:7" ht="45.75" x14ac:dyDescent="0.25">
      <c r="B29" s="168"/>
      <c r="C29" s="91" t="s">
        <v>200</v>
      </c>
      <c r="D29" s="88" t="s">
        <v>45</v>
      </c>
      <c r="E29" s="88" t="s">
        <v>46</v>
      </c>
      <c r="F29" s="173"/>
    </row>
    <row r="30" spans="2:7" ht="40.5" customHeight="1" x14ac:dyDescent="0.25">
      <c r="B30" s="168"/>
      <c r="C30" s="90" t="s">
        <v>222</v>
      </c>
      <c r="D30" s="92" t="s">
        <v>62</v>
      </c>
      <c r="E30" s="93" t="s">
        <v>202</v>
      </c>
      <c r="F30" s="173"/>
    </row>
    <row r="31" spans="2:7" ht="40.5" customHeight="1" x14ac:dyDescent="0.25">
      <c r="B31" s="168"/>
      <c r="C31" s="110"/>
      <c r="D31" s="40"/>
      <c r="E31" s="69"/>
      <c r="F31" s="173"/>
    </row>
    <row r="32" spans="2:7" x14ac:dyDescent="0.25">
      <c r="B32" s="168"/>
      <c r="C32" s="51" t="s">
        <v>49</v>
      </c>
      <c r="D32" s="51" t="s">
        <v>47</v>
      </c>
      <c r="E32" s="51" t="s">
        <v>48</v>
      </c>
      <c r="F32" s="173"/>
    </row>
    <row r="33" spans="2:6" ht="15" x14ac:dyDescent="0.25">
      <c r="B33" s="168"/>
      <c r="C33" s="52" t="s">
        <v>162</v>
      </c>
      <c r="D33" s="29" t="s">
        <v>20</v>
      </c>
      <c r="E33" s="29" t="s">
        <v>21</v>
      </c>
      <c r="F33" s="173"/>
    </row>
    <row r="34" spans="2:6" ht="15" x14ac:dyDescent="0.25">
      <c r="B34" s="168"/>
      <c r="C34" s="28" t="s">
        <v>22</v>
      </c>
      <c r="D34" s="28" t="s">
        <v>23</v>
      </c>
      <c r="E34" s="22" t="s">
        <v>24</v>
      </c>
      <c r="F34" s="173"/>
    </row>
    <row r="35" spans="2:6" ht="15" x14ac:dyDescent="0.25">
      <c r="B35" s="168"/>
      <c r="C35" s="28" t="s">
        <v>25</v>
      </c>
      <c r="D35" s="28" t="s">
        <v>25</v>
      </c>
      <c r="E35" s="28" t="s">
        <v>25</v>
      </c>
      <c r="F35" s="173"/>
    </row>
    <row r="36" spans="2:6" ht="16.5" thickBot="1" x14ac:dyDescent="0.3">
      <c r="B36" s="169"/>
      <c r="C36" s="48"/>
      <c r="D36" s="48"/>
      <c r="E36" s="48"/>
      <c r="F36" s="174"/>
    </row>
  </sheetData>
  <sheetProtection algorithmName="SHA-512" hashValue="qf8Dd6G5NOnltkdFL6XGOBROOaLemovmhx7nkpN4nT5EJS3j6YHHUFRctdqFSiu4HSIxddMa3yNdxoj6876lnw==" saltValue="ubp6tKay7gUltWqvKLpLdg==" spinCount="100000" sheet="1" objects="1" scenarios="1"/>
  <mergeCells count="20">
    <mergeCell ref="B2:F2"/>
    <mergeCell ref="B3:F3"/>
    <mergeCell ref="B4:F4"/>
    <mergeCell ref="C5:F5"/>
    <mergeCell ref="B6:B36"/>
    <mergeCell ref="C6:E6"/>
    <mergeCell ref="F6:F36"/>
    <mergeCell ref="D7:E7"/>
    <mergeCell ref="D8:E8"/>
    <mergeCell ref="D9:E9"/>
    <mergeCell ref="D10:E10"/>
    <mergeCell ref="G25:G26"/>
    <mergeCell ref="D26:E26"/>
    <mergeCell ref="D11:E11"/>
    <mergeCell ref="D12:E12"/>
    <mergeCell ref="D13:E13"/>
    <mergeCell ref="C20:E20"/>
    <mergeCell ref="C21:E21"/>
    <mergeCell ref="C25:C26"/>
    <mergeCell ref="D25:E25"/>
  </mergeCells>
  <printOptions horizontalCentered="1"/>
  <pageMargins left="0.43307086614173229" right="0.23622047244094491" top="0.74803149606299213" bottom="0.74803149606299213" header="0.31496062992125984" footer="0.31496062992125984"/>
  <pageSetup scale="75" orientation="portrait" horizontalDpi="4294967295" verticalDpi="4294967295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8"/>
  <sheetViews>
    <sheetView topLeftCell="A6" workbookViewId="0">
      <selection activeCell="C18" sqref="C18"/>
    </sheetView>
  </sheetViews>
  <sheetFormatPr baseColWidth="10" defaultRowHeight="15.75" x14ac:dyDescent="0.25"/>
  <cols>
    <col min="1" max="1" width="11.42578125" style="1"/>
    <col min="2" max="2" width="3.7109375" style="18" customWidth="1"/>
    <col min="3" max="3" width="55.5703125" style="18" customWidth="1"/>
    <col min="4" max="4" width="41.28515625" style="18" customWidth="1"/>
    <col min="5" max="5" width="29.42578125" style="18" customWidth="1"/>
    <col min="6" max="6" width="3.7109375" style="18" customWidth="1"/>
    <col min="7" max="8" width="11.42578125" style="1"/>
    <col min="9" max="9" width="14.28515625" style="1" bestFit="1" customWidth="1"/>
    <col min="10" max="10" width="4.5703125" style="23" bestFit="1" customWidth="1"/>
    <col min="11" max="11" width="16.85546875" style="1" bestFit="1" customWidth="1"/>
    <col min="12" max="12" width="4.5703125" style="1" bestFit="1" customWidth="1"/>
    <col min="13" max="13" width="13.140625" style="1" bestFit="1" customWidth="1"/>
    <col min="14" max="14" width="4.5703125" style="1" bestFit="1" customWidth="1"/>
    <col min="15" max="15" width="13.140625" style="1" bestFit="1" customWidth="1"/>
    <col min="16" max="16384" width="11.42578125" style="1"/>
  </cols>
  <sheetData>
    <row r="1" spans="2:6" ht="16.5" thickBot="1" x14ac:dyDescent="0.3"/>
    <row r="2" spans="2:6" ht="15.75" customHeight="1" x14ac:dyDescent="0.25">
      <c r="B2" s="144" t="s">
        <v>39</v>
      </c>
      <c r="C2" s="133"/>
      <c r="D2" s="133"/>
      <c r="E2" s="133"/>
      <c r="F2" s="154"/>
    </row>
    <row r="3" spans="2:6" ht="27.75" customHeight="1" x14ac:dyDescent="0.25">
      <c r="B3" s="146" t="s">
        <v>0</v>
      </c>
      <c r="C3" s="147"/>
      <c r="D3" s="147"/>
      <c r="E3" s="147"/>
      <c r="F3" s="155"/>
    </row>
    <row r="4" spans="2:6" ht="21" customHeight="1" x14ac:dyDescent="0.25">
      <c r="B4" s="146" t="s">
        <v>40</v>
      </c>
      <c r="C4" s="147"/>
      <c r="D4" s="147"/>
      <c r="E4" s="147"/>
      <c r="F4" s="155"/>
    </row>
    <row r="5" spans="2:6" ht="15" x14ac:dyDescent="0.25">
      <c r="B5" s="31"/>
      <c r="C5" s="156"/>
      <c r="D5" s="157"/>
      <c r="E5" s="157"/>
      <c r="F5" s="158"/>
    </row>
    <row r="6" spans="2:6" ht="26.25" customHeight="1" x14ac:dyDescent="0.25">
      <c r="B6" s="167"/>
      <c r="C6" s="170" t="s">
        <v>193</v>
      </c>
      <c r="D6" s="171"/>
      <c r="E6" s="171"/>
      <c r="F6" s="172"/>
    </row>
    <row r="7" spans="2:6" ht="27.75" customHeight="1" x14ac:dyDescent="0.25">
      <c r="B7" s="168"/>
      <c r="C7" s="61" t="s">
        <v>50</v>
      </c>
      <c r="D7" s="175"/>
      <c r="E7" s="176"/>
      <c r="F7" s="173"/>
    </row>
    <row r="8" spans="2:6" ht="29.25" customHeight="1" thickBot="1" x14ac:dyDescent="0.3">
      <c r="B8" s="168"/>
      <c r="C8" s="61" t="s">
        <v>52</v>
      </c>
      <c r="D8" s="177" t="s">
        <v>13</v>
      </c>
      <c r="E8" s="178"/>
      <c r="F8" s="173"/>
    </row>
    <row r="9" spans="2:6" ht="23.25" customHeight="1" thickBot="1" x14ac:dyDescent="0.3">
      <c r="B9" s="168"/>
      <c r="C9" s="62" t="s">
        <v>255</v>
      </c>
      <c r="D9" s="185">
        <v>1773739831</v>
      </c>
      <c r="E9" s="186"/>
      <c r="F9" s="173"/>
    </row>
    <row r="10" spans="2:6" ht="23.25" customHeight="1" x14ac:dyDescent="0.25">
      <c r="B10" s="168"/>
      <c r="C10" s="62" t="s">
        <v>256</v>
      </c>
      <c r="D10" s="181">
        <v>5640446981</v>
      </c>
      <c r="E10" s="182"/>
      <c r="F10" s="173"/>
    </row>
    <row r="11" spans="2:6" ht="26.25" customHeight="1" x14ac:dyDescent="0.25">
      <c r="B11" s="168"/>
      <c r="C11" s="62" t="s">
        <v>257</v>
      </c>
      <c r="D11" s="181">
        <v>4674918325</v>
      </c>
      <c r="E11" s="182"/>
      <c r="F11" s="173"/>
    </row>
    <row r="12" spans="2:6" ht="21.75" customHeight="1" x14ac:dyDescent="0.25">
      <c r="B12" s="168"/>
      <c r="C12" s="62"/>
      <c r="D12" s="161"/>
      <c r="E12" s="162"/>
      <c r="F12" s="173"/>
    </row>
    <row r="13" spans="2:6" ht="31.5" x14ac:dyDescent="0.25">
      <c r="B13" s="168"/>
      <c r="C13" s="63" t="s">
        <v>14</v>
      </c>
      <c r="D13" s="196">
        <f>SUM(D9:D12)</f>
        <v>12089105137</v>
      </c>
      <c r="E13" s="162"/>
      <c r="F13" s="173"/>
    </row>
    <row r="14" spans="2:6" ht="36.75" customHeight="1" x14ac:dyDescent="0.25">
      <c r="B14" s="168"/>
      <c r="C14" s="63" t="s">
        <v>15</v>
      </c>
      <c r="D14" s="161">
        <f>+D13/616000</f>
        <v>19625.170676948052</v>
      </c>
      <c r="E14" s="162"/>
      <c r="F14" s="173"/>
    </row>
    <row r="15" spans="2:6" ht="24.75" customHeight="1" x14ac:dyDescent="0.25">
      <c r="B15" s="168"/>
      <c r="C15" s="64"/>
      <c r="D15" s="55"/>
      <c r="E15" s="121" t="s">
        <v>218</v>
      </c>
      <c r="F15" s="173"/>
    </row>
    <row r="16" spans="2:6" ht="27" customHeight="1" x14ac:dyDescent="0.25">
      <c r="B16" s="168"/>
      <c r="C16" s="64" t="s">
        <v>16</v>
      </c>
      <c r="D16" s="55"/>
      <c r="E16" s="58"/>
      <c r="F16" s="173"/>
    </row>
    <row r="17" spans="2:7" ht="27" customHeight="1" x14ac:dyDescent="0.25">
      <c r="B17" s="168"/>
      <c r="C17" s="64" t="s">
        <v>1</v>
      </c>
      <c r="D17" s="56">
        <v>1984829000</v>
      </c>
      <c r="E17" s="59" t="s">
        <v>28</v>
      </c>
      <c r="F17" s="173"/>
    </row>
    <row r="18" spans="2:7" ht="27" customHeight="1" x14ac:dyDescent="0.25">
      <c r="B18" s="168"/>
      <c r="C18" s="64" t="s">
        <v>2</v>
      </c>
      <c r="D18" s="56">
        <v>2180329000</v>
      </c>
      <c r="E18" s="59" t="s">
        <v>28</v>
      </c>
      <c r="F18" s="173"/>
    </row>
    <row r="19" spans="2:7" ht="27" customHeight="1" x14ac:dyDescent="0.25">
      <c r="B19" s="168"/>
      <c r="C19" s="64" t="s">
        <v>3</v>
      </c>
      <c r="D19" s="56">
        <v>12000000</v>
      </c>
      <c r="E19" s="59"/>
      <c r="F19" s="173"/>
    </row>
    <row r="20" spans="2:7" ht="27" customHeight="1" x14ac:dyDescent="0.25">
      <c r="B20" s="168"/>
      <c r="C20" s="64" t="s">
        <v>4</v>
      </c>
      <c r="D20" s="56">
        <v>110721000</v>
      </c>
      <c r="E20" s="59"/>
      <c r="F20" s="173"/>
    </row>
    <row r="21" spans="2:7" ht="27" customHeight="1" x14ac:dyDescent="0.25">
      <c r="B21" s="168"/>
      <c r="C21" s="163" t="s">
        <v>5</v>
      </c>
      <c r="D21" s="164"/>
      <c r="E21" s="165"/>
      <c r="F21" s="173"/>
    </row>
    <row r="22" spans="2:7" x14ac:dyDescent="0.25">
      <c r="B22" s="168"/>
      <c r="C22" s="163" t="s">
        <v>6</v>
      </c>
      <c r="D22" s="164"/>
      <c r="E22" s="165"/>
      <c r="F22" s="173"/>
    </row>
    <row r="23" spans="2:7" x14ac:dyDescent="0.25">
      <c r="B23" s="168"/>
      <c r="C23" s="107" t="s">
        <v>17</v>
      </c>
      <c r="D23" s="57">
        <f>D17/D19</f>
        <v>165.40241666666665</v>
      </c>
      <c r="E23" s="58" t="s">
        <v>194</v>
      </c>
      <c r="F23" s="173"/>
    </row>
    <row r="24" spans="2:7" x14ac:dyDescent="0.25">
      <c r="B24" s="168"/>
      <c r="C24" s="107" t="s">
        <v>7</v>
      </c>
      <c r="D24" s="109">
        <f>D20/D18%</f>
        <v>5.0781785684637502</v>
      </c>
      <c r="E24" s="58" t="s">
        <v>195</v>
      </c>
      <c r="F24" s="173"/>
    </row>
    <row r="25" spans="2:7" x14ac:dyDescent="0.25">
      <c r="B25" s="168"/>
      <c r="C25" s="66"/>
      <c r="D25" s="53"/>
      <c r="E25" s="59"/>
      <c r="F25" s="173"/>
    </row>
    <row r="26" spans="2:7" x14ac:dyDescent="0.25">
      <c r="B26" s="168"/>
      <c r="C26" s="166" t="s">
        <v>8</v>
      </c>
      <c r="D26" s="159" t="s">
        <v>223</v>
      </c>
      <c r="E26" s="160"/>
      <c r="F26" s="173"/>
      <c r="G26" s="136"/>
    </row>
    <row r="27" spans="2:7" x14ac:dyDescent="0.25">
      <c r="B27" s="168"/>
      <c r="C27" s="166"/>
      <c r="D27" s="159" t="s">
        <v>9</v>
      </c>
      <c r="E27" s="160"/>
      <c r="F27" s="173"/>
      <c r="G27" s="136"/>
    </row>
    <row r="28" spans="2:7" ht="15" x14ac:dyDescent="0.25">
      <c r="B28" s="168"/>
      <c r="C28" s="67"/>
      <c r="D28" s="54"/>
      <c r="E28" s="60"/>
      <c r="F28" s="173"/>
      <c r="G28" s="2"/>
    </row>
    <row r="29" spans="2:7" ht="15" x14ac:dyDescent="0.25">
      <c r="B29" s="168"/>
      <c r="C29" s="79" t="s">
        <v>18</v>
      </c>
      <c r="D29" s="50"/>
      <c r="E29" s="76"/>
      <c r="F29" s="173"/>
    </row>
    <row r="30" spans="2:7" ht="15" x14ac:dyDescent="0.25">
      <c r="B30" s="168"/>
      <c r="C30" s="79"/>
      <c r="D30" s="50"/>
      <c r="E30" s="50"/>
      <c r="F30" s="173"/>
    </row>
    <row r="31" spans="2:7" ht="15" x14ac:dyDescent="0.25">
      <c r="B31" s="168"/>
      <c r="C31" s="79"/>
      <c r="D31" s="40"/>
      <c r="E31" s="69"/>
      <c r="F31" s="173"/>
    </row>
    <row r="32" spans="2:7" x14ac:dyDescent="0.25">
      <c r="B32" s="168"/>
      <c r="C32" s="79"/>
      <c r="D32" s="42"/>
      <c r="E32" s="42"/>
      <c r="F32" s="173"/>
    </row>
    <row r="33" spans="2:6" x14ac:dyDescent="0.25">
      <c r="B33" s="168"/>
      <c r="C33" s="79"/>
      <c r="D33" s="42"/>
      <c r="E33" s="42"/>
      <c r="F33" s="173"/>
    </row>
    <row r="34" spans="2:6" x14ac:dyDescent="0.25">
      <c r="B34" s="168"/>
      <c r="C34" s="51" t="s">
        <v>49</v>
      </c>
      <c r="D34" s="51" t="s">
        <v>47</v>
      </c>
      <c r="E34" s="51" t="s">
        <v>48</v>
      </c>
      <c r="F34" s="173"/>
    </row>
    <row r="35" spans="2:6" ht="15" x14ac:dyDescent="0.25">
      <c r="B35" s="168"/>
      <c r="C35" s="52" t="s">
        <v>162</v>
      </c>
      <c r="D35" s="29" t="s">
        <v>20</v>
      </c>
      <c r="E35" s="29" t="s">
        <v>21</v>
      </c>
      <c r="F35" s="173"/>
    </row>
    <row r="36" spans="2:6" ht="15" x14ac:dyDescent="0.25">
      <c r="B36" s="168"/>
      <c r="C36" s="28" t="s">
        <v>22</v>
      </c>
      <c r="D36" s="28" t="s">
        <v>23</v>
      </c>
      <c r="E36" s="22" t="s">
        <v>24</v>
      </c>
      <c r="F36" s="173"/>
    </row>
    <row r="37" spans="2:6" ht="15" x14ac:dyDescent="0.25">
      <c r="B37" s="168"/>
      <c r="C37" s="28" t="s">
        <v>25</v>
      </c>
      <c r="D37" s="28" t="s">
        <v>25</v>
      </c>
      <c r="E37" s="28" t="s">
        <v>25</v>
      </c>
      <c r="F37" s="173"/>
    </row>
    <row r="38" spans="2:6" ht="16.5" thickBot="1" x14ac:dyDescent="0.3">
      <c r="B38" s="169"/>
      <c r="C38" s="48"/>
      <c r="D38" s="48"/>
      <c r="E38" s="48"/>
      <c r="F38" s="174"/>
    </row>
  </sheetData>
  <sheetProtection algorithmName="SHA-512" hashValue="OuH4om3VogD7q234KWK3U72ELKE32GYRlWSUlxLni7prDLETA6tJmrm6f6NR+2E9SW7pDOvpfDxIR7HyAT1BRA==" saltValue="Ct6e8KX62qIeAsjxuplzww==" spinCount="100000" sheet="1" objects="1" scenarios="1"/>
  <mergeCells count="21">
    <mergeCell ref="C26:C27"/>
    <mergeCell ref="D26:E26"/>
    <mergeCell ref="G26:G27"/>
    <mergeCell ref="D10:E10"/>
    <mergeCell ref="D11:E11"/>
    <mergeCell ref="B2:F2"/>
    <mergeCell ref="B3:F3"/>
    <mergeCell ref="B4:F4"/>
    <mergeCell ref="C5:F5"/>
    <mergeCell ref="B6:B38"/>
    <mergeCell ref="C6:E6"/>
    <mergeCell ref="F6:F38"/>
    <mergeCell ref="D7:E7"/>
    <mergeCell ref="D8:E8"/>
    <mergeCell ref="D9:E9"/>
    <mergeCell ref="D27:E27"/>
    <mergeCell ref="D12:E12"/>
    <mergeCell ref="D13:E13"/>
    <mergeCell ref="D14:E14"/>
    <mergeCell ref="C21:E21"/>
    <mergeCell ref="C22:E22"/>
  </mergeCells>
  <printOptions horizontalCentered="1"/>
  <pageMargins left="0.43307086614173229" right="0.23622047244094491" top="0.74803149606299213" bottom="0.74803149606299213" header="0.31496062992125984" footer="0.31496062992125984"/>
  <pageSetup scale="75" orientation="portrait" horizontalDpi="4294967295" verticalDpi="4294967295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7"/>
  <sheetViews>
    <sheetView topLeftCell="A12" workbookViewId="0">
      <selection activeCell="I28" sqref="I28"/>
    </sheetView>
  </sheetViews>
  <sheetFormatPr baseColWidth="10" defaultRowHeight="15.75" x14ac:dyDescent="0.25"/>
  <cols>
    <col min="1" max="1" width="11.42578125" style="1"/>
    <col min="2" max="2" width="3.7109375" style="18" customWidth="1"/>
    <col min="3" max="3" width="55.5703125" style="18" customWidth="1"/>
    <col min="4" max="4" width="41.28515625" style="18" customWidth="1"/>
    <col min="5" max="5" width="29.42578125" style="18" customWidth="1"/>
    <col min="6" max="6" width="3.7109375" style="18" customWidth="1"/>
    <col min="7" max="8" width="11.42578125" style="1"/>
    <col min="9" max="9" width="14.28515625" style="1" bestFit="1" customWidth="1"/>
    <col min="10" max="10" width="4.5703125" style="23" bestFit="1" customWidth="1"/>
    <col min="11" max="11" width="16.85546875" style="1" bestFit="1" customWidth="1"/>
    <col min="12" max="12" width="4.5703125" style="1" bestFit="1" customWidth="1"/>
    <col min="13" max="13" width="13.140625" style="1" bestFit="1" customWidth="1"/>
    <col min="14" max="14" width="4.5703125" style="1" bestFit="1" customWidth="1"/>
    <col min="15" max="15" width="13.140625" style="1" bestFit="1" customWidth="1"/>
    <col min="16" max="16384" width="11.42578125" style="1"/>
  </cols>
  <sheetData>
    <row r="1" spans="2:6" ht="16.5" thickBot="1" x14ac:dyDescent="0.3"/>
    <row r="2" spans="2:6" ht="15.75" customHeight="1" x14ac:dyDescent="0.25">
      <c r="B2" s="144" t="s">
        <v>39</v>
      </c>
      <c r="C2" s="133"/>
      <c r="D2" s="133"/>
      <c r="E2" s="133"/>
      <c r="F2" s="154"/>
    </row>
    <row r="3" spans="2:6" ht="27.75" customHeight="1" x14ac:dyDescent="0.25">
      <c r="B3" s="146" t="s">
        <v>0</v>
      </c>
      <c r="C3" s="147"/>
      <c r="D3" s="147"/>
      <c r="E3" s="147"/>
      <c r="F3" s="155"/>
    </row>
    <row r="4" spans="2:6" ht="21" customHeight="1" x14ac:dyDescent="0.25">
      <c r="B4" s="146" t="s">
        <v>40</v>
      </c>
      <c r="C4" s="147"/>
      <c r="D4" s="147"/>
      <c r="E4" s="147"/>
      <c r="F4" s="155"/>
    </row>
    <row r="5" spans="2:6" ht="15" x14ac:dyDescent="0.25">
      <c r="B5" s="31"/>
      <c r="C5" s="156"/>
      <c r="D5" s="157"/>
      <c r="E5" s="157"/>
      <c r="F5" s="158"/>
    </row>
    <row r="6" spans="2:6" ht="26.25" customHeight="1" x14ac:dyDescent="0.25">
      <c r="B6" s="167"/>
      <c r="C6" s="170" t="s">
        <v>196</v>
      </c>
      <c r="D6" s="171"/>
      <c r="E6" s="171"/>
      <c r="F6" s="172"/>
    </row>
    <row r="7" spans="2:6" ht="27.75" customHeight="1" x14ac:dyDescent="0.25">
      <c r="B7" s="168"/>
      <c r="C7" s="61" t="s">
        <v>197</v>
      </c>
      <c r="D7" s="175"/>
      <c r="E7" s="176"/>
      <c r="F7" s="173"/>
    </row>
    <row r="8" spans="2:6" ht="29.25" customHeight="1" thickBot="1" x14ac:dyDescent="0.3">
      <c r="B8" s="168"/>
      <c r="C8" s="61" t="s">
        <v>52</v>
      </c>
      <c r="D8" s="177" t="s">
        <v>13</v>
      </c>
      <c r="E8" s="178"/>
      <c r="F8" s="173"/>
    </row>
    <row r="9" spans="2:6" ht="23.25" customHeight="1" thickBot="1" x14ac:dyDescent="0.3">
      <c r="B9" s="168"/>
      <c r="C9" s="62">
        <v>12</v>
      </c>
      <c r="D9" s="183">
        <v>843117334</v>
      </c>
      <c r="E9" s="184"/>
      <c r="F9" s="173"/>
    </row>
    <row r="10" spans="2:6" ht="23.25" customHeight="1" x14ac:dyDescent="0.25">
      <c r="B10" s="168"/>
      <c r="C10" s="62"/>
      <c r="D10" s="161"/>
      <c r="E10" s="162"/>
      <c r="F10" s="173"/>
    </row>
    <row r="11" spans="2:6" ht="21.75" customHeight="1" x14ac:dyDescent="0.25">
      <c r="B11" s="168"/>
      <c r="C11" s="62"/>
      <c r="D11" s="161"/>
      <c r="E11" s="162"/>
      <c r="F11" s="173"/>
    </row>
    <row r="12" spans="2:6" ht="31.5" x14ac:dyDescent="0.25">
      <c r="B12" s="168"/>
      <c r="C12" s="63" t="s">
        <v>14</v>
      </c>
      <c r="D12" s="161">
        <f>SUM(D9:E11)</f>
        <v>843117334</v>
      </c>
      <c r="E12" s="162"/>
      <c r="F12" s="173"/>
    </row>
    <row r="13" spans="2:6" ht="36.75" customHeight="1" x14ac:dyDescent="0.25">
      <c r="B13" s="168"/>
      <c r="C13" s="63" t="s">
        <v>15</v>
      </c>
      <c r="D13" s="161">
        <f>+D12/616000</f>
        <v>1368.6969707792207</v>
      </c>
      <c r="E13" s="162"/>
      <c r="F13" s="173"/>
    </row>
    <row r="14" spans="2:6" ht="24.75" customHeight="1" x14ac:dyDescent="0.25">
      <c r="B14" s="168"/>
      <c r="C14" s="64"/>
      <c r="D14" s="55"/>
      <c r="E14" s="113" t="s">
        <v>219</v>
      </c>
      <c r="F14" s="173"/>
    </row>
    <row r="15" spans="2:6" ht="27" customHeight="1" x14ac:dyDescent="0.25">
      <c r="B15" s="168"/>
      <c r="C15" s="64" t="s">
        <v>16</v>
      </c>
      <c r="D15" s="55"/>
      <c r="E15" s="58"/>
      <c r="F15" s="173"/>
    </row>
    <row r="16" spans="2:6" ht="27" customHeight="1" x14ac:dyDescent="0.25">
      <c r="B16" s="168"/>
      <c r="C16" s="64" t="s">
        <v>1</v>
      </c>
      <c r="D16" s="56">
        <v>42986954</v>
      </c>
      <c r="E16" s="59" t="s">
        <v>28</v>
      </c>
      <c r="F16" s="173"/>
    </row>
    <row r="17" spans="2:7" ht="27" customHeight="1" x14ac:dyDescent="0.25">
      <c r="B17" s="168"/>
      <c r="C17" s="64" t="s">
        <v>2</v>
      </c>
      <c r="D17" s="56">
        <v>50735454</v>
      </c>
      <c r="E17" s="59" t="s">
        <v>28</v>
      </c>
      <c r="F17" s="173"/>
    </row>
    <row r="18" spans="2:7" ht="27" customHeight="1" x14ac:dyDescent="0.25">
      <c r="B18" s="168"/>
      <c r="C18" s="64" t="s">
        <v>3</v>
      </c>
      <c r="D18" s="56">
        <v>1000000</v>
      </c>
      <c r="E18" s="59"/>
      <c r="F18" s="173"/>
    </row>
    <row r="19" spans="2:7" ht="27" customHeight="1" x14ac:dyDescent="0.25">
      <c r="B19" s="168"/>
      <c r="C19" s="64" t="s">
        <v>4</v>
      </c>
      <c r="D19" s="56">
        <v>1068703</v>
      </c>
      <c r="E19" s="59"/>
      <c r="F19" s="173"/>
    </row>
    <row r="20" spans="2:7" ht="27" customHeight="1" x14ac:dyDescent="0.25">
      <c r="B20" s="168"/>
      <c r="C20" s="163" t="s">
        <v>5</v>
      </c>
      <c r="D20" s="164"/>
      <c r="E20" s="165"/>
      <c r="F20" s="173"/>
    </row>
    <row r="21" spans="2:7" x14ac:dyDescent="0.25">
      <c r="B21" s="168"/>
      <c r="C21" s="163" t="s">
        <v>6</v>
      </c>
      <c r="D21" s="164"/>
      <c r="E21" s="165"/>
      <c r="F21" s="173"/>
    </row>
    <row r="22" spans="2:7" x14ac:dyDescent="0.25">
      <c r="B22" s="168"/>
      <c r="C22" s="108" t="s">
        <v>17</v>
      </c>
      <c r="D22" s="57">
        <f>D16/D18</f>
        <v>42.986953999999997</v>
      </c>
      <c r="E22" s="58" t="s">
        <v>88</v>
      </c>
      <c r="F22" s="173"/>
    </row>
    <row r="23" spans="2:7" x14ac:dyDescent="0.25">
      <c r="B23" s="168"/>
      <c r="C23" s="108" t="s">
        <v>7</v>
      </c>
      <c r="D23" s="57">
        <f>D19/D17%</f>
        <v>2.106422463471008</v>
      </c>
      <c r="E23" s="58" t="s">
        <v>87</v>
      </c>
      <c r="F23" s="173"/>
    </row>
    <row r="24" spans="2:7" x14ac:dyDescent="0.25">
      <c r="B24" s="168"/>
      <c r="C24" s="66"/>
      <c r="D24" s="53"/>
      <c r="E24" s="59"/>
      <c r="F24" s="173"/>
    </row>
    <row r="25" spans="2:7" x14ac:dyDescent="0.25">
      <c r="B25" s="168"/>
      <c r="C25" s="166" t="s">
        <v>8</v>
      </c>
      <c r="D25" s="159" t="s">
        <v>41</v>
      </c>
      <c r="E25" s="160"/>
      <c r="F25" s="173"/>
      <c r="G25" s="136"/>
    </row>
    <row r="26" spans="2:7" x14ac:dyDescent="0.25">
      <c r="B26" s="168"/>
      <c r="C26" s="166"/>
      <c r="D26" s="159" t="s">
        <v>9</v>
      </c>
      <c r="E26" s="160"/>
      <c r="F26" s="173"/>
      <c r="G26" s="136"/>
    </row>
    <row r="27" spans="2:7" ht="61.5" customHeight="1" x14ac:dyDescent="0.25">
      <c r="B27" s="168"/>
      <c r="C27" s="90" t="s">
        <v>220</v>
      </c>
      <c r="D27" s="54"/>
      <c r="E27" s="54"/>
      <c r="F27" s="173"/>
      <c r="G27" s="2"/>
    </row>
    <row r="28" spans="2:7" ht="57" x14ac:dyDescent="0.25">
      <c r="B28" s="168"/>
      <c r="C28" s="91" t="s">
        <v>221</v>
      </c>
      <c r="D28" s="88" t="s">
        <v>53</v>
      </c>
      <c r="E28" s="89" t="s">
        <v>44</v>
      </c>
      <c r="F28" s="173"/>
    </row>
    <row r="29" spans="2:7" ht="15" x14ac:dyDescent="0.25">
      <c r="B29" s="168"/>
      <c r="C29" s="79"/>
      <c r="D29" s="50" t="s">
        <v>45</v>
      </c>
      <c r="E29" s="50" t="s">
        <v>46</v>
      </c>
      <c r="F29" s="173"/>
    </row>
    <row r="30" spans="2:7" ht="15" x14ac:dyDescent="0.25">
      <c r="B30" s="168"/>
      <c r="C30" s="79"/>
      <c r="D30" s="40" t="s">
        <v>62</v>
      </c>
      <c r="E30" s="69"/>
      <c r="F30" s="173"/>
    </row>
    <row r="31" spans="2:7" x14ac:dyDescent="0.25">
      <c r="B31" s="168"/>
      <c r="C31" s="79"/>
      <c r="D31" s="42"/>
      <c r="E31" s="42"/>
      <c r="F31" s="173"/>
    </row>
    <row r="32" spans="2:7" x14ac:dyDescent="0.25">
      <c r="B32" s="168"/>
      <c r="C32" s="79"/>
      <c r="D32" s="42"/>
      <c r="E32" s="42"/>
      <c r="F32" s="173"/>
    </row>
    <row r="33" spans="2:6" x14ac:dyDescent="0.25">
      <c r="B33" s="168"/>
      <c r="C33" s="51" t="s">
        <v>49</v>
      </c>
      <c r="D33" s="51" t="s">
        <v>47</v>
      </c>
      <c r="E33" s="51" t="s">
        <v>48</v>
      </c>
      <c r="F33" s="173"/>
    </row>
    <row r="34" spans="2:6" ht="15" x14ac:dyDescent="0.25">
      <c r="B34" s="168"/>
      <c r="C34" s="52" t="s">
        <v>162</v>
      </c>
      <c r="D34" s="29" t="s">
        <v>20</v>
      </c>
      <c r="E34" s="29" t="s">
        <v>21</v>
      </c>
      <c r="F34" s="173"/>
    </row>
    <row r="35" spans="2:6" ht="15" x14ac:dyDescent="0.25">
      <c r="B35" s="168"/>
      <c r="C35" s="28" t="s">
        <v>22</v>
      </c>
      <c r="D35" s="28" t="s">
        <v>23</v>
      </c>
      <c r="E35" s="22" t="s">
        <v>24</v>
      </c>
      <c r="F35" s="173"/>
    </row>
    <row r="36" spans="2:6" ht="15" x14ac:dyDescent="0.25">
      <c r="B36" s="168"/>
      <c r="C36" s="28" t="s">
        <v>25</v>
      </c>
      <c r="D36" s="28" t="s">
        <v>25</v>
      </c>
      <c r="E36" s="28" t="s">
        <v>25</v>
      </c>
      <c r="F36" s="173"/>
    </row>
    <row r="37" spans="2:6" ht="16.5" thickBot="1" x14ac:dyDescent="0.3">
      <c r="B37" s="169"/>
      <c r="C37" s="48"/>
      <c r="D37" s="48"/>
      <c r="E37" s="48"/>
      <c r="F37" s="174"/>
    </row>
  </sheetData>
  <sheetProtection algorithmName="SHA-512" hashValue="j9dbYuPQtNdF/5KWv/nRbuNU4Vr6sypRuJ0mEwonsKRmw/+NDM6LWIECKxr4VJBvok62Ard0f83sm4g9okSSiw==" saltValue="ILb2bmMTlyBUoNmeemLxdw==" spinCount="100000" sheet="1" objects="1" scenarios="1"/>
  <mergeCells count="20">
    <mergeCell ref="C20:E20"/>
    <mergeCell ref="C21:E21"/>
    <mergeCell ref="C25:C26"/>
    <mergeCell ref="D25:E25"/>
    <mergeCell ref="G25:G26"/>
    <mergeCell ref="B2:F2"/>
    <mergeCell ref="B3:F3"/>
    <mergeCell ref="B4:F4"/>
    <mergeCell ref="C5:F5"/>
    <mergeCell ref="B6:B37"/>
    <mergeCell ref="C6:E6"/>
    <mergeCell ref="F6:F37"/>
    <mergeCell ref="D7:E7"/>
    <mergeCell ref="D8:E8"/>
    <mergeCell ref="D9:E9"/>
    <mergeCell ref="D10:E10"/>
    <mergeCell ref="D26:E26"/>
    <mergeCell ref="D11:E11"/>
    <mergeCell ref="D12:E12"/>
    <mergeCell ref="D13:E13"/>
  </mergeCells>
  <printOptions horizontalCentered="1"/>
  <pageMargins left="0.43307086614173229" right="0.23622047244094491" top="0.74803149606299213" bottom="0.74803149606299213" header="0.31496062992125984" footer="0.31496062992125984"/>
  <pageSetup scale="75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2"/>
  <sheetViews>
    <sheetView topLeftCell="A18" workbookViewId="0">
      <selection activeCell="J29" sqref="J29"/>
    </sheetView>
  </sheetViews>
  <sheetFormatPr baseColWidth="10" defaultRowHeight="15.75" x14ac:dyDescent="0.25"/>
  <cols>
    <col min="1" max="1" width="11.42578125" style="1"/>
    <col min="2" max="2" width="3.7109375" style="18" customWidth="1"/>
    <col min="3" max="3" width="55.5703125" style="18" customWidth="1"/>
    <col min="4" max="4" width="41.28515625" style="18" customWidth="1"/>
    <col min="5" max="5" width="29.42578125" style="18" customWidth="1"/>
    <col min="6" max="6" width="3.7109375" style="18" customWidth="1"/>
    <col min="7" max="9" width="11.42578125" style="1"/>
    <col min="10" max="10" width="18.85546875" style="23" bestFit="1" customWidth="1"/>
    <col min="11" max="16384" width="11.42578125" style="1"/>
  </cols>
  <sheetData>
    <row r="1" spans="2:6" ht="16.5" thickBot="1" x14ac:dyDescent="0.3"/>
    <row r="2" spans="2:6" ht="15.75" customHeight="1" x14ac:dyDescent="0.25">
      <c r="B2" s="144" t="s">
        <v>39</v>
      </c>
      <c r="C2" s="133"/>
      <c r="D2" s="133"/>
      <c r="E2" s="133"/>
      <c r="F2" s="154"/>
    </row>
    <row r="3" spans="2:6" ht="27.75" customHeight="1" x14ac:dyDescent="0.25">
      <c r="B3" s="146" t="s">
        <v>0</v>
      </c>
      <c r="C3" s="147"/>
      <c r="D3" s="147"/>
      <c r="E3" s="147"/>
      <c r="F3" s="155"/>
    </row>
    <row r="4" spans="2:6" ht="21" customHeight="1" x14ac:dyDescent="0.25">
      <c r="B4" s="146" t="s">
        <v>40</v>
      </c>
      <c r="C4" s="147"/>
      <c r="D4" s="147"/>
      <c r="E4" s="147"/>
      <c r="F4" s="155"/>
    </row>
    <row r="5" spans="2:6" ht="15" x14ac:dyDescent="0.25">
      <c r="B5" s="31"/>
      <c r="C5" s="156"/>
      <c r="D5" s="157"/>
      <c r="E5" s="157"/>
      <c r="F5" s="158"/>
    </row>
    <row r="6" spans="2:6" ht="26.25" customHeight="1" x14ac:dyDescent="0.25">
      <c r="B6" s="167"/>
      <c r="C6" s="170" t="s">
        <v>51</v>
      </c>
      <c r="D6" s="171"/>
      <c r="E6" s="171"/>
      <c r="F6" s="172"/>
    </row>
    <row r="7" spans="2:6" ht="27.75" customHeight="1" x14ac:dyDescent="0.25">
      <c r="B7" s="168"/>
      <c r="C7" s="61" t="s">
        <v>50</v>
      </c>
      <c r="D7" s="175"/>
      <c r="E7" s="176"/>
      <c r="F7" s="173"/>
    </row>
    <row r="8" spans="2:6" ht="29.25" customHeight="1" x14ac:dyDescent="0.25">
      <c r="B8" s="168"/>
      <c r="C8" s="61" t="s">
        <v>52</v>
      </c>
      <c r="D8" s="177" t="s">
        <v>13</v>
      </c>
      <c r="E8" s="178"/>
      <c r="F8" s="173"/>
    </row>
    <row r="9" spans="2:6" ht="23.25" customHeight="1" x14ac:dyDescent="0.25">
      <c r="B9" s="168"/>
      <c r="C9" s="62"/>
      <c r="D9" s="161"/>
      <c r="E9" s="162"/>
      <c r="F9" s="173"/>
    </row>
    <row r="10" spans="2:6" ht="23.25" customHeight="1" x14ac:dyDescent="0.25">
      <c r="B10" s="168"/>
      <c r="C10" s="62"/>
      <c r="D10" s="161"/>
      <c r="E10" s="162"/>
      <c r="F10" s="173"/>
    </row>
    <row r="11" spans="2:6" ht="26.25" customHeight="1" x14ac:dyDescent="0.25">
      <c r="B11" s="168"/>
      <c r="C11" s="62"/>
      <c r="D11" s="161"/>
      <c r="E11" s="162"/>
      <c r="F11" s="173"/>
    </row>
    <row r="12" spans="2:6" ht="26.25" customHeight="1" x14ac:dyDescent="0.25">
      <c r="B12" s="168"/>
      <c r="C12" s="62"/>
      <c r="D12" s="161"/>
      <c r="E12" s="162"/>
      <c r="F12" s="173"/>
    </row>
    <row r="13" spans="2:6" ht="26.25" customHeight="1" x14ac:dyDescent="0.25">
      <c r="B13" s="168"/>
      <c r="C13" s="62"/>
      <c r="D13" s="161"/>
      <c r="E13" s="162"/>
      <c r="F13" s="173"/>
    </row>
    <row r="14" spans="2:6" ht="26.25" customHeight="1" x14ac:dyDescent="0.25">
      <c r="B14" s="168"/>
      <c r="C14" s="62"/>
      <c r="D14" s="161"/>
      <c r="E14" s="162"/>
      <c r="F14" s="173"/>
    </row>
    <row r="15" spans="2:6" ht="26.25" customHeight="1" x14ac:dyDescent="0.25">
      <c r="B15" s="168"/>
      <c r="C15" s="62"/>
      <c r="D15" s="161"/>
      <c r="E15" s="162"/>
      <c r="F15" s="173"/>
    </row>
    <row r="16" spans="2:6" ht="21.75" customHeight="1" x14ac:dyDescent="0.25">
      <c r="B16" s="168"/>
      <c r="C16" s="62"/>
      <c r="D16" s="161"/>
      <c r="E16" s="162"/>
      <c r="F16" s="173"/>
    </row>
    <row r="17" spans="2:10" ht="31.5" x14ac:dyDescent="0.25">
      <c r="B17" s="168"/>
      <c r="C17" s="63" t="s">
        <v>14</v>
      </c>
      <c r="D17" s="161">
        <f>SUM(D9:E16)</f>
        <v>0</v>
      </c>
      <c r="E17" s="162"/>
      <c r="F17" s="173"/>
    </row>
    <row r="18" spans="2:10" ht="36.75" customHeight="1" x14ac:dyDescent="0.25">
      <c r="B18" s="168"/>
      <c r="C18" s="63" t="s">
        <v>15</v>
      </c>
      <c r="D18" s="161">
        <f>+D17/616000</f>
        <v>0</v>
      </c>
      <c r="E18" s="162"/>
      <c r="F18" s="173"/>
    </row>
    <row r="19" spans="2:10" ht="24.75" customHeight="1" x14ac:dyDescent="0.25">
      <c r="B19" s="168"/>
      <c r="C19" s="64"/>
      <c r="D19" s="55"/>
      <c r="E19" s="58"/>
      <c r="F19" s="173"/>
      <c r="J19" s="23" t="s">
        <v>28</v>
      </c>
    </row>
    <row r="20" spans="2:10" ht="27" customHeight="1" x14ac:dyDescent="0.25">
      <c r="B20" s="168"/>
      <c r="C20" s="64" t="s">
        <v>16</v>
      </c>
      <c r="D20" s="55"/>
      <c r="E20" s="58"/>
      <c r="F20" s="173"/>
      <c r="J20" s="23" t="s">
        <v>28</v>
      </c>
    </row>
    <row r="21" spans="2:10" ht="27" customHeight="1" x14ac:dyDescent="0.25">
      <c r="B21" s="168"/>
      <c r="C21" s="64" t="s">
        <v>1</v>
      </c>
      <c r="D21" s="56"/>
      <c r="E21" s="59" t="s">
        <v>28</v>
      </c>
      <c r="F21" s="173"/>
    </row>
    <row r="22" spans="2:10" ht="27" customHeight="1" x14ac:dyDescent="0.25">
      <c r="B22" s="168"/>
      <c r="C22" s="64" t="s">
        <v>2</v>
      </c>
      <c r="D22" s="56"/>
      <c r="E22" s="59" t="s">
        <v>28</v>
      </c>
      <c r="F22" s="173"/>
    </row>
    <row r="23" spans="2:10" ht="27" customHeight="1" x14ac:dyDescent="0.25">
      <c r="B23" s="168"/>
      <c r="C23" s="64" t="s">
        <v>3</v>
      </c>
      <c r="D23" s="56"/>
      <c r="E23" s="59"/>
      <c r="F23" s="173"/>
    </row>
    <row r="24" spans="2:10" ht="27" customHeight="1" x14ac:dyDescent="0.25">
      <c r="B24" s="168"/>
      <c r="C24" s="64" t="s">
        <v>4</v>
      </c>
      <c r="D24" s="56"/>
      <c r="E24" s="59"/>
      <c r="F24" s="173"/>
    </row>
    <row r="25" spans="2:10" ht="27" customHeight="1" x14ac:dyDescent="0.25">
      <c r="B25" s="168"/>
      <c r="C25" s="163" t="s">
        <v>5</v>
      </c>
      <c r="D25" s="164"/>
      <c r="E25" s="165"/>
      <c r="F25" s="173"/>
    </row>
    <row r="26" spans="2:10" x14ac:dyDescent="0.25">
      <c r="B26" s="168"/>
      <c r="C26" s="163" t="s">
        <v>6</v>
      </c>
      <c r="D26" s="164"/>
      <c r="E26" s="165"/>
      <c r="F26" s="173"/>
    </row>
    <row r="27" spans="2:10" x14ac:dyDescent="0.25">
      <c r="B27" s="168"/>
      <c r="C27" s="65" t="s">
        <v>17</v>
      </c>
      <c r="D27" s="57" t="e">
        <f>D21/D23</f>
        <v>#DIV/0!</v>
      </c>
      <c r="E27" s="58" t="s">
        <v>42</v>
      </c>
      <c r="F27" s="173"/>
    </row>
    <row r="28" spans="2:10" x14ac:dyDescent="0.25">
      <c r="B28" s="168"/>
      <c r="C28" s="65" t="s">
        <v>7</v>
      </c>
      <c r="D28" s="57" t="e">
        <f>D24/D22%</f>
        <v>#DIV/0!</v>
      </c>
      <c r="E28" s="58" t="s">
        <v>43</v>
      </c>
      <c r="F28" s="173"/>
    </row>
    <row r="29" spans="2:10" x14ac:dyDescent="0.25">
      <c r="B29" s="168"/>
      <c r="C29" s="66"/>
      <c r="D29" s="53"/>
      <c r="E29" s="59"/>
      <c r="F29" s="173"/>
    </row>
    <row r="30" spans="2:10" x14ac:dyDescent="0.25">
      <c r="B30" s="168"/>
      <c r="C30" s="166" t="s">
        <v>8</v>
      </c>
      <c r="D30" s="159" t="s">
        <v>41</v>
      </c>
      <c r="E30" s="160"/>
      <c r="F30" s="173"/>
      <c r="G30" s="136"/>
    </row>
    <row r="31" spans="2:10" x14ac:dyDescent="0.25">
      <c r="B31" s="168"/>
      <c r="C31" s="166"/>
      <c r="D31" s="159" t="s">
        <v>9</v>
      </c>
      <c r="E31" s="160"/>
      <c r="F31" s="173"/>
      <c r="G31" s="136"/>
    </row>
    <row r="32" spans="2:10" ht="15" x14ac:dyDescent="0.25">
      <c r="B32" s="168"/>
      <c r="C32" s="67"/>
      <c r="D32" s="54"/>
      <c r="E32" s="60"/>
      <c r="F32" s="173"/>
      <c r="G32" s="2"/>
    </row>
    <row r="33" spans="2:6" ht="15" x14ac:dyDescent="0.25">
      <c r="B33" s="168"/>
      <c r="C33" s="79" t="s">
        <v>18</v>
      </c>
      <c r="D33" s="50" t="s">
        <v>53</v>
      </c>
      <c r="E33" s="76" t="s">
        <v>44</v>
      </c>
      <c r="F33" s="173"/>
    </row>
    <row r="34" spans="2:6" ht="15" x14ac:dyDescent="0.25">
      <c r="B34" s="168"/>
      <c r="C34" s="79"/>
      <c r="D34" s="50" t="s">
        <v>45</v>
      </c>
      <c r="E34" s="50" t="s">
        <v>46</v>
      </c>
      <c r="F34" s="173"/>
    </row>
    <row r="35" spans="2:6" ht="15" x14ac:dyDescent="0.25">
      <c r="B35" s="168"/>
      <c r="C35" s="79"/>
      <c r="D35" s="40" t="s">
        <v>62</v>
      </c>
      <c r="E35" s="69"/>
      <c r="F35" s="173"/>
    </row>
    <row r="36" spans="2:6" x14ac:dyDescent="0.25">
      <c r="B36" s="168"/>
      <c r="C36" s="79"/>
      <c r="D36" s="42"/>
      <c r="E36" s="42"/>
      <c r="F36" s="173"/>
    </row>
    <row r="37" spans="2:6" x14ac:dyDescent="0.25">
      <c r="B37" s="168"/>
      <c r="C37" s="79"/>
      <c r="D37" s="42"/>
      <c r="E37" s="42"/>
      <c r="F37" s="173"/>
    </row>
    <row r="38" spans="2:6" x14ac:dyDescent="0.25">
      <c r="B38" s="168"/>
      <c r="C38" s="51" t="s">
        <v>49</v>
      </c>
      <c r="D38" s="51" t="s">
        <v>47</v>
      </c>
      <c r="E38" s="51" t="s">
        <v>48</v>
      </c>
      <c r="F38" s="173"/>
    </row>
    <row r="39" spans="2:6" ht="15" x14ac:dyDescent="0.25">
      <c r="B39" s="168"/>
      <c r="C39" s="52" t="s">
        <v>162</v>
      </c>
      <c r="D39" s="29" t="s">
        <v>20</v>
      </c>
      <c r="E39" s="29" t="s">
        <v>21</v>
      </c>
      <c r="F39" s="173"/>
    </row>
    <row r="40" spans="2:6" ht="15" x14ac:dyDescent="0.25">
      <c r="B40" s="168"/>
      <c r="C40" s="28" t="s">
        <v>22</v>
      </c>
      <c r="D40" s="28" t="s">
        <v>23</v>
      </c>
      <c r="E40" s="22" t="s">
        <v>24</v>
      </c>
      <c r="F40" s="173"/>
    </row>
    <row r="41" spans="2:6" ht="15" x14ac:dyDescent="0.25">
      <c r="B41" s="168"/>
      <c r="C41" s="28" t="s">
        <v>25</v>
      </c>
      <c r="D41" s="28" t="s">
        <v>25</v>
      </c>
      <c r="E41" s="28" t="s">
        <v>25</v>
      </c>
      <c r="F41" s="173"/>
    </row>
    <row r="42" spans="2:6" ht="16.5" thickBot="1" x14ac:dyDescent="0.3">
      <c r="B42" s="169"/>
      <c r="C42" s="48"/>
      <c r="D42" s="48"/>
      <c r="E42" s="48"/>
      <c r="F42" s="174"/>
    </row>
  </sheetData>
  <sheetProtection algorithmName="SHA-512" hashValue="xYCF726prnbPNNy4ZlaIF4pF7GRKdZltKcE4fZuQNQ0sPeiQwFMdEvOB9Q7nkM25olNd2CnKtwmpMDrROKEEVg==" saltValue="pFti63LDG0DpJdt51da4sw==" spinCount="100000" sheet="1" objects="1" scenarios="1"/>
  <mergeCells count="25">
    <mergeCell ref="D15:E15"/>
    <mergeCell ref="B2:F2"/>
    <mergeCell ref="B3:F3"/>
    <mergeCell ref="B4:F4"/>
    <mergeCell ref="C5:F5"/>
    <mergeCell ref="B6:B42"/>
    <mergeCell ref="C6:E6"/>
    <mergeCell ref="F6:F42"/>
    <mergeCell ref="D7:E7"/>
    <mergeCell ref="D8:E8"/>
    <mergeCell ref="D9:E9"/>
    <mergeCell ref="D10:E10"/>
    <mergeCell ref="D11:E11"/>
    <mergeCell ref="D12:E12"/>
    <mergeCell ref="D13:E13"/>
    <mergeCell ref="D14:E14"/>
    <mergeCell ref="G30:G31"/>
    <mergeCell ref="D31:E31"/>
    <mergeCell ref="D16:E16"/>
    <mergeCell ref="D17:E17"/>
    <mergeCell ref="D18:E18"/>
    <mergeCell ref="C25:E25"/>
    <mergeCell ref="C26:E26"/>
    <mergeCell ref="C30:C31"/>
    <mergeCell ref="D30:E30"/>
  </mergeCells>
  <printOptions horizontalCentered="1"/>
  <pageMargins left="0.43307086614173229" right="0.23622047244094491" top="0.74803149606299213" bottom="0.74803149606299213" header="0.31496062992125984" footer="0.31496062992125984"/>
  <pageSetup scale="75" orientation="portrait" horizontalDpi="4294967295" verticalDpi="4294967295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8"/>
  <sheetViews>
    <sheetView workbookViewId="0">
      <selection activeCell="L4" sqref="L4"/>
    </sheetView>
  </sheetViews>
  <sheetFormatPr baseColWidth="10" defaultRowHeight="15.75" x14ac:dyDescent="0.25"/>
  <cols>
    <col min="1" max="1" width="11.42578125" style="1"/>
    <col min="2" max="2" width="3.7109375" style="18" customWidth="1"/>
    <col min="3" max="3" width="55.5703125" style="18" customWidth="1"/>
    <col min="4" max="4" width="41.28515625" style="18" customWidth="1"/>
    <col min="5" max="5" width="29.42578125" style="18" customWidth="1"/>
    <col min="6" max="6" width="3.7109375" style="18" customWidth="1"/>
    <col min="7" max="9" width="11.42578125" style="1"/>
    <col min="10" max="10" width="18.85546875" style="23" bestFit="1" customWidth="1"/>
    <col min="11" max="16384" width="11.42578125" style="1"/>
  </cols>
  <sheetData>
    <row r="1" spans="2:10" ht="16.5" thickBot="1" x14ac:dyDescent="0.3"/>
    <row r="2" spans="2:10" ht="15.75" customHeight="1" x14ac:dyDescent="0.25">
      <c r="B2" s="144" t="s">
        <v>39</v>
      </c>
      <c r="C2" s="133"/>
      <c r="D2" s="133"/>
      <c r="E2" s="133"/>
      <c r="F2" s="154"/>
    </row>
    <row r="3" spans="2:10" ht="27.75" customHeight="1" x14ac:dyDescent="0.25">
      <c r="B3" s="146" t="s">
        <v>0</v>
      </c>
      <c r="C3" s="147"/>
      <c r="D3" s="147"/>
      <c r="E3" s="147"/>
      <c r="F3" s="155"/>
    </row>
    <row r="4" spans="2:10" ht="21" customHeight="1" x14ac:dyDescent="0.25">
      <c r="B4" s="146" t="s">
        <v>40</v>
      </c>
      <c r="C4" s="147"/>
      <c r="D4" s="147"/>
      <c r="E4" s="147"/>
      <c r="F4" s="155"/>
    </row>
    <row r="5" spans="2:10" ht="15" x14ac:dyDescent="0.25">
      <c r="B5" s="31"/>
      <c r="C5" s="156"/>
      <c r="D5" s="157"/>
      <c r="E5" s="157"/>
      <c r="F5" s="158"/>
    </row>
    <row r="6" spans="2:10" ht="26.25" customHeight="1" x14ac:dyDescent="0.25">
      <c r="B6" s="167"/>
      <c r="C6" s="170" t="s">
        <v>207</v>
      </c>
      <c r="D6" s="171"/>
      <c r="E6" s="171"/>
      <c r="F6" s="172"/>
    </row>
    <row r="7" spans="2:10" ht="27.75" customHeight="1" x14ac:dyDescent="0.25">
      <c r="B7" s="168"/>
      <c r="C7" s="61" t="s">
        <v>50</v>
      </c>
      <c r="D7" s="175"/>
      <c r="E7" s="176"/>
      <c r="F7" s="173"/>
    </row>
    <row r="8" spans="2:10" ht="29.25" customHeight="1" thickBot="1" x14ac:dyDescent="0.3">
      <c r="B8" s="168"/>
      <c r="C8" s="61" t="s">
        <v>52</v>
      </c>
      <c r="D8" s="177" t="s">
        <v>13</v>
      </c>
      <c r="E8" s="178"/>
      <c r="F8" s="173"/>
    </row>
    <row r="9" spans="2:10" ht="23.25" customHeight="1" thickBot="1" x14ac:dyDescent="0.3">
      <c r="B9" s="168"/>
      <c r="C9" s="62" t="s">
        <v>247</v>
      </c>
      <c r="D9" s="185">
        <v>532511655</v>
      </c>
      <c r="E9" s="186"/>
      <c r="F9" s="173"/>
    </row>
    <row r="10" spans="2:10" ht="23.25" customHeight="1" x14ac:dyDescent="0.25">
      <c r="B10" s="168"/>
      <c r="C10" s="62" t="s">
        <v>248</v>
      </c>
      <c r="D10" s="207">
        <v>1524445130</v>
      </c>
      <c r="E10" s="208"/>
      <c r="F10" s="173"/>
    </row>
    <row r="11" spans="2:10" ht="21.75" customHeight="1" x14ac:dyDescent="0.25">
      <c r="B11" s="168"/>
      <c r="C11" s="62" t="s">
        <v>249</v>
      </c>
      <c r="D11" s="187">
        <v>3477108401</v>
      </c>
      <c r="E11" s="188"/>
      <c r="F11" s="173"/>
    </row>
    <row r="12" spans="2:10" ht="21.75" customHeight="1" x14ac:dyDescent="0.25">
      <c r="B12" s="168"/>
      <c r="C12" s="62" t="s">
        <v>250</v>
      </c>
      <c r="D12" s="187">
        <v>2305718060</v>
      </c>
      <c r="E12" s="188"/>
      <c r="F12" s="173"/>
    </row>
    <row r="13" spans="2:10" ht="31.5" x14ac:dyDescent="0.25">
      <c r="B13" s="168"/>
      <c r="C13" s="63" t="s">
        <v>14</v>
      </c>
      <c r="D13" s="196">
        <f>SUM(D9:D12)</f>
        <v>7839783246</v>
      </c>
      <c r="E13" s="162"/>
      <c r="F13" s="173"/>
    </row>
    <row r="14" spans="2:10" ht="36.75" customHeight="1" x14ac:dyDescent="0.25">
      <c r="B14" s="168"/>
      <c r="C14" s="63" t="s">
        <v>15</v>
      </c>
      <c r="D14" s="161">
        <f>+D13/616000</f>
        <v>12726.920853896105</v>
      </c>
      <c r="E14" s="162"/>
      <c r="F14" s="173"/>
    </row>
    <row r="15" spans="2:10" ht="24.75" customHeight="1" x14ac:dyDescent="0.25">
      <c r="B15" s="168"/>
      <c r="C15" s="64"/>
      <c r="D15" s="55"/>
      <c r="E15" s="58" t="s">
        <v>218</v>
      </c>
      <c r="F15" s="173"/>
      <c r="J15" s="23" t="s">
        <v>28</v>
      </c>
    </row>
    <row r="16" spans="2:10" ht="27" customHeight="1" x14ac:dyDescent="0.25">
      <c r="B16" s="168"/>
      <c r="C16" s="64" t="s">
        <v>16</v>
      </c>
      <c r="D16" s="55"/>
      <c r="E16" s="58"/>
      <c r="F16" s="173"/>
      <c r="J16" s="23" t="s">
        <v>28</v>
      </c>
    </row>
    <row r="17" spans="2:7" ht="27" customHeight="1" x14ac:dyDescent="0.25">
      <c r="B17" s="168"/>
      <c r="C17" s="64" t="s">
        <v>1</v>
      </c>
      <c r="D17" s="56">
        <v>2046522151</v>
      </c>
      <c r="E17" s="59" t="s">
        <v>28</v>
      </c>
      <c r="F17" s="173"/>
    </row>
    <row r="18" spans="2:7" ht="27" customHeight="1" x14ac:dyDescent="0.25">
      <c r="B18" s="168"/>
      <c r="C18" s="64" t="s">
        <v>2</v>
      </c>
      <c r="D18" s="56">
        <v>2202823325</v>
      </c>
      <c r="E18" s="59" t="s">
        <v>28</v>
      </c>
      <c r="F18" s="173"/>
    </row>
    <row r="19" spans="2:7" ht="27" customHeight="1" x14ac:dyDescent="0.25">
      <c r="B19" s="168"/>
      <c r="C19" s="64" t="s">
        <v>3</v>
      </c>
      <c r="D19" s="56">
        <v>1522150004</v>
      </c>
      <c r="E19" s="59"/>
      <c r="F19" s="173"/>
    </row>
    <row r="20" spans="2:7" ht="27" customHeight="1" x14ac:dyDescent="0.25">
      <c r="B20" s="168"/>
      <c r="C20" s="64" t="s">
        <v>4</v>
      </c>
      <c r="D20" s="56">
        <v>1522150004</v>
      </c>
      <c r="E20" s="59"/>
      <c r="F20" s="173"/>
    </row>
    <row r="21" spans="2:7" ht="27" customHeight="1" x14ac:dyDescent="0.25">
      <c r="B21" s="168"/>
      <c r="C21" s="163" t="s">
        <v>5</v>
      </c>
      <c r="D21" s="164"/>
      <c r="E21" s="165"/>
      <c r="F21" s="173"/>
    </row>
    <row r="22" spans="2:7" x14ac:dyDescent="0.25">
      <c r="B22" s="168"/>
      <c r="C22" s="163" t="s">
        <v>6</v>
      </c>
      <c r="D22" s="164"/>
      <c r="E22" s="165"/>
      <c r="F22" s="173"/>
    </row>
    <row r="23" spans="2:7" x14ac:dyDescent="0.25">
      <c r="B23" s="168"/>
      <c r="C23" s="111" t="s">
        <v>17</v>
      </c>
      <c r="D23" s="57">
        <f>D17/D19</f>
        <v>1.3444943964931331</v>
      </c>
      <c r="E23" s="58" t="s">
        <v>252</v>
      </c>
      <c r="F23" s="173"/>
    </row>
    <row r="24" spans="2:7" x14ac:dyDescent="0.25">
      <c r="B24" s="168"/>
      <c r="C24" s="111" t="s">
        <v>7</v>
      </c>
      <c r="D24" s="57">
        <f>D20/D18%</f>
        <v>69.099958527087054</v>
      </c>
      <c r="E24" s="58" t="s">
        <v>251</v>
      </c>
      <c r="F24" s="173"/>
    </row>
    <row r="25" spans="2:7" x14ac:dyDescent="0.25">
      <c r="B25" s="168"/>
      <c r="C25" s="66"/>
      <c r="D25" s="53"/>
      <c r="E25" s="59"/>
      <c r="F25" s="173"/>
    </row>
    <row r="26" spans="2:7" x14ac:dyDescent="0.25">
      <c r="B26" s="168"/>
      <c r="C26" s="166" t="s">
        <v>8</v>
      </c>
      <c r="D26" s="159" t="s">
        <v>253</v>
      </c>
      <c r="E26" s="160"/>
      <c r="F26" s="173"/>
      <c r="G26" s="136"/>
    </row>
    <row r="27" spans="2:7" x14ac:dyDescent="0.25">
      <c r="B27" s="168"/>
      <c r="C27" s="166"/>
      <c r="D27" s="159" t="s">
        <v>9</v>
      </c>
      <c r="E27" s="160"/>
      <c r="F27" s="173"/>
      <c r="G27" s="136"/>
    </row>
    <row r="28" spans="2:7" ht="60" customHeight="1" x14ac:dyDescent="0.25">
      <c r="B28" s="168"/>
      <c r="C28" s="90" t="s">
        <v>168</v>
      </c>
      <c r="D28" s="54"/>
      <c r="E28" s="54"/>
      <c r="F28" s="173"/>
      <c r="G28" s="2"/>
    </row>
    <row r="29" spans="2:7" ht="57" x14ac:dyDescent="0.25">
      <c r="B29" s="168"/>
      <c r="C29" s="91" t="s">
        <v>167</v>
      </c>
      <c r="D29" s="88" t="s">
        <v>53</v>
      </c>
      <c r="E29" s="97">
        <v>41639</v>
      </c>
      <c r="F29" s="173"/>
    </row>
    <row r="30" spans="2:7" ht="45" x14ac:dyDescent="0.25">
      <c r="B30" s="168"/>
      <c r="C30" s="90" t="s">
        <v>222</v>
      </c>
      <c r="D30" s="88" t="s">
        <v>45</v>
      </c>
      <c r="E30" s="88" t="s">
        <v>46</v>
      </c>
      <c r="F30" s="173"/>
    </row>
    <row r="31" spans="2:7" ht="15" x14ac:dyDescent="0.25">
      <c r="B31" s="168"/>
      <c r="C31" s="79"/>
      <c r="D31" s="40" t="s">
        <v>62</v>
      </c>
      <c r="E31" s="69" t="s">
        <v>208</v>
      </c>
      <c r="F31" s="173"/>
    </row>
    <row r="32" spans="2:7" x14ac:dyDescent="0.25">
      <c r="B32" s="168"/>
      <c r="C32" s="79"/>
      <c r="D32" s="42"/>
      <c r="E32" s="42"/>
      <c r="F32" s="173"/>
    </row>
    <row r="33" spans="2:6" x14ac:dyDescent="0.25">
      <c r="B33" s="168"/>
      <c r="C33" s="79"/>
      <c r="D33" s="42"/>
      <c r="E33" s="42"/>
      <c r="F33" s="173"/>
    </row>
    <row r="34" spans="2:6" x14ac:dyDescent="0.25">
      <c r="B34" s="168"/>
      <c r="C34" s="51" t="s">
        <v>49</v>
      </c>
      <c r="D34" s="51" t="s">
        <v>47</v>
      </c>
      <c r="E34" s="51" t="s">
        <v>48</v>
      </c>
      <c r="F34" s="173"/>
    </row>
    <row r="35" spans="2:6" ht="15" x14ac:dyDescent="0.25">
      <c r="B35" s="168"/>
      <c r="C35" s="52" t="s">
        <v>162</v>
      </c>
      <c r="D35" s="29" t="s">
        <v>20</v>
      </c>
      <c r="E35" s="29" t="s">
        <v>21</v>
      </c>
      <c r="F35" s="173"/>
    </row>
    <row r="36" spans="2:6" ht="15" x14ac:dyDescent="0.25">
      <c r="B36" s="168"/>
      <c r="C36" s="28" t="s">
        <v>22</v>
      </c>
      <c r="D36" s="28" t="s">
        <v>23</v>
      </c>
      <c r="E36" s="22" t="s">
        <v>24</v>
      </c>
      <c r="F36" s="173"/>
    </row>
    <row r="37" spans="2:6" ht="15" x14ac:dyDescent="0.25">
      <c r="B37" s="168"/>
      <c r="C37" s="28" t="s">
        <v>25</v>
      </c>
      <c r="D37" s="28" t="s">
        <v>25</v>
      </c>
      <c r="E37" s="28" t="s">
        <v>25</v>
      </c>
      <c r="F37" s="173"/>
    </row>
    <row r="38" spans="2:6" ht="16.5" thickBot="1" x14ac:dyDescent="0.3">
      <c r="B38" s="169"/>
      <c r="C38" s="48"/>
      <c r="D38" s="48"/>
      <c r="E38" s="48"/>
      <c r="F38" s="174"/>
    </row>
  </sheetData>
  <sheetProtection algorithmName="SHA-512" hashValue="Af4VIfM4LBfFR6StM60DCs911ZDmsFW9VVA1bH5/O4UF9crO7pQFPTbXHNg9LTNk/mqbNmI2ivtwINUvW4AHYQ==" saltValue="4SNIS2kEaOkRVPDjza51DQ==" spinCount="100000" sheet="1" objects="1" scenarios="1"/>
  <mergeCells count="21">
    <mergeCell ref="D10:E10"/>
    <mergeCell ref="B2:F2"/>
    <mergeCell ref="B3:F3"/>
    <mergeCell ref="B4:F4"/>
    <mergeCell ref="C5:F5"/>
    <mergeCell ref="B6:B38"/>
    <mergeCell ref="C6:E6"/>
    <mergeCell ref="F6:F38"/>
    <mergeCell ref="D7:E7"/>
    <mergeCell ref="D8:E8"/>
    <mergeCell ref="D9:E9"/>
    <mergeCell ref="D12:E12"/>
    <mergeCell ref="G26:G27"/>
    <mergeCell ref="D27:E27"/>
    <mergeCell ref="D11:E11"/>
    <mergeCell ref="D13:E13"/>
    <mergeCell ref="D14:E14"/>
    <mergeCell ref="C21:E21"/>
    <mergeCell ref="C22:E22"/>
    <mergeCell ref="C26:C27"/>
    <mergeCell ref="D26:E26"/>
  </mergeCells>
  <printOptions horizontalCentered="1"/>
  <pageMargins left="0.43307086614173229" right="0.23622047244094491" top="0.74803149606299213" bottom="0.74803149606299213" header="0.31496062992125984" footer="0.31496062992125984"/>
  <pageSetup scale="75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0"/>
  <sheetViews>
    <sheetView topLeftCell="A4" workbookViewId="0">
      <selection activeCell="J19" sqref="J19"/>
    </sheetView>
  </sheetViews>
  <sheetFormatPr baseColWidth="10" defaultRowHeight="15.75" x14ac:dyDescent="0.25"/>
  <cols>
    <col min="1" max="1" width="11.42578125" style="1"/>
    <col min="2" max="2" width="3.7109375" style="18" customWidth="1"/>
    <col min="3" max="3" width="55.5703125" style="18" customWidth="1"/>
    <col min="4" max="4" width="41.28515625" style="18" customWidth="1"/>
    <col min="5" max="5" width="29.42578125" style="18" customWidth="1"/>
    <col min="6" max="6" width="3.7109375" style="18" customWidth="1"/>
    <col min="7" max="9" width="11.42578125" style="1"/>
    <col min="10" max="10" width="18.85546875" style="23" bestFit="1" customWidth="1"/>
    <col min="11" max="16384" width="11.42578125" style="1"/>
  </cols>
  <sheetData>
    <row r="1" spans="2:6" ht="16.5" thickBot="1" x14ac:dyDescent="0.3"/>
    <row r="2" spans="2:6" ht="15.75" customHeight="1" x14ac:dyDescent="0.25">
      <c r="B2" s="144" t="s">
        <v>39</v>
      </c>
      <c r="C2" s="133"/>
      <c r="D2" s="133"/>
      <c r="E2" s="133"/>
      <c r="F2" s="154"/>
    </row>
    <row r="3" spans="2:6" ht="27.75" customHeight="1" x14ac:dyDescent="0.25">
      <c r="B3" s="146" t="s">
        <v>0</v>
      </c>
      <c r="C3" s="147"/>
      <c r="D3" s="147"/>
      <c r="E3" s="147"/>
      <c r="F3" s="155"/>
    </row>
    <row r="4" spans="2:6" ht="21" customHeight="1" x14ac:dyDescent="0.25">
      <c r="B4" s="146" t="s">
        <v>40</v>
      </c>
      <c r="C4" s="147"/>
      <c r="D4" s="147"/>
      <c r="E4" s="147"/>
      <c r="F4" s="155"/>
    </row>
    <row r="5" spans="2:6" ht="15" x14ac:dyDescent="0.25">
      <c r="B5" s="31"/>
      <c r="C5" s="156"/>
      <c r="D5" s="157"/>
      <c r="E5" s="157"/>
      <c r="F5" s="158"/>
    </row>
    <row r="6" spans="2:6" ht="26.25" customHeight="1" x14ac:dyDescent="0.25">
      <c r="B6" s="167"/>
      <c r="C6" s="170" t="s">
        <v>63</v>
      </c>
      <c r="D6" s="171"/>
      <c r="E6" s="171"/>
      <c r="F6" s="172"/>
    </row>
    <row r="7" spans="2:6" ht="27.75" customHeight="1" x14ac:dyDescent="0.25">
      <c r="B7" s="168"/>
      <c r="C7" s="61" t="s">
        <v>64</v>
      </c>
      <c r="D7" s="175"/>
      <c r="E7" s="176"/>
      <c r="F7" s="173"/>
    </row>
    <row r="8" spans="2:6" ht="29.25" customHeight="1" thickBot="1" x14ac:dyDescent="0.3">
      <c r="B8" s="168"/>
      <c r="C8" s="61" t="s">
        <v>52</v>
      </c>
      <c r="D8" s="177" t="s">
        <v>13</v>
      </c>
      <c r="E8" s="178"/>
      <c r="F8" s="173"/>
    </row>
    <row r="9" spans="2:6" ht="23.25" customHeight="1" thickBot="1" x14ac:dyDescent="0.3">
      <c r="B9" s="168"/>
      <c r="C9" s="62">
        <v>46</v>
      </c>
      <c r="D9" s="179">
        <v>1401236551</v>
      </c>
      <c r="E9" s="180"/>
      <c r="F9" s="173"/>
    </row>
    <row r="10" spans="2:6" ht="23.25" customHeight="1" x14ac:dyDescent="0.25">
      <c r="B10" s="168"/>
      <c r="C10" s="62">
        <v>40</v>
      </c>
      <c r="D10" s="181">
        <v>1289875340</v>
      </c>
      <c r="E10" s="182"/>
      <c r="F10" s="173"/>
    </row>
    <row r="11" spans="2:6" ht="26.25" customHeight="1" x14ac:dyDescent="0.25">
      <c r="B11" s="168"/>
      <c r="C11" s="62"/>
      <c r="D11" s="161"/>
      <c r="E11" s="162"/>
      <c r="F11" s="173"/>
    </row>
    <row r="12" spans="2:6" ht="26.25" customHeight="1" x14ac:dyDescent="0.25">
      <c r="B12" s="168"/>
      <c r="C12" s="62"/>
      <c r="D12" s="161"/>
      <c r="E12" s="162"/>
      <c r="F12" s="173"/>
    </row>
    <row r="13" spans="2:6" ht="26.25" customHeight="1" x14ac:dyDescent="0.25">
      <c r="B13" s="168"/>
      <c r="C13" s="62"/>
      <c r="D13" s="161"/>
      <c r="E13" s="162"/>
      <c r="F13" s="173"/>
    </row>
    <row r="14" spans="2:6" ht="21.75" customHeight="1" x14ac:dyDescent="0.25">
      <c r="B14" s="168"/>
      <c r="C14" s="62"/>
      <c r="D14" s="161"/>
      <c r="E14" s="162"/>
      <c r="F14" s="173"/>
    </row>
    <row r="15" spans="2:6" ht="31.5" x14ac:dyDescent="0.25">
      <c r="B15" s="168"/>
      <c r="C15" s="63" t="s">
        <v>14</v>
      </c>
      <c r="D15" s="161">
        <f>D9+D10</f>
        <v>2691111891</v>
      </c>
      <c r="E15" s="162"/>
      <c r="F15" s="173"/>
    </row>
    <row r="16" spans="2:6" ht="36.75" customHeight="1" x14ac:dyDescent="0.25">
      <c r="B16" s="168"/>
      <c r="C16" s="63" t="s">
        <v>15</v>
      </c>
      <c r="D16" s="161">
        <f>+D15/616000</f>
        <v>4368.6881347402596</v>
      </c>
      <c r="E16" s="162"/>
      <c r="F16" s="173"/>
    </row>
    <row r="17" spans="2:10" ht="24.75" customHeight="1" x14ac:dyDescent="0.25">
      <c r="B17" s="168"/>
      <c r="C17" s="64"/>
      <c r="D17" s="55"/>
      <c r="E17" s="113" t="s">
        <v>232</v>
      </c>
      <c r="F17" s="173"/>
      <c r="J17" s="23" t="s">
        <v>28</v>
      </c>
    </row>
    <row r="18" spans="2:10" ht="27" customHeight="1" x14ac:dyDescent="0.25">
      <c r="B18" s="168"/>
      <c r="C18" s="64" t="s">
        <v>16</v>
      </c>
      <c r="D18" s="55"/>
      <c r="E18" s="58"/>
      <c r="F18" s="173"/>
      <c r="J18" s="23" t="s">
        <v>28</v>
      </c>
    </row>
    <row r="19" spans="2:10" ht="27" customHeight="1" x14ac:dyDescent="0.25">
      <c r="B19" s="168"/>
      <c r="C19" s="64" t="s">
        <v>1</v>
      </c>
      <c r="D19" s="56">
        <v>4977068007</v>
      </c>
      <c r="E19" s="59" t="s">
        <v>28</v>
      </c>
      <c r="F19" s="173"/>
    </row>
    <row r="20" spans="2:10" ht="27" customHeight="1" x14ac:dyDescent="0.25">
      <c r="B20" s="168"/>
      <c r="C20" s="64" t="s">
        <v>2</v>
      </c>
      <c r="D20" s="56">
        <v>5462811007</v>
      </c>
      <c r="E20" s="59" t="s">
        <v>28</v>
      </c>
      <c r="F20" s="173"/>
    </row>
    <row r="21" spans="2:10" ht="27" customHeight="1" x14ac:dyDescent="0.25">
      <c r="B21" s="168"/>
      <c r="C21" s="64" t="s">
        <v>3</v>
      </c>
      <c r="D21" s="56">
        <v>119458000</v>
      </c>
      <c r="E21" s="59"/>
      <c r="F21" s="173"/>
    </row>
    <row r="22" spans="2:10" ht="27" customHeight="1" x14ac:dyDescent="0.25">
      <c r="B22" s="168"/>
      <c r="C22" s="64" t="s">
        <v>4</v>
      </c>
      <c r="D22" s="56">
        <v>119458000</v>
      </c>
      <c r="E22" s="59"/>
      <c r="F22" s="173"/>
    </row>
    <row r="23" spans="2:10" ht="27" customHeight="1" x14ac:dyDescent="0.25">
      <c r="B23" s="168"/>
      <c r="C23" s="163" t="s">
        <v>5</v>
      </c>
      <c r="D23" s="164"/>
      <c r="E23" s="165"/>
      <c r="F23" s="173"/>
    </row>
    <row r="24" spans="2:10" x14ac:dyDescent="0.25">
      <c r="B24" s="168"/>
      <c r="C24" s="163" t="s">
        <v>6</v>
      </c>
      <c r="D24" s="164"/>
      <c r="E24" s="165"/>
      <c r="F24" s="173"/>
    </row>
    <row r="25" spans="2:10" x14ac:dyDescent="0.25">
      <c r="B25" s="168"/>
      <c r="C25" s="65" t="s">
        <v>17</v>
      </c>
      <c r="D25" s="57">
        <f>D19/D21</f>
        <v>41.663747986740113</v>
      </c>
      <c r="E25" s="58" t="s">
        <v>65</v>
      </c>
      <c r="F25" s="173"/>
    </row>
    <row r="26" spans="2:10" x14ac:dyDescent="0.25">
      <c r="B26" s="168"/>
      <c r="C26" s="65" t="s">
        <v>7</v>
      </c>
      <c r="D26" s="57">
        <f>D22/D20%</f>
        <v>2.1867496394608477</v>
      </c>
      <c r="E26" s="58" t="s">
        <v>66</v>
      </c>
      <c r="F26" s="173"/>
    </row>
    <row r="27" spans="2:10" x14ac:dyDescent="0.25">
      <c r="B27" s="168"/>
      <c r="C27" s="66"/>
      <c r="D27" s="53"/>
      <c r="E27" s="59"/>
      <c r="F27" s="173"/>
    </row>
    <row r="28" spans="2:10" x14ac:dyDescent="0.25">
      <c r="B28" s="168"/>
      <c r="C28" s="166" t="s">
        <v>8</v>
      </c>
      <c r="D28" s="159" t="s">
        <v>59</v>
      </c>
      <c r="E28" s="160"/>
      <c r="F28" s="173"/>
      <c r="G28" s="136"/>
    </row>
    <row r="29" spans="2:10" x14ac:dyDescent="0.25">
      <c r="B29" s="168"/>
      <c r="C29" s="166"/>
      <c r="D29" s="159" t="s">
        <v>9</v>
      </c>
      <c r="E29" s="160"/>
      <c r="F29" s="173"/>
      <c r="G29" s="136"/>
    </row>
    <row r="30" spans="2:10" ht="15" x14ac:dyDescent="0.25">
      <c r="B30" s="168"/>
      <c r="C30" s="67"/>
      <c r="D30" s="54"/>
      <c r="E30" s="60"/>
      <c r="F30" s="173"/>
      <c r="G30" s="2"/>
    </row>
    <row r="31" spans="2:10" ht="15" x14ac:dyDescent="0.25">
      <c r="B31" s="168"/>
      <c r="C31" s="79" t="s">
        <v>18</v>
      </c>
      <c r="D31" s="50" t="s">
        <v>53</v>
      </c>
      <c r="E31" s="70">
        <v>42004</v>
      </c>
      <c r="F31" s="173"/>
    </row>
    <row r="32" spans="2:10" x14ac:dyDescent="0.25">
      <c r="B32" s="168"/>
      <c r="C32" s="39"/>
      <c r="D32" s="50" t="s">
        <v>67</v>
      </c>
      <c r="E32" s="50" t="s">
        <v>69</v>
      </c>
      <c r="F32" s="173"/>
    </row>
    <row r="33" spans="2:6" x14ac:dyDescent="0.25">
      <c r="B33" s="168"/>
      <c r="C33" s="39"/>
      <c r="D33" s="40" t="s">
        <v>68</v>
      </c>
      <c r="E33" s="69">
        <v>48</v>
      </c>
      <c r="F33" s="173"/>
    </row>
    <row r="34" spans="2:6" x14ac:dyDescent="0.25">
      <c r="B34" s="168"/>
      <c r="C34" s="39"/>
      <c r="D34" s="42"/>
      <c r="E34" s="42"/>
      <c r="F34" s="173"/>
    </row>
    <row r="35" spans="2:6" x14ac:dyDescent="0.25">
      <c r="B35" s="168"/>
      <c r="C35" s="39"/>
      <c r="D35" s="42"/>
      <c r="E35" s="42"/>
      <c r="F35" s="173"/>
    </row>
    <row r="36" spans="2:6" x14ac:dyDescent="0.25">
      <c r="B36" s="168"/>
      <c r="C36" s="51" t="s">
        <v>49</v>
      </c>
      <c r="D36" s="51" t="s">
        <v>47</v>
      </c>
      <c r="E36" s="51" t="s">
        <v>48</v>
      </c>
      <c r="F36" s="173"/>
    </row>
    <row r="37" spans="2:6" ht="15" x14ac:dyDescent="0.25">
      <c r="B37" s="168"/>
      <c r="C37" s="52" t="s">
        <v>19</v>
      </c>
      <c r="D37" s="29" t="s">
        <v>20</v>
      </c>
      <c r="E37" s="29" t="s">
        <v>21</v>
      </c>
      <c r="F37" s="173"/>
    </row>
    <row r="38" spans="2:6" ht="15" x14ac:dyDescent="0.25">
      <c r="B38" s="168"/>
      <c r="C38" s="28" t="s">
        <v>22</v>
      </c>
      <c r="D38" s="28" t="s">
        <v>23</v>
      </c>
      <c r="E38" s="22" t="s">
        <v>24</v>
      </c>
      <c r="F38" s="173"/>
    </row>
    <row r="39" spans="2:6" ht="15" x14ac:dyDescent="0.25">
      <c r="B39" s="168"/>
      <c r="C39" s="28" t="s">
        <v>25</v>
      </c>
      <c r="D39" s="28" t="s">
        <v>25</v>
      </c>
      <c r="E39" s="28" t="s">
        <v>25</v>
      </c>
      <c r="F39" s="173"/>
    </row>
    <row r="40" spans="2:6" ht="16.5" thickBot="1" x14ac:dyDescent="0.3">
      <c r="B40" s="169"/>
      <c r="C40" s="48"/>
      <c r="D40" s="48"/>
      <c r="E40" s="48"/>
      <c r="F40" s="174"/>
    </row>
  </sheetData>
  <sheetProtection algorithmName="SHA-512" hashValue="XPoaJsDtCT2hRnCjaB5h3BmdVOG4P0vYf+lgCjmQOcwxPbkZ0/1cuBTq5G8GujLFpvSB+WlB5wC0rL6HfBBQwg==" saltValue="WeO1+wMCTXmBYVM2cZo04g==" spinCount="100000" sheet="1" objects="1" scenarios="1"/>
  <mergeCells count="23">
    <mergeCell ref="D13:E13"/>
    <mergeCell ref="B2:F2"/>
    <mergeCell ref="B3:F3"/>
    <mergeCell ref="B4:F4"/>
    <mergeCell ref="C5:F5"/>
    <mergeCell ref="B6:B40"/>
    <mergeCell ref="C6:E6"/>
    <mergeCell ref="F6:F40"/>
    <mergeCell ref="D7:E7"/>
    <mergeCell ref="D8:E8"/>
    <mergeCell ref="D9:E9"/>
    <mergeCell ref="D10:E10"/>
    <mergeCell ref="D11:E11"/>
    <mergeCell ref="D12:E12"/>
    <mergeCell ref="G28:G29"/>
    <mergeCell ref="D29:E29"/>
    <mergeCell ref="D14:E14"/>
    <mergeCell ref="D15:E15"/>
    <mergeCell ref="D16:E16"/>
    <mergeCell ref="C23:E23"/>
    <mergeCell ref="C24:E24"/>
    <mergeCell ref="C28:C29"/>
    <mergeCell ref="D28:E28"/>
  </mergeCells>
  <printOptions horizontalCentered="1"/>
  <pageMargins left="0.43307086614173229" right="0.23622047244094491" top="0.74803149606299213" bottom="0.74803149606299213" header="0.31496062992125984" footer="0.31496062992125984"/>
  <pageSetup scale="75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2"/>
  <sheetViews>
    <sheetView topLeftCell="A14" workbookViewId="0">
      <selection activeCell="D17" sqref="D17:E17"/>
    </sheetView>
  </sheetViews>
  <sheetFormatPr baseColWidth="10" defaultRowHeight="15.75" x14ac:dyDescent="0.25"/>
  <cols>
    <col min="1" max="1" width="11.42578125" style="1"/>
    <col min="2" max="2" width="3.7109375" style="18" customWidth="1"/>
    <col min="3" max="3" width="55.5703125" style="18" customWidth="1"/>
    <col min="4" max="4" width="41.28515625" style="18" customWidth="1"/>
    <col min="5" max="5" width="29.42578125" style="18" customWidth="1"/>
    <col min="6" max="6" width="3.7109375" style="18" customWidth="1"/>
    <col min="7" max="9" width="11.42578125" style="1"/>
    <col min="10" max="10" width="18.85546875" style="23" bestFit="1" customWidth="1"/>
    <col min="11" max="16384" width="11.42578125" style="1"/>
  </cols>
  <sheetData>
    <row r="1" spans="2:10" ht="16.5" thickBot="1" x14ac:dyDescent="0.3"/>
    <row r="2" spans="2:10" ht="15.75" customHeight="1" x14ac:dyDescent="0.25">
      <c r="B2" s="144" t="s">
        <v>39</v>
      </c>
      <c r="C2" s="133"/>
      <c r="D2" s="133"/>
      <c r="E2" s="133"/>
      <c r="F2" s="154"/>
    </row>
    <row r="3" spans="2:10" ht="27.75" customHeight="1" x14ac:dyDescent="0.25">
      <c r="B3" s="146" t="s">
        <v>0</v>
      </c>
      <c r="C3" s="147"/>
      <c r="D3" s="147"/>
      <c r="E3" s="147"/>
      <c r="F3" s="155"/>
    </row>
    <row r="4" spans="2:10" ht="21" customHeight="1" x14ac:dyDescent="0.25">
      <c r="B4" s="146" t="s">
        <v>40</v>
      </c>
      <c r="C4" s="147"/>
      <c r="D4" s="147"/>
      <c r="E4" s="147"/>
      <c r="F4" s="155"/>
    </row>
    <row r="5" spans="2:10" ht="15" x14ac:dyDescent="0.25">
      <c r="B5" s="31"/>
      <c r="C5" s="156"/>
      <c r="D5" s="157"/>
      <c r="E5" s="157"/>
      <c r="F5" s="158"/>
    </row>
    <row r="6" spans="2:10" ht="26.25" customHeight="1" x14ac:dyDescent="0.25">
      <c r="B6" s="167"/>
      <c r="C6" s="170" t="s">
        <v>54</v>
      </c>
      <c r="D6" s="171"/>
      <c r="E6" s="171"/>
      <c r="F6" s="172"/>
    </row>
    <row r="7" spans="2:10" ht="27.75" customHeight="1" x14ac:dyDescent="0.25">
      <c r="B7" s="168"/>
      <c r="C7" s="61" t="s">
        <v>55</v>
      </c>
      <c r="D7" s="175"/>
      <c r="E7" s="176"/>
      <c r="F7" s="173"/>
    </row>
    <row r="8" spans="2:10" ht="29.25" customHeight="1" thickBot="1" x14ac:dyDescent="0.3">
      <c r="B8" s="168"/>
      <c r="C8" s="61" t="s">
        <v>52</v>
      </c>
      <c r="D8" s="177" t="s">
        <v>13</v>
      </c>
      <c r="E8" s="178"/>
      <c r="F8" s="173"/>
    </row>
    <row r="9" spans="2:10" ht="23.25" customHeight="1" thickBot="1" x14ac:dyDescent="0.3">
      <c r="B9" s="168"/>
      <c r="C9" s="62">
        <v>8</v>
      </c>
      <c r="D9" s="183">
        <v>2352481241</v>
      </c>
      <c r="E9" s="184"/>
      <c r="F9" s="173"/>
    </row>
    <row r="10" spans="2:10" ht="23.25" customHeight="1" thickBot="1" x14ac:dyDescent="0.3">
      <c r="B10" s="168"/>
      <c r="C10" s="62">
        <v>10</v>
      </c>
      <c r="D10" s="183">
        <v>1275939691</v>
      </c>
      <c r="E10" s="184"/>
      <c r="F10" s="173"/>
    </row>
    <row r="11" spans="2:10" ht="26.25" customHeight="1" thickBot="1" x14ac:dyDescent="0.3">
      <c r="B11" s="168"/>
      <c r="C11" s="62">
        <v>3</v>
      </c>
      <c r="D11" s="183">
        <v>6828678870</v>
      </c>
      <c r="E11" s="184"/>
      <c r="F11" s="173"/>
    </row>
    <row r="12" spans="2:10" ht="26.25" customHeight="1" x14ac:dyDescent="0.25">
      <c r="B12" s="168"/>
      <c r="C12" s="62"/>
      <c r="D12" s="161"/>
      <c r="E12" s="162"/>
      <c r="F12" s="173"/>
    </row>
    <row r="13" spans="2:10" ht="26.25" customHeight="1" x14ac:dyDescent="0.25">
      <c r="B13" s="168"/>
      <c r="C13" s="62"/>
      <c r="D13" s="161"/>
      <c r="E13" s="162"/>
      <c r="F13" s="173"/>
    </row>
    <row r="14" spans="2:10" ht="26.25" customHeight="1" x14ac:dyDescent="0.25">
      <c r="B14" s="168"/>
      <c r="C14" s="62"/>
      <c r="D14" s="161"/>
      <c r="E14" s="162"/>
      <c r="F14" s="173"/>
    </row>
    <row r="15" spans="2:10" ht="26.25" customHeight="1" x14ac:dyDescent="0.25">
      <c r="B15" s="168"/>
      <c r="C15" s="62"/>
      <c r="D15" s="161"/>
      <c r="E15" s="162"/>
      <c r="F15" s="173"/>
    </row>
    <row r="16" spans="2:10" ht="21.75" customHeight="1" x14ac:dyDescent="0.25">
      <c r="B16" s="168"/>
      <c r="C16" s="62"/>
      <c r="D16" s="161"/>
      <c r="E16" s="162"/>
      <c r="F16" s="173"/>
      <c r="J16" s="23" t="s">
        <v>56</v>
      </c>
    </row>
    <row r="17" spans="2:10" ht="31.5" x14ac:dyDescent="0.25">
      <c r="B17" s="168"/>
      <c r="C17" s="63" t="s">
        <v>14</v>
      </c>
      <c r="D17" s="161">
        <f>SUM(D9:E16)</f>
        <v>10457099802</v>
      </c>
      <c r="E17" s="162"/>
      <c r="F17" s="173"/>
    </row>
    <row r="18" spans="2:10" ht="36.75" customHeight="1" x14ac:dyDescent="0.25">
      <c r="B18" s="168"/>
      <c r="C18" s="63" t="s">
        <v>15</v>
      </c>
      <c r="D18" s="161">
        <f>+D17/616000</f>
        <v>16975.811366883117</v>
      </c>
      <c r="E18" s="162"/>
      <c r="F18" s="173"/>
    </row>
    <row r="19" spans="2:10" ht="24.75" customHeight="1" x14ac:dyDescent="0.25">
      <c r="B19" s="168"/>
      <c r="C19" s="64"/>
      <c r="D19" s="55"/>
      <c r="E19" s="113" t="s">
        <v>218</v>
      </c>
      <c r="F19" s="173"/>
      <c r="J19" s="23" t="s">
        <v>28</v>
      </c>
    </row>
    <row r="20" spans="2:10" ht="27" customHeight="1" x14ac:dyDescent="0.25">
      <c r="B20" s="168"/>
      <c r="C20" s="64" t="s">
        <v>16</v>
      </c>
      <c r="D20" s="55"/>
      <c r="E20" s="58"/>
      <c r="F20" s="173"/>
      <c r="J20" s="23" t="s">
        <v>28</v>
      </c>
    </row>
    <row r="21" spans="2:10" ht="27" customHeight="1" x14ac:dyDescent="0.25">
      <c r="B21" s="168"/>
      <c r="C21" s="64" t="s">
        <v>1</v>
      </c>
      <c r="D21" s="56">
        <v>711029435</v>
      </c>
      <c r="E21" s="59" t="s">
        <v>28</v>
      </c>
      <c r="F21" s="173"/>
    </row>
    <row r="22" spans="2:10" ht="27" customHeight="1" x14ac:dyDescent="0.25">
      <c r="B22" s="168"/>
      <c r="C22" s="64" t="s">
        <v>2</v>
      </c>
      <c r="D22" s="56">
        <v>761029435</v>
      </c>
      <c r="E22" s="59" t="s">
        <v>28</v>
      </c>
      <c r="F22" s="173"/>
    </row>
    <row r="23" spans="2:10" ht="27" customHeight="1" x14ac:dyDescent="0.25">
      <c r="B23" s="168"/>
      <c r="C23" s="64" t="s">
        <v>3</v>
      </c>
      <c r="D23" s="56">
        <v>179509431</v>
      </c>
      <c r="E23" s="59"/>
      <c r="F23" s="173"/>
    </row>
    <row r="24" spans="2:10" ht="27" customHeight="1" x14ac:dyDescent="0.25">
      <c r="B24" s="168"/>
      <c r="C24" s="64" t="s">
        <v>4</v>
      </c>
      <c r="D24" s="56">
        <v>179509431</v>
      </c>
      <c r="E24" s="59"/>
      <c r="F24" s="173"/>
    </row>
    <row r="25" spans="2:10" ht="27" customHeight="1" x14ac:dyDescent="0.25">
      <c r="B25" s="168"/>
      <c r="C25" s="163" t="s">
        <v>5</v>
      </c>
      <c r="D25" s="164"/>
      <c r="E25" s="165"/>
      <c r="F25" s="173"/>
    </row>
    <row r="26" spans="2:10" x14ac:dyDescent="0.25">
      <c r="B26" s="168"/>
      <c r="C26" s="163" t="s">
        <v>6</v>
      </c>
      <c r="D26" s="164"/>
      <c r="E26" s="165"/>
      <c r="F26" s="173"/>
    </row>
    <row r="27" spans="2:10" x14ac:dyDescent="0.25">
      <c r="B27" s="168"/>
      <c r="C27" s="65" t="s">
        <v>17</v>
      </c>
      <c r="D27" s="57">
        <f>D21/D23</f>
        <v>3.9609586584896479</v>
      </c>
      <c r="E27" s="58" t="s">
        <v>57</v>
      </c>
      <c r="F27" s="173"/>
    </row>
    <row r="28" spans="2:10" x14ac:dyDescent="0.25">
      <c r="B28" s="168"/>
      <c r="C28" s="65" t="s">
        <v>7</v>
      </c>
      <c r="D28" s="57">
        <f>D24/D22%</f>
        <v>23.587711952297877</v>
      </c>
      <c r="E28" s="58" t="s">
        <v>58</v>
      </c>
      <c r="F28" s="173"/>
    </row>
    <row r="29" spans="2:10" x14ac:dyDescent="0.25">
      <c r="B29" s="168"/>
      <c r="C29" s="66"/>
      <c r="D29" s="53"/>
      <c r="E29" s="59"/>
      <c r="F29" s="173"/>
    </row>
    <row r="30" spans="2:10" x14ac:dyDescent="0.25">
      <c r="B30" s="168"/>
      <c r="C30" s="166" t="s">
        <v>8</v>
      </c>
      <c r="D30" s="159" t="s">
        <v>59</v>
      </c>
      <c r="E30" s="160"/>
      <c r="F30" s="173"/>
      <c r="G30" s="136"/>
    </row>
    <row r="31" spans="2:10" x14ac:dyDescent="0.25">
      <c r="B31" s="168"/>
      <c r="C31" s="166"/>
      <c r="D31" s="159" t="s">
        <v>9</v>
      </c>
      <c r="E31" s="160"/>
      <c r="F31" s="173"/>
      <c r="G31" s="136"/>
    </row>
    <row r="32" spans="2:10" ht="15" x14ac:dyDescent="0.25">
      <c r="B32" s="168"/>
      <c r="C32" s="67"/>
      <c r="D32" s="54"/>
      <c r="E32" s="60"/>
      <c r="F32" s="173"/>
      <c r="G32" s="2"/>
    </row>
    <row r="33" spans="2:6" ht="15" x14ac:dyDescent="0.25">
      <c r="B33" s="168"/>
      <c r="C33" s="79" t="s">
        <v>18</v>
      </c>
      <c r="D33" s="50" t="s">
        <v>37</v>
      </c>
      <c r="E33" s="68">
        <v>42004</v>
      </c>
      <c r="F33" s="173"/>
    </row>
    <row r="34" spans="2:6" x14ac:dyDescent="0.25">
      <c r="B34" s="168"/>
      <c r="C34" s="39"/>
      <c r="D34" s="50" t="s">
        <v>60</v>
      </c>
      <c r="E34" s="50" t="s">
        <v>61</v>
      </c>
      <c r="F34" s="173"/>
    </row>
    <row r="35" spans="2:6" x14ac:dyDescent="0.25">
      <c r="B35" s="168"/>
      <c r="C35" s="39"/>
      <c r="D35" s="40" t="s">
        <v>62</v>
      </c>
      <c r="E35" s="69">
        <v>28</v>
      </c>
      <c r="F35" s="173"/>
    </row>
    <row r="36" spans="2:6" x14ac:dyDescent="0.25">
      <c r="B36" s="168"/>
      <c r="C36" s="39"/>
      <c r="D36" s="42"/>
      <c r="E36" s="42"/>
      <c r="F36" s="173"/>
    </row>
    <row r="37" spans="2:6" x14ac:dyDescent="0.25">
      <c r="B37" s="168"/>
      <c r="C37" s="39"/>
      <c r="D37" s="42"/>
      <c r="E37" s="42"/>
      <c r="F37" s="173"/>
    </row>
    <row r="38" spans="2:6" x14ac:dyDescent="0.25">
      <c r="B38" s="168"/>
      <c r="C38" s="51" t="s">
        <v>49</v>
      </c>
      <c r="D38" s="51" t="s">
        <v>47</v>
      </c>
      <c r="E38" s="51" t="s">
        <v>48</v>
      </c>
      <c r="F38" s="173"/>
    </row>
    <row r="39" spans="2:6" ht="15" x14ac:dyDescent="0.25">
      <c r="B39" s="168"/>
      <c r="C39" s="52" t="s">
        <v>19</v>
      </c>
      <c r="D39" s="29" t="s">
        <v>20</v>
      </c>
      <c r="E39" s="29" t="s">
        <v>21</v>
      </c>
      <c r="F39" s="173"/>
    </row>
    <row r="40" spans="2:6" ht="15" x14ac:dyDescent="0.25">
      <c r="B40" s="168"/>
      <c r="C40" s="28" t="s">
        <v>22</v>
      </c>
      <c r="D40" s="28" t="s">
        <v>23</v>
      </c>
      <c r="E40" s="22" t="s">
        <v>24</v>
      </c>
      <c r="F40" s="173"/>
    </row>
    <row r="41" spans="2:6" ht="15" x14ac:dyDescent="0.25">
      <c r="B41" s="168"/>
      <c r="C41" s="28" t="s">
        <v>25</v>
      </c>
      <c r="D41" s="28" t="s">
        <v>25</v>
      </c>
      <c r="E41" s="28" t="s">
        <v>25</v>
      </c>
      <c r="F41" s="173"/>
    </row>
    <row r="42" spans="2:6" ht="16.5" thickBot="1" x14ac:dyDescent="0.3">
      <c r="B42" s="169"/>
      <c r="C42" s="48"/>
      <c r="D42" s="48"/>
      <c r="E42" s="48"/>
      <c r="F42" s="174"/>
    </row>
  </sheetData>
  <sheetProtection algorithmName="SHA-512" hashValue="By0W881ESYtgzJ/azQDhIkwltVTwZqI/26UbWTOqZhjgtMbZ1t/H6dydNcEjTgIa4JT4M4rLOrMkfLjHr7A50A==" saltValue="fRsr6tXXRGLKtP8uXtlGBg==" spinCount="100000" sheet="1" objects="1" scenarios="1"/>
  <mergeCells count="25">
    <mergeCell ref="D15:E15"/>
    <mergeCell ref="B2:F2"/>
    <mergeCell ref="B3:F3"/>
    <mergeCell ref="B4:F4"/>
    <mergeCell ref="C5:F5"/>
    <mergeCell ref="B6:B42"/>
    <mergeCell ref="C6:E6"/>
    <mergeCell ref="F6:F42"/>
    <mergeCell ref="D7:E7"/>
    <mergeCell ref="D8:E8"/>
    <mergeCell ref="D9:E9"/>
    <mergeCell ref="D10:E10"/>
    <mergeCell ref="D11:E11"/>
    <mergeCell ref="D12:E12"/>
    <mergeCell ref="D13:E13"/>
    <mergeCell ref="D14:E14"/>
    <mergeCell ref="G30:G31"/>
    <mergeCell ref="D31:E31"/>
    <mergeCell ref="D16:E16"/>
    <mergeCell ref="D17:E17"/>
    <mergeCell ref="D18:E18"/>
    <mergeCell ref="C25:E25"/>
    <mergeCell ref="C26:E26"/>
    <mergeCell ref="C30:C31"/>
    <mergeCell ref="D30:E30"/>
  </mergeCells>
  <printOptions horizontalCentered="1"/>
  <pageMargins left="0.43307086614173229" right="0.23622047244094491" top="0.74803149606299213" bottom="0.74803149606299213" header="0.31496062992125984" footer="0.31496062992125984"/>
  <pageSetup scale="75"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2"/>
  <sheetViews>
    <sheetView topLeftCell="A12" workbookViewId="0">
      <selection activeCell="D38" sqref="D38"/>
    </sheetView>
  </sheetViews>
  <sheetFormatPr baseColWidth="10" defaultRowHeight="15.75" x14ac:dyDescent="0.25"/>
  <cols>
    <col min="1" max="1" width="11.42578125" style="1"/>
    <col min="2" max="2" width="3.7109375" style="18" customWidth="1"/>
    <col min="3" max="3" width="55.5703125" style="18" customWidth="1"/>
    <col min="4" max="4" width="41.28515625" style="18" customWidth="1"/>
    <col min="5" max="5" width="29.42578125" style="18" customWidth="1"/>
    <col min="6" max="6" width="3.7109375" style="18" customWidth="1"/>
    <col min="7" max="9" width="11.42578125" style="1"/>
    <col min="10" max="10" width="18.85546875" style="23" bestFit="1" customWidth="1"/>
    <col min="11" max="16384" width="11.42578125" style="1"/>
  </cols>
  <sheetData>
    <row r="1" spans="2:6" ht="16.5" thickBot="1" x14ac:dyDescent="0.3"/>
    <row r="2" spans="2:6" ht="15.75" customHeight="1" x14ac:dyDescent="0.25">
      <c r="B2" s="144" t="s">
        <v>39</v>
      </c>
      <c r="C2" s="133"/>
      <c r="D2" s="133"/>
      <c r="E2" s="133"/>
      <c r="F2" s="154"/>
    </row>
    <row r="3" spans="2:6" ht="27.75" customHeight="1" x14ac:dyDescent="0.25">
      <c r="B3" s="146" t="s">
        <v>0</v>
      </c>
      <c r="C3" s="147"/>
      <c r="D3" s="147"/>
      <c r="E3" s="147"/>
      <c r="F3" s="155"/>
    </row>
    <row r="4" spans="2:6" ht="21" customHeight="1" x14ac:dyDescent="0.25">
      <c r="B4" s="146" t="s">
        <v>40</v>
      </c>
      <c r="C4" s="147"/>
      <c r="D4" s="147"/>
      <c r="E4" s="147"/>
      <c r="F4" s="155"/>
    </row>
    <row r="5" spans="2:6" ht="15" x14ac:dyDescent="0.25">
      <c r="B5" s="31"/>
      <c r="C5" s="156"/>
      <c r="D5" s="157"/>
      <c r="E5" s="157"/>
      <c r="F5" s="158"/>
    </row>
    <row r="6" spans="2:6" ht="26.25" customHeight="1" x14ac:dyDescent="0.25">
      <c r="B6" s="167"/>
      <c r="C6" s="170" t="s">
        <v>70</v>
      </c>
      <c r="D6" s="171"/>
      <c r="E6" s="171"/>
      <c r="F6" s="172"/>
    </row>
    <row r="7" spans="2:6" ht="27.75" customHeight="1" x14ac:dyDescent="0.25">
      <c r="B7" s="168"/>
      <c r="C7" s="61" t="s">
        <v>71</v>
      </c>
      <c r="D7" s="175"/>
      <c r="E7" s="176"/>
      <c r="F7" s="173"/>
    </row>
    <row r="8" spans="2:6" ht="29.25" customHeight="1" thickBot="1" x14ac:dyDescent="0.3">
      <c r="B8" s="168"/>
      <c r="C8" s="61" t="s">
        <v>52</v>
      </c>
      <c r="D8" s="177" t="s">
        <v>13</v>
      </c>
      <c r="E8" s="178"/>
      <c r="F8" s="173"/>
    </row>
    <row r="9" spans="2:6" ht="23.25" customHeight="1" thickBot="1" x14ac:dyDescent="0.3">
      <c r="B9" s="168"/>
      <c r="C9" s="62">
        <v>47</v>
      </c>
      <c r="D9" s="183">
        <v>1773739831</v>
      </c>
      <c r="E9" s="184"/>
      <c r="F9" s="173"/>
    </row>
    <row r="10" spans="2:6" ht="23.25" customHeight="1" x14ac:dyDescent="0.25">
      <c r="B10" s="168"/>
      <c r="C10" s="62"/>
      <c r="D10" s="161"/>
      <c r="E10" s="162"/>
      <c r="F10" s="173"/>
    </row>
    <row r="11" spans="2:6" ht="26.25" customHeight="1" x14ac:dyDescent="0.25">
      <c r="B11" s="168"/>
      <c r="C11" s="62"/>
      <c r="D11" s="161"/>
      <c r="E11" s="162"/>
      <c r="F11" s="173"/>
    </row>
    <row r="12" spans="2:6" ht="26.25" customHeight="1" x14ac:dyDescent="0.25">
      <c r="B12" s="168"/>
      <c r="C12" s="62"/>
      <c r="D12" s="161"/>
      <c r="E12" s="162"/>
      <c r="F12" s="173"/>
    </row>
    <row r="13" spans="2:6" ht="26.25" customHeight="1" x14ac:dyDescent="0.25">
      <c r="B13" s="168"/>
      <c r="C13" s="62"/>
      <c r="D13" s="161"/>
      <c r="E13" s="162"/>
      <c r="F13" s="173"/>
    </row>
    <row r="14" spans="2:6" ht="26.25" customHeight="1" x14ac:dyDescent="0.25">
      <c r="B14" s="168"/>
      <c r="C14" s="62"/>
      <c r="D14" s="161"/>
      <c r="E14" s="162"/>
      <c r="F14" s="173"/>
    </row>
    <row r="15" spans="2:6" ht="26.25" customHeight="1" x14ac:dyDescent="0.25">
      <c r="B15" s="168"/>
      <c r="C15" s="62"/>
      <c r="D15" s="161"/>
      <c r="E15" s="162"/>
      <c r="F15" s="173"/>
    </row>
    <row r="16" spans="2:6" ht="21.75" customHeight="1" x14ac:dyDescent="0.25">
      <c r="B16" s="168"/>
      <c r="C16" s="62"/>
      <c r="D16" s="161"/>
      <c r="E16" s="162"/>
      <c r="F16" s="173"/>
    </row>
    <row r="17" spans="2:10" ht="31.5" x14ac:dyDescent="0.25">
      <c r="B17" s="168"/>
      <c r="C17" s="63" t="s">
        <v>14</v>
      </c>
      <c r="D17" s="161">
        <f>SUM(D9:E16)</f>
        <v>1773739831</v>
      </c>
      <c r="E17" s="162"/>
      <c r="F17" s="173"/>
    </row>
    <row r="18" spans="2:10" ht="36.75" customHeight="1" x14ac:dyDescent="0.25">
      <c r="B18" s="168"/>
      <c r="C18" s="63" t="s">
        <v>15</v>
      </c>
      <c r="D18" s="161">
        <f>+D17/616000</f>
        <v>2879.4477775974028</v>
      </c>
      <c r="E18" s="162"/>
      <c r="F18" s="173"/>
    </row>
    <row r="19" spans="2:10" ht="24.75" customHeight="1" x14ac:dyDescent="0.25">
      <c r="B19" s="168"/>
      <c r="C19" s="64"/>
      <c r="D19" s="55"/>
      <c r="E19" s="121" t="s">
        <v>233</v>
      </c>
      <c r="F19" s="173"/>
      <c r="J19" s="23" t="s">
        <v>28</v>
      </c>
    </row>
    <row r="20" spans="2:10" ht="27" customHeight="1" x14ac:dyDescent="0.25">
      <c r="B20" s="168"/>
      <c r="C20" s="64" t="s">
        <v>16</v>
      </c>
      <c r="D20" s="55"/>
      <c r="E20" s="58"/>
      <c r="F20" s="173"/>
      <c r="J20" s="23" t="s">
        <v>28</v>
      </c>
    </row>
    <row r="21" spans="2:10" ht="27" customHeight="1" x14ac:dyDescent="0.25">
      <c r="B21" s="168"/>
      <c r="C21" s="64" t="s">
        <v>1</v>
      </c>
      <c r="D21" s="56">
        <v>178597405</v>
      </c>
      <c r="E21" s="59" t="s">
        <v>28</v>
      </c>
      <c r="F21" s="173"/>
    </row>
    <row r="22" spans="2:10" ht="27" customHeight="1" x14ac:dyDescent="0.25">
      <c r="B22" s="168"/>
      <c r="C22" s="64" t="s">
        <v>2</v>
      </c>
      <c r="D22" s="56">
        <v>194001405</v>
      </c>
      <c r="E22" s="59" t="s">
        <v>28</v>
      </c>
      <c r="F22" s="173"/>
    </row>
    <row r="23" spans="2:10" ht="27" customHeight="1" x14ac:dyDescent="0.25">
      <c r="B23" s="168"/>
      <c r="C23" s="64" t="s">
        <v>3</v>
      </c>
      <c r="D23" s="56">
        <v>16864265</v>
      </c>
      <c r="E23" s="59"/>
      <c r="F23" s="173"/>
    </row>
    <row r="24" spans="2:10" ht="27" customHeight="1" x14ac:dyDescent="0.25">
      <c r="B24" s="168"/>
      <c r="C24" s="64" t="s">
        <v>4</v>
      </c>
      <c r="D24" s="56">
        <v>16864265</v>
      </c>
      <c r="E24" s="59"/>
      <c r="F24" s="173"/>
    </row>
    <row r="25" spans="2:10" ht="27" customHeight="1" x14ac:dyDescent="0.25">
      <c r="B25" s="168"/>
      <c r="C25" s="163" t="s">
        <v>5</v>
      </c>
      <c r="D25" s="164"/>
      <c r="E25" s="165"/>
      <c r="F25" s="173"/>
    </row>
    <row r="26" spans="2:10" x14ac:dyDescent="0.25">
      <c r="B26" s="168"/>
      <c r="C26" s="163" t="s">
        <v>6</v>
      </c>
      <c r="D26" s="164"/>
      <c r="E26" s="165"/>
      <c r="F26" s="173"/>
    </row>
    <row r="27" spans="2:10" x14ac:dyDescent="0.25">
      <c r="B27" s="168"/>
      <c r="C27" s="65" t="s">
        <v>17</v>
      </c>
      <c r="D27" s="57">
        <f>D21/D23</f>
        <v>10.590286917336748</v>
      </c>
      <c r="E27" s="58" t="s">
        <v>72</v>
      </c>
      <c r="F27" s="173"/>
    </row>
    <row r="28" spans="2:10" x14ac:dyDescent="0.25">
      <c r="B28" s="168"/>
      <c r="C28" s="65" t="s">
        <v>7</v>
      </c>
      <c r="D28" s="57">
        <f>D24/D22%</f>
        <v>8.6928571470912797</v>
      </c>
      <c r="E28" s="58" t="s">
        <v>73</v>
      </c>
      <c r="F28" s="173"/>
    </row>
    <row r="29" spans="2:10" x14ac:dyDescent="0.25">
      <c r="B29" s="168"/>
      <c r="C29" s="66"/>
      <c r="D29" s="53"/>
      <c r="E29" s="59"/>
      <c r="F29" s="173"/>
    </row>
    <row r="30" spans="2:10" x14ac:dyDescent="0.25">
      <c r="B30" s="168"/>
      <c r="C30" s="166" t="s">
        <v>8</v>
      </c>
      <c r="D30" s="159" t="s">
        <v>29</v>
      </c>
      <c r="E30" s="160"/>
      <c r="F30" s="173"/>
      <c r="G30" s="136"/>
    </row>
    <row r="31" spans="2:10" x14ac:dyDescent="0.25">
      <c r="B31" s="168"/>
      <c r="C31" s="166"/>
      <c r="D31" s="159" t="s">
        <v>9</v>
      </c>
      <c r="E31" s="160"/>
      <c r="F31" s="173"/>
      <c r="G31" s="136"/>
    </row>
    <row r="32" spans="2:10" ht="15" x14ac:dyDescent="0.25">
      <c r="B32" s="168"/>
      <c r="C32" s="67"/>
      <c r="D32" s="54"/>
      <c r="E32" s="60"/>
      <c r="F32" s="173"/>
      <c r="G32" s="2"/>
    </row>
    <row r="33" spans="2:6" ht="15" x14ac:dyDescent="0.25">
      <c r="B33" s="168"/>
      <c r="C33" s="79" t="s">
        <v>18</v>
      </c>
      <c r="D33" s="50" t="s">
        <v>53</v>
      </c>
      <c r="E33" s="70">
        <v>42004</v>
      </c>
      <c r="F33" s="173"/>
    </row>
    <row r="34" spans="2:6" x14ac:dyDescent="0.25">
      <c r="B34" s="168"/>
      <c r="C34" s="39"/>
      <c r="D34" s="50" t="s">
        <v>74</v>
      </c>
      <c r="E34" s="50" t="s">
        <v>75</v>
      </c>
      <c r="F34" s="173"/>
    </row>
    <row r="35" spans="2:6" x14ac:dyDescent="0.25">
      <c r="B35" s="168"/>
      <c r="C35" s="39"/>
      <c r="D35" s="40" t="s">
        <v>76</v>
      </c>
      <c r="E35" s="69">
        <v>35</v>
      </c>
      <c r="F35" s="173"/>
    </row>
    <row r="36" spans="2:6" x14ac:dyDescent="0.25">
      <c r="B36" s="168"/>
      <c r="C36" s="39"/>
      <c r="D36" s="42"/>
      <c r="E36" s="42"/>
      <c r="F36" s="173"/>
    </row>
    <row r="37" spans="2:6" x14ac:dyDescent="0.25">
      <c r="B37" s="168"/>
      <c r="C37" s="39"/>
      <c r="D37" s="42"/>
      <c r="E37" s="42"/>
      <c r="F37" s="173"/>
    </row>
    <row r="38" spans="2:6" x14ac:dyDescent="0.25">
      <c r="B38" s="168"/>
      <c r="C38" s="51" t="s">
        <v>49</v>
      </c>
      <c r="D38" s="51" t="s">
        <v>47</v>
      </c>
      <c r="E38" s="51" t="s">
        <v>48</v>
      </c>
      <c r="F38" s="173"/>
    </row>
    <row r="39" spans="2:6" ht="15" x14ac:dyDescent="0.25">
      <c r="B39" s="168"/>
      <c r="C39" s="52" t="s">
        <v>19</v>
      </c>
      <c r="D39" s="29" t="s">
        <v>20</v>
      </c>
      <c r="E39" s="29" t="s">
        <v>21</v>
      </c>
      <c r="F39" s="173"/>
    </row>
    <row r="40" spans="2:6" ht="15" x14ac:dyDescent="0.25">
      <c r="B40" s="168"/>
      <c r="C40" s="28" t="s">
        <v>22</v>
      </c>
      <c r="D40" s="28" t="s">
        <v>23</v>
      </c>
      <c r="E40" s="22" t="s">
        <v>24</v>
      </c>
      <c r="F40" s="173"/>
    </row>
    <row r="41" spans="2:6" ht="15" x14ac:dyDescent="0.25">
      <c r="B41" s="168"/>
      <c r="C41" s="28" t="s">
        <v>25</v>
      </c>
      <c r="D41" s="28" t="s">
        <v>25</v>
      </c>
      <c r="E41" s="28" t="s">
        <v>25</v>
      </c>
      <c r="F41" s="173"/>
    </row>
    <row r="42" spans="2:6" ht="16.5" thickBot="1" x14ac:dyDescent="0.3">
      <c r="B42" s="169"/>
      <c r="C42" s="48"/>
      <c r="D42" s="48"/>
      <c r="E42" s="48"/>
      <c r="F42" s="174"/>
    </row>
  </sheetData>
  <sheetProtection algorithmName="SHA-512" hashValue="zZXPVFEgZvdM6mL4yNaHq7QB7rOJuG/Mok02B7yXxz/dQdr8OZBW32O347tymNOXfl18ScAIlSAna9QP3JLVSQ==" saltValue="4rnhcG6KA3ERX4w72MtmYg==" spinCount="100000" sheet="1" objects="1" scenarios="1"/>
  <mergeCells count="25">
    <mergeCell ref="D15:E15"/>
    <mergeCell ref="B2:F2"/>
    <mergeCell ref="B3:F3"/>
    <mergeCell ref="B4:F4"/>
    <mergeCell ref="C5:F5"/>
    <mergeCell ref="B6:B42"/>
    <mergeCell ref="C6:E6"/>
    <mergeCell ref="F6:F42"/>
    <mergeCell ref="D7:E7"/>
    <mergeCell ref="D8:E8"/>
    <mergeCell ref="D9:E9"/>
    <mergeCell ref="D10:E10"/>
    <mergeCell ref="D11:E11"/>
    <mergeCell ref="D12:E12"/>
    <mergeCell ref="D13:E13"/>
    <mergeCell ref="D14:E14"/>
    <mergeCell ref="G30:G31"/>
    <mergeCell ref="D31:E31"/>
    <mergeCell ref="D16:E16"/>
    <mergeCell ref="D17:E17"/>
    <mergeCell ref="D18:E18"/>
    <mergeCell ref="C25:E25"/>
    <mergeCell ref="C26:E26"/>
    <mergeCell ref="C30:C31"/>
    <mergeCell ref="D30:E30"/>
  </mergeCells>
  <printOptions horizontalCentered="1"/>
  <pageMargins left="0.43307086614173229" right="0.23622047244094491" top="0.74803149606299213" bottom="0.74803149606299213" header="0.31496062992125984" footer="0.31496062992125984"/>
  <pageSetup scale="75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2"/>
  <sheetViews>
    <sheetView topLeftCell="A7" workbookViewId="0">
      <selection activeCell="J14" sqref="J14"/>
    </sheetView>
  </sheetViews>
  <sheetFormatPr baseColWidth="10" defaultRowHeight="15.75" x14ac:dyDescent="0.25"/>
  <cols>
    <col min="1" max="1" width="11.42578125" style="1"/>
    <col min="2" max="2" width="3.7109375" style="18" customWidth="1"/>
    <col min="3" max="3" width="55.5703125" style="18" customWidth="1"/>
    <col min="4" max="4" width="41.28515625" style="18" customWidth="1"/>
    <col min="5" max="5" width="29.42578125" style="18" customWidth="1"/>
    <col min="6" max="6" width="3.7109375" style="18" customWidth="1"/>
    <col min="7" max="9" width="11.42578125" style="1"/>
    <col min="10" max="10" width="18.85546875" style="23" bestFit="1" customWidth="1"/>
    <col min="11" max="16384" width="11.42578125" style="1"/>
  </cols>
  <sheetData>
    <row r="1" spans="2:6" ht="16.5" thickBot="1" x14ac:dyDescent="0.3"/>
    <row r="2" spans="2:6" ht="15.75" customHeight="1" x14ac:dyDescent="0.25">
      <c r="B2" s="144" t="s">
        <v>39</v>
      </c>
      <c r="C2" s="133"/>
      <c r="D2" s="133"/>
      <c r="E2" s="133"/>
      <c r="F2" s="154"/>
    </row>
    <row r="3" spans="2:6" ht="27.75" customHeight="1" x14ac:dyDescent="0.25">
      <c r="B3" s="146" t="s">
        <v>0</v>
      </c>
      <c r="C3" s="147"/>
      <c r="D3" s="147"/>
      <c r="E3" s="147"/>
      <c r="F3" s="155"/>
    </row>
    <row r="4" spans="2:6" ht="21" customHeight="1" x14ac:dyDescent="0.25">
      <c r="B4" s="146" t="s">
        <v>40</v>
      </c>
      <c r="C4" s="147"/>
      <c r="D4" s="147"/>
      <c r="E4" s="147"/>
      <c r="F4" s="155"/>
    </row>
    <row r="5" spans="2:6" ht="15" x14ac:dyDescent="0.25">
      <c r="B5" s="31"/>
      <c r="C5" s="156"/>
      <c r="D5" s="157"/>
      <c r="E5" s="157"/>
      <c r="F5" s="158"/>
    </row>
    <row r="6" spans="2:6" ht="26.25" customHeight="1" x14ac:dyDescent="0.25">
      <c r="B6" s="167"/>
      <c r="C6" s="170" t="s">
        <v>77</v>
      </c>
      <c r="D6" s="171"/>
      <c r="E6" s="171"/>
      <c r="F6" s="172"/>
    </row>
    <row r="7" spans="2:6" ht="27.75" customHeight="1" x14ac:dyDescent="0.25">
      <c r="B7" s="168"/>
      <c r="C7" s="61" t="s">
        <v>78</v>
      </c>
      <c r="D7" s="175"/>
      <c r="E7" s="176"/>
      <c r="F7" s="173"/>
    </row>
    <row r="8" spans="2:6" ht="29.25" customHeight="1" thickBot="1" x14ac:dyDescent="0.3">
      <c r="B8" s="168"/>
      <c r="C8" s="61" t="s">
        <v>52</v>
      </c>
      <c r="D8" s="177" t="s">
        <v>13</v>
      </c>
      <c r="E8" s="178"/>
      <c r="F8" s="173"/>
    </row>
    <row r="9" spans="2:6" ht="23.25" customHeight="1" thickBot="1" x14ac:dyDescent="0.3">
      <c r="B9" s="168"/>
      <c r="C9" s="62">
        <v>47</v>
      </c>
      <c r="D9" s="185">
        <v>1773739831</v>
      </c>
      <c r="E9" s="186"/>
      <c r="F9" s="173"/>
    </row>
    <row r="10" spans="2:6" ht="23.25" customHeight="1" x14ac:dyDescent="0.25">
      <c r="B10" s="168"/>
      <c r="C10" s="62">
        <v>40</v>
      </c>
      <c r="D10" s="187">
        <v>1289875340</v>
      </c>
      <c r="E10" s="188"/>
      <c r="F10" s="173"/>
    </row>
    <row r="11" spans="2:6" ht="26.25" customHeight="1" x14ac:dyDescent="0.25">
      <c r="B11" s="168"/>
      <c r="C11" s="62"/>
      <c r="D11" s="161"/>
      <c r="E11" s="162"/>
      <c r="F11" s="173"/>
    </row>
    <row r="12" spans="2:6" ht="26.25" customHeight="1" x14ac:dyDescent="0.25">
      <c r="B12" s="168"/>
      <c r="C12" s="62"/>
      <c r="D12" s="161"/>
      <c r="E12" s="162"/>
      <c r="F12" s="173"/>
    </row>
    <row r="13" spans="2:6" ht="26.25" customHeight="1" x14ac:dyDescent="0.25">
      <c r="B13" s="168"/>
      <c r="C13" s="62"/>
      <c r="D13" s="161"/>
      <c r="E13" s="162"/>
      <c r="F13" s="173"/>
    </row>
    <row r="14" spans="2:6" ht="26.25" customHeight="1" x14ac:dyDescent="0.25">
      <c r="B14" s="168"/>
      <c r="C14" s="62"/>
      <c r="D14" s="161"/>
      <c r="E14" s="162"/>
      <c r="F14" s="173"/>
    </row>
    <row r="15" spans="2:6" ht="26.25" customHeight="1" x14ac:dyDescent="0.25">
      <c r="B15" s="168"/>
      <c r="C15" s="62"/>
      <c r="D15" s="161"/>
      <c r="E15" s="162"/>
      <c r="F15" s="173"/>
    </row>
    <row r="16" spans="2:6" ht="21.75" customHeight="1" x14ac:dyDescent="0.25">
      <c r="B16" s="168"/>
      <c r="C16" s="62"/>
      <c r="D16" s="161"/>
      <c r="E16" s="162"/>
      <c r="F16" s="173"/>
    </row>
    <row r="17" spans="2:10" ht="31.5" x14ac:dyDescent="0.25">
      <c r="B17" s="168"/>
      <c r="C17" s="63" t="s">
        <v>14</v>
      </c>
      <c r="D17" s="161">
        <f>SUM(D9:E16)</f>
        <v>3063615171</v>
      </c>
      <c r="E17" s="162"/>
      <c r="F17" s="173"/>
    </row>
    <row r="18" spans="2:10" ht="36.75" customHeight="1" x14ac:dyDescent="0.25">
      <c r="B18" s="168"/>
      <c r="C18" s="63" t="s">
        <v>15</v>
      </c>
      <c r="D18" s="161">
        <f>+D17/616000</f>
        <v>4973.401251623377</v>
      </c>
      <c r="E18" s="162"/>
      <c r="F18" s="173"/>
    </row>
    <row r="19" spans="2:10" ht="24.75" customHeight="1" x14ac:dyDescent="0.25">
      <c r="B19" s="168"/>
      <c r="C19" s="64"/>
      <c r="D19" s="55"/>
      <c r="E19" s="58" t="s">
        <v>217</v>
      </c>
      <c r="F19" s="173"/>
      <c r="J19" s="23" t="s">
        <v>28</v>
      </c>
    </row>
    <row r="20" spans="2:10" ht="27" customHeight="1" x14ac:dyDescent="0.25">
      <c r="B20" s="168"/>
      <c r="C20" s="64" t="s">
        <v>16</v>
      </c>
      <c r="D20" s="55"/>
      <c r="E20" s="58"/>
      <c r="F20" s="173"/>
      <c r="J20" s="23" t="s">
        <v>28</v>
      </c>
    </row>
    <row r="21" spans="2:10" ht="27" customHeight="1" x14ac:dyDescent="0.25">
      <c r="B21" s="168"/>
      <c r="C21" s="64" t="s">
        <v>1</v>
      </c>
      <c r="D21" s="56">
        <v>997875000</v>
      </c>
      <c r="E21" s="59" t="s">
        <v>28</v>
      </c>
      <c r="F21" s="173"/>
    </row>
    <row r="22" spans="2:10" ht="27" customHeight="1" x14ac:dyDescent="0.25">
      <c r="B22" s="168"/>
      <c r="C22" s="64" t="s">
        <v>2</v>
      </c>
      <c r="D22" s="56">
        <v>1044875000</v>
      </c>
      <c r="E22" s="59" t="s">
        <v>28</v>
      </c>
      <c r="F22" s="173"/>
    </row>
    <row r="23" spans="2:10" ht="27" customHeight="1" x14ac:dyDescent="0.25">
      <c r="B23" s="168"/>
      <c r="C23" s="64" t="s">
        <v>3</v>
      </c>
      <c r="D23" s="56">
        <v>12000000</v>
      </c>
      <c r="E23" s="59"/>
      <c r="F23" s="173"/>
    </row>
    <row r="24" spans="2:10" ht="27" customHeight="1" x14ac:dyDescent="0.25">
      <c r="B24" s="168"/>
      <c r="C24" s="64" t="s">
        <v>4</v>
      </c>
      <c r="D24" s="56">
        <v>42018000</v>
      </c>
      <c r="E24" s="59"/>
      <c r="F24" s="173"/>
    </row>
    <row r="25" spans="2:10" ht="27" customHeight="1" x14ac:dyDescent="0.25">
      <c r="B25" s="168"/>
      <c r="C25" s="163" t="s">
        <v>5</v>
      </c>
      <c r="D25" s="164"/>
      <c r="E25" s="165"/>
      <c r="F25" s="173"/>
    </row>
    <row r="26" spans="2:10" x14ac:dyDescent="0.25">
      <c r="B26" s="168"/>
      <c r="C26" s="163" t="s">
        <v>6</v>
      </c>
      <c r="D26" s="164"/>
      <c r="E26" s="165"/>
      <c r="F26" s="173"/>
    </row>
    <row r="27" spans="2:10" x14ac:dyDescent="0.25">
      <c r="B27" s="168"/>
      <c r="C27" s="65" t="s">
        <v>17</v>
      </c>
      <c r="D27" s="57">
        <f>D21/D23</f>
        <v>83.15625</v>
      </c>
      <c r="E27" s="58" t="s">
        <v>79</v>
      </c>
      <c r="F27" s="173"/>
    </row>
    <row r="28" spans="2:10" x14ac:dyDescent="0.25">
      <c r="B28" s="168"/>
      <c r="C28" s="65" t="s">
        <v>7</v>
      </c>
      <c r="D28" s="57">
        <f>D24/D22%</f>
        <v>4.0213422658212705</v>
      </c>
      <c r="E28" s="58" t="s">
        <v>80</v>
      </c>
      <c r="F28" s="173"/>
    </row>
    <row r="29" spans="2:10" x14ac:dyDescent="0.25">
      <c r="B29" s="168"/>
      <c r="C29" s="66"/>
      <c r="D29" s="53"/>
      <c r="E29" s="59"/>
      <c r="F29" s="173"/>
    </row>
    <row r="30" spans="2:10" x14ac:dyDescent="0.25">
      <c r="B30" s="168"/>
      <c r="C30" s="166" t="s">
        <v>8</v>
      </c>
      <c r="D30" s="159" t="s">
        <v>234</v>
      </c>
      <c r="E30" s="160"/>
      <c r="F30" s="173"/>
      <c r="G30" s="136"/>
    </row>
    <row r="31" spans="2:10" x14ac:dyDescent="0.25">
      <c r="B31" s="168"/>
      <c r="C31" s="166"/>
      <c r="D31" s="159" t="s">
        <v>9</v>
      </c>
      <c r="E31" s="160"/>
      <c r="F31" s="173"/>
      <c r="G31" s="136"/>
    </row>
    <row r="32" spans="2:10" ht="15" x14ac:dyDescent="0.25">
      <c r="B32" s="168"/>
      <c r="C32" s="67"/>
      <c r="D32" s="54"/>
      <c r="E32" s="60"/>
      <c r="F32" s="173"/>
      <c r="G32" s="2"/>
    </row>
    <row r="33" spans="2:6" ht="15" x14ac:dyDescent="0.25">
      <c r="B33" s="168"/>
      <c r="C33" s="79" t="s">
        <v>18</v>
      </c>
      <c r="D33" s="50" t="s">
        <v>53</v>
      </c>
      <c r="E33" s="70">
        <v>42004</v>
      </c>
      <c r="F33" s="173"/>
    </row>
    <row r="34" spans="2:6" x14ac:dyDescent="0.25">
      <c r="B34" s="168"/>
      <c r="C34" s="39"/>
      <c r="D34" s="50" t="s">
        <v>81</v>
      </c>
      <c r="E34" s="50" t="s">
        <v>82</v>
      </c>
      <c r="F34" s="173"/>
    </row>
    <row r="35" spans="2:6" x14ac:dyDescent="0.25">
      <c r="B35" s="168"/>
      <c r="C35" s="39"/>
      <c r="D35" s="40" t="s">
        <v>62</v>
      </c>
      <c r="E35" s="69">
        <v>74</v>
      </c>
      <c r="F35" s="173"/>
    </row>
    <row r="36" spans="2:6" x14ac:dyDescent="0.25">
      <c r="B36" s="168"/>
      <c r="C36" s="39"/>
      <c r="D36" s="42"/>
      <c r="E36" s="42"/>
      <c r="F36" s="173"/>
    </row>
    <row r="37" spans="2:6" x14ac:dyDescent="0.25">
      <c r="B37" s="168"/>
      <c r="C37" s="39"/>
      <c r="D37" s="42"/>
      <c r="E37" s="42"/>
      <c r="F37" s="173"/>
    </row>
    <row r="38" spans="2:6" x14ac:dyDescent="0.25">
      <c r="B38" s="168"/>
      <c r="C38" s="51" t="s">
        <v>49</v>
      </c>
      <c r="D38" s="51" t="s">
        <v>47</v>
      </c>
      <c r="E38" s="51" t="s">
        <v>48</v>
      </c>
      <c r="F38" s="173"/>
    </row>
    <row r="39" spans="2:6" ht="15" x14ac:dyDescent="0.25">
      <c r="B39" s="168"/>
      <c r="C39" s="52" t="s">
        <v>19</v>
      </c>
      <c r="D39" s="29" t="s">
        <v>20</v>
      </c>
      <c r="E39" s="29" t="s">
        <v>21</v>
      </c>
      <c r="F39" s="173"/>
    </row>
    <row r="40" spans="2:6" ht="15" x14ac:dyDescent="0.25">
      <c r="B40" s="168"/>
      <c r="C40" s="28" t="s">
        <v>22</v>
      </c>
      <c r="D40" s="28" t="s">
        <v>23</v>
      </c>
      <c r="E40" s="22" t="s">
        <v>24</v>
      </c>
      <c r="F40" s="173"/>
    </row>
    <row r="41" spans="2:6" ht="15" x14ac:dyDescent="0.25">
      <c r="B41" s="168"/>
      <c r="C41" s="28" t="s">
        <v>25</v>
      </c>
      <c r="D41" s="28" t="s">
        <v>25</v>
      </c>
      <c r="E41" s="28" t="s">
        <v>25</v>
      </c>
      <c r="F41" s="173"/>
    </row>
    <row r="42" spans="2:6" ht="16.5" thickBot="1" x14ac:dyDescent="0.3">
      <c r="B42" s="169"/>
      <c r="C42" s="48"/>
      <c r="D42" s="48"/>
      <c r="E42" s="48"/>
      <c r="F42" s="174"/>
    </row>
  </sheetData>
  <sheetProtection algorithmName="SHA-512" hashValue="41gEAq2NEjPIBnGYzwTFvowQJKd/y5QVQb4Ba0ePCDAGUEMl4usl7/Lgdyo5XPNRqm/+1YSK9MYqeEUXh61TrQ==" saltValue="ElrVa4L+hG8ytE+YFry++Q==" spinCount="100000" sheet="1" objects="1" scenarios="1"/>
  <mergeCells count="25">
    <mergeCell ref="D15:E15"/>
    <mergeCell ref="B2:F2"/>
    <mergeCell ref="B3:F3"/>
    <mergeCell ref="B4:F4"/>
    <mergeCell ref="C5:F5"/>
    <mergeCell ref="B6:B42"/>
    <mergeCell ref="C6:E6"/>
    <mergeCell ref="F6:F42"/>
    <mergeCell ref="D7:E7"/>
    <mergeCell ref="D8:E8"/>
    <mergeCell ref="D9:E9"/>
    <mergeCell ref="D10:E10"/>
    <mergeCell ref="D11:E11"/>
    <mergeCell ref="D12:E12"/>
    <mergeCell ref="D13:E13"/>
    <mergeCell ref="D14:E14"/>
    <mergeCell ref="G30:G31"/>
    <mergeCell ref="D31:E31"/>
    <mergeCell ref="D16:E16"/>
    <mergeCell ref="D17:E17"/>
    <mergeCell ref="D18:E18"/>
    <mergeCell ref="C25:E25"/>
    <mergeCell ref="C26:E26"/>
    <mergeCell ref="C30:C31"/>
    <mergeCell ref="D30:E30"/>
  </mergeCells>
  <printOptions horizontalCentered="1"/>
  <pageMargins left="0.43307086614173229" right="0.23622047244094491" top="0.74803149606299213" bottom="0.74803149606299213" header="0.31496062992125984" footer="0.31496062992125984"/>
  <pageSetup scale="75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8"/>
  <sheetViews>
    <sheetView topLeftCell="A13" workbookViewId="0">
      <selection activeCell="D36" sqref="D36"/>
    </sheetView>
  </sheetViews>
  <sheetFormatPr baseColWidth="10" defaultRowHeight="15.75" x14ac:dyDescent="0.25"/>
  <cols>
    <col min="1" max="1" width="11.42578125" style="1"/>
    <col min="2" max="2" width="3.7109375" style="18" customWidth="1"/>
    <col min="3" max="3" width="55.5703125" style="18" customWidth="1"/>
    <col min="4" max="4" width="41.28515625" style="18" customWidth="1"/>
    <col min="5" max="5" width="29.42578125" style="18" customWidth="1"/>
    <col min="6" max="6" width="3.7109375" style="18" customWidth="1"/>
    <col min="7" max="9" width="11.42578125" style="1"/>
    <col min="10" max="10" width="18.85546875" style="23" bestFit="1" customWidth="1"/>
    <col min="11" max="16384" width="11.42578125" style="1"/>
  </cols>
  <sheetData>
    <row r="1" spans="2:10" ht="16.5" thickBot="1" x14ac:dyDescent="0.3"/>
    <row r="2" spans="2:10" ht="15.75" customHeight="1" x14ac:dyDescent="0.25">
      <c r="B2" s="144" t="s">
        <v>39</v>
      </c>
      <c r="C2" s="133"/>
      <c r="D2" s="133"/>
      <c r="E2" s="133"/>
      <c r="F2" s="154"/>
    </row>
    <row r="3" spans="2:10" ht="27.75" customHeight="1" x14ac:dyDescent="0.25">
      <c r="B3" s="146" t="s">
        <v>0</v>
      </c>
      <c r="C3" s="147"/>
      <c r="D3" s="147"/>
      <c r="E3" s="147"/>
      <c r="F3" s="155"/>
    </row>
    <row r="4" spans="2:10" ht="21" customHeight="1" x14ac:dyDescent="0.25">
      <c r="B4" s="146" t="s">
        <v>40</v>
      </c>
      <c r="C4" s="147"/>
      <c r="D4" s="147"/>
      <c r="E4" s="147"/>
      <c r="F4" s="155"/>
    </row>
    <row r="5" spans="2:10" ht="15" x14ac:dyDescent="0.25">
      <c r="B5" s="31"/>
      <c r="C5" s="156"/>
      <c r="D5" s="157"/>
      <c r="E5" s="157"/>
      <c r="F5" s="158"/>
    </row>
    <row r="6" spans="2:10" ht="26.25" customHeight="1" x14ac:dyDescent="0.25">
      <c r="B6" s="167"/>
      <c r="C6" s="170" t="s">
        <v>83</v>
      </c>
      <c r="D6" s="171"/>
      <c r="E6" s="171"/>
      <c r="F6" s="172"/>
    </row>
    <row r="7" spans="2:10" ht="27.75" customHeight="1" x14ac:dyDescent="0.25">
      <c r="B7" s="168"/>
      <c r="C7" s="61" t="s">
        <v>84</v>
      </c>
      <c r="D7" s="175"/>
      <c r="E7" s="176"/>
      <c r="F7" s="173"/>
    </row>
    <row r="8" spans="2:10" ht="29.25" customHeight="1" thickBot="1" x14ac:dyDescent="0.3">
      <c r="B8" s="168"/>
      <c r="C8" s="61" t="s">
        <v>52</v>
      </c>
      <c r="D8" s="177" t="s">
        <v>13</v>
      </c>
      <c r="E8" s="178"/>
      <c r="F8" s="173"/>
    </row>
    <row r="9" spans="2:10" ht="23.25" customHeight="1" thickBot="1" x14ac:dyDescent="0.3">
      <c r="B9" s="168"/>
      <c r="C9" s="62">
        <v>22</v>
      </c>
      <c r="D9" s="183">
        <v>2177029420</v>
      </c>
      <c r="E9" s="184"/>
      <c r="F9" s="173"/>
    </row>
    <row r="10" spans="2:10" ht="23.25" customHeight="1" x14ac:dyDescent="0.25">
      <c r="B10" s="168"/>
      <c r="C10" s="62"/>
      <c r="D10" s="161"/>
      <c r="E10" s="162"/>
      <c r="F10" s="173"/>
    </row>
    <row r="11" spans="2:10" ht="26.25" customHeight="1" x14ac:dyDescent="0.25">
      <c r="B11" s="168"/>
      <c r="C11" s="62"/>
      <c r="D11" s="161"/>
      <c r="E11" s="162"/>
      <c r="F11" s="173"/>
    </row>
    <row r="12" spans="2:10" ht="21.75" customHeight="1" x14ac:dyDescent="0.25">
      <c r="B12" s="168"/>
      <c r="C12" s="62"/>
      <c r="D12" s="161"/>
      <c r="E12" s="162"/>
      <c r="F12" s="173"/>
    </row>
    <row r="13" spans="2:10" ht="31.5" x14ac:dyDescent="0.25">
      <c r="B13" s="168"/>
      <c r="C13" s="63" t="s">
        <v>14</v>
      </c>
      <c r="D13" s="161">
        <f>SUM(D9:E12)</f>
        <v>2177029420</v>
      </c>
      <c r="E13" s="162"/>
      <c r="F13" s="173"/>
    </row>
    <row r="14" spans="2:10" ht="36.75" customHeight="1" x14ac:dyDescent="0.25">
      <c r="B14" s="168"/>
      <c r="C14" s="63" t="s">
        <v>15</v>
      </c>
      <c r="D14" s="161">
        <f>+D13/616000</f>
        <v>3534.1386688311686</v>
      </c>
      <c r="E14" s="162"/>
      <c r="F14" s="173"/>
    </row>
    <row r="15" spans="2:10" ht="24.75" customHeight="1" x14ac:dyDescent="0.25">
      <c r="B15" s="168"/>
      <c r="C15" s="64"/>
      <c r="D15" s="55"/>
      <c r="E15" s="113" t="s">
        <v>235</v>
      </c>
      <c r="F15" s="173"/>
      <c r="J15" s="23" t="s">
        <v>28</v>
      </c>
    </row>
    <row r="16" spans="2:10" ht="27" customHeight="1" x14ac:dyDescent="0.25">
      <c r="B16" s="168"/>
      <c r="C16" s="64" t="s">
        <v>16</v>
      </c>
      <c r="D16" s="55"/>
      <c r="E16" s="58"/>
      <c r="F16" s="173"/>
      <c r="J16" s="23" t="s">
        <v>28</v>
      </c>
    </row>
    <row r="17" spans="2:7" ht="27" customHeight="1" x14ac:dyDescent="0.25">
      <c r="B17" s="168"/>
      <c r="C17" s="64" t="s">
        <v>1</v>
      </c>
      <c r="D17" s="56">
        <v>351500000</v>
      </c>
      <c r="E17" s="59" t="s">
        <v>28</v>
      </c>
      <c r="F17" s="173"/>
    </row>
    <row r="18" spans="2:7" ht="27" customHeight="1" x14ac:dyDescent="0.25">
      <c r="B18" s="168"/>
      <c r="C18" s="64" t="s">
        <v>2</v>
      </c>
      <c r="D18" s="56">
        <v>1013280000</v>
      </c>
      <c r="E18" s="59" t="s">
        <v>28</v>
      </c>
      <c r="F18" s="173"/>
    </row>
    <row r="19" spans="2:7" ht="27" customHeight="1" x14ac:dyDescent="0.25">
      <c r="B19" s="168"/>
      <c r="C19" s="64" t="s">
        <v>3</v>
      </c>
      <c r="D19" s="56">
        <v>0</v>
      </c>
      <c r="E19" s="59"/>
      <c r="F19" s="173"/>
    </row>
    <row r="20" spans="2:7" ht="27" customHeight="1" x14ac:dyDescent="0.25">
      <c r="B20" s="168"/>
      <c r="C20" s="64" t="s">
        <v>4</v>
      </c>
      <c r="D20" s="56">
        <v>0</v>
      </c>
      <c r="E20" s="59"/>
      <c r="F20" s="173"/>
    </row>
    <row r="21" spans="2:7" ht="27" customHeight="1" x14ac:dyDescent="0.25">
      <c r="B21" s="168"/>
      <c r="C21" s="163" t="s">
        <v>5</v>
      </c>
      <c r="D21" s="164"/>
      <c r="E21" s="165"/>
      <c r="F21" s="173"/>
    </row>
    <row r="22" spans="2:7" x14ac:dyDescent="0.25">
      <c r="B22" s="168"/>
      <c r="C22" s="163" t="s">
        <v>6</v>
      </c>
      <c r="D22" s="164"/>
      <c r="E22" s="165"/>
      <c r="F22" s="173"/>
    </row>
    <row r="23" spans="2:7" x14ac:dyDescent="0.25">
      <c r="B23" s="168"/>
      <c r="C23" s="65" t="s">
        <v>17</v>
      </c>
      <c r="D23" s="57" t="e">
        <f>D17/D19</f>
        <v>#DIV/0!</v>
      </c>
      <c r="E23" s="58" t="s">
        <v>88</v>
      </c>
      <c r="F23" s="173"/>
    </row>
    <row r="24" spans="2:7" x14ac:dyDescent="0.25">
      <c r="B24" s="168"/>
      <c r="C24" s="65" t="s">
        <v>7</v>
      </c>
      <c r="D24" s="57">
        <f>D20/D18%</f>
        <v>0</v>
      </c>
      <c r="E24" s="58" t="s">
        <v>87</v>
      </c>
      <c r="F24" s="173"/>
    </row>
    <row r="25" spans="2:7" x14ac:dyDescent="0.25">
      <c r="B25" s="168"/>
      <c r="C25" s="66"/>
      <c r="D25" s="53"/>
      <c r="E25" s="59"/>
      <c r="F25" s="173"/>
    </row>
    <row r="26" spans="2:7" x14ac:dyDescent="0.25">
      <c r="B26" s="168"/>
      <c r="C26" s="166" t="s">
        <v>8</v>
      </c>
      <c r="D26" s="159" t="s">
        <v>41</v>
      </c>
      <c r="E26" s="160"/>
      <c r="F26" s="173"/>
      <c r="G26" s="136"/>
    </row>
    <row r="27" spans="2:7" x14ac:dyDescent="0.25">
      <c r="B27" s="168"/>
      <c r="C27" s="166"/>
      <c r="D27" s="159" t="s">
        <v>9</v>
      </c>
      <c r="E27" s="160"/>
      <c r="F27" s="173"/>
      <c r="G27" s="136"/>
    </row>
    <row r="28" spans="2:7" ht="15" x14ac:dyDescent="0.25">
      <c r="B28" s="168"/>
      <c r="C28" s="67"/>
      <c r="D28" s="54"/>
      <c r="E28" s="60"/>
      <c r="F28" s="173"/>
      <c r="G28" s="2"/>
    </row>
    <row r="29" spans="2:7" ht="15" x14ac:dyDescent="0.25">
      <c r="B29" s="168"/>
      <c r="C29" s="79"/>
      <c r="D29" s="50" t="s">
        <v>53</v>
      </c>
      <c r="E29" s="50" t="s">
        <v>85</v>
      </c>
      <c r="F29" s="173"/>
    </row>
    <row r="30" spans="2:7" ht="60.75" customHeight="1" x14ac:dyDescent="0.25">
      <c r="B30" s="168"/>
      <c r="C30" s="90" t="s">
        <v>168</v>
      </c>
      <c r="D30" s="50" t="s">
        <v>86</v>
      </c>
      <c r="E30" s="50" t="s">
        <v>46</v>
      </c>
      <c r="F30" s="173"/>
    </row>
    <row r="31" spans="2:7" ht="57" x14ac:dyDescent="0.25">
      <c r="B31" s="168"/>
      <c r="C31" s="91" t="s">
        <v>167</v>
      </c>
      <c r="D31" s="40" t="s">
        <v>62</v>
      </c>
      <c r="E31" s="83" t="s">
        <v>99</v>
      </c>
      <c r="F31" s="173"/>
    </row>
    <row r="32" spans="2:7" x14ac:dyDescent="0.25">
      <c r="B32" s="168"/>
      <c r="D32" s="42"/>
      <c r="E32" s="42"/>
      <c r="F32" s="173"/>
    </row>
    <row r="33" spans="2:6" x14ac:dyDescent="0.25">
      <c r="B33" s="168"/>
      <c r="C33" s="39"/>
      <c r="D33" s="42"/>
      <c r="E33" s="42"/>
      <c r="F33" s="173"/>
    </row>
    <row r="34" spans="2:6" x14ac:dyDescent="0.25">
      <c r="B34" s="168"/>
      <c r="C34" s="51" t="s">
        <v>49</v>
      </c>
      <c r="D34" s="51" t="s">
        <v>47</v>
      </c>
      <c r="E34" s="51" t="s">
        <v>48</v>
      </c>
      <c r="F34" s="173"/>
    </row>
    <row r="35" spans="2:6" ht="15" x14ac:dyDescent="0.25">
      <c r="B35" s="168"/>
      <c r="C35" s="52" t="s">
        <v>19</v>
      </c>
      <c r="D35" s="29" t="s">
        <v>20</v>
      </c>
      <c r="E35" s="29" t="s">
        <v>21</v>
      </c>
      <c r="F35" s="173"/>
    </row>
    <row r="36" spans="2:6" ht="15" x14ac:dyDescent="0.25">
      <c r="B36" s="168"/>
      <c r="C36" s="28" t="s">
        <v>22</v>
      </c>
      <c r="D36" s="28" t="s">
        <v>23</v>
      </c>
      <c r="E36" s="22" t="s">
        <v>24</v>
      </c>
      <c r="F36" s="173"/>
    </row>
    <row r="37" spans="2:6" ht="15" x14ac:dyDescent="0.25">
      <c r="B37" s="168"/>
      <c r="C37" s="28" t="s">
        <v>25</v>
      </c>
      <c r="D37" s="28" t="s">
        <v>25</v>
      </c>
      <c r="E37" s="28" t="s">
        <v>25</v>
      </c>
      <c r="F37" s="173"/>
    </row>
    <row r="38" spans="2:6" ht="16.5" thickBot="1" x14ac:dyDescent="0.3">
      <c r="B38" s="169"/>
      <c r="C38" s="48"/>
      <c r="D38" s="48"/>
      <c r="E38" s="48"/>
      <c r="F38" s="174"/>
    </row>
  </sheetData>
  <sheetProtection algorithmName="SHA-512" hashValue="9gpGJlm/DkWD/hzSx0J1kPWSEVnqAe2wSWZ0oTWmCgK4+u87ZqQgUk5DYZKqQn58V/83UKUAWqkbrPnzm+z13A==" saltValue="bUSMBGamfCQEZ6xgE8Qbzg==" spinCount="100000" sheet="1" objects="1" scenarios="1"/>
  <mergeCells count="21">
    <mergeCell ref="D11:E11"/>
    <mergeCell ref="B2:F2"/>
    <mergeCell ref="B3:F3"/>
    <mergeCell ref="B4:F4"/>
    <mergeCell ref="C5:F5"/>
    <mergeCell ref="B6:B38"/>
    <mergeCell ref="C6:E6"/>
    <mergeCell ref="F6:F38"/>
    <mergeCell ref="D7:E7"/>
    <mergeCell ref="D8:E8"/>
    <mergeCell ref="D9:E9"/>
    <mergeCell ref="D10:E10"/>
    <mergeCell ref="G26:G27"/>
    <mergeCell ref="D27:E27"/>
    <mergeCell ref="D12:E12"/>
    <mergeCell ref="D13:E13"/>
    <mergeCell ref="D14:E14"/>
    <mergeCell ref="C21:E21"/>
    <mergeCell ref="C22:E22"/>
    <mergeCell ref="C26:C27"/>
    <mergeCell ref="D26:E26"/>
  </mergeCells>
  <printOptions horizontalCentered="1"/>
  <pageMargins left="0.23622047244094491" right="0.23622047244094491" top="0.74803149606299213" bottom="0.74803149606299213" header="0.31496062992125984" footer="0.31496062992125984"/>
  <pageSetup scale="65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2"/>
  <sheetViews>
    <sheetView workbookViewId="0">
      <selection activeCell="I33" sqref="I33"/>
    </sheetView>
  </sheetViews>
  <sheetFormatPr baseColWidth="10" defaultRowHeight="15.75" x14ac:dyDescent="0.25"/>
  <cols>
    <col min="1" max="1" width="11.42578125" style="1"/>
    <col min="2" max="2" width="3.7109375" style="18" customWidth="1"/>
    <col min="3" max="3" width="55.5703125" style="18" customWidth="1"/>
    <col min="4" max="4" width="41.28515625" style="18" customWidth="1"/>
    <col min="5" max="5" width="29.42578125" style="18" customWidth="1"/>
    <col min="6" max="6" width="3.7109375" style="18" customWidth="1"/>
    <col min="7" max="9" width="11.42578125" style="1"/>
    <col min="10" max="10" width="18.85546875" style="23" bestFit="1" customWidth="1"/>
    <col min="11" max="16384" width="11.42578125" style="1"/>
  </cols>
  <sheetData>
    <row r="1" spans="2:6" ht="16.5" thickBot="1" x14ac:dyDescent="0.3"/>
    <row r="2" spans="2:6" ht="15.75" customHeight="1" x14ac:dyDescent="0.25">
      <c r="B2" s="144" t="s">
        <v>39</v>
      </c>
      <c r="C2" s="133"/>
      <c r="D2" s="133"/>
      <c r="E2" s="133"/>
      <c r="F2" s="154"/>
    </row>
    <row r="3" spans="2:6" ht="27.75" customHeight="1" x14ac:dyDescent="0.25">
      <c r="B3" s="146" t="s">
        <v>0</v>
      </c>
      <c r="C3" s="147"/>
      <c r="D3" s="147"/>
      <c r="E3" s="147"/>
      <c r="F3" s="155"/>
    </row>
    <row r="4" spans="2:6" ht="21" customHeight="1" x14ac:dyDescent="0.25">
      <c r="B4" s="146" t="s">
        <v>40</v>
      </c>
      <c r="C4" s="147"/>
      <c r="D4" s="147"/>
      <c r="E4" s="147"/>
      <c r="F4" s="155"/>
    </row>
    <row r="5" spans="2:6" ht="15" x14ac:dyDescent="0.25">
      <c r="B5" s="31"/>
      <c r="C5" s="156"/>
      <c r="D5" s="157"/>
      <c r="E5" s="157"/>
      <c r="F5" s="158"/>
    </row>
    <row r="6" spans="2:6" ht="26.25" customHeight="1" x14ac:dyDescent="0.25">
      <c r="B6" s="167"/>
      <c r="C6" s="170" t="s">
        <v>89</v>
      </c>
      <c r="D6" s="171"/>
      <c r="E6" s="171"/>
      <c r="F6" s="172"/>
    </row>
    <row r="7" spans="2:6" ht="27.75" customHeight="1" x14ac:dyDescent="0.25">
      <c r="B7" s="168"/>
      <c r="C7" s="61" t="s">
        <v>90</v>
      </c>
      <c r="D7" s="175"/>
      <c r="E7" s="176"/>
      <c r="F7" s="173"/>
    </row>
    <row r="8" spans="2:6" ht="29.25" customHeight="1" thickBot="1" x14ac:dyDescent="0.3">
      <c r="B8" s="168"/>
      <c r="C8" s="61" t="s">
        <v>52</v>
      </c>
      <c r="D8" s="177" t="s">
        <v>13</v>
      </c>
      <c r="E8" s="178"/>
      <c r="F8" s="173"/>
    </row>
    <row r="9" spans="2:6" ht="23.25" customHeight="1" thickBot="1" x14ac:dyDescent="0.3">
      <c r="B9" s="168"/>
      <c r="C9" s="62">
        <v>1</v>
      </c>
      <c r="D9" s="183">
        <v>5950352530</v>
      </c>
      <c r="E9" s="184"/>
      <c r="F9" s="173"/>
    </row>
    <row r="10" spans="2:6" ht="23.25" customHeight="1" thickBot="1" x14ac:dyDescent="0.3">
      <c r="B10" s="168"/>
      <c r="C10" s="62">
        <v>3</v>
      </c>
      <c r="D10" s="183">
        <v>6828678870</v>
      </c>
      <c r="E10" s="184"/>
      <c r="F10" s="173"/>
    </row>
    <row r="11" spans="2:6" ht="26.25" customHeight="1" thickBot="1" x14ac:dyDescent="0.3">
      <c r="B11" s="168"/>
      <c r="C11" s="62">
        <v>22</v>
      </c>
      <c r="D11" s="183">
        <v>2177029420</v>
      </c>
      <c r="E11" s="184"/>
      <c r="F11" s="173"/>
    </row>
    <row r="12" spans="2:6" ht="26.25" customHeight="1" thickBot="1" x14ac:dyDescent="0.3">
      <c r="B12" s="168"/>
      <c r="C12" s="62">
        <v>23</v>
      </c>
      <c r="D12" s="183">
        <v>1330440882</v>
      </c>
      <c r="E12" s="184"/>
      <c r="F12" s="173"/>
    </row>
    <row r="13" spans="2:6" ht="26.25" customHeight="1" thickBot="1" x14ac:dyDescent="0.3">
      <c r="B13" s="168"/>
      <c r="C13" s="62">
        <v>27</v>
      </c>
      <c r="D13" s="183">
        <v>1963522765</v>
      </c>
      <c r="E13" s="184"/>
      <c r="F13" s="173"/>
    </row>
    <row r="14" spans="2:6" ht="26.25" customHeight="1" x14ac:dyDescent="0.25">
      <c r="B14" s="168"/>
      <c r="C14" s="62"/>
      <c r="D14" s="161"/>
      <c r="E14" s="162"/>
      <c r="F14" s="173"/>
    </row>
    <row r="15" spans="2:6" ht="26.25" customHeight="1" x14ac:dyDescent="0.25">
      <c r="B15" s="168"/>
      <c r="C15" s="62"/>
      <c r="D15" s="161"/>
      <c r="E15" s="162"/>
      <c r="F15" s="173"/>
    </row>
    <row r="16" spans="2:6" ht="21.75" customHeight="1" x14ac:dyDescent="0.25">
      <c r="B16" s="168"/>
      <c r="C16" s="62"/>
      <c r="D16" s="161"/>
      <c r="E16" s="162"/>
      <c r="F16" s="173"/>
    </row>
    <row r="17" spans="2:10" ht="31.5" x14ac:dyDescent="0.25">
      <c r="B17" s="168"/>
      <c r="C17" s="63" t="s">
        <v>14</v>
      </c>
      <c r="D17" s="161">
        <f>SUM(D9:E16)</f>
        <v>18250024467</v>
      </c>
      <c r="E17" s="162"/>
      <c r="F17" s="173"/>
    </row>
    <row r="18" spans="2:10" ht="36.75" customHeight="1" x14ac:dyDescent="0.25">
      <c r="B18" s="168"/>
      <c r="C18" s="63" t="s">
        <v>15</v>
      </c>
      <c r="D18" s="161">
        <f>+D17/616000</f>
        <v>29626.663095779222</v>
      </c>
      <c r="E18" s="162"/>
      <c r="F18" s="173"/>
    </row>
    <row r="19" spans="2:10" ht="24.75" customHeight="1" x14ac:dyDescent="0.25">
      <c r="B19" s="168"/>
      <c r="C19" s="64"/>
      <c r="D19" s="55"/>
      <c r="E19" s="113" t="s">
        <v>217</v>
      </c>
      <c r="F19" s="173"/>
      <c r="J19" s="23" t="s">
        <v>28</v>
      </c>
    </row>
    <row r="20" spans="2:10" ht="27" customHeight="1" x14ac:dyDescent="0.25">
      <c r="B20" s="168"/>
      <c r="C20" s="64" t="s">
        <v>16</v>
      </c>
      <c r="D20" s="55"/>
      <c r="E20" s="58"/>
      <c r="F20" s="173"/>
      <c r="J20" s="23" t="s">
        <v>28</v>
      </c>
    </row>
    <row r="21" spans="2:10" ht="27" customHeight="1" x14ac:dyDescent="0.25">
      <c r="B21" s="168"/>
      <c r="C21" s="64" t="s">
        <v>1</v>
      </c>
      <c r="D21" s="56">
        <v>7386124773</v>
      </c>
      <c r="E21" s="59" t="s">
        <v>28</v>
      </c>
      <c r="F21" s="173"/>
    </row>
    <row r="22" spans="2:10" ht="27" customHeight="1" x14ac:dyDescent="0.25">
      <c r="B22" s="168"/>
      <c r="C22" s="64" t="s">
        <v>2</v>
      </c>
      <c r="D22" s="56">
        <v>10902877967</v>
      </c>
      <c r="E22" s="59" t="s">
        <v>28</v>
      </c>
      <c r="F22" s="173"/>
    </row>
    <row r="23" spans="2:10" ht="27" customHeight="1" x14ac:dyDescent="0.25">
      <c r="B23" s="168"/>
      <c r="C23" s="64" t="s">
        <v>3</v>
      </c>
      <c r="D23" s="56">
        <v>4783399106</v>
      </c>
      <c r="E23" s="59"/>
      <c r="F23" s="173"/>
    </row>
    <row r="24" spans="2:10" ht="27" customHeight="1" x14ac:dyDescent="0.25">
      <c r="B24" s="168"/>
      <c r="C24" s="64" t="s">
        <v>4</v>
      </c>
      <c r="D24" s="56">
        <v>7083732353</v>
      </c>
      <c r="E24" s="59"/>
      <c r="F24" s="173"/>
    </row>
    <row r="25" spans="2:10" ht="27" customHeight="1" x14ac:dyDescent="0.25">
      <c r="B25" s="168"/>
      <c r="C25" s="163" t="s">
        <v>5</v>
      </c>
      <c r="D25" s="164"/>
      <c r="E25" s="165"/>
      <c r="F25" s="173"/>
    </row>
    <row r="26" spans="2:10" x14ac:dyDescent="0.25">
      <c r="B26" s="168"/>
      <c r="C26" s="163" t="s">
        <v>6</v>
      </c>
      <c r="D26" s="164"/>
      <c r="E26" s="165"/>
      <c r="F26" s="173"/>
    </row>
    <row r="27" spans="2:10" x14ac:dyDescent="0.25">
      <c r="B27" s="168"/>
      <c r="C27" s="74" t="s">
        <v>17</v>
      </c>
      <c r="D27" s="57">
        <f>D21/D23</f>
        <v>1.5441163510139269</v>
      </c>
      <c r="E27" s="77" t="s">
        <v>96</v>
      </c>
      <c r="F27" s="173"/>
    </row>
    <row r="28" spans="2:10" x14ac:dyDescent="0.25">
      <c r="B28" s="168"/>
      <c r="C28" s="74" t="s">
        <v>7</v>
      </c>
      <c r="D28" s="57">
        <f>D24/D22%</f>
        <v>64.971215622521882</v>
      </c>
      <c r="E28" s="58" t="s">
        <v>97</v>
      </c>
      <c r="F28" s="173"/>
    </row>
    <row r="29" spans="2:10" x14ac:dyDescent="0.25">
      <c r="B29" s="168"/>
      <c r="C29" s="66"/>
      <c r="D29" s="53"/>
      <c r="E29" s="59"/>
      <c r="F29" s="173"/>
    </row>
    <row r="30" spans="2:10" x14ac:dyDescent="0.25">
      <c r="B30" s="168"/>
      <c r="C30" s="166" t="s">
        <v>8</v>
      </c>
      <c r="D30" s="159" t="s">
        <v>95</v>
      </c>
      <c r="E30" s="160"/>
      <c r="F30" s="173"/>
      <c r="G30" s="136"/>
    </row>
    <row r="31" spans="2:10" x14ac:dyDescent="0.25">
      <c r="B31" s="168"/>
      <c r="C31" s="166"/>
      <c r="D31" s="159" t="s">
        <v>9</v>
      </c>
      <c r="E31" s="160"/>
      <c r="F31" s="173"/>
      <c r="G31" s="136"/>
    </row>
    <row r="32" spans="2:10" ht="15" x14ac:dyDescent="0.25">
      <c r="B32" s="168"/>
      <c r="C32" s="67"/>
      <c r="D32" s="54"/>
      <c r="E32" s="60"/>
      <c r="F32" s="173"/>
      <c r="G32" s="2"/>
    </row>
    <row r="33" spans="2:6" ht="15" x14ac:dyDescent="0.25">
      <c r="B33" s="168"/>
      <c r="C33" s="79" t="s">
        <v>18</v>
      </c>
      <c r="D33" s="50" t="s">
        <v>53</v>
      </c>
      <c r="E33" s="70">
        <v>41639</v>
      </c>
      <c r="F33" s="173"/>
    </row>
    <row r="34" spans="2:6" ht="15" x14ac:dyDescent="0.25">
      <c r="B34" s="168"/>
      <c r="C34" s="79"/>
      <c r="D34" s="50" t="s">
        <v>91</v>
      </c>
      <c r="E34" s="50" t="s">
        <v>46</v>
      </c>
      <c r="F34" s="173"/>
    </row>
    <row r="35" spans="2:6" ht="15" x14ac:dyDescent="0.25">
      <c r="B35" s="168"/>
      <c r="C35" s="79"/>
      <c r="D35" s="40" t="s">
        <v>62</v>
      </c>
      <c r="E35" s="69">
        <v>55</v>
      </c>
      <c r="F35" s="173"/>
    </row>
    <row r="36" spans="2:6" x14ac:dyDescent="0.25">
      <c r="B36" s="168"/>
      <c r="C36" s="79"/>
      <c r="D36" s="42"/>
      <c r="E36" s="42"/>
      <c r="F36" s="173"/>
    </row>
    <row r="37" spans="2:6" x14ac:dyDescent="0.25">
      <c r="B37" s="168"/>
      <c r="C37" s="39"/>
      <c r="D37" s="42"/>
      <c r="E37" s="42"/>
      <c r="F37" s="173"/>
    </row>
    <row r="38" spans="2:6" x14ac:dyDescent="0.25">
      <c r="B38" s="168"/>
      <c r="C38" s="51" t="s">
        <v>49</v>
      </c>
      <c r="D38" s="51" t="s">
        <v>47</v>
      </c>
      <c r="E38" s="51" t="s">
        <v>48</v>
      </c>
      <c r="F38" s="173"/>
    </row>
    <row r="39" spans="2:6" ht="15" x14ac:dyDescent="0.25">
      <c r="B39" s="168"/>
      <c r="C39" s="52" t="s">
        <v>19</v>
      </c>
      <c r="D39" s="29" t="s">
        <v>20</v>
      </c>
      <c r="E39" s="29" t="s">
        <v>21</v>
      </c>
      <c r="F39" s="173"/>
    </row>
    <row r="40" spans="2:6" ht="15" x14ac:dyDescent="0.25">
      <c r="B40" s="168"/>
      <c r="C40" s="28" t="s">
        <v>22</v>
      </c>
      <c r="D40" s="28" t="s">
        <v>23</v>
      </c>
      <c r="E40" s="22" t="s">
        <v>24</v>
      </c>
      <c r="F40" s="173"/>
    </row>
    <row r="41" spans="2:6" ht="15" x14ac:dyDescent="0.25">
      <c r="B41" s="168"/>
      <c r="C41" s="28" t="s">
        <v>25</v>
      </c>
      <c r="D41" s="28" t="s">
        <v>25</v>
      </c>
      <c r="E41" s="28" t="s">
        <v>25</v>
      </c>
      <c r="F41" s="173"/>
    </row>
    <row r="42" spans="2:6" ht="16.5" thickBot="1" x14ac:dyDescent="0.3">
      <c r="B42" s="169"/>
      <c r="C42" s="48"/>
      <c r="D42" s="48"/>
      <c r="E42" s="48"/>
      <c r="F42" s="174"/>
    </row>
  </sheetData>
  <sheetProtection algorithmName="SHA-512" hashValue="4SuiLP5KYttbtw6Ej7PfTlGsmrYMbIn9VUT56458zEsyKO0LToJ1cZ2j2nctJqga7shV2yFQ5gLXqky8+cpnLg==" saltValue="QwIcYoD08uxWKe/xic9UlA==" spinCount="100000" sheet="1" objects="1" scenarios="1"/>
  <mergeCells count="25">
    <mergeCell ref="G30:G31"/>
    <mergeCell ref="D31:E31"/>
    <mergeCell ref="D16:E16"/>
    <mergeCell ref="D17:E17"/>
    <mergeCell ref="D18:E18"/>
    <mergeCell ref="C25:E25"/>
    <mergeCell ref="C26:E26"/>
    <mergeCell ref="C30:C31"/>
    <mergeCell ref="D30:E30"/>
    <mergeCell ref="D15:E15"/>
    <mergeCell ref="B2:F2"/>
    <mergeCell ref="B3:F3"/>
    <mergeCell ref="B4:F4"/>
    <mergeCell ref="C5:F5"/>
    <mergeCell ref="B6:B42"/>
    <mergeCell ref="C6:E6"/>
    <mergeCell ref="F6:F42"/>
    <mergeCell ref="D7:E7"/>
    <mergeCell ref="D8:E8"/>
    <mergeCell ref="D9:E9"/>
    <mergeCell ref="D10:E10"/>
    <mergeCell ref="D11:E11"/>
    <mergeCell ref="D12:E12"/>
    <mergeCell ref="D13:E13"/>
    <mergeCell ref="D14:E14"/>
  </mergeCells>
  <printOptions horizontalCentered="1"/>
  <pageMargins left="0.43307086614173229" right="0.23622047244094491" top="0.74803149606299213" bottom="0.74803149606299213" header="0.31496062992125984" footer="0.31496062992125984"/>
  <pageSetup scale="75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30</vt:i4>
      </vt:variant>
      <vt:variant>
        <vt:lpstr>Rangos con nombre</vt:lpstr>
      </vt:variant>
      <vt:variant>
        <vt:i4>30</vt:i4>
      </vt:variant>
    </vt:vector>
  </HeadingPairs>
  <TitlesOfParts>
    <vt:vector size="60" baseType="lpstr">
      <vt:lpstr>FUDECA</vt:lpstr>
      <vt:lpstr>COOTRADEMACOC </vt:lpstr>
      <vt:lpstr>MODELO</vt:lpstr>
      <vt:lpstr>BIOEMPRENDER</vt:lpstr>
      <vt:lpstr>ARCOSOL</vt:lpstr>
      <vt:lpstr>CULTIVAR</vt:lpstr>
      <vt:lpstr>FUNDACOL </vt:lpstr>
      <vt:lpstr>PORVENIR</vt:lpstr>
      <vt:lpstr>UNIDOS X COL</vt:lpstr>
      <vt:lpstr>FRUTOZ</vt:lpstr>
      <vt:lpstr>FUNDEIN</vt:lpstr>
      <vt:lpstr>FUCODESA</vt:lpstr>
      <vt:lpstr>FUNAMIG</vt:lpstr>
      <vt:lpstr>TIERRA NUESTRA</vt:lpstr>
      <vt:lpstr>COOMULSAC</vt:lpstr>
      <vt:lpstr>CONSOLIDADO FUNDASER</vt:lpstr>
      <vt:lpstr>SAN NICOLAS </vt:lpstr>
      <vt:lpstr>CONSOLIDADO JUANJACOBO</vt:lpstr>
      <vt:lpstr>COLOMBO SUIZA</vt:lpstr>
      <vt:lpstr>CARIBE</vt:lpstr>
      <vt:lpstr>NU3</vt:lpstr>
      <vt:lpstr>CANALETE</vt:lpstr>
      <vt:lpstr>NUEVA ERA ECOL</vt:lpstr>
      <vt:lpstr>SOL BRILLANTE</vt:lpstr>
      <vt:lpstr>MUNDO FELIZ</vt:lpstr>
      <vt:lpstr> FUNSOBASI KARIBE</vt:lpstr>
      <vt:lpstr>ASOC SAN ANTERO</vt:lpstr>
      <vt:lpstr>MUNDO JOVEN</vt:lpstr>
      <vt:lpstr>PRIMEROS PASOS</vt:lpstr>
      <vt:lpstr>CONSTRUYENDO FUTURO</vt:lpstr>
      <vt:lpstr>' FUNSOBASI KARIBE'!Área_de_impresión</vt:lpstr>
      <vt:lpstr>ARCOSOL!Área_de_impresión</vt:lpstr>
      <vt:lpstr>'ASOC SAN ANTERO'!Área_de_impresión</vt:lpstr>
      <vt:lpstr>BIOEMPRENDER!Área_de_impresión</vt:lpstr>
      <vt:lpstr>CANALETE!Área_de_impresión</vt:lpstr>
      <vt:lpstr>CARIBE!Área_de_impresión</vt:lpstr>
      <vt:lpstr>'COLOMBO SUIZA'!Área_de_impresión</vt:lpstr>
      <vt:lpstr>'CONSOLIDADO FUNDASER'!Área_de_impresión</vt:lpstr>
      <vt:lpstr>'CONSOLIDADO JUANJACOBO'!Área_de_impresión</vt:lpstr>
      <vt:lpstr>'CONSTRUYENDO FUTURO'!Área_de_impresión</vt:lpstr>
      <vt:lpstr>COOMULSAC!Área_de_impresión</vt:lpstr>
      <vt:lpstr>'COOTRADEMACOC '!Área_de_impresión</vt:lpstr>
      <vt:lpstr>CULTIVAR!Área_de_impresión</vt:lpstr>
      <vt:lpstr>FRUTOZ!Área_de_impresión</vt:lpstr>
      <vt:lpstr>FUCODESA!Área_de_impresión</vt:lpstr>
      <vt:lpstr>FUDECA!Área_de_impresión</vt:lpstr>
      <vt:lpstr>FUNAMIG!Área_de_impresión</vt:lpstr>
      <vt:lpstr>'FUNDACOL '!Área_de_impresión</vt:lpstr>
      <vt:lpstr>FUNDEIN!Área_de_impresión</vt:lpstr>
      <vt:lpstr>MODELO!Área_de_impresión</vt:lpstr>
      <vt:lpstr>'MUNDO FELIZ'!Área_de_impresión</vt:lpstr>
      <vt:lpstr>'MUNDO JOVEN'!Área_de_impresión</vt:lpstr>
      <vt:lpstr>'NU3'!Área_de_impresión</vt:lpstr>
      <vt:lpstr>'NUEVA ERA ECOL'!Área_de_impresión</vt:lpstr>
      <vt:lpstr>PORVENIR!Área_de_impresión</vt:lpstr>
      <vt:lpstr>'PRIMEROS PASOS'!Área_de_impresión</vt:lpstr>
      <vt:lpstr>'SAN NICOLAS '!Área_de_impresión</vt:lpstr>
      <vt:lpstr>'SOL BRILLANTE'!Área_de_impresión</vt:lpstr>
      <vt:lpstr>'TIERRA NUESTRA'!Área_de_impresión</vt:lpstr>
      <vt:lpstr>'UNIDOS X COL'!Área_de_impresión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Liliana Lopez Torres</dc:creator>
  <cp:lastModifiedBy>Yohana Amaya Pinzon</cp:lastModifiedBy>
  <cp:lastPrinted>2014-12-02T17:14:46Z</cp:lastPrinted>
  <dcterms:created xsi:type="dcterms:W3CDTF">2014-10-22T15:49:24Z</dcterms:created>
  <dcterms:modified xsi:type="dcterms:W3CDTF">2014-12-04T02:18:57Z</dcterms:modified>
</cp:coreProperties>
</file>