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miliano.garcia\Desktop\TODOS\"/>
    </mc:Choice>
  </mc:AlternateContent>
  <bookViews>
    <workbookView xWindow="0" yWindow="0" windowWidth="28800" windowHeight="12435" tabRatio="972" firstSheet="47" activeTab="53"/>
  </bookViews>
  <sheets>
    <sheet name="FUNDACION MULT RAMON NAVARRO D" sheetId="30" r:id="rId1"/>
    <sheet name="FUNDACION SURGIR" sheetId="60" r:id="rId2"/>
    <sheet name="FUNDACION APOYAR" sheetId="31" r:id="rId3"/>
    <sheet name="FUCIDF" sheetId="61" r:id="rId4"/>
    <sheet name="CLUB DE LEONES BQUILLA AEROPUER" sheetId="32" r:id="rId5"/>
    <sheet name="FUND INTEGRAL FCO DE QUEVEDO" sheetId="33" r:id="rId6"/>
    <sheet name="UT DES.SOCIAL POR EL ATLANTICO" sheetId="62" r:id="rId7"/>
    <sheet name="FUND PARA EL DES INT CRISTO REY" sheetId="34" r:id="rId8"/>
    <sheet name="UT SEMBRANDO VALORES" sheetId="63" r:id="rId9"/>
    <sheet name="UT EL MUNDO DE LOS NIÑOS 2015" sheetId="94" r:id="rId10"/>
    <sheet name="CORPORACION RAYOS DE LUZ" sheetId="36" r:id="rId11"/>
    <sheet name="FUND PARA LA PROM. DE LA CIENCI" sheetId="65" r:id="rId12"/>
    <sheet name="UT PRIMERA INFANCIA ATLANT.2015" sheetId="66" r:id="rId13"/>
    <sheet name="CORPORACION JAIME URQUIJO " sheetId="67" r:id="rId14"/>
    <sheet name="CORP LATINOAMERICANA NUEVA" sheetId="37" r:id="rId15"/>
    <sheet name="UT ES POSIBLE MAS" sheetId="68" r:id="rId16"/>
    <sheet name="FUND CONSTRUYENDO VIDAS HK21" sheetId="69" r:id="rId17"/>
    <sheet name="FUND MULT ROBINSON DE LA HOZ " sheetId="70" r:id="rId18"/>
    <sheet name="COOP. MULT.GESTORAS DES.EN COL " sheetId="71" r:id="rId19"/>
    <sheet name="CRUZ ROJA COLOMBIANA" sheetId="72" r:id="rId20"/>
    <sheet name="FUND CRISTIANA LOS BRAZOS DE JE" sheetId="38" r:id="rId21"/>
    <sheet name="FUND PARA DES SOC Y COM ENLACE" sheetId="39" r:id="rId22"/>
    <sheet name="HIJAS DE LA CARIDAD SAN VICENTE" sheetId="40" r:id="rId23"/>
    <sheet name="FUND MANOS UNIDAS " sheetId="73" r:id="rId24"/>
    <sheet name="FUND AYUDA EDU.FORJADORES DE JO" sheetId="74" r:id="rId25"/>
    <sheet name="FUND PRODESARROLLO COM FUNPRODE" sheetId="41" r:id="rId26"/>
    <sheet name="FUND DESPETAR SOLIDARIO" sheetId="75" r:id="rId27"/>
    <sheet name="FORMANDO LA NIÑEZ PARA DES ADUL" sheetId="42" r:id="rId28"/>
    <sheet name="UT ALIANZA POR LA NIÑEZ Y LA FL" sheetId="95" r:id="rId29"/>
    <sheet name="FUNDACION CONSTRUYENDO CAMINO" sheetId="44" r:id="rId30"/>
    <sheet name="FUNDACIÓN CONSTRUYENDO CAMINO 2" sheetId="45" r:id="rId31"/>
    <sheet name="FUNDACIÓN CONSTRUYENDO CAMINO 3" sheetId="46" r:id="rId32"/>
    <sheet name="FUNDACIÓN POR UNA MEJOR CALIDAD" sheetId="47" r:id="rId33"/>
    <sheet name="FUND POR UN MUNDO NUEVO" sheetId="77" r:id="rId34"/>
    <sheet name="FUNDACIÓN DOMINGO SAVIO" sheetId="48" r:id="rId35"/>
    <sheet name="UT CAFI " sheetId="80" r:id="rId36"/>
    <sheet name="UNIVERSIDAD METROPOLITANA" sheetId="50" r:id="rId37"/>
    <sheet name="UT CALIDAD PARA LA PRIM.INFANCI" sheetId="79" r:id="rId38"/>
    <sheet name="UT UNIDOS POR LA PRIM INF SOLED" sheetId="83" r:id="rId39"/>
    <sheet name="FUND. MULTIACTIVA SAN JUAN BOSC" sheetId="81" r:id="rId40"/>
    <sheet name="UT UNIDOS POR LA NIÑEZ" sheetId="84" r:id="rId41"/>
    <sheet name="UT UNIDOS CON AMOR POR EL BIENE" sheetId="85" r:id="rId42"/>
    <sheet name="FUND MULTIACTIVA LAS MORAS" sheetId="86" r:id="rId43"/>
    <sheet name="FUND SEMBRANDO ESPERANZA" sheetId="87" r:id="rId44"/>
    <sheet name="FUND SALUD Y BIENESTAR-FUNDASAL" sheetId="88" r:id="rId45"/>
    <sheet name="CORPORACIÓN EDUCATIVA FORMAR" sheetId="58" r:id="rId46"/>
    <sheet name="UT ATLANTICO SOCIAL" sheetId="89" r:id="rId47"/>
    <sheet name="FUNDACION ENLACE" sheetId="90" r:id="rId48"/>
    <sheet name="FUND POLIFACTICA LA INMACULADA " sheetId="54" r:id="rId49"/>
    <sheet name="FUND PARA EL DES Y BIEN SOCIAL" sheetId="55" r:id="rId50"/>
    <sheet name="UT DESARROLLO INT. DE LA PRIM I" sheetId="91" r:id="rId51"/>
    <sheet name="FUND SOCIAL ESFUERZO PROPIO" sheetId="92" r:id="rId52"/>
    <sheet name="UT CONST. PROPESRIDAD SOCIAL Y" sheetId="93" r:id="rId53"/>
    <sheet name="UT FINDIJEBE PRODEM" sheetId="56" r:id="rId54"/>
  </sheets>
  <externalReferences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48" l="1"/>
  <c r="E40" i="48"/>
  <c r="E39" i="48"/>
  <c r="D39" i="48"/>
  <c r="C39" i="48"/>
  <c r="B39" i="48"/>
  <c r="E38" i="48"/>
  <c r="E41" i="48" s="1"/>
  <c r="D38" i="48"/>
  <c r="C38" i="48"/>
  <c r="B38" i="48"/>
  <c r="G35" i="48"/>
  <c r="F35" i="48"/>
  <c r="E32" i="48"/>
  <c r="E30" i="48"/>
  <c r="D30" i="48"/>
  <c r="C30" i="48"/>
  <c r="B30" i="48"/>
  <c r="E29" i="48"/>
  <c r="E33" i="48" s="1"/>
  <c r="D29" i="48"/>
  <c r="C29" i="48"/>
  <c r="B29" i="48"/>
  <c r="G26" i="48"/>
  <c r="F26" i="48"/>
  <c r="E22" i="48"/>
  <c r="B22" i="48"/>
  <c r="A22" i="48"/>
  <c r="E21" i="48"/>
  <c r="B21" i="48"/>
  <c r="A21" i="48"/>
  <c r="E20" i="48"/>
  <c r="B20" i="48"/>
  <c r="A20" i="48"/>
  <c r="E19" i="48"/>
  <c r="B19" i="48"/>
  <c r="A19" i="48"/>
  <c r="E18" i="48"/>
  <c r="E23" i="48" s="1"/>
  <c r="B18" i="48"/>
  <c r="B23" i="48" s="1"/>
  <c r="A18" i="48"/>
  <c r="G15" i="48"/>
  <c r="B15" i="48"/>
  <c r="A15" i="48"/>
  <c r="G14" i="48"/>
  <c r="B14" i="48"/>
  <c r="A14" i="48"/>
  <c r="G13" i="48"/>
  <c r="B13" i="48"/>
  <c r="A13" i="48"/>
  <c r="C42" i="46" l="1"/>
  <c r="D39" i="46"/>
  <c r="E39" i="46" s="1"/>
  <c r="C39" i="46"/>
  <c r="B39" i="46"/>
  <c r="D38" i="46"/>
  <c r="E38" i="46" s="1"/>
  <c r="C38" i="46"/>
  <c r="B38" i="46"/>
  <c r="G35" i="46"/>
  <c r="F35" i="46"/>
  <c r="D30" i="46"/>
  <c r="C30" i="46"/>
  <c r="B30" i="46"/>
  <c r="E30" i="46" s="1"/>
  <c r="D29" i="46"/>
  <c r="C29" i="46"/>
  <c r="B29" i="46"/>
  <c r="E29" i="46" s="1"/>
  <c r="G26" i="46"/>
  <c r="F26" i="46"/>
  <c r="E22" i="46"/>
  <c r="B22" i="46"/>
  <c r="A22" i="46"/>
  <c r="E21" i="46"/>
  <c r="B21" i="46"/>
  <c r="A21" i="46"/>
  <c r="E20" i="46"/>
  <c r="E23" i="46" s="1"/>
  <c r="B20" i="46"/>
  <c r="A20" i="46"/>
  <c r="E19" i="46"/>
  <c r="B19" i="46"/>
  <c r="A19" i="46"/>
  <c r="E18" i="46"/>
  <c r="B18" i="46"/>
  <c r="B23" i="46" s="1"/>
  <c r="A18" i="46"/>
  <c r="G15" i="46"/>
  <c r="B15" i="46"/>
  <c r="A15" i="46"/>
  <c r="G14" i="46"/>
  <c r="B14" i="46"/>
  <c r="A14" i="46"/>
  <c r="G13" i="46"/>
  <c r="B13" i="46"/>
  <c r="A13" i="46"/>
  <c r="C42" i="45"/>
  <c r="D39" i="45"/>
  <c r="C39" i="45"/>
  <c r="B39" i="45"/>
  <c r="E39" i="45" s="1"/>
  <c r="D38" i="45"/>
  <c r="C38" i="45"/>
  <c r="B38" i="45"/>
  <c r="E38" i="45" s="1"/>
  <c r="G35" i="45"/>
  <c r="F35" i="45"/>
  <c r="D30" i="45"/>
  <c r="C30" i="45"/>
  <c r="B30" i="45"/>
  <c r="E30" i="45" s="1"/>
  <c r="D29" i="45"/>
  <c r="C29" i="45"/>
  <c r="B29" i="45"/>
  <c r="E29" i="45" s="1"/>
  <c r="G26" i="45"/>
  <c r="F26" i="45"/>
  <c r="E22" i="45"/>
  <c r="B22" i="45"/>
  <c r="A22" i="45"/>
  <c r="E21" i="45"/>
  <c r="B21" i="45"/>
  <c r="A21" i="45"/>
  <c r="E20" i="45"/>
  <c r="E23" i="45" s="1"/>
  <c r="B20" i="45"/>
  <c r="A20" i="45"/>
  <c r="E19" i="45"/>
  <c r="B19" i="45"/>
  <c r="A19" i="45"/>
  <c r="E18" i="45"/>
  <c r="B18" i="45"/>
  <c r="B23" i="45" s="1"/>
  <c r="A18" i="45"/>
  <c r="G15" i="45"/>
  <c r="B15" i="45"/>
  <c r="A15" i="45"/>
  <c r="G14" i="45"/>
  <c r="B14" i="45"/>
  <c r="A14" i="45"/>
  <c r="G13" i="45"/>
  <c r="B13" i="45"/>
  <c r="A13" i="45"/>
  <c r="C42" i="44"/>
  <c r="D39" i="44"/>
  <c r="C39" i="44"/>
  <c r="B39" i="44"/>
  <c r="E39" i="44" s="1"/>
  <c r="D38" i="44"/>
  <c r="C38" i="44"/>
  <c r="B38" i="44"/>
  <c r="E38" i="44" s="1"/>
  <c r="G35" i="44"/>
  <c r="F35" i="44"/>
  <c r="D30" i="44"/>
  <c r="C30" i="44"/>
  <c r="B30" i="44"/>
  <c r="E30" i="44" s="1"/>
  <c r="D29" i="44"/>
  <c r="C29" i="44"/>
  <c r="B29" i="44"/>
  <c r="E29" i="44" s="1"/>
  <c r="G26" i="44"/>
  <c r="F26" i="44"/>
  <c r="E22" i="44"/>
  <c r="B22" i="44"/>
  <c r="A22" i="44"/>
  <c r="E21" i="44"/>
  <c r="B21" i="44"/>
  <c r="A21" i="44"/>
  <c r="E20" i="44"/>
  <c r="E23" i="44" s="1"/>
  <c r="B20" i="44"/>
  <c r="A20" i="44"/>
  <c r="E19" i="44"/>
  <c r="B19" i="44"/>
  <c r="A19" i="44"/>
  <c r="E18" i="44"/>
  <c r="B18" i="44"/>
  <c r="B23" i="44" s="1"/>
  <c r="A18" i="44"/>
  <c r="G15" i="44"/>
  <c r="B15" i="44"/>
  <c r="A15" i="44"/>
  <c r="G14" i="44"/>
  <c r="B14" i="44"/>
  <c r="A14" i="44"/>
  <c r="G13" i="44"/>
  <c r="B13" i="44"/>
  <c r="A13" i="44"/>
  <c r="E33" i="46" l="1"/>
  <c r="E41" i="46"/>
  <c r="E33" i="45"/>
  <c r="E41" i="45"/>
  <c r="E33" i="44"/>
  <c r="E41" i="44"/>
  <c r="C42" i="40" l="1"/>
  <c r="D39" i="40"/>
  <c r="E39" i="40" s="1"/>
  <c r="C39" i="40"/>
  <c r="B39" i="40"/>
  <c r="D38" i="40"/>
  <c r="E38" i="40" s="1"/>
  <c r="C38" i="40"/>
  <c r="B38" i="40"/>
  <c r="G35" i="40"/>
  <c r="F35" i="40"/>
  <c r="D30" i="40"/>
  <c r="C30" i="40"/>
  <c r="B30" i="40"/>
  <c r="E30" i="40" s="1"/>
  <c r="D29" i="40"/>
  <c r="C29" i="40"/>
  <c r="B29" i="40"/>
  <c r="E29" i="40" s="1"/>
  <c r="G26" i="40"/>
  <c r="F26" i="40"/>
  <c r="E22" i="40"/>
  <c r="B22" i="40"/>
  <c r="A22" i="40"/>
  <c r="E21" i="40"/>
  <c r="B21" i="40"/>
  <c r="A21" i="40"/>
  <c r="E20" i="40"/>
  <c r="E23" i="40" s="1"/>
  <c r="B20" i="40"/>
  <c r="A20" i="40"/>
  <c r="E19" i="40"/>
  <c r="B19" i="40"/>
  <c r="A19" i="40"/>
  <c r="E18" i="40"/>
  <c r="B18" i="40"/>
  <c r="B23" i="40" s="1"/>
  <c r="A18" i="40"/>
  <c r="G15" i="40"/>
  <c r="B15" i="40"/>
  <c r="A15" i="40"/>
  <c r="G14" i="40"/>
  <c r="B14" i="40"/>
  <c r="A14" i="40"/>
  <c r="G13" i="40"/>
  <c r="B13" i="40"/>
  <c r="A13" i="40"/>
  <c r="E33" i="40" l="1"/>
  <c r="E41" i="40"/>
  <c r="E40" i="31" l="1"/>
  <c r="D39" i="31"/>
  <c r="C39" i="31"/>
  <c r="B39" i="31"/>
  <c r="E39" i="31" s="1"/>
  <c r="D38" i="31"/>
  <c r="C38" i="31"/>
  <c r="B38" i="31"/>
  <c r="E38" i="31" s="1"/>
  <c r="G35" i="31"/>
  <c r="F35" i="31"/>
  <c r="E32" i="31"/>
  <c r="D30" i="31"/>
  <c r="E30" i="31" s="1"/>
  <c r="C30" i="31"/>
  <c r="B30" i="31"/>
  <c r="D29" i="31"/>
  <c r="E29" i="31" s="1"/>
  <c r="C29" i="31"/>
  <c r="B29" i="31"/>
  <c r="G26" i="31"/>
  <c r="F26" i="31"/>
  <c r="E22" i="31"/>
  <c r="B22" i="31"/>
  <c r="A22" i="31"/>
  <c r="E21" i="31"/>
  <c r="B21" i="31"/>
  <c r="A21" i="31"/>
  <c r="E20" i="31"/>
  <c r="B20" i="31"/>
  <c r="A20" i="31"/>
  <c r="E19" i="31"/>
  <c r="B19" i="31"/>
  <c r="A19" i="31"/>
  <c r="E18" i="31"/>
  <c r="E23" i="31" s="1"/>
  <c r="B18" i="31"/>
  <c r="B23" i="31" s="1"/>
  <c r="A18" i="31"/>
  <c r="G15" i="31"/>
  <c r="B15" i="31"/>
  <c r="A15" i="31"/>
  <c r="G14" i="31"/>
  <c r="B14" i="31"/>
  <c r="A14" i="31"/>
  <c r="G13" i="31"/>
  <c r="B13" i="31"/>
  <c r="A13" i="31"/>
  <c r="E33" i="31" l="1"/>
  <c r="E41" i="31"/>
  <c r="C42" i="56" l="1"/>
  <c r="E40" i="56"/>
  <c r="D39" i="56"/>
  <c r="C39" i="56"/>
  <c r="B39" i="56"/>
  <c r="D38" i="56"/>
  <c r="C38" i="56"/>
  <c r="B38" i="56"/>
  <c r="G35" i="56"/>
  <c r="F35" i="56"/>
  <c r="E32" i="56"/>
  <c r="D30" i="56"/>
  <c r="E30" i="56" s="1"/>
  <c r="C30" i="56"/>
  <c r="B30" i="56"/>
  <c r="D29" i="56"/>
  <c r="C29" i="56"/>
  <c r="B29" i="56"/>
  <c r="G26" i="56"/>
  <c r="F26" i="56"/>
  <c r="E22" i="56"/>
  <c r="B22" i="56"/>
  <c r="A22" i="56"/>
  <c r="E21" i="56"/>
  <c r="B21" i="56"/>
  <c r="A21" i="56"/>
  <c r="E20" i="56"/>
  <c r="B20" i="56"/>
  <c r="A20" i="56"/>
  <c r="E19" i="56"/>
  <c r="B19" i="56"/>
  <c r="A19" i="56"/>
  <c r="E18" i="56"/>
  <c r="B18" i="56"/>
  <c r="A18" i="56"/>
  <c r="G15" i="56"/>
  <c r="B15" i="56"/>
  <c r="A15" i="56"/>
  <c r="G13" i="56"/>
  <c r="B13" i="56"/>
  <c r="A13" i="56"/>
  <c r="E23" i="56" l="1"/>
  <c r="E29" i="56"/>
  <c r="E39" i="56"/>
  <c r="E38" i="56"/>
  <c r="E41" i="56" s="1"/>
  <c r="B23" i="56"/>
  <c r="E33" i="56"/>
  <c r="C42" i="55" l="1"/>
  <c r="E40" i="55"/>
  <c r="D39" i="55"/>
  <c r="C39" i="55"/>
  <c r="B39" i="55"/>
  <c r="E39" i="55" s="1"/>
  <c r="D38" i="55"/>
  <c r="C38" i="55"/>
  <c r="G35" i="55"/>
  <c r="F35" i="55"/>
  <c r="E32" i="55"/>
  <c r="D30" i="55"/>
  <c r="C30" i="55"/>
  <c r="E30" i="55" s="1"/>
  <c r="D29" i="55"/>
  <c r="C29" i="55"/>
  <c r="B29" i="55"/>
  <c r="G26" i="55"/>
  <c r="F26" i="55"/>
  <c r="E22" i="55"/>
  <c r="B22" i="55"/>
  <c r="A22" i="55"/>
  <c r="E21" i="55"/>
  <c r="B21" i="55"/>
  <c r="A21" i="55"/>
  <c r="E20" i="55"/>
  <c r="B20" i="55"/>
  <c r="B23" i="55" s="1"/>
  <c r="A20" i="55"/>
  <c r="E19" i="55"/>
  <c r="B19" i="55"/>
  <c r="A19" i="55"/>
  <c r="E18" i="55"/>
  <c r="B18" i="55"/>
  <c r="A18" i="55"/>
  <c r="G15" i="55"/>
  <c r="B15" i="55"/>
  <c r="A15" i="55"/>
  <c r="G14" i="55"/>
  <c r="B14" i="55"/>
  <c r="A14" i="55"/>
  <c r="G13" i="55"/>
  <c r="B13" i="55"/>
  <c r="A13" i="55"/>
  <c r="E29" i="55" l="1"/>
  <c r="E33" i="55" s="1"/>
  <c r="E38" i="55"/>
  <c r="E41" i="55" s="1"/>
  <c r="E23" i="55"/>
  <c r="C42" i="54"/>
  <c r="E40" i="54"/>
  <c r="E39" i="54"/>
  <c r="D39" i="54"/>
  <c r="C39" i="54"/>
  <c r="B39" i="54"/>
  <c r="E38" i="54"/>
  <c r="D38" i="54"/>
  <c r="C38" i="54"/>
  <c r="B38" i="54"/>
  <c r="G35" i="54"/>
  <c r="F35" i="54"/>
  <c r="E32" i="54"/>
  <c r="D30" i="54"/>
  <c r="E30" i="54" s="1"/>
  <c r="C30" i="54"/>
  <c r="B30" i="54"/>
  <c r="D29" i="54"/>
  <c r="E29" i="54" s="1"/>
  <c r="C29" i="54"/>
  <c r="B29" i="54"/>
  <c r="G26" i="54"/>
  <c r="F26" i="54"/>
  <c r="E22" i="54"/>
  <c r="B22" i="54"/>
  <c r="A22" i="54"/>
  <c r="E21" i="54"/>
  <c r="B21" i="54"/>
  <c r="A21" i="54"/>
  <c r="E20" i="54"/>
  <c r="B20" i="54"/>
  <c r="B23" i="54" s="1"/>
  <c r="A20" i="54"/>
  <c r="E19" i="54"/>
  <c r="B19" i="54"/>
  <c r="A19" i="54"/>
  <c r="E18" i="54"/>
  <c r="B18" i="54"/>
  <c r="A18" i="54"/>
  <c r="G15" i="54"/>
  <c r="B15" i="54"/>
  <c r="A15" i="54"/>
  <c r="G14" i="54"/>
  <c r="B14" i="54"/>
  <c r="A14" i="54"/>
  <c r="G13" i="54"/>
  <c r="B13" i="54"/>
  <c r="A13" i="54"/>
  <c r="E33" i="54" l="1"/>
  <c r="E41" i="54"/>
  <c r="E23" i="54"/>
  <c r="C42" i="83"/>
  <c r="E40" i="83"/>
  <c r="D39" i="83"/>
  <c r="C39" i="83"/>
  <c r="B39" i="83"/>
  <c r="D38" i="83"/>
  <c r="C38" i="83"/>
  <c r="B38" i="83"/>
  <c r="G35" i="83"/>
  <c r="F35" i="83"/>
  <c r="E32" i="83"/>
  <c r="D30" i="83"/>
  <c r="C30" i="83"/>
  <c r="B30" i="83"/>
  <c r="E30" i="83" s="1"/>
  <c r="D29" i="83"/>
  <c r="C29" i="83"/>
  <c r="B29" i="83"/>
  <c r="G26" i="83"/>
  <c r="F26" i="83"/>
  <c r="E22" i="83"/>
  <c r="B22" i="83"/>
  <c r="A22" i="83"/>
  <c r="E21" i="83"/>
  <c r="B21" i="83"/>
  <c r="A21" i="83"/>
  <c r="E20" i="83"/>
  <c r="B20" i="83"/>
  <c r="A20" i="83"/>
  <c r="E19" i="83"/>
  <c r="B19" i="83"/>
  <c r="A19" i="83"/>
  <c r="E18" i="83"/>
  <c r="B18" i="83"/>
  <c r="A18" i="83"/>
  <c r="G15" i="83"/>
  <c r="B15" i="83"/>
  <c r="A15" i="83"/>
  <c r="G14" i="83"/>
  <c r="B14" i="83"/>
  <c r="A14" i="83"/>
  <c r="G13" i="83"/>
  <c r="B13" i="83"/>
  <c r="A13" i="83"/>
  <c r="B23" i="83" l="1"/>
  <c r="E29" i="83"/>
  <c r="E33" i="83" s="1"/>
  <c r="E39" i="83"/>
  <c r="E23" i="83"/>
  <c r="E38" i="83"/>
  <c r="E41" i="83" s="1"/>
  <c r="C42" i="80"/>
  <c r="E40" i="80"/>
  <c r="D39" i="80"/>
  <c r="C39" i="80"/>
  <c r="B39" i="80"/>
  <c r="E39" i="80" s="1"/>
  <c r="D38" i="80"/>
  <c r="C38" i="80"/>
  <c r="B38" i="80"/>
  <c r="E38" i="80" s="1"/>
  <c r="G35" i="80"/>
  <c r="F35" i="80"/>
  <c r="E32" i="80"/>
  <c r="D30" i="80"/>
  <c r="C30" i="80"/>
  <c r="B30" i="80"/>
  <c r="D29" i="80"/>
  <c r="C29" i="80"/>
  <c r="B29" i="80"/>
  <c r="E29" i="80" s="1"/>
  <c r="G26" i="80"/>
  <c r="F26" i="80"/>
  <c r="E22" i="80"/>
  <c r="B22" i="80"/>
  <c r="A22" i="80"/>
  <c r="E21" i="80"/>
  <c r="B21" i="80"/>
  <c r="A21" i="80"/>
  <c r="E20" i="80"/>
  <c r="B20" i="80"/>
  <c r="A20" i="80"/>
  <c r="E19" i="80"/>
  <c r="B19" i="80"/>
  <c r="A19" i="80"/>
  <c r="E18" i="80"/>
  <c r="B18" i="80"/>
  <c r="B23" i="80" s="1"/>
  <c r="A18" i="80"/>
  <c r="G15" i="80"/>
  <c r="B15" i="80"/>
  <c r="A15" i="80"/>
  <c r="G14" i="80"/>
  <c r="B14" i="80"/>
  <c r="A14" i="80"/>
  <c r="G13" i="80"/>
  <c r="B13" i="80"/>
  <c r="A13" i="80"/>
  <c r="E33" i="80" l="1"/>
  <c r="E30" i="80"/>
  <c r="E23" i="80"/>
  <c r="E41" i="80"/>
  <c r="C42" i="41"/>
  <c r="E40" i="41"/>
  <c r="D39" i="41"/>
  <c r="C39" i="41"/>
  <c r="B39" i="41"/>
  <c r="E39" i="41" s="1"/>
  <c r="D38" i="41"/>
  <c r="C38" i="41"/>
  <c r="B38" i="41"/>
  <c r="E38" i="41" s="1"/>
  <c r="G35" i="41"/>
  <c r="F35" i="41"/>
  <c r="E32" i="41"/>
  <c r="D30" i="41"/>
  <c r="C30" i="41"/>
  <c r="B30" i="41"/>
  <c r="E30" i="41" s="1"/>
  <c r="D29" i="41"/>
  <c r="C29" i="41"/>
  <c r="B29" i="41"/>
  <c r="E29" i="41" s="1"/>
  <c r="G26" i="41"/>
  <c r="F26" i="41"/>
  <c r="E22" i="41"/>
  <c r="B22" i="41"/>
  <c r="A22" i="41"/>
  <c r="E21" i="41"/>
  <c r="B21" i="41"/>
  <c r="A21" i="41"/>
  <c r="E20" i="41"/>
  <c r="B20" i="41"/>
  <c r="A20" i="41"/>
  <c r="E19" i="41"/>
  <c r="B19" i="41"/>
  <c r="A19" i="41"/>
  <c r="E18" i="41"/>
  <c r="B18" i="41"/>
  <c r="A18" i="41"/>
  <c r="G15" i="41"/>
  <c r="B15" i="41"/>
  <c r="A15" i="41"/>
  <c r="G14" i="41"/>
  <c r="B14" i="41"/>
  <c r="A14" i="41"/>
  <c r="G13" i="41"/>
  <c r="B13" i="41"/>
  <c r="A13" i="41"/>
  <c r="E33" i="41" l="1"/>
  <c r="E41" i="41"/>
  <c r="E23" i="41"/>
  <c r="B23" i="41"/>
  <c r="E40" i="42"/>
  <c r="D39" i="42"/>
  <c r="E39" i="42" s="1"/>
  <c r="C39" i="42"/>
  <c r="B39" i="42"/>
  <c r="D38" i="42"/>
  <c r="C38" i="42"/>
  <c r="B38" i="42"/>
  <c r="G35" i="42"/>
  <c r="F35" i="42"/>
  <c r="E32" i="42"/>
  <c r="D30" i="42"/>
  <c r="C30" i="42"/>
  <c r="B30" i="42"/>
  <c r="D29" i="42"/>
  <c r="E29" i="42" s="1"/>
  <c r="C29" i="42"/>
  <c r="B29" i="42"/>
  <c r="G26" i="42"/>
  <c r="F26" i="42"/>
  <c r="E22" i="42"/>
  <c r="B22" i="42"/>
  <c r="A22" i="42"/>
  <c r="E21" i="42"/>
  <c r="B21" i="42"/>
  <c r="A21" i="42"/>
  <c r="E20" i="42"/>
  <c r="B20" i="42"/>
  <c r="A20" i="42"/>
  <c r="E19" i="42"/>
  <c r="B19" i="42"/>
  <c r="A19" i="42"/>
  <c r="E18" i="42"/>
  <c r="B18" i="42"/>
  <c r="A18" i="42"/>
  <c r="G15" i="42"/>
  <c r="B15" i="42"/>
  <c r="A15" i="42"/>
  <c r="G14" i="42"/>
  <c r="B14" i="42"/>
  <c r="A14" i="42"/>
  <c r="G13" i="42"/>
  <c r="B13" i="42"/>
  <c r="A13" i="42"/>
  <c r="B23" i="42" l="1"/>
  <c r="E38" i="42"/>
  <c r="E23" i="42"/>
  <c r="E30" i="42"/>
  <c r="E33" i="42"/>
  <c r="E41" i="42"/>
  <c r="E40" i="38" l="1"/>
  <c r="D39" i="38"/>
  <c r="E39" i="38" s="1"/>
  <c r="C39" i="38"/>
  <c r="B39" i="38"/>
  <c r="D38" i="38"/>
  <c r="E38" i="38" s="1"/>
  <c r="E41" i="38" s="1"/>
  <c r="C38" i="38"/>
  <c r="B38" i="38"/>
  <c r="G35" i="38"/>
  <c r="F35" i="38"/>
  <c r="E32" i="38"/>
  <c r="D30" i="38"/>
  <c r="C30" i="38"/>
  <c r="B30" i="38"/>
  <c r="D29" i="38"/>
  <c r="E29" i="38" s="1"/>
  <c r="C29" i="38"/>
  <c r="B29" i="38"/>
  <c r="G26" i="38"/>
  <c r="F26" i="38"/>
  <c r="E22" i="38"/>
  <c r="B22" i="38"/>
  <c r="A22" i="38"/>
  <c r="E21" i="38"/>
  <c r="B21" i="38"/>
  <c r="A21" i="38"/>
  <c r="E20" i="38"/>
  <c r="B20" i="38"/>
  <c r="A20" i="38"/>
  <c r="E19" i="38"/>
  <c r="B19" i="38"/>
  <c r="A19" i="38"/>
  <c r="E18" i="38"/>
  <c r="B18" i="38"/>
  <c r="A18" i="38"/>
  <c r="G15" i="38"/>
  <c r="B15" i="38"/>
  <c r="A15" i="38"/>
  <c r="G14" i="38"/>
  <c r="B14" i="38"/>
  <c r="A14" i="38"/>
  <c r="G13" i="38"/>
  <c r="B13" i="38"/>
  <c r="A13" i="38"/>
  <c r="B23" i="38" l="1"/>
  <c r="E23" i="38"/>
  <c r="E30" i="38"/>
  <c r="E33" i="38" s="1"/>
  <c r="C42" i="94" l="1"/>
  <c r="E40" i="94"/>
  <c r="D39" i="94"/>
  <c r="C39" i="94"/>
  <c r="B39" i="94"/>
  <c r="D38" i="94"/>
  <c r="C38" i="94"/>
  <c r="B38" i="94"/>
  <c r="G35" i="94"/>
  <c r="F35" i="94"/>
  <c r="E32" i="94"/>
  <c r="D30" i="94"/>
  <c r="C30" i="94"/>
  <c r="B30" i="94"/>
  <c r="D29" i="94"/>
  <c r="C29" i="94"/>
  <c r="B29" i="94"/>
  <c r="G26" i="94"/>
  <c r="F26" i="94"/>
  <c r="E22" i="94"/>
  <c r="B22" i="94"/>
  <c r="A22" i="94"/>
  <c r="E21" i="94"/>
  <c r="B21" i="94"/>
  <c r="A21" i="94"/>
  <c r="E20" i="94"/>
  <c r="B20" i="94"/>
  <c r="A20" i="94"/>
  <c r="E19" i="94"/>
  <c r="B19" i="94"/>
  <c r="A19" i="94"/>
  <c r="E18" i="94"/>
  <c r="B18" i="94"/>
  <c r="A18" i="94"/>
  <c r="G15" i="94"/>
  <c r="B15" i="94"/>
  <c r="A15" i="94"/>
  <c r="G14" i="94"/>
  <c r="B14" i="94"/>
  <c r="A14" i="94"/>
  <c r="G13" i="94"/>
  <c r="B13" i="94"/>
  <c r="A13" i="94"/>
  <c r="E23" i="94" l="1"/>
  <c r="E30" i="94"/>
  <c r="E38" i="94"/>
  <c r="E29" i="94"/>
  <c r="B23" i="94"/>
  <c r="E39" i="94"/>
  <c r="E41" i="94" s="1"/>
  <c r="E33" i="94" l="1"/>
  <c r="C42" i="34"/>
  <c r="E40" i="34"/>
  <c r="D39" i="34"/>
  <c r="C39" i="34"/>
  <c r="B39" i="34"/>
  <c r="D38" i="34"/>
  <c r="C38" i="34"/>
  <c r="B38" i="34"/>
  <c r="G35" i="34"/>
  <c r="F35" i="34"/>
  <c r="E32" i="34"/>
  <c r="D30" i="34"/>
  <c r="C30" i="34"/>
  <c r="B30" i="34"/>
  <c r="D29" i="34"/>
  <c r="E29" i="34" s="1"/>
  <c r="C29" i="34"/>
  <c r="B29" i="34"/>
  <c r="G26" i="34"/>
  <c r="F26" i="34"/>
  <c r="E22" i="34"/>
  <c r="B22" i="34"/>
  <c r="A22" i="34"/>
  <c r="E21" i="34"/>
  <c r="B21" i="34"/>
  <c r="A21" i="34"/>
  <c r="E20" i="34"/>
  <c r="B20" i="34"/>
  <c r="A20" i="34"/>
  <c r="E19" i="34"/>
  <c r="B19" i="34"/>
  <c r="A19" i="34"/>
  <c r="E18" i="34"/>
  <c r="B18" i="34"/>
  <c r="A18" i="34"/>
  <c r="G15" i="34"/>
  <c r="B15" i="34"/>
  <c r="A15" i="34"/>
  <c r="G14" i="34"/>
  <c r="B14" i="34"/>
  <c r="A14" i="34"/>
  <c r="G13" i="34"/>
  <c r="B13" i="34"/>
  <c r="A13" i="34"/>
  <c r="E39" i="34" l="1"/>
  <c r="B23" i="34"/>
  <c r="E23" i="34"/>
  <c r="E30" i="34"/>
  <c r="E33" i="34" s="1"/>
  <c r="E38" i="34"/>
  <c r="E41" i="34" s="1"/>
  <c r="C42" i="33"/>
  <c r="E40" i="33"/>
  <c r="D39" i="33"/>
  <c r="C39" i="33"/>
  <c r="B39" i="33"/>
  <c r="D38" i="33"/>
  <c r="C38" i="33"/>
  <c r="B38" i="33"/>
  <c r="E38" i="33" s="1"/>
  <c r="G35" i="33"/>
  <c r="F35" i="33"/>
  <c r="E32" i="33"/>
  <c r="D30" i="33"/>
  <c r="E30" i="33" s="1"/>
  <c r="C30" i="33"/>
  <c r="B30" i="33"/>
  <c r="D29" i="33"/>
  <c r="C29" i="33"/>
  <c r="B29" i="33"/>
  <c r="G26" i="33"/>
  <c r="F26" i="33"/>
  <c r="E22" i="33"/>
  <c r="B22" i="33"/>
  <c r="A22" i="33"/>
  <c r="E21" i="33"/>
  <c r="B21" i="33"/>
  <c r="A21" i="33"/>
  <c r="E20" i="33"/>
  <c r="B20" i="33"/>
  <c r="A20" i="33"/>
  <c r="E19" i="33"/>
  <c r="B19" i="33"/>
  <c r="A19" i="33"/>
  <c r="E18" i="33"/>
  <c r="E23" i="33" s="1"/>
  <c r="B18" i="33"/>
  <c r="A18" i="33"/>
  <c r="G15" i="33"/>
  <c r="B15" i="33"/>
  <c r="A15" i="33"/>
  <c r="G14" i="33"/>
  <c r="B14" i="33"/>
  <c r="A14" i="33"/>
  <c r="G13" i="33"/>
  <c r="B13" i="33"/>
  <c r="A13" i="33"/>
  <c r="E41" i="33" l="1"/>
  <c r="E29" i="33"/>
  <c r="E33" i="33" s="1"/>
  <c r="B23" i="33"/>
  <c r="E39" i="33"/>
  <c r="E40" i="30"/>
  <c r="C42" i="30"/>
  <c r="D39" i="30"/>
  <c r="C39" i="30"/>
  <c r="B39" i="30"/>
  <c r="E39" i="30" s="1"/>
  <c r="D38" i="30"/>
  <c r="C38" i="30"/>
  <c r="B38" i="30"/>
  <c r="E38" i="30" s="1"/>
  <c r="G35" i="30"/>
  <c r="F35" i="30"/>
  <c r="E32" i="30"/>
  <c r="D30" i="30"/>
  <c r="C30" i="30"/>
  <c r="B30" i="30"/>
  <c r="E30" i="30" s="1"/>
  <c r="D29" i="30"/>
  <c r="C29" i="30"/>
  <c r="B29" i="30"/>
  <c r="E29" i="30" s="1"/>
  <c r="E33" i="30" s="1"/>
  <c r="G26" i="30"/>
  <c r="F26" i="30"/>
  <c r="E22" i="30"/>
  <c r="B22" i="30"/>
  <c r="A22" i="30"/>
  <c r="E21" i="30"/>
  <c r="B21" i="30"/>
  <c r="A21" i="30"/>
  <c r="E20" i="30"/>
  <c r="B20" i="30"/>
  <c r="A20" i="30"/>
  <c r="E19" i="30"/>
  <c r="B19" i="30"/>
  <c r="A19" i="30"/>
  <c r="E18" i="30"/>
  <c r="B18" i="30"/>
  <c r="A18" i="30"/>
  <c r="G15" i="30"/>
  <c r="B15" i="30"/>
  <c r="A15" i="30"/>
  <c r="G14" i="30"/>
  <c r="B14" i="30"/>
  <c r="A14" i="30"/>
  <c r="G13" i="30"/>
  <c r="B13" i="30"/>
  <c r="A13" i="30"/>
  <c r="E41" i="30" l="1"/>
  <c r="E23" i="30"/>
  <c r="B23" i="30"/>
  <c r="D39" i="95"/>
  <c r="C39" i="95"/>
  <c r="B39" i="95"/>
  <c r="D38" i="95"/>
  <c r="C38" i="95"/>
  <c r="B38" i="95"/>
  <c r="D30" i="95"/>
  <c r="C30" i="95"/>
  <c r="B30" i="95"/>
  <c r="D29" i="95"/>
  <c r="C29" i="95"/>
  <c r="B29" i="95"/>
  <c r="E22" i="95"/>
  <c r="B22" i="95"/>
  <c r="A22" i="95"/>
  <c r="E21" i="95"/>
  <c r="B21" i="95"/>
  <c r="A21" i="95"/>
  <c r="E20" i="95"/>
  <c r="B20" i="95"/>
  <c r="A20" i="95"/>
  <c r="E19" i="95"/>
  <c r="B19" i="95"/>
  <c r="A19" i="95"/>
  <c r="E18" i="95"/>
  <c r="B18" i="95"/>
  <c r="A18" i="95"/>
  <c r="G15" i="95"/>
  <c r="B15" i="95"/>
  <c r="A15" i="95"/>
  <c r="G14" i="95"/>
  <c r="B14" i="95"/>
  <c r="A14" i="95"/>
  <c r="G13" i="95"/>
  <c r="B13" i="95"/>
  <c r="A13" i="95"/>
  <c r="E30" i="95" l="1"/>
  <c r="E29" i="95"/>
  <c r="E23" i="95"/>
  <c r="E39" i="95"/>
  <c r="E38" i="95"/>
  <c r="B23" i="95"/>
  <c r="C42" i="93" l="1"/>
  <c r="D39" i="93"/>
  <c r="C39" i="93"/>
  <c r="B39" i="93"/>
  <c r="D38" i="93"/>
  <c r="C38" i="93"/>
  <c r="B38" i="93"/>
  <c r="G35" i="93"/>
  <c r="F35" i="93"/>
  <c r="D30" i="93"/>
  <c r="C30" i="93"/>
  <c r="B30" i="93"/>
  <c r="D29" i="93"/>
  <c r="C29" i="93"/>
  <c r="B29" i="93"/>
  <c r="G26" i="93"/>
  <c r="F26" i="93"/>
  <c r="E22" i="93"/>
  <c r="B22" i="93"/>
  <c r="A22" i="93"/>
  <c r="E21" i="93"/>
  <c r="B21" i="93"/>
  <c r="A21" i="93"/>
  <c r="E20" i="93"/>
  <c r="B20" i="93"/>
  <c r="A20" i="93"/>
  <c r="E19" i="93"/>
  <c r="B19" i="93"/>
  <c r="A19" i="93"/>
  <c r="E18" i="93"/>
  <c r="B18" i="93"/>
  <c r="A18" i="93"/>
  <c r="G15" i="93"/>
  <c r="B15" i="93"/>
  <c r="A15" i="93"/>
  <c r="G14" i="93"/>
  <c r="B14" i="93"/>
  <c r="A14" i="93"/>
  <c r="G13" i="93"/>
  <c r="B13" i="93"/>
  <c r="A13" i="93"/>
  <c r="E23" i="93" l="1"/>
  <c r="E30" i="93"/>
  <c r="E29" i="93"/>
  <c r="B23" i="93"/>
  <c r="E39" i="93"/>
  <c r="E38" i="93"/>
  <c r="E41" i="93" s="1"/>
  <c r="E33" i="93"/>
  <c r="C42" i="92" l="1"/>
  <c r="D39" i="92"/>
  <c r="C39" i="92"/>
  <c r="B39" i="92"/>
  <c r="D38" i="92"/>
  <c r="C38" i="92"/>
  <c r="B38" i="92"/>
  <c r="G35" i="92"/>
  <c r="F35" i="92"/>
  <c r="D30" i="92"/>
  <c r="C30" i="92"/>
  <c r="B30" i="92"/>
  <c r="D29" i="92"/>
  <c r="C29" i="92"/>
  <c r="B29" i="92"/>
  <c r="G26" i="92"/>
  <c r="F26" i="92"/>
  <c r="E22" i="92"/>
  <c r="B22" i="92"/>
  <c r="A22" i="92"/>
  <c r="E21" i="92"/>
  <c r="B21" i="92"/>
  <c r="A21" i="92"/>
  <c r="E20" i="92"/>
  <c r="B20" i="92"/>
  <c r="A20" i="92"/>
  <c r="E19" i="92"/>
  <c r="B19" i="92"/>
  <c r="A19" i="92"/>
  <c r="E18" i="92"/>
  <c r="B18" i="92"/>
  <c r="A18" i="92"/>
  <c r="G15" i="92"/>
  <c r="B15" i="92"/>
  <c r="A15" i="92"/>
  <c r="G14" i="92"/>
  <c r="B14" i="92"/>
  <c r="A14" i="92"/>
  <c r="G13" i="92"/>
  <c r="B13" i="92"/>
  <c r="A13" i="92"/>
  <c r="E23" i="92" l="1"/>
  <c r="E30" i="92"/>
  <c r="E39" i="92"/>
  <c r="E38" i="92"/>
  <c r="E29" i="92"/>
  <c r="B23" i="92"/>
  <c r="E41" i="92"/>
  <c r="E33" i="92" l="1"/>
  <c r="C42" i="91"/>
  <c r="D39" i="91"/>
  <c r="C39" i="91"/>
  <c r="B39" i="91"/>
  <c r="D38" i="91"/>
  <c r="C38" i="91"/>
  <c r="B38" i="91"/>
  <c r="G35" i="91"/>
  <c r="F35" i="91"/>
  <c r="D30" i="91"/>
  <c r="C30" i="91"/>
  <c r="B30" i="91"/>
  <c r="D29" i="91"/>
  <c r="C29" i="91"/>
  <c r="B29" i="91"/>
  <c r="G26" i="91"/>
  <c r="F26" i="91"/>
  <c r="E22" i="91"/>
  <c r="B22" i="91"/>
  <c r="A22" i="91"/>
  <c r="E21" i="91"/>
  <c r="B21" i="91"/>
  <c r="A21" i="91"/>
  <c r="E20" i="91"/>
  <c r="B20" i="91"/>
  <c r="A20" i="91"/>
  <c r="E19" i="91"/>
  <c r="B19" i="91"/>
  <c r="A19" i="91"/>
  <c r="E18" i="91"/>
  <c r="B18" i="91"/>
  <c r="A18" i="91"/>
  <c r="G15" i="91"/>
  <c r="B15" i="91"/>
  <c r="G14" i="91"/>
  <c r="B14" i="91"/>
  <c r="A14" i="91"/>
  <c r="G13" i="91"/>
  <c r="B13" i="91"/>
  <c r="A13" i="91"/>
  <c r="E23" i="91" l="1"/>
  <c r="E30" i="91"/>
  <c r="E39" i="91"/>
  <c r="E29" i="91"/>
  <c r="E38" i="91"/>
  <c r="E41" i="91" s="1"/>
  <c r="B23" i="91"/>
  <c r="E33" i="91" l="1"/>
  <c r="C42" i="90"/>
  <c r="D39" i="90"/>
  <c r="C39" i="90"/>
  <c r="B39" i="90"/>
  <c r="D38" i="90"/>
  <c r="C38" i="90"/>
  <c r="B38" i="90"/>
  <c r="G35" i="90"/>
  <c r="F35" i="90"/>
  <c r="D30" i="90"/>
  <c r="C30" i="90"/>
  <c r="B30" i="90"/>
  <c r="D29" i="90"/>
  <c r="C29" i="90"/>
  <c r="B29" i="90"/>
  <c r="G26" i="90"/>
  <c r="F26" i="90"/>
  <c r="E22" i="90"/>
  <c r="B22" i="90"/>
  <c r="A22" i="90"/>
  <c r="E21" i="90"/>
  <c r="B21" i="90"/>
  <c r="A21" i="90"/>
  <c r="E20" i="90"/>
  <c r="B20" i="90"/>
  <c r="A20" i="90"/>
  <c r="E19" i="90"/>
  <c r="B19" i="90"/>
  <c r="A19" i="90"/>
  <c r="E18" i="90"/>
  <c r="B18" i="90"/>
  <c r="A18" i="90"/>
  <c r="G15" i="90"/>
  <c r="B15" i="90"/>
  <c r="A15" i="90"/>
  <c r="G14" i="90"/>
  <c r="B14" i="90"/>
  <c r="A14" i="90"/>
  <c r="G13" i="90"/>
  <c r="B13" i="90"/>
  <c r="A13" i="90"/>
  <c r="E30" i="90" l="1"/>
  <c r="E39" i="90"/>
  <c r="E23" i="90"/>
  <c r="E29" i="90"/>
  <c r="E33" i="90" s="1"/>
  <c r="E38" i="90"/>
  <c r="E41" i="90" s="1"/>
  <c r="B23" i="90"/>
  <c r="C42" i="88" l="1"/>
  <c r="D39" i="88"/>
  <c r="C39" i="88"/>
  <c r="B39" i="88"/>
  <c r="D38" i="88"/>
  <c r="C38" i="88"/>
  <c r="B38" i="88"/>
  <c r="G35" i="88"/>
  <c r="F35" i="88"/>
  <c r="D30" i="88"/>
  <c r="C30" i="88"/>
  <c r="B30" i="88"/>
  <c r="D29" i="88"/>
  <c r="C29" i="88"/>
  <c r="B29" i="88"/>
  <c r="G26" i="88"/>
  <c r="F26" i="88"/>
  <c r="E22" i="88"/>
  <c r="B22" i="88"/>
  <c r="A22" i="88"/>
  <c r="E21" i="88"/>
  <c r="B21" i="88"/>
  <c r="A21" i="88"/>
  <c r="E20" i="88"/>
  <c r="B20" i="88"/>
  <c r="A20" i="88"/>
  <c r="E19" i="88"/>
  <c r="B19" i="88"/>
  <c r="A19" i="88"/>
  <c r="E18" i="88"/>
  <c r="B18" i="88"/>
  <c r="A18" i="88"/>
  <c r="G15" i="88"/>
  <c r="B15" i="88"/>
  <c r="A15" i="88"/>
  <c r="G14" i="88"/>
  <c r="B14" i="88"/>
  <c r="A14" i="88"/>
  <c r="G13" i="88"/>
  <c r="A13" i="88"/>
  <c r="E23" i="88" l="1"/>
  <c r="E30" i="88"/>
  <c r="E38" i="88"/>
  <c r="B23" i="88"/>
  <c r="E29" i="88"/>
  <c r="E39" i="88"/>
  <c r="E41" i="88" l="1"/>
  <c r="E33" i="88"/>
  <c r="C42" i="87"/>
  <c r="D39" i="87"/>
  <c r="C39" i="87"/>
  <c r="B39" i="87"/>
  <c r="D38" i="87"/>
  <c r="C38" i="87"/>
  <c r="B38" i="87"/>
  <c r="G35" i="87"/>
  <c r="F35" i="87"/>
  <c r="D30" i="87"/>
  <c r="C30" i="87"/>
  <c r="B30" i="87"/>
  <c r="E30" i="87" s="1"/>
  <c r="D29" i="87"/>
  <c r="C29" i="87"/>
  <c r="B29" i="87"/>
  <c r="G26" i="87"/>
  <c r="F26" i="87"/>
  <c r="E22" i="87"/>
  <c r="B22" i="87"/>
  <c r="A22" i="87"/>
  <c r="E21" i="87"/>
  <c r="B21" i="87"/>
  <c r="A21" i="87"/>
  <c r="E20" i="87"/>
  <c r="B20" i="87"/>
  <c r="A20" i="87"/>
  <c r="E19" i="87"/>
  <c r="B19" i="87"/>
  <c r="A19" i="87"/>
  <c r="E18" i="87"/>
  <c r="B18" i="87"/>
  <c r="A18" i="87"/>
  <c r="G15" i="87"/>
  <c r="B15" i="87"/>
  <c r="A15" i="87"/>
  <c r="G14" i="87"/>
  <c r="B14" i="87"/>
  <c r="A14" i="87"/>
  <c r="G13" i="87"/>
  <c r="B13" i="87"/>
  <c r="A13" i="87"/>
  <c r="E23" i="87" l="1"/>
  <c r="B23" i="87"/>
  <c r="E29" i="87"/>
  <c r="E33" i="87" s="1"/>
  <c r="E39" i="87"/>
  <c r="E38" i="87"/>
  <c r="E41" i="87" l="1"/>
  <c r="C42" i="86"/>
  <c r="D39" i="86"/>
  <c r="C39" i="86"/>
  <c r="B39" i="86"/>
  <c r="D38" i="86"/>
  <c r="C38" i="86"/>
  <c r="B38" i="86"/>
  <c r="G35" i="86"/>
  <c r="F35" i="86"/>
  <c r="D30" i="86"/>
  <c r="C30" i="86"/>
  <c r="B30" i="86"/>
  <c r="E30" i="86" s="1"/>
  <c r="D29" i="86"/>
  <c r="C29" i="86"/>
  <c r="B29" i="86"/>
  <c r="G26" i="86"/>
  <c r="F26" i="86"/>
  <c r="E22" i="86"/>
  <c r="B22" i="86"/>
  <c r="A22" i="86"/>
  <c r="E21" i="86"/>
  <c r="B21" i="86"/>
  <c r="A21" i="86"/>
  <c r="E20" i="86"/>
  <c r="B20" i="86"/>
  <c r="A20" i="86"/>
  <c r="E19" i="86"/>
  <c r="B19" i="86"/>
  <c r="A19" i="86"/>
  <c r="E18" i="86"/>
  <c r="B18" i="86"/>
  <c r="A18" i="86"/>
  <c r="G15" i="86"/>
  <c r="B15" i="86"/>
  <c r="A15" i="86"/>
  <c r="G14" i="86"/>
  <c r="B14" i="86"/>
  <c r="A14" i="86"/>
  <c r="G13" i="86"/>
  <c r="B13" i="86"/>
  <c r="A13" i="86"/>
  <c r="E39" i="86" l="1"/>
  <c r="E29" i="86"/>
  <c r="E33" i="86" s="1"/>
  <c r="E23" i="86"/>
  <c r="B23" i="86"/>
  <c r="E38" i="86"/>
  <c r="E41" i="86"/>
  <c r="C42" i="85" l="1"/>
  <c r="D39" i="85"/>
  <c r="C39" i="85"/>
  <c r="B39" i="85"/>
  <c r="D38" i="85"/>
  <c r="C38" i="85"/>
  <c r="B38" i="85"/>
  <c r="G35" i="85"/>
  <c r="F35" i="85"/>
  <c r="D30" i="85"/>
  <c r="C30" i="85"/>
  <c r="B30" i="85"/>
  <c r="D29" i="85"/>
  <c r="C29" i="85"/>
  <c r="B29" i="85"/>
  <c r="G26" i="85"/>
  <c r="F26" i="85"/>
  <c r="E22" i="85"/>
  <c r="B22" i="85"/>
  <c r="A22" i="85"/>
  <c r="E21" i="85"/>
  <c r="B21" i="85"/>
  <c r="A21" i="85"/>
  <c r="E20" i="85"/>
  <c r="B20" i="85"/>
  <c r="A20" i="85"/>
  <c r="E19" i="85"/>
  <c r="B19" i="85"/>
  <c r="A19" i="85"/>
  <c r="E18" i="85"/>
  <c r="B18" i="85"/>
  <c r="A18" i="85"/>
  <c r="G15" i="85"/>
  <c r="B15" i="85"/>
  <c r="A15" i="85"/>
  <c r="G14" i="85"/>
  <c r="B14" i="85"/>
  <c r="A14" i="85"/>
  <c r="G13" i="85"/>
  <c r="B13" i="85"/>
  <c r="A13" i="85"/>
  <c r="E30" i="85" l="1"/>
  <c r="E39" i="85"/>
  <c r="E41" i="85" s="1"/>
  <c r="E29" i="85"/>
  <c r="E38" i="85"/>
  <c r="E23" i="85"/>
  <c r="B23" i="85"/>
  <c r="E33" i="85" l="1"/>
  <c r="C42" i="84"/>
  <c r="D39" i="84"/>
  <c r="C39" i="84"/>
  <c r="B39" i="84"/>
  <c r="D38" i="84"/>
  <c r="C38" i="84"/>
  <c r="B38" i="84"/>
  <c r="G35" i="84"/>
  <c r="F35" i="84"/>
  <c r="D30" i="84"/>
  <c r="C30" i="84"/>
  <c r="B30" i="84"/>
  <c r="D29" i="84"/>
  <c r="C29" i="84"/>
  <c r="B29" i="84"/>
  <c r="G26" i="84"/>
  <c r="F26" i="84"/>
  <c r="E22" i="84"/>
  <c r="B22" i="84"/>
  <c r="A22" i="84"/>
  <c r="E21" i="84"/>
  <c r="B21" i="84"/>
  <c r="A21" i="84"/>
  <c r="E20" i="84"/>
  <c r="B20" i="84"/>
  <c r="A20" i="84"/>
  <c r="E19" i="84"/>
  <c r="B19" i="84"/>
  <c r="A19" i="84"/>
  <c r="E18" i="84"/>
  <c r="B18" i="84"/>
  <c r="A18" i="84"/>
  <c r="G15" i="84"/>
  <c r="B15" i="84"/>
  <c r="A15" i="84"/>
  <c r="G14" i="84"/>
  <c r="B14" i="84"/>
  <c r="A14" i="84"/>
  <c r="G13" i="84"/>
  <c r="B13" i="84"/>
  <c r="A13" i="84"/>
  <c r="E38" i="84" l="1"/>
  <c r="E30" i="84"/>
  <c r="E23" i="84"/>
  <c r="E39" i="84"/>
  <c r="E41" i="84" s="1"/>
  <c r="B23" i="84"/>
  <c r="E29" i="84"/>
  <c r="E33" i="84" s="1"/>
  <c r="C42" i="81" l="1"/>
  <c r="D39" i="81"/>
  <c r="C39" i="81"/>
  <c r="B39" i="81"/>
  <c r="D38" i="81"/>
  <c r="C38" i="81"/>
  <c r="B38" i="81"/>
  <c r="G35" i="81"/>
  <c r="F35" i="81"/>
  <c r="D30" i="81"/>
  <c r="C30" i="81"/>
  <c r="B30" i="81"/>
  <c r="E30" i="81" s="1"/>
  <c r="D29" i="81"/>
  <c r="C29" i="81"/>
  <c r="B29" i="81"/>
  <c r="G26" i="81"/>
  <c r="F26" i="81"/>
  <c r="E22" i="81"/>
  <c r="B22" i="81"/>
  <c r="A22" i="81"/>
  <c r="E21" i="81"/>
  <c r="B21" i="81"/>
  <c r="A21" i="81"/>
  <c r="E20" i="81"/>
  <c r="B20" i="81"/>
  <c r="A20" i="81"/>
  <c r="E19" i="81"/>
  <c r="B19" i="81"/>
  <c r="A19" i="81"/>
  <c r="E18" i="81"/>
  <c r="B18" i="81"/>
  <c r="A18" i="81"/>
  <c r="G15" i="81"/>
  <c r="B15" i="81"/>
  <c r="A15" i="81"/>
  <c r="G14" i="81"/>
  <c r="B14" i="81"/>
  <c r="A14" i="81"/>
  <c r="G13" i="81"/>
  <c r="B13" i="81"/>
  <c r="A13" i="81"/>
  <c r="E39" i="81" l="1"/>
  <c r="E38" i="81"/>
  <c r="E41" i="81" s="1"/>
  <c r="B23" i="81"/>
  <c r="E29" i="81"/>
  <c r="E33" i="81" s="1"/>
  <c r="E23" i="81"/>
  <c r="C42" i="79" l="1"/>
  <c r="D39" i="79"/>
  <c r="C39" i="79"/>
  <c r="B39" i="79"/>
  <c r="E39" i="79" s="1"/>
  <c r="D38" i="79"/>
  <c r="C38" i="79"/>
  <c r="B38" i="79"/>
  <c r="G35" i="79"/>
  <c r="F35" i="79"/>
  <c r="D30" i="79"/>
  <c r="C30" i="79"/>
  <c r="B30" i="79"/>
  <c r="E30" i="79" s="1"/>
  <c r="D29" i="79"/>
  <c r="C29" i="79"/>
  <c r="B29" i="79"/>
  <c r="G26" i="79"/>
  <c r="F26" i="79"/>
  <c r="E22" i="79"/>
  <c r="B22" i="79"/>
  <c r="A22" i="79"/>
  <c r="E21" i="79"/>
  <c r="B21" i="79"/>
  <c r="A21" i="79"/>
  <c r="E20" i="79"/>
  <c r="B20" i="79"/>
  <c r="A20" i="79"/>
  <c r="E19" i="79"/>
  <c r="B19" i="79"/>
  <c r="A19" i="79"/>
  <c r="E18" i="79"/>
  <c r="B18" i="79"/>
  <c r="A18" i="79"/>
  <c r="G15" i="79"/>
  <c r="B15" i="79"/>
  <c r="A15" i="79"/>
  <c r="G14" i="79"/>
  <c r="B14" i="79"/>
  <c r="A14" i="79"/>
  <c r="G13" i="79"/>
  <c r="B13" i="79"/>
  <c r="A13" i="79"/>
  <c r="B23" i="79" l="1"/>
  <c r="E29" i="79"/>
  <c r="E38" i="79"/>
  <c r="E41" i="79" s="1"/>
  <c r="E23" i="79"/>
  <c r="E33" i="79"/>
  <c r="C42" i="77" l="1"/>
  <c r="D39" i="77"/>
  <c r="C39" i="77"/>
  <c r="B39" i="77"/>
  <c r="D38" i="77"/>
  <c r="C38" i="77"/>
  <c r="B38" i="77"/>
  <c r="G35" i="77"/>
  <c r="F35" i="77"/>
  <c r="D30" i="77"/>
  <c r="C30" i="77"/>
  <c r="B30" i="77"/>
  <c r="E30" i="77" s="1"/>
  <c r="D29" i="77"/>
  <c r="C29" i="77"/>
  <c r="B29" i="77"/>
  <c r="G26" i="77"/>
  <c r="F26" i="77"/>
  <c r="E22" i="77"/>
  <c r="B22" i="77"/>
  <c r="A22" i="77"/>
  <c r="E21" i="77"/>
  <c r="B21" i="77"/>
  <c r="A21" i="77"/>
  <c r="E20" i="77"/>
  <c r="B20" i="77"/>
  <c r="A20" i="77"/>
  <c r="E19" i="77"/>
  <c r="B19" i="77"/>
  <c r="A19" i="77"/>
  <c r="E18" i="77"/>
  <c r="B18" i="77"/>
  <c r="A18" i="77"/>
  <c r="G15" i="77"/>
  <c r="B15" i="77"/>
  <c r="A15" i="77"/>
  <c r="G14" i="77"/>
  <c r="B14" i="77"/>
  <c r="A14" i="77"/>
  <c r="G13" i="77"/>
  <c r="B13" i="77"/>
  <c r="A13" i="77"/>
  <c r="E39" i="77" l="1"/>
  <c r="E29" i="77"/>
  <c r="E33" i="77" s="1"/>
  <c r="E38" i="77"/>
  <c r="E41" i="77" s="1"/>
  <c r="B23" i="77"/>
  <c r="E23" i="77"/>
  <c r="C42" i="75" l="1"/>
  <c r="D39" i="75"/>
  <c r="C39" i="75"/>
  <c r="B39" i="75"/>
  <c r="D38" i="75"/>
  <c r="C38" i="75"/>
  <c r="B38" i="75"/>
  <c r="G35" i="75"/>
  <c r="F35" i="75"/>
  <c r="D30" i="75"/>
  <c r="C30" i="75"/>
  <c r="B30" i="75"/>
  <c r="D29" i="75"/>
  <c r="C29" i="75"/>
  <c r="B29" i="75"/>
  <c r="G26" i="75"/>
  <c r="F26" i="75"/>
  <c r="E22" i="75"/>
  <c r="B22" i="75"/>
  <c r="A22" i="75"/>
  <c r="E21" i="75"/>
  <c r="B21" i="75"/>
  <c r="A21" i="75"/>
  <c r="E20" i="75"/>
  <c r="B20" i="75"/>
  <c r="A20" i="75"/>
  <c r="E19" i="75"/>
  <c r="B19" i="75"/>
  <c r="A19" i="75"/>
  <c r="E18" i="75"/>
  <c r="B18" i="75"/>
  <c r="A18" i="75"/>
  <c r="G15" i="75"/>
  <c r="B15" i="75"/>
  <c r="A15" i="75"/>
  <c r="G14" i="75"/>
  <c r="B14" i="75"/>
  <c r="A14" i="75"/>
  <c r="G13" i="75"/>
  <c r="B13" i="75"/>
  <c r="A13" i="75"/>
  <c r="E23" i="75" l="1"/>
  <c r="E30" i="75"/>
  <c r="E39" i="75"/>
  <c r="E38" i="75"/>
  <c r="B23" i="75"/>
  <c r="E29" i="75"/>
  <c r="E33" i="75" s="1"/>
  <c r="E41" i="75"/>
  <c r="C42" i="74" l="1"/>
  <c r="D39" i="74"/>
  <c r="C39" i="74"/>
  <c r="B39" i="74"/>
  <c r="D38" i="74"/>
  <c r="C38" i="74"/>
  <c r="B38" i="74"/>
  <c r="G35" i="74"/>
  <c r="F35" i="74"/>
  <c r="D30" i="74"/>
  <c r="C30" i="74"/>
  <c r="B30" i="74"/>
  <c r="D29" i="74"/>
  <c r="C29" i="74"/>
  <c r="B29" i="74"/>
  <c r="G26" i="74"/>
  <c r="F26" i="74"/>
  <c r="E22" i="74"/>
  <c r="B22" i="74"/>
  <c r="A22" i="74"/>
  <c r="E21" i="74"/>
  <c r="B21" i="74"/>
  <c r="A21" i="74"/>
  <c r="E20" i="74"/>
  <c r="B20" i="74"/>
  <c r="A20" i="74"/>
  <c r="E19" i="74"/>
  <c r="B19" i="74"/>
  <c r="A19" i="74"/>
  <c r="E18" i="74"/>
  <c r="B18" i="74"/>
  <c r="A18" i="74"/>
  <c r="G15" i="74"/>
  <c r="B15" i="74"/>
  <c r="A15" i="74"/>
  <c r="G14" i="74"/>
  <c r="B14" i="74"/>
  <c r="A14" i="74"/>
  <c r="G13" i="74"/>
  <c r="B13" i="74"/>
  <c r="A13" i="74"/>
  <c r="E39" i="74" l="1"/>
  <c r="E38" i="74"/>
  <c r="E41" i="74" s="1"/>
  <c r="B23" i="74"/>
  <c r="E30" i="74"/>
  <c r="E23" i="74"/>
  <c r="E29" i="74"/>
  <c r="E33" i="74" s="1"/>
  <c r="C42" i="73" l="1"/>
  <c r="D39" i="73"/>
  <c r="C39" i="73"/>
  <c r="B39" i="73"/>
  <c r="D38" i="73"/>
  <c r="C38" i="73"/>
  <c r="B38" i="73"/>
  <c r="G35" i="73"/>
  <c r="F35" i="73"/>
  <c r="D30" i="73"/>
  <c r="C30" i="73"/>
  <c r="B30" i="73"/>
  <c r="E30" i="73" s="1"/>
  <c r="D29" i="73"/>
  <c r="C29" i="73"/>
  <c r="B29" i="73"/>
  <c r="G26" i="73"/>
  <c r="F26" i="73"/>
  <c r="E22" i="73"/>
  <c r="B22" i="73"/>
  <c r="A22" i="73"/>
  <c r="E21" i="73"/>
  <c r="B21" i="73"/>
  <c r="A21" i="73"/>
  <c r="E20" i="73"/>
  <c r="B20" i="73"/>
  <c r="A20" i="73"/>
  <c r="E19" i="73"/>
  <c r="B19" i="73"/>
  <c r="A19" i="73"/>
  <c r="E18" i="73"/>
  <c r="B18" i="73"/>
  <c r="A18" i="73"/>
  <c r="G15" i="73"/>
  <c r="B15" i="73"/>
  <c r="A15" i="73"/>
  <c r="G14" i="73"/>
  <c r="B14" i="73"/>
  <c r="A14" i="73"/>
  <c r="G13" i="73"/>
  <c r="B13" i="73"/>
  <c r="A13" i="73"/>
  <c r="E23" i="73" l="1"/>
  <c r="E39" i="73"/>
  <c r="E38" i="73"/>
  <c r="B23" i="73"/>
  <c r="E29" i="73"/>
  <c r="E33" i="73" s="1"/>
  <c r="E41" i="73"/>
  <c r="C42" i="72" l="1"/>
  <c r="D39" i="72"/>
  <c r="C39" i="72"/>
  <c r="B39" i="72"/>
  <c r="D38" i="72"/>
  <c r="C38" i="72"/>
  <c r="B38" i="72"/>
  <c r="G35" i="72"/>
  <c r="F35" i="72"/>
  <c r="D30" i="72"/>
  <c r="C30" i="72"/>
  <c r="B30" i="72"/>
  <c r="D29" i="72"/>
  <c r="C29" i="72"/>
  <c r="B29" i="72"/>
  <c r="G26" i="72"/>
  <c r="F26" i="72"/>
  <c r="E22" i="72"/>
  <c r="B22" i="72"/>
  <c r="A22" i="72"/>
  <c r="E21" i="72"/>
  <c r="B21" i="72"/>
  <c r="A21" i="72"/>
  <c r="E20" i="72"/>
  <c r="B20" i="72"/>
  <c r="A20" i="72"/>
  <c r="E19" i="72"/>
  <c r="B19" i="72"/>
  <c r="A19" i="72"/>
  <c r="E18" i="72"/>
  <c r="B18" i="72"/>
  <c r="A18" i="72"/>
  <c r="G15" i="72"/>
  <c r="B15" i="72"/>
  <c r="A15" i="72"/>
  <c r="G14" i="72"/>
  <c r="B14" i="72"/>
  <c r="A14" i="72"/>
  <c r="G13" i="72"/>
  <c r="B13" i="72"/>
  <c r="A13" i="72"/>
  <c r="E39" i="72" l="1"/>
  <c r="E23" i="72"/>
  <c r="E30" i="72"/>
  <c r="E38" i="72"/>
  <c r="E29" i="72"/>
  <c r="E33" i="72" s="1"/>
  <c r="B23" i="72"/>
  <c r="E41" i="72" l="1"/>
  <c r="C42" i="71"/>
  <c r="D39" i="71"/>
  <c r="C39" i="71"/>
  <c r="B39" i="71"/>
  <c r="E39" i="71" s="1"/>
  <c r="D38" i="71"/>
  <c r="C38" i="71"/>
  <c r="B38" i="71"/>
  <c r="G35" i="71"/>
  <c r="F35" i="71"/>
  <c r="D30" i="71"/>
  <c r="C30" i="71"/>
  <c r="B30" i="71"/>
  <c r="E30" i="71" s="1"/>
  <c r="D29" i="71"/>
  <c r="C29" i="71"/>
  <c r="B29" i="71"/>
  <c r="G26" i="71"/>
  <c r="F26" i="71"/>
  <c r="E22" i="71"/>
  <c r="B22" i="71"/>
  <c r="A22" i="71"/>
  <c r="E21" i="71"/>
  <c r="B21" i="71"/>
  <c r="A21" i="71"/>
  <c r="E20" i="71"/>
  <c r="B20" i="71"/>
  <c r="A20" i="71"/>
  <c r="E19" i="71"/>
  <c r="B19" i="71"/>
  <c r="A19" i="71"/>
  <c r="E18" i="71"/>
  <c r="B18" i="71"/>
  <c r="A18" i="71"/>
  <c r="G15" i="71"/>
  <c r="B15" i="71"/>
  <c r="A15" i="71"/>
  <c r="G14" i="71"/>
  <c r="B14" i="71"/>
  <c r="A14" i="71"/>
  <c r="G13" i="71"/>
  <c r="B13" i="71"/>
  <c r="A13" i="71"/>
  <c r="E29" i="71" l="1"/>
  <c r="E33" i="71" s="1"/>
  <c r="B23" i="71"/>
  <c r="E23" i="71"/>
  <c r="E38" i="71"/>
  <c r="E41" i="71" s="1"/>
  <c r="C42" i="70" l="1"/>
  <c r="D39" i="70"/>
  <c r="C39" i="70"/>
  <c r="B39" i="70"/>
  <c r="E39" i="70" s="1"/>
  <c r="D38" i="70"/>
  <c r="C38" i="70"/>
  <c r="B38" i="70"/>
  <c r="G35" i="70"/>
  <c r="F35" i="70"/>
  <c r="D30" i="70"/>
  <c r="C30" i="70"/>
  <c r="D29" i="70"/>
  <c r="C29" i="70"/>
  <c r="B29" i="70"/>
  <c r="G26" i="70"/>
  <c r="F26" i="70"/>
  <c r="E22" i="70"/>
  <c r="B22" i="70"/>
  <c r="A22" i="70"/>
  <c r="E21" i="70"/>
  <c r="B21" i="70"/>
  <c r="A21" i="70"/>
  <c r="E20" i="70"/>
  <c r="B20" i="70"/>
  <c r="A20" i="70"/>
  <c r="E19" i="70"/>
  <c r="B19" i="70"/>
  <c r="A19" i="70"/>
  <c r="E18" i="70"/>
  <c r="B18" i="70"/>
  <c r="A18" i="70"/>
  <c r="G15" i="70"/>
  <c r="B15" i="70"/>
  <c r="A15" i="70"/>
  <c r="G14" i="70"/>
  <c r="B14" i="70"/>
  <c r="A14" i="70"/>
  <c r="G13" i="70"/>
  <c r="B13" i="70"/>
  <c r="A13" i="70"/>
  <c r="E23" i="70" l="1"/>
  <c r="E38" i="70"/>
  <c r="E41" i="70" s="1"/>
  <c r="B23" i="70"/>
  <c r="E29" i="70"/>
  <c r="E33" i="70" s="1"/>
  <c r="C42" i="69" l="1"/>
  <c r="D39" i="69"/>
  <c r="C39" i="69"/>
  <c r="B39" i="69"/>
  <c r="D38" i="69"/>
  <c r="C38" i="69"/>
  <c r="B38" i="69"/>
  <c r="G35" i="69"/>
  <c r="F35" i="69"/>
  <c r="D30" i="69"/>
  <c r="C30" i="69"/>
  <c r="B30" i="69"/>
  <c r="D29" i="69"/>
  <c r="C29" i="69"/>
  <c r="B29" i="69"/>
  <c r="G26" i="69"/>
  <c r="F26" i="69"/>
  <c r="E22" i="69"/>
  <c r="B22" i="69"/>
  <c r="A22" i="69"/>
  <c r="E21" i="69"/>
  <c r="B21" i="69"/>
  <c r="A21" i="69"/>
  <c r="E20" i="69"/>
  <c r="B20" i="69"/>
  <c r="A20" i="69"/>
  <c r="E19" i="69"/>
  <c r="B19" i="69"/>
  <c r="A19" i="69"/>
  <c r="E18" i="69"/>
  <c r="B18" i="69"/>
  <c r="A18" i="69"/>
  <c r="G15" i="69"/>
  <c r="B15" i="69"/>
  <c r="A15" i="69"/>
  <c r="G14" i="69"/>
  <c r="B14" i="69"/>
  <c r="A14" i="69"/>
  <c r="G13" i="69"/>
  <c r="B13" i="69"/>
  <c r="A13" i="69"/>
  <c r="E29" i="69" l="1"/>
  <c r="E38" i="69"/>
  <c r="E30" i="69"/>
  <c r="E39" i="69"/>
  <c r="E41" i="69" s="1"/>
  <c r="E33" i="69"/>
  <c r="E23" i="69"/>
  <c r="B23" i="69"/>
  <c r="C42" i="68" l="1"/>
  <c r="D39" i="68"/>
  <c r="C39" i="68"/>
  <c r="B39" i="68"/>
  <c r="D38" i="68"/>
  <c r="C38" i="68"/>
  <c r="B38" i="68"/>
  <c r="G35" i="68"/>
  <c r="F35" i="68"/>
  <c r="D30" i="68"/>
  <c r="C30" i="68"/>
  <c r="B30" i="68"/>
  <c r="D29" i="68"/>
  <c r="C29" i="68"/>
  <c r="B29" i="68"/>
  <c r="G26" i="68"/>
  <c r="F26" i="68"/>
  <c r="E22" i="68"/>
  <c r="B22" i="68"/>
  <c r="A22" i="68"/>
  <c r="E21" i="68"/>
  <c r="B21" i="68"/>
  <c r="A21" i="68"/>
  <c r="E20" i="68"/>
  <c r="B20" i="68"/>
  <c r="A20" i="68"/>
  <c r="E19" i="68"/>
  <c r="B19" i="68"/>
  <c r="A19" i="68"/>
  <c r="E18" i="68"/>
  <c r="B18" i="68"/>
  <c r="A18" i="68"/>
  <c r="G15" i="68"/>
  <c r="B15" i="68"/>
  <c r="A15" i="68"/>
  <c r="G14" i="68"/>
  <c r="B14" i="68"/>
  <c r="A14" i="68"/>
  <c r="G13" i="68"/>
  <c r="B13" i="68"/>
  <c r="A13" i="68"/>
  <c r="E30" i="68" l="1"/>
  <c r="E39" i="68"/>
  <c r="E29" i="68"/>
  <c r="E33" i="68" s="1"/>
  <c r="E23" i="68"/>
  <c r="B23" i="68"/>
  <c r="E38" i="68"/>
  <c r="E41" i="68" s="1"/>
  <c r="C42" i="67" l="1"/>
  <c r="D39" i="67"/>
  <c r="C39" i="67"/>
  <c r="B39" i="67"/>
  <c r="D38" i="67"/>
  <c r="C38" i="67"/>
  <c r="B38" i="67"/>
  <c r="G35" i="67"/>
  <c r="F35" i="67"/>
  <c r="D30" i="67"/>
  <c r="C30" i="67"/>
  <c r="B30" i="67"/>
  <c r="D29" i="67"/>
  <c r="C29" i="67"/>
  <c r="B29" i="67"/>
  <c r="G26" i="67"/>
  <c r="F26" i="67"/>
  <c r="E22" i="67"/>
  <c r="B22" i="67"/>
  <c r="A22" i="67"/>
  <c r="E21" i="67"/>
  <c r="B21" i="67"/>
  <c r="A21" i="67"/>
  <c r="E20" i="67"/>
  <c r="B20" i="67"/>
  <c r="A20" i="67"/>
  <c r="E19" i="67"/>
  <c r="B19" i="67"/>
  <c r="A19" i="67"/>
  <c r="E18" i="67"/>
  <c r="B18" i="67"/>
  <c r="A18" i="67"/>
  <c r="G15" i="67"/>
  <c r="B15" i="67"/>
  <c r="A15" i="67"/>
  <c r="G14" i="67"/>
  <c r="B14" i="67"/>
  <c r="A14" i="67"/>
  <c r="G13" i="67"/>
  <c r="B13" i="67"/>
  <c r="A13" i="67"/>
  <c r="E23" i="67" l="1"/>
  <c r="E30" i="67"/>
  <c r="E39" i="67"/>
  <c r="E41" i="67" s="1"/>
  <c r="E29" i="67"/>
  <c r="E38" i="67"/>
  <c r="B23" i="67"/>
  <c r="E33" i="67"/>
  <c r="C42" i="66" l="1"/>
  <c r="D39" i="66"/>
  <c r="C39" i="66"/>
  <c r="B39" i="66"/>
  <c r="D38" i="66"/>
  <c r="C38" i="66"/>
  <c r="B38" i="66"/>
  <c r="G35" i="66"/>
  <c r="F35" i="66"/>
  <c r="D30" i="66"/>
  <c r="C30" i="66"/>
  <c r="B30" i="66"/>
  <c r="D29" i="66"/>
  <c r="C29" i="66"/>
  <c r="B29" i="66"/>
  <c r="G26" i="66"/>
  <c r="F26" i="66"/>
  <c r="E22" i="66"/>
  <c r="B22" i="66"/>
  <c r="A22" i="66"/>
  <c r="E21" i="66"/>
  <c r="B21" i="66"/>
  <c r="A21" i="66"/>
  <c r="E20" i="66"/>
  <c r="B20" i="66"/>
  <c r="A20" i="66"/>
  <c r="E19" i="66"/>
  <c r="B19" i="66"/>
  <c r="A19" i="66"/>
  <c r="E18" i="66"/>
  <c r="B18" i="66"/>
  <c r="A18" i="66"/>
  <c r="G15" i="66"/>
  <c r="B15" i="66"/>
  <c r="A15" i="66"/>
  <c r="G14" i="66"/>
  <c r="B14" i="66"/>
  <c r="A14" i="66"/>
  <c r="G13" i="66"/>
  <c r="B13" i="66"/>
  <c r="A13" i="66"/>
  <c r="E30" i="66" l="1"/>
  <c r="E39" i="66"/>
  <c r="E23" i="66"/>
  <c r="B23" i="66"/>
  <c r="E29" i="66"/>
  <c r="E33" i="66" s="1"/>
  <c r="E38" i="66"/>
  <c r="E41" i="66" s="1"/>
  <c r="C42" i="65" l="1"/>
  <c r="D39" i="65"/>
  <c r="C39" i="65"/>
  <c r="B39" i="65"/>
  <c r="D38" i="65"/>
  <c r="C38" i="65"/>
  <c r="B38" i="65"/>
  <c r="G35" i="65"/>
  <c r="F35" i="65"/>
  <c r="D30" i="65"/>
  <c r="C30" i="65"/>
  <c r="B30" i="65"/>
  <c r="D29" i="65"/>
  <c r="C29" i="65"/>
  <c r="B29" i="65"/>
  <c r="G26" i="65"/>
  <c r="F26" i="65"/>
  <c r="E22" i="65"/>
  <c r="B22" i="65"/>
  <c r="A22" i="65"/>
  <c r="E21" i="65"/>
  <c r="B21" i="65"/>
  <c r="A21" i="65"/>
  <c r="E20" i="65"/>
  <c r="B20" i="65"/>
  <c r="A20" i="65"/>
  <c r="E19" i="65"/>
  <c r="B19" i="65"/>
  <c r="A19" i="65"/>
  <c r="E18" i="65"/>
  <c r="B18" i="65"/>
  <c r="A18" i="65"/>
  <c r="G15" i="65"/>
  <c r="B15" i="65"/>
  <c r="A15" i="65"/>
  <c r="G14" i="65"/>
  <c r="B14" i="65"/>
  <c r="A14" i="65"/>
  <c r="G13" i="65"/>
  <c r="B13" i="65"/>
  <c r="A13" i="65"/>
  <c r="E23" i="65" l="1"/>
  <c r="E30" i="65"/>
  <c r="E39" i="65"/>
  <c r="E29" i="65"/>
  <c r="E38" i="65"/>
  <c r="B23" i="65"/>
  <c r="E33" i="65"/>
  <c r="E41" i="65" l="1"/>
  <c r="C43" i="63"/>
  <c r="D40" i="63"/>
  <c r="C40" i="63"/>
  <c r="B40" i="63"/>
  <c r="D39" i="63"/>
  <c r="C39" i="63"/>
  <c r="B39" i="63"/>
  <c r="G36" i="63"/>
  <c r="F36" i="63"/>
  <c r="D31" i="63"/>
  <c r="C31" i="63"/>
  <c r="B31" i="63"/>
  <c r="D30" i="63"/>
  <c r="C30" i="63"/>
  <c r="B30" i="63"/>
  <c r="G27" i="63"/>
  <c r="F27" i="63"/>
  <c r="E23" i="63"/>
  <c r="B23" i="63"/>
  <c r="A23" i="63"/>
  <c r="E22" i="63"/>
  <c r="B22" i="63"/>
  <c r="A22" i="63"/>
  <c r="E21" i="63"/>
  <c r="B21" i="63"/>
  <c r="A21" i="63"/>
  <c r="E20" i="63"/>
  <c r="B20" i="63"/>
  <c r="A20" i="63"/>
  <c r="E19" i="63"/>
  <c r="B19" i="63"/>
  <c r="A19" i="63"/>
  <c r="G16" i="63"/>
  <c r="B16" i="63"/>
  <c r="A16" i="63"/>
  <c r="G15" i="63"/>
  <c r="B15" i="63"/>
  <c r="A15" i="63"/>
  <c r="G14" i="63"/>
  <c r="B14" i="63"/>
  <c r="A14" i="63"/>
  <c r="E40" i="63" l="1"/>
  <c r="E31" i="63"/>
  <c r="E39" i="63"/>
  <c r="E24" i="63"/>
  <c r="E30" i="63"/>
  <c r="B24" i="63"/>
  <c r="E42" i="63"/>
  <c r="E34" i="63" l="1"/>
  <c r="C42" i="62"/>
  <c r="D39" i="62"/>
  <c r="C39" i="62"/>
  <c r="B39" i="62"/>
  <c r="D38" i="62"/>
  <c r="C38" i="62"/>
  <c r="B38" i="62"/>
  <c r="G35" i="62"/>
  <c r="F35" i="62"/>
  <c r="D30" i="62"/>
  <c r="C30" i="62"/>
  <c r="B30" i="62"/>
  <c r="D29" i="62"/>
  <c r="C29" i="62"/>
  <c r="B29" i="62"/>
  <c r="G26" i="62"/>
  <c r="F26" i="62"/>
  <c r="E22" i="62"/>
  <c r="B22" i="62"/>
  <c r="A22" i="62"/>
  <c r="E21" i="62"/>
  <c r="B21" i="62"/>
  <c r="A21" i="62"/>
  <c r="E20" i="62"/>
  <c r="B20" i="62"/>
  <c r="A20" i="62"/>
  <c r="E19" i="62"/>
  <c r="B19" i="62"/>
  <c r="A19" i="62"/>
  <c r="E18" i="62"/>
  <c r="B18" i="62"/>
  <c r="A18" i="62"/>
  <c r="G15" i="62"/>
  <c r="B15" i="62"/>
  <c r="A15" i="62"/>
  <c r="G14" i="62"/>
  <c r="B14" i="62"/>
  <c r="A14" i="62"/>
  <c r="G13" i="62"/>
  <c r="B13" i="62"/>
  <c r="A13" i="62"/>
  <c r="E23" i="62" l="1"/>
  <c r="E30" i="62"/>
  <c r="B23" i="62"/>
  <c r="E29" i="62"/>
  <c r="E39" i="62"/>
  <c r="E38" i="62"/>
  <c r="E33" i="62" l="1"/>
  <c r="E41" i="62"/>
  <c r="C42" i="61"/>
  <c r="D39" i="61"/>
  <c r="C39" i="61"/>
  <c r="B39" i="61"/>
  <c r="D38" i="61"/>
  <c r="C38" i="61"/>
  <c r="B38" i="61"/>
  <c r="G35" i="61"/>
  <c r="F35" i="61"/>
  <c r="D30" i="61"/>
  <c r="C30" i="61"/>
  <c r="B30" i="61"/>
  <c r="D29" i="61"/>
  <c r="C29" i="61"/>
  <c r="B29" i="61"/>
  <c r="G26" i="61"/>
  <c r="F26" i="61"/>
  <c r="E22" i="61"/>
  <c r="B22" i="61"/>
  <c r="A22" i="61"/>
  <c r="E21" i="61"/>
  <c r="B21" i="61"/>
  <c r="A21" i="61"/>
  <c r="E20" i="61"/>
  <c r="B20" i="61"/>
  <c r="A20" i="61"/>
  <c r="E19" i="61"/>
  <c r="B19" i="61"/>
  <c r="A19" i="61"/>
  <c r="E18" i="61"/>
  <c r="B18" i="61"/>
  <c r="A18" i="61"/>
  <c r="G15" i="61"/>
  <c r="B15" i="61"/>
  <c r="A15" i="61"/>
  <c r="G14" i="61"/>
  <c r="B14" i="61"/>
  <c r="A14" i="61"/>
  <c r="G13" i="61"/>
  <c r="B13" i="61"/>
  <c r="A13" i="61"/>
  <c r="E23" i="61" l="1"/>
  <c r="E39" i="61"/>
  <c r="B23" i="61"/>
  <c r="E30" i="61"/>
  <c r="E29" i="61"/>
  <c r="E38" i="61"/>
  <c r="E41" i="61" s="1"/>
  <c r="E33" i="61" l="1"/>
  <c r="C42" i="60"/>
  <c r="D39" i="60"/>
  <c r="C39" i="60"/>
  <c r="B39" i="60"/>
  <c r="D38" i="60"/>
  <c r="C38" i="60"/>
  <c r="B38" i="60"/>
  <c r="G35" i="60"/>
  <c r="F35" i="60"/>
  <c r="D30" i="60"/>
  <c r="C30" i="60"/>
  <c r="B30" i="60"/>
  <c r="D29" i="60"/>
  <c r="C29" i="60"/>
  <c r="B29" i="60"/>
  <c r="G26" i="60"/>
  <c r="F26" i="60"/>
  <c r="E22" i="60"/>
  <c r="B22" i="60"/>
  <c r="A22" i="60"/>
  <c r="E21" i="60"/>
  <c r="B21" i="60"/>
  <c r="A21" i="60"/>
  <c r="E20" i="60"/>
  <c r="B20" i="60"/>
  <c r="A20" i="60"/>
  <c r="E19" i="60"/>
  <c r="B19" i="60"/>
  <c r="A19" i="60"/>
  <c r="E18" i="60"/>
  <c r="B18" i="60"/>
  <c r="A18" i="60"/>
  <c r="G15" i="60"/>
  <c r="B15" i="60"/>
  <c r="A15" i="60"/>
  <c r="G14" i="60"/>
  <c r="B14" i="60"/>
  <c r="A14" i="60"/>
  <c r="G13" i="60"/>
  <c r="B13" i="60"/>
  <c r="A13" i="60"/>
  <c r="E30" i="60" l="1"/>
  <c r="E39" i="60"/>
  <c r="E23" i="60"/>
  <c r="B23" i="60"/>
  <c r="E29" i="60"/>
  <c r="E33" i="60" s="1"/>
  <c r="E38" i="60"/>
  <c r="E41" i="60" s="1"/>
</calcChain>
</file>

<file path=xl/sharedStrings.xml><?xml version="1.0" encoding="utf-8"?>
<sst xmlns="http://schemas.openxmlformats.org/spreadsheetml/2006/main" count="1871" uniqueCount="106">
  <si>
    <t>República de Colombia</t>
  </si>
  <si>
    <t>Instituto Colombiano de Bienestar Familiar</t>
  </si>
  <si>
    <t xml:space="preserve">Cecilia De la Fuente de Lleras </t>
  </si>
  <si>
    <t>Regional Atlántico</t>
  </si>
  <si>
    <t>Grupo Financiero</t>
  </si>
  <si>
    <t>CONVOCATORIA PÚBLICA DE APORTE – CP-003-2014</t>
  </si>
  <si>
    <t xml:space="preserve">OBJETO: Atender a niños y niñas menores de 5 años, o hasta su ingreso al grado de transición, en los servicios de educación inicial y cuidado, En las modalidades Centros de Desarrollo Infantil y Desarrollo Infantil en medio familiar, con el fin de promover el desarrollo integral de la primera infancia con calidad, de conformidad con los lineamientos, estándares de calidad y las directrices, y parámetros establecidos por el ICBF”. 
</t>
  </si>
  <si>
    <t>1.   Certificado de Registro Único de Proponentes- RUP a diciembre 31-13</t>
  </si>
  <si>
    <t>2.   Estados financieros a diciembre  31 de 2013</t>
  </si>
  <si>
    <t>X</t>
  </si>
  <si>
    <t>PROPONENTES:</t>
  </si>
  <si>
    <t>No.</t>
  </si>
  <si>
    <t>IDENTIFICACION</t>
  </si>
  <si>
    <t>NOMBRE</t>
  </si>
  <si>
    <t>LISTA DE VERIFICACION FINANCIERA</t>
  </si>
  <si>
    <t>DOCUMENTOS REQUERIDOS</t>
  </si>
  <si>
    <t xml:space="preserve">Cumple </t>
  </si>
  <si>
    <t xml:space="preserve">No Cumple </t>
  </si>
  <si>
    <t xml:space="preserve">N/A </t>
  </si>
  <si>
    <t xml:space="preserve">OBSERVACIONES </t>
  </si>
  <si>
    <t>Balance General a diciembre 31 de 2013 a seis dígitos</t>
  </si>
  <si>
    <t>x</t>
  </si>
  <si>
    <t>Estado de Resultados de enero 01 a 31 de diciembre de 2013 a seis dígitos</t>
  </si>
  <si>
    <t>Notas</t>
  </si>
  <si>
    <t>Certificación a los Estados financieros suscrito por contador público</t>
  </si>
  <si>
    <t>Dictamen a los estados financieros suscrito por el Revisor fiscal o contador público independiente, en caso que no se requiera dicho revisor.</t>
  </si>
  <si>
    <t>Certificados expedidos por la Junta Central de Contadores sobre vigencia de inscripción y de antecedentes disciplinarios del contador Público y del revisor fiscal si el proponente está obligado tenerlo.</t>
  </si>
  <si>
    <t xml:space="preserve"> </t>
  </si>
  <si>
    <t>Fotocopia de las tarjetas profesionales del contador que suscribe los Estados Financieros y del revisor fiscal si el proponente está obligado a tenerlo.</t>
  </si>
  <si>
    <t>CLUB DE LEONES DE BARRANQUILLA AEROPUERTO INTERNACIONAL</t>
  </si>
  <si>
    <t xml:space="preserve">PROPONENTES: </t>
  </si>
  <si>
    <t>CORPORACION RAYOS DE LUZ</t>
  </si>
  <si>
    <t>Faltó Adjuntarlo</t>
  </si>
  <si>
    <t>900070032 -1</t>
  </si>
  <si>
    <t>CORPORACIÓN LATINIAMERICANA NUEVA</t>
  </si>
  <si>
    <t xml:space="preserve">FUNDACION PARA EL DESARROLLO SOCIAL Y COMUNITARIO ENLACE </t>
  </si>
  <si>
    <t>El Balance no está a seis digitos,no está clasificado el activo yel pasivo corriente , falta la firma del Revisor Fiscal.</t>
  </si>
  <si>
    <t>El Estado de Resultado no está a seis digitos, falta la firma del Revisor Fiscal.</t>
  </si>
  <si>
    <t>Las Notas deben ir por separado del dictamen del revisor fiscal y deben estar debidamente firmadas por Contador Público, Representante legal  y el Revisor Fiscal.</t>
  </si>
  <si>
    <t>No anexo Certificacion de los Estados Financieros, las cuales deben venir firmadas por el contador público, representante legal  y revisor fiscal.</t>
  </si>
  <si>
    <t>El Dictamen debe ir por separado de las notas y deben estar debidamente firmadas por el Revisor Fiscal.</t>
  </si>
  <si>
    <t>Falta certificacion  de Junta central de contadores del contador publico, el cual debe ser diferente del revisor fiscal, no puede ser la misma persona.</t>
  </si>
  <si>
    <t>Falta tarjeta profesional del contador publico, el cual debe ser diferente del revisor fiscal, no puede ser la misma persona.</t>
  </si>
  <si>
    <t>FUNDACION POR UNA MEJOR CALIDAD DE VIDA</t>
  </si>
  <si>
    <t xml:space="preserve">Balance debe presentarse a 6 digitos </t>
  </si>
  <si>
    <t>Falto Adjuntar</t>
  </si>
  <si>
    <t xml:space="preserve">PROPONENTES: UNIVERSIDAD METROPOLITANA </t>
  </si>
  <si>
    <t>UNIVERSIDAD METROPOLITANA</t>
  </si>
  <si>
    <t>CORPORACION EDUCATIVA FORMAR C.E.F.</t>
  </si>
  <si>
    <t>No</t>
  </si>
  <si>
    <t>PROPONENTE</t>
  </si>
  <si>
    <t>IDENTIFICACIÓN</t>
  </si>
  <si>
    <t>No. Grupo</t>
  </si>
  <si>
    <t>PRESUPUESTO OFICIAL EN $</t>
  </si>
  <si>
    <t>PRESUPUESTO EN S.M.L.V.</t>
  </si>
  <si>
    <t>TOTAL</t>
  </si>
  <si>
    <t>VERIFICACIÓN FINANCIERA</t>
  </si>
  <si>
    <t>CUMPLE</t>
  </si>
  <si>
    <t>NO CUMPLE</t>
  </si>
  <si>
    <r>
      <rPr>
        <sz val="8"/>
        <color rgb="FF000000"/>
        <rFont val="Times New Roman"/>
        <family val="1"/>
      </rPr>
      <t xml:space="preserve">    </t>
    </r>
    <r>
      <rPr>
        <b/>
        <sz val="8"/>
        <color rgb="FF000000"/>
        <rFont val="Arial"/>
        <family val="2"/>
      </rPr>
      <t>Índice de liquidez (IDL)</t>
    </r>
    <r>
      <rPr>
        <sz val="8"/>
        <color rgb="FF000000"/>
        <rFont val="Arial"/>
        <family val="2"/>
      </rPr>
      <t xml:space="preserve">: </t>
    </r>
    <r>
      <rPr>
        <i/>
        <sz val="8"/>
        <color rgb="FF000000"/>
        <rFont val="Arial"/>
        <family val="2"/>
      </rPr>
      <t>(Activo Corriente dividido en pasivo corriente)</t>
    </r>
    <r>
      <rPr>
        <sz val="8"/>
        <color rgb="FF000000"/>
        <rFont val="Arial"/>
        <family val="2"/>
      </rPr>
      <t xml:space="preserve"> Es la capacidad financiera que tiene el proponente para cubrir las obligaciones a corto plazo con terceros.</t>
    </r>
  </si>
  <si>
    <t>Activo  Cte.</t>
  </si>
  <si>
    <t>Pasivo Cte.</t>
  </si>
  <si>
    <t>Margen Solicitado : Mayor o Igual a :</t>
  </si>
  <si>
    <t>RESULTADO :</t>
  </si>
  <si>
    <r>
      <t xml:space="preserve">   </t>
    </r>
    <r>
      <rPr>
        <b/>
        <sz val="8"/>
        <color rgb="FF000000"/>
        <rFont val="Arial"/>
        <family val="2"/>
      </rPr>
      <t>Nivel de endeudamiento (NDE)</t>
    </r>
    <r>
      <rPr>
        <sz val="8"/>
        <color rgb="FF000000"/>
        <rFont val="Arial"/>
        <family val="2"/>
      </rPr>
      <t xml:space="preserve">: (Pasivo Total dividido en Activo Total) Es el Porcentaje de obligaciones con terceros que tiene el proponente. </t>
    </r>
  </si>
  <si>
    <t>Pasivo Total</t>
  </si>
  <si>
    <t>Activo Total</t>
  </si>
  <si>
    <t>Margen Solicitado : Menor o Igual a :</t>
  </si>
  <si>
    <t xml:space="preserve">OBSERVACIONES: </t>
  </si>
  <si>
    <t>Carrera 46 No. 41 - 15  – Teléfono: 3683468</t>
  </si>
  <si>
    <t>Línea gratuita nacional ICBF  01 8000 91 8080</t>
  </si>
  <si>
    <t>www.icbf.gov.co</t>
  </si>
  <si>
    <t>UNION TEMPORAL SEMBRANDO VALORES 2015</t>
  </si>
  <si>
    <t>UNION TEMPORAL PRIMERA INFANCIA ATLANTICO 2015</t>
  </si>
  <si>
    <t>UNION TEMPORAL ES POSIBLE MAS</t>
  </si>
  <si>
    <t>UNION TEMPORAL CALIDAD PARA LA PRIMERA INFANCIA</t>
  </si>
  <si>
    <t>PROPONENTE: UNION TEMPORAL UNIDOS POR LA PRIMERA INFANCIA DE SOLEDAD UNISOL</t>
  </si>
  <si>
    <t>UNION TEMPORAL UNIDOS POR LA NIÑEZ</t>
  </si>
  <si>
    <t>UNION TEMPORAL  UNIDOS CON AMOR POR EL BIENESTAR DE LOS NIÑOS Y NIÑAS UNABIEN</t>
  </si>
  <si>
    <t>FUNDACION SALUD Y BIESTAR FUNDASALUD</t>
  </si>
  <si>
    <t>PROPONENTE:</t>
  </si>
  <si>
    <t>UNION TEMPORAL DESARROLLO INTEGRAL DE LA PRIMERA INFANCIA</t>
  </si>
  <si>
    <t>UNION TEMPORAL CONSTRUYENDO PROSPERIDAD SOCIAL  Y BIENESTAR INTEGRAL DE LOS NIÑOS Y NIÑAS</t>
  </si>
  <si>
    <t>UNION TEMPORAL EL MUNDO DE LOS NIÑOS 2015</t>
  </si>
  <si>
    <t xml:space="preserve">OBSERVACIONES: NO CUMPLE  porque la FUNDACIONMILAGROSISTA CON SENTIDO SOCIAL FUNMILA :                  1. No presentó Balance General a seis dígitos.                                                                                                                                                                             2. No presentó Estado de Resultados a seis dígitos.                                                                                                                                                      3. En las notas falta la firma del contador público.                                                                                                                                          4.  La certificación a los Estados Financieros debe estar firmados por el contador y representante legal.                                                  5.  Falta anexar el dictamen a los estados financieros firmado por el revisor fiscal.                                                                                     6.  La fotocopia de la tarjeta profesional del revisor fiscal es ilegible.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</si>
  <si>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UNION TEMPORAL ALIZANZA POR LA FAMILIA Y LA NIÑEZ</t>
  </si>
  <si>
    <t>OBSERVACIONES: CUMPLE</t>
  </si>
  <si>
    <t>OBSERVACIONES:  CUMPLE</t>
  </si>
  <si>
    <t>PROPONENTE: UNION TEMPORAL FUNDIJEBE - PRODEM</t>
  </si>
  <si>
    <t>FUNDACION PARA EL PROGRESO  DESARROLLO DE MALAMBO -  PRODEM</t>
  </si>
  <si>
    <t>El dictamen debe estar firmado por contador público independiente, considerando que no requiere revisor fiscal. ( no fue adjuntado en la Subsanación).Ver Numeral 3,16 de la convocatoria.</t>
  </si>
  <si>
    <t>Falta certificacion expedida por la Junta Central de Contadores sobre vigencia de inscripción y de antecedentes disciplinarios del contador publico independiente</t>
  </si>
  <si>
    <t>Falta copia de la Tarjeta Profesional del Contador Público Independiente.</t>
  </si>
  <si>
    <t>El valor reportado en el Balance General inicial : $102,381,689,oo en el rubro EFECTIVO, no coincide con el nuevo  Balance General reportado en el mismo rubro : $102,376,674,oo</t>
  </si>
  <si>
    <t>NO SE ENCONTRARON NOTAS CONTABLES FIRMADAS POR EL CONTADOR PUBLICO</t>
  </si>
  <si>
    <t>NO SE ENCONTRÓ CERTIFICACIÓN DE ESTADOS FINANCIEROS FIRMADAS POR EL REPRESENTANTE LEGAL Y CONTADOR PUBLICO</t>
  </si>
  <si>
    <t>EVALUADOR: WILMER BENAVIDES RODRIGUEZ</t>
  </si>
  <si>
    <t>EVALUADOR : XIOMARA CARDENAS FONSECA</t>
  </si>
  <si>
    <t>Cargo: Tecnico Administrativo</t>
  </si>
  <si>
    <t>cargo: Profesional Universitario</t>
  </si>
  <si>
    <t>Balance General a 6 Dígitos, en la Codificación Contable: CLASE - GRUPO - CUENTA - SUBCUENTA, Ejemplo : 110501 CAJA PRINCIPAL. Además, debe estar firmano por el Representante Legal, NO por el Rector.</t>
  </si>
  <si>
    <t>Estado de Resultados a 6 Dígitos, en la Codificación Contable: CLASE - GRUPO - CUENTA - SUBCUENTA, Ejemplo : 110501 CAJA PRINCIPAL. Además, debe estar firmado por el Representante Legal, NO por el Rector.</t>
  </si>
  <si>
    <t>Al comparar el nuevo Estado de Resultados con el inicialmente presentado, encontramos diferencias de valores en los siguientes item: Costo de Ventas: Valor presentado inicialmente: $598'238,563,oo; Valor presentado en la Subsanación para este Item : $598'239,000,oo.</t>
  </si>
  <si>
    <t>PROPONENTES: UNION TEMPORAL ATLANTICO SOCIAL</t>
  </si>
  <si>
    <t>FUNDACION SOMOS IGUALES SOI</t>
  </si>
  <si>
    <t>El Balance General debe estar con la clasificación de las cuentas con auxilires a 6 digitos.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</si>
</sst>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9"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ArialNegrita,Bold"/>
    </font>
    <font>
      <b/>
      <sz val="8"/>
      <color theme="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Negrita,Bold"/>
    </font>
    <font>
      <b/>
      <sz val="9"/>
      <color theme="1"/>
      <name val="Tahoma"/>
      <family val="2"/>
    </font>
    <font>
      <b/>
      <sz val="11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0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8"/>
      <color rgb="FF000000"/>
      <name val="Wingdings"/>
      <charset val="2"/>
    </font>
    <font>
      <sz val="8"/>
      <color rgb="FF000000"/>
      <name val="Times New Roman"/>
      <family val="1"/>
    </font>
    <font>
      <sz val="8"/>
      <color rgb="FF000000"/>
      <name val="Arial"/>
      <family val="2"/>
    </font>
    <font>
      <i/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theme="1"/>
      <name val="Arial"/>
      <family val="2"/>
    </font>
    <font>
      <b/>
      <sz val="10"/>
      <color theme="1"/>
      <name val="Tahoma"/>
      <family val="2"/>
    </font>
    <font>
      <b/>
      <sz val="11"/>
      <color theme="1"/>
      <name val="Tahoma"/>
      <family val="2"/>
    </font>
    <font>
      <b/>
      <sz val="12"/>
      <color theme="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17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left"/>
    </xf>
    <xf numFmtId="0" fontId="10" fillId="0" borderId="0" xfId="0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" xfId="0" applyFont="1" applyBorder="1" applyAlignment="1">
      <alignment horizontal="justify" wrapText="1"/>
    </xf>
    <xf numFmtId="0" fontId="12" fillId="0" borderId="1" xfId="0" applyFont="1" applyBorder="1" applyAlignment="1">
      <alignment horizontal="justify" vertical="center"/>
    </xf>
    <xf numFmtId="0" fontId="0" fillId="0" borderId="0" xfId="0" applyBorder="1"/>
    <xf numFmtId="0" fontId="13" fillId="0" borderId="1" xfId="0" applyFont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17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0" fillId="6" borderId="11" xfId="0" applyFill="1" applyBorder="1" applyAlignment="1">
      <alignment horizontal="center" vertical="center"/>
    </xf>
    <xf numFmtId="3" fontId="21" fillId="6" borderId="13" xfId="0" applyNumberFormat="1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/>
    </xf>
    <xf numFmtId="3" fontId="21" fillId="6" borderId="16" xfId="0" applyNumberFormat="1" applyFont="1" applyFill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4" fillId="6" borderId="17" xfId="0" applyFont="1" applyFill="1" applyBorder="1" applyAlignment="1">
      <alignment horizontal="center" vertical="center" wrapText="1"/>
    </xf>
    <xf numFmtId="0" fontId="24" fillId="6" borderId="11" xfId="0" applyFont="1" applyFill="1" applyBorder="1" applyAlignment="1">
      <alignment horizontal="center" vertical="center" wrapText="1"/>
    </xf>
    <xf numFmtId="0" fontId="24" fillId="6" borderId="18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0" xfId="0" applyFont="1" applyFill="1" applyBorder="1" applyAlignment="1">
      <alignment horizontal="center" vertical="center" wrapText="1"/>
    </xf>
    <xf numFmtId="0" fontId="25" fillId="0" borderId="11" xfId="0" applyFont="1" applyBorder="1" applyAlignment="1">
      <alignment horizontal="left" wrapText="1"/>
    </xf>
    <xf numFmtId="0" fontId="25" fillId="0" borderId="1" xfId="0" applyFont="1" applyBorder="1" applyAlignment="1">
      <alignment horizontal="left" wrapText="1"/>
    </xf>
    <xf numFmtId="0" fontId="23" fillId="7" borderId="1" xfId="0" applyFont="1" applyFill="1" applyBorder="1" applyAlignment="1">
      <alignment horizontal="center" vertical="center" wrapText="1"/>
    </xf>
    <xf numFmtId="0" fontId="29" fillId="0" borderId="11" xfId="0" applyFont="1" applyBorder="1" applyAlignment="1">
      <alignment horizontal="left" vertical="center" wrapText="1" indent="5"/>
    </xf>
    <xf numFmtId="0" fontId="30" fillId="0" borderId="1" xfId="0" applyFont="1" applyBorder="1" applyAlignment="1">
      <alignment horizontal="left" vertical="center" wrapText="1" indent="5"/>
    </xf>
    <xf numFmtId="0" fontId="30" fillId="3" borderId="11" xfId="0" applyFont="1" applyFill="1" applyBorder="1" applyAlignment="1">
      <alignment horizontal="center" vertical="center"/>
    </xf>
    <xf numFmtId="3" fontId="27" fillId="6" borderId="1" xfId="0" applyNumberFormat="1" applyFont="1" applyFill="1" applyBorder="1" applyAlignment="1">
      <alignment vertical="center" wrapText="1"/>
    </xf>
    <xf numFmtId="3" fontId="23" fillId="6" borderId="1" xfId="0" applyNumberFormat="1" applyFont="1" applyFill="1" applyBorder="1" applyAlignment="1">
      <alignment horizontal="right" vertical="center" wrapText="1"/>
    </xf>
    <xf numFmtId="0" fontId="30" fillId="0" borderId="11" xfId="0" applyFont="1" applyBorder="1" applyAlignment="1">
      <alignment horizontal="center" vertical="center"/>
    </xf>
    <xf numFmtId="0" fontId="31" fillId="0" borderId="1" xfId="0" applyFont="1" applyBorder="1" applyAlignment="1">
      <alignment vertical="center" wrapText="1"/>
    </xf>
    <xf numFmtId="0" fontId="23" fillId="7" borderId="1" xfId="0" applyFont="1" applyFill="1" applyBorder="1" applyAlignment="1">
      <alignment horizontal="right" vertical="center" wrapText="1"/>
    </xf>
    <xf numFmtId="0" fontId="0" fillId="0" borderId="11" xfId="0" applyBorder="1"/>
    <xf numFmtId="0" fontId="29" fillId="3" borderId="1" xfId="0" applyFont="1" applyFill="1" applyBorder="1" applyAlignment="1">
      <alignment horizontal="left" vertical="center"/>
    </xf>
    <xf numFmtId="0" fontId="31" fillId="3" borderId="1" xfId="0" applyFont="1" applyFill="1" applyBorder="1" applyAlignment="1">
      <alignment vertical="center" wrapText="1"/>
    </xf>
    <xf numFmtId="0" fontId="0" fillId="3" borderId="1" xfId="0" applyFill="1" applyBorder="1"/>
    <xf numFmtId="0" fontId="29" fillId="0" borderId="14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/>
    </xf>
    <xf numFmtId="0" fontId="31" fillId="0" borderId="21" xfId="0" applyFont="1" applyBorder="1" applyAlignment="1">
      <alignment vertical="center" wrapText="1"/>
    </xf>
    <xf numFmtId="0" fontId="0" fillId="0" borderId="21" xfId="0" applyBorder="1"/>
    <xf numFmtId="164" fontId="31" fillId="0" borderId="21" xfId="0" applyNumberFormat="1" applyFont="1" applyBorder="1" applyAlignment="1">
      <alignment vertical="center" wrapText="1"/>
    </xf>
    <xf numFmtId="3" fontId="23" fillId="7" borderId="1" xfId="0" applyNumberFormat="1" applyFont="1" applyFill="1" applyBorder="1" applyAlignment="1">
      <alignment horizontal="right" vertical="center" wrapText="1"/>
    </xf>
    <xf numFmtId="9" fontId="31" fillId="3" borderId="1" xfId="0" applyNumberFormat="1" applyFont="1" applyFill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0" fontId="32" fillId="0" borderId="6" xfId="0" applyFont="1" applyBorder="1" applyAlignment="1">
      <alignment vertical="center" wrapText="1"/>
    </xf>
    <xf numFmtId="0" fontId="32" fillId="0" borderId="0" xfId="0" applyFont="1" applyBorder="1" applyAlignment="1">
      <alignment vertical="center" wrapText="1"/>
    </xf>
    <xf numFmtId="0" fontId="33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34" fillId="0" borderId="0" xfId="0" applyFont="1"/>
    <xf numFmtId="0" fontId="1" fillId="0" borderId="0" xfId="0" applyFont="1" applyAlignment="1">
      <alignment vertical="center"/>
    </xf>
    <xf numFmtId="9" fontId="31" fillId="0" borderId="21" xfId="1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32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19" fillId="5" borderId="9" xfId="0" applyFont="1" applyFill="1" applyBorder="1" applyAlignment="1">
      <alignment horizontal="center" vertical="center" wrapText="1"/>
    </xf>
    <xf numFmtId="0" fontId="32" fillId="0" borderId="5" xfId="0" applyFont="1" applyBorder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32" fillId="0" borderId="5" xfId="0" applyFont="1" applyBorder="1" applyAlignment="1">
      <alignment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0" fillId="0" borderId="0" xfId="0"/>
    <xf numFmtId="2" fontId="31" fillId="3" borderId="1" xfId="0" applyNumberFormat="1" applyFont="1" applyFill="1" applyBorder="1" applyAlignment="1">
      <alignment vertical="center" wrapText="1"/>
    </xf>
    <xf numFmtId="0" fontId="30" fillId="0" borderId="23" xfId="0" applyFont="1" applyBorder="1" applyAlignment="1">
      <alignment vertical="center" wrapText="1"/>
    </xf>
    <xf numFmtId="0" fontId="30" fillId="0" borderId="0" xfId="0" applyFont="1" applyBorder="1" applyAlignment="1">
      <alignment vertical="center" wrapText="1"/>
    </xf>
    <xf numFmtId="0" fontId="30" fillId="0" borderId="24" xfId="0" applyFont="1" applyBorder="1" applyAlignment="1">
      <alignment vertical="center" wrapText="1"/>
    </xf>
    <xf numFmtId="0" fontId="27" fillId="3" borderId="25" xfId="0" applyFont="1" applyFill="1" applyBorder="1" applyAlignment="1">
      <alignment horizontal="left" wrapText="1"/>
    </xf>
    <xf numFmtId="0" fontId="27" fillId="3" borderId="26" xfId="0" applyFont="1" applyFill="1" applyBorder="1" applyAlignment="1">
      <alignment horizontal="left" wrapText="1"/>
    </xf>
    <xf numFmtId="0" fontId="16" fillId="6" borderId="26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16" fillId="6" borderId="21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8" fillId="6" borderId="20" xfId="0" applyFont="1" applyFill="1" applyBorder="1" applyAlignment="1">
      <alignment horizontal="center" vertical="center" wrapText="1"/>
    </xf>
    <xf numFmtId="0" fontId="8" fillId="6" borderId="22" xfId="0" applyFont="1" applyFill="1" applyBorder="1" applyAlignment="1">
      <alignment horizontal="center" vertical="center" wrapText="1"/>
    </xf>
    <xf numFmtId="0" fontId="32" fillId="0" borderId="4" xfId="0" applyFont="1" applyBorder="1" applyAlignment="1">
      <alignment vertical="center" wrapText="1"/>
    </xf>
    <xf numFmtId="0" fontId="32" fillId="0" borderId="5" xfId="0" applyFont="1" applyBorder="1" applyAlignment="1">
      <alignment vertical="center" wrapText="1"/>
    </xf>
    <xf numFmtId="3" fontId="21" fillId="0" borderId="9" xfId="0" applyNumberFormat="1" applyFont="1" applyBorder="1" applyAlignment="1">
      <alignment horizontal="right" vertical="center" wrapText="1"/>
    </xf>
    <xf numFmtId="0" fontId="21" fillId="0" borderId="9" xfId="0" applyFont="1" applyBorder="1" applyAlignment="1">
      <alignment horizontal="right" vertical="center" wrapText="1"/>
    </xf>
    <xf numFmtId="3" fontId="21" fillId="0" borderId="10" xfId="0" applyNumberFormat="1" applyFont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5" fillId="3" borderId="17" xfId="0" applyFont="1" applyFill="1" applyBorder="1" applyAlignment="1">
      <alignment horizontal="left" wrapText="1"/>
    </xf>
    <xf numFmtId="0" fontId="25" fillId="3" borderId="12" xfId="0" applyFont="1" applyFill="1" applyBorder="1" applyAlignment="1">
      <alignment horizontal="left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6" borderId="21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center" vertical="center" wrapText="1"/>
    </xf>
    <xf numFmtId="0" fontId="16" fillId="6" borderId="20" xfId="0" applyFont="1" applyFill="1" applyBorder="1" applyAlignment="1">
      <alignment horizontal="center" vertical="center" wrapText="1"/>
    </xf>
    <xf numFmtId="0" fontId="16" fillId="6" borderId="22" xfId="0" applyFont="1" applyFill="1" applyBorder="1" applyAlignment="1">
      <alignment horizontal="center" vertical="center" wrapText="1"/>
    </xf>
    <xf numFmtId="3" fontId="21" fillId="6" borderId="1" xfId="0" applyNumberFormat="1" applyFont="1" applyFill="1" applyBorder="1" applyAlignment="1">
      <alignment horizontal="right" vertical="center" wrapText="1"/>
    </xf>
    <xf numFmtId="3" fontId="21" fillId="6" borderId="12" xfId="0" applyNumberFormat="1" applyFont="1" applyFill="1" applyBorder="1" applyAlignment="1">
      <alignment horizontal="right" vertical="center" wrapText="1"/>
    </xf>
    <xf numFmtId="3" fontId="21" fillId="6" borderId="13" xfId="0" applyNumberFormat="1" applyFont="1" applyFill="1" applyBorder="1" applyAlignment="1">
      <alignment horizontal="right" vertical="center" wrapText="1"/>
    </xf>
    <xf numFmtId="3" fontId="21" fillId="6" borderId="19" xfId="0" applyNumberFormat="1" applyFont="1" applyFill="1" applyBorder="1" applyAlignment="1">
      <alignment horizontal="right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23" fillId="5" borderId="1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21" fillId="6" borderId="12" xfId="0" applyFont="1" applyFill="1" applyBorder="1" applyAlignment="1">
      <alignment horizontal="left" vertical="center" wrapText="1"/>
    </xf>
    <xf numFmtId="0" fontId="21" fillId="6" borderId="15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 wrapText="1"/>
    </xf>
    <xf numFmtId="0" fontId="37" fillId="0" borderId="3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8" fillId="0" borderId="5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0" fillId="0" borderId="0" xfId="0"/>
    <xf numFmtId="0" fontId="21" fillId="0" borderId="0" xfId="0" applyFont="1" applyAlignment="1">
      <alignment vertical="center"/>
    </xf>
    <xf numFmtId="0" fontId="16" fillId="0" borderId="0" xfId="0" applyFont="1"/>
    <xf numFmtId="3" fontId="21" fillId="6" borderId="28" xfId="0" applyNumberFormat="1" applyFont="1" applyFill="1" applyBorder="1" applyAlignment="1">
      <alignment horizontal="right" vertical="center" wrapText="1"/>
    </xf>
    <xf numFmtId="3" fontId="21" fillId="6" borderId="29" xfId="0" applyNumberFormat="1" applyFont="1" applyFill="1" applyBorder="1" applyAlignment="1">
      <alignment horizontal="right" vertical="center" wrapText="1"/>
    </xf>
    <xf numFmtId="3" fontId="21" fillId="6" borderId="30" xfId="0" applyNumberFormat="1" applyFont="1" applyFill="1" applyBorder="1" applyAlignment="1">
      <alignment horizontal="right" vertical="center" wrapText="1"/>
    </xf>
    <xf numFmtId="3" fontId="21" fillId="6" borderId="31" xfId="0" applyNumberFormat="1" applyFont="1" applyFill="1" applyBorder="1" applyAlignment="1">
      <alignment horizontal="right" vertical="center" wrapText="1"/>
    </xf>
    <xf numFmtId="3" fontId="21" fillId="6" borderId="32" xfId="0" applyNumberFormat="1" applyFont="1" applyFill="1" applyBorder="1" applyAlignment="1">
      <alignment horizontal="right" vertical="center" wrapText="1"/>
    </xf>
    <xf numFmtId="3" fontId="21" fillId="6" borderId="33" xfId="0" applyNumberFormat="1" applyFont="1" applyFill="1" applyBorder="1" applyAlignment="1">
      <alignment horizontal="right" vertical="center" wrapText="1"/>
    </xf>
    <xf numFmtId="0" fontId="36" fillId="0" borderId="5" xfId="0" applyFont="1" applyBorder="1" applyAlignment="1">
      <alignment horizontal="center" vertical="center" wrapText="1"/>
    </xf>
    <xf numFmtId="165" fontId="31" fillId="3" borderId="1" xfId="0" applyNumberFormat="1" applyFont="1" applyFill="1" applyBorder="1" applyAlignment="1">
      <alignment vertical="center" wrapText="1"/>
    </xf>
    <xf numFmtId="164" fontId="31" fillId="3" borderId="21" xfId="0" applyNumberFormat="1" applyFont="1" applyFill="1" applyBorder="1" applyAlignment="1">
      <alignment vertical="center" wrapText="1"/>
    </xf>
    <xf numFmtId="0" fontId="8" fillId="0" borderId="28" xfId="0" applyFont="1" applyBorder="1" applyAlignment="1">
      <alignment horizontal="center"/>
    </xf>
    <xf numFmtId="0" fontId="8" fillId="0" borderId="29" xfId="0" applyFont="1" applyBorder="1" applyAlignment="1">
      <alignment horizontal="center"/>
    </xf>
    <xf numFmtId="0" fontId="8" fillId="0" borderId="34" xfId="0" applyFont="1" applyBorder="1" applyAlignment="1">
      <alignment horizontal="center"/>
    </xf>
    <xf numFmtId="0" fontId="8" fillId="0" borderId="35" xfId="0" applyFont="1" applyBorder="1" applyAlignment="1">
      <alignment horizontal="left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28" xfId="0" applyFont="1" applyBorder="1" applyAlignment="1">
      <alignment horizontal="left"/>
    </xf>
    <xf numFmtId="0" fontId="9" fillId="0" borderId="29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9" fillId="0" borderId="28" xfId="0" applyFont="1" applyFill="1" applyBorder="1" applyAlignment="1">
      <alignment horizontal="left"/>
    </xf>
    <xf numFmtId="0" fontId="9" fillId="0" borderId="29" xfId="0" applyFont="1" applyFill="1" applyBorder="1" applyAlignment="1">
      <alignment horizontal="left"/>
    </xf>
    <xf numFmtId="0" fontId="9" fillId="0" borderId="34" xfId="0" applyFont="1" applyFill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externalLink" Target="externalLinks/externalLink9.xml"/><Relationship Id="rId68" Type="http://schemas.openxmlformats.org/officeDocument/2006/relationships/externalLink" Target="externalLinks/externalLink14.xml"/><Relationship Id="rId84" Type="http://schemas.openxmlformats.org/officeDocument/2006/relationships/externalLink" Target="externalLinks/externalLink30.xml"/><Relationship Id="rId89" Type="http://schemas.openxmlformats.org/officeDocument/2006/relationships/externalLink" Target="externalLinks/externalLink35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4.xml"/><Relationship Id="rId74" Type="http://schemas.openxmlformats.org/officeDocument/2006/relationships/externalLink" Target="externalLinks/externalLink20.xml"/><Relationship Id="rId79" Type="http://schemas.openxmlformats.org/officeDocument/2006/relationships/externalLink" Target="externalLinks/externalLink25.xml"/><Relationship Id="rId102" Type="http://schemas.openxmlformats.org/officeDocument/2006/relationships/calcChain" Target="calcChain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36.xml"/><Relationship Id="rId95" Type="http://schemas.openxmlformats.org/officeDocument/2006/relationships/externalLink" Target="externalLinks/externalLink4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externalLink" Target="externalLinks/externalLink10.xml"/><Relationship Id="rId69" Type="http://schemas.openxmlformats.org/officeDocument/2006/relationships/externalLink" Target="externalLinks/externalLink15.xml"/><Relationship Id="rId80" Type="http://schemas.openxmlformats.org/officeDocument/2006/relationships/externalLink" Target="externalLinks/externalLink26.xml"/><Relationship Id="rId85" Type="http://schemas.openxmlformats.org/officeDocument/2006/relationships/externalLink" Target="externalLinks/externalLink31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5.xml"/><Relationship Id="rId67" Type="http://schemas.openxmlformats.org/officeDocument/2006/relationships/externalLink" Target="externalLinks/externalLink13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externalLink" Target="externalLinks/externalLink8.xml"/><Relationship Id="rId70" Type="http://schemas.openxmlformats.org/officeDocument/2006/relationships/externalLink" Target="externalLinks/externalLink16.xml"/><Relationship Id="rId75" Type="http://schemas.openxmlformats.org/officeDocument/2006/relationships/externalLink" Target="externalLinks/externalLink21.xml"/><Relationship Id="rId83" Type="http://schemas.openxmlformats.org/officeDocument/2006/relationships/externalLink" Target="externalLinks/externalLink29.xml"/><Relationship Id="rId88" Type="http://schemas.openxmlformats.org/officeDocument/2006/relationships/externalLink" Target="externalLinks/externalLink34.xml"/><Relationship Id="rId91" Type="http://schemas.openxmlformats.org/officeDocument/2006/relationships/externalLink" Target="externalLinks/externalLink37.xml"/><Relationship Id="rId96" Type="http://schemas.openxmlformats.org/officeDocument/2006/relationships/externalLink" Target="externalLinks/externalLink4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6.xml"/><Relationship Id="rId65" Type="http://schemas.openxmlformats.org/officeDocument/2006/relationships/externalLink" Target="externalLinks/externalLink11.xml"/><Relationship Id="rId73" Type="http://schemas.openxmlformats.org/officeDocument/2006/relationships/externalLink" Target="externalLinks/externalLink19.xml"/><Relationship Id="rId78" Type="http://schemas.openxmlformats.org/officeDocument/2006/relationships/externalLink" Target="externalLinks/externalLink24.xml"/><Relationship Id="rId81" Type="http://schemas.openxmlformats.org/officeDocument/2006/relationships/externalLink" Target="externalLinks/externalLink27.xml"/><Relationship Id="rId86" Type="http://schemas.openxmlformats.org/officeDocument/2006/relationships/externalLink" Target="externalLinks/externalLink32.xml"/><Relationship Id="rId94" Type="http://schemas.openxmlformats.org/officeDocument/2006/relationships/externalLink" Target="externalLinks/externalLink40.xml"/><Relationship Id="rId99" Type="http://schemas.openxmlformats.org/officeDocument/2006/relationships/theme" Target="theme/theme1.xml"/><Relationship Id="rId10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6" Type="http://schemas.openxmlformats.org/officeDocument/2006/relationships/externalLink" Target="externalLinks/externalLink22.xml"/><Relationship Id="rId97" Type="http://schemas.openxmlformats.org/officeDocument/2006/relationships/externalLink" Target="externalLinks/externalLink43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17.xml"/><Relationship Id="rId92" Type="http://schemas.openxmlformats.org/officeDocument/2006/relationships/externalLink" Target="externalLinks/externalLink38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externalLink" Target="externalLinks/externalLink12.xml"/><Relationship Id="rId87" Type="http://schemas.openxmlformats.org/officeDocument/2006/relationships/externalLink" Target="externalLinks/externalLink33.xml"/><Relationship Id="rId61" Type="http://schemas.openxmlformats.org/officeDocument/2006/relationships/externalLink" Target="externalLinks/externalLink7.xml"/><Relationship Id="rId82" Type="http://schemas.openxmlformats.org/officeDocument/2006/relationships/externalLink" Target="externalLinks/externalLink28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2.xml"/><Relationship Id="rId77" Type="http://schemas.openxmlformats.org/officeDocument/2006/relationships/externalLink" Target="externalLinks/externalLink23.xml"/><Relationship Id="rId100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externalLink" Target="externalLinks/externalLink18.xml"/><Relationship Id="rId93" Type="http://schemas.openxmlformats.org/officeDocument/2006/relationships/externalLink" Target="externalLinks/externalLink39.xml"/><Relationship Id="rId98" Type="http://schemas.openxmlformats.org/officeDocument/2006/relationships/externalLink" Target="externalLinks/externalLink44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3.jpeg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43</xdr:row>
      <xdr:rowOff>0</xdr:rowOff>
    </xdr:from>
    <xdr:to>
      <xdr:col>6</xdr:col>
      <xdr:colOff>542925</xdr:colOff>
      <xdr:row>45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724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7" name="Imagen 6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8" name="Imagen 7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43</xdr:row>
      <xdr:rowOff>0</xdr:rowOff>
    </xdr:from>
    <xdr:to>
      <xdr:col>6</xdr:col>
      <xdr:colOff>542925</xdr:colOff>
      <xdr:row>45</xdr:row>
      <xdr:rowOff>50484</xdr:rowOff>
    </xdr:to>
    <xdr:pic>
      <xdr:nvPicPr>
        <xdr:cNvPr id="9" name="Imagen 8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724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45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6" name="Imagen 5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46</xdr:row>
      <xdr:rowOff>0</xdr:rowOff>
    </xdr:from>
    <xdr:to>
      <xdr:col>6</xdr:col>
      <xdr:colOff>542925</xdr:colOff>
      <xdr:row>48</xdr:row>
      <xdr:rowOff>50484</xdr:rowOff>
    </xdr:to>
    <xdr:pic>
      <xdr:nvPicPr>
        <xdr:cNvPr id="7" name="Imagen 6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6" name="Imagen 5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46</xdr:row>
      <xdr:rowOff>0</xdr:rowOff>
    </xdr:from>
    <xdr:to>
      <xdr:col>6</xdr:col>
      <xdr:colOff>542925</xdr:colOff>
      <xdr:row>48</xdr:row>
      <xdr:rowOff>50484</xdr:rowOff>
    </xdr:to>
    <xdr:pic>
      <xdr:nvPicPr>
        <xdr:cNvPr id="7" name="Imagen 6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5600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839152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105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105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389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24575" y="8724900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227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57925" y="873442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3</xdr:row>
      <xdr:rowOff>123825</xdr:rowOff>
    </xdr:from>
    <xdr:to>
      <xdr:col>1</xdr:col>
      <xdr:colOff>1657350</xdr:colOff>
      <xdr:row>7</xdr:row>
      <xdr:rowOff>85725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69532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48</xdr:row>
      <xdr:rowOff>0</xdr:rowOff>
    </xdr:from>
    <xdr:to>
      <xdr:col>6</xdr:col>
      <xdr:colOff>542925</xdr:colOff>
      <xdr:row>50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1190625</xdr:colOff>
      <xdr:row>4</xdr:row>
      <xdr:rowOff>0</xdr:rowOff>
    </xdr:from>
    <xdr:to>
      <xdr:col>1</xdr:col>
      <xdr:colOff>1790700</xdr:colOff>
      <xdr:row>7</xdr:row>
      <xdr:rowOff>152400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76200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48</xdr:row>
      <xdr:rowOff>0</xdr:rowOff>
    </xdr:from>
    <xdr:to>
      <xdr:col>6</xdr:col>
      <xdr:colOff>542925</xdr:colOff>
      <xdr:row>50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3</xdr:row>
      <xdr:rowOff>123825</xdr:rowOff>
    </xdr:from>
    <xdr:to>
      <xdr:col>1</xdr:col>
      <xdr:colOff>1657350</xdr:colOff>
      <xdr:row>7</xdr:row>
      <xdr:rowOff>85725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5" y="69532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6" name="Imagen 5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7" name="Imagen 6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48</xdr:row>
      <xdr:rowOff>0</xdr:rowOff>
    </xdr:from>
    <xdr:to>
      <xdr:col>6</xdr:col>
      <xdr:colOff>542925</xdr:colOff>
      <xdr:row>50</xdr:row>
      <xdr:rowOff>50484</xdr:rowOff>
    </xdr:to>
    <xdr:pic>
      <xdr:nvPicPr>
        <xdr:cNvPr id="8" name="Imagen 7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53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00975" y="8172450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77025" y="8105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6" name="Imagen 5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7" name="Imagen 6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915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0</xdr:row>
      <xdr:rowOff>66675</xdr:rowOff>
    </xdr:from>
    <xdr:to>
      <xdr:col>0</xdr:col>
      <xdr:colOff>733425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6" name="Imagen 5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43</xdr:row>
      <xdr:rowOff>0</xdr:rowOff>
    </xdr:from>
    <xdr:to>
      <xdr:col>6</xdr:col>
      <xdr:colOff>542925</xdr:colOff>
      <xdr:row>45</xdr:row>
      <xdr:rowOff>50484</xdr:rowOff>
    </xdr:to>
    <xdr:pic>
      <xdr:nvPicPr>
        <xdr:cNvPr id="7" name="Imagen 6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8390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43600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8105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457200</xdr:colOff>
      <xdr:row>33</xdr:row>
      <xdr:rowOff>9525</xdr:rowOff>
    </xdr:from>
    <xdr:to>
      <xdr:col>5</xdr:col>
      <xdr:colOff>876300</xdr:colOff>
      <xdr:row>35</xdr:row>
      <xdr:rowOff>60009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8125" y="10382250"/>
          <a:ext cx="1971675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5" name="Imagen 4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6" name="Imagen 5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92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43</xdr:row>
      <xdr:rowOff>0</xdr:rowOff>
    </xdr:from>
    <xdr:to>
      <xdr:col>6</xdr:col>
      <xdr:colOff>542925</xdr:colOff>
      <xdr:row>45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915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46</xdr:row>
      <xdr:rowOff>0</xdr:rowOff>
    </xdr:from>
    <xdr:to>
      <xdr:col>6</xdr:col>
      <xdr:colOff>542925</xdr:colOff>
      <xdr:row>48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296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95250</xdr:rowOff>
    </xdr:from>
    <xdr:to>
      <xdr:col>0</xdr:col>
      <xdr:colOff>676275</xdr:colOff>
      <xdr:row>3</xdr:row>
      <xdr:rowOff>161925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95250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285750</xdr:colOff>
      <xdr:row>0</xdr:row>
      <xdr:rowOff>0</xdr:rowOff>
    </xdr:from>
    <xdr:to>
      <xdr:col>5</xdr:col>
      <xdr:colOff>1225004</xdr:colOff>
      <xdr:row>3</xdr:row>
      <xdr:rowOff>123825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10150" y="0"/>
          <a:ext cx="939254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6267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48325" y="8867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5550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45</xdr:row>
      <xdr:rowOff>0</xdr:rowOff>
    </xdr:from>
    <xdr:to>
      <xdr:col>6</xdr:col>
      <xdr:colOff>542925</xdr:colOff>
      <xdr:row>47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86800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43</xdr:row>
      <xdr:rowOff>0</xdr:rowOff>
    </xdr:from>
    <xdr:to>
      <xdr:col>6</xdr:col>
      <xdr:colOff>542925</xdr:colOff>
      <xdr:row>45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7247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46</xdr:row>
      <xdr:rowOff>0</xdr:rowOff>
    </xdr:from>
    <xdr:to>
      <xdr:col>6</xdr:col>
      <xdr:colOff>542925</xdr:colOff>
      <xdr:row>48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296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4" name="Imagen 3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5" name="Imagen 4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6" name="Imagen 5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7915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66675</xdr:rowOff>
    </xdr:from>
    <xdr:to>
      <xdr:col>0</xdr:col>
      <xdr:colOff>723900</xdr:colOff>
      <xdr:row>3</xdr:row>
      <xdr:rowOff>133350</xdr:rowOff>
    </xdr:to>
    <xdr:pic>
      <xdr:nvPicPr>
        <xdr:cNvPr id="2" name="Imagen 1" descr="LOGO-SOLIDO-NEGRO-ICBF-TR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6675"/>
          <a:ext cx="6000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542925</xdr:colOff>
      <xdr:row>0</xdr:row>
      <xdr:rowOff>57151</xdr:rowOff>
    </xdr:from>
    <xdr:to>
      <xdr:col>6</xdr:col>
      <xdr:colOff>691604</xdr:colOff>
      <xdr:row>3</xdr:row>
      <xdr:rowOff>142875</xdr:rowOff>
    </xdr:to>
    <xdr:pic>
      <xdr:nvPicPr>
        <xdr:cNvPr id="3" name="Imagen 2" descr="logo b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5" y="57151"/>
          <a:ext cx="948779" cy="6572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28575</xdr:colOff>
      <xdr:row>44</xdr:row>
      <xdr:rowOff>0</xdr:rowOff>
    </xdr:from>
    <xdr:to>
      <xdr:col>6</xdr:col>
      <xdr:colOff>542925</xdr:colOff>
      <xdr:row>46</xdr:row>
      <xdr:rowOff>50484</xdr:rowOff>
    </xdr:to>
    <xdr:pic>
      <xdr:nvPicPr>
        <xdr:cNvPr id="4" name="Imagen 3" descr="3icontec-color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8677275"/>
          <a:ext cx="1314450" cy="431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1-FUNDACION%20RAMON%20NAVARRO%20DONADO%20FURNADO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3-UNION%20TEMPORAL%20PRIMERA%20INFANCIA%20ATLANTICO%2020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14-CORPORACION%20DESARROLLO%20SOCIAL%20JAIME%20URQUIJO%20BARRIO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16-UNION%20TEMPORAL%20ES%20POSIBLE%20MA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17-FUNDACION%20CONSTRUYENDO%20VIDAS%20HK2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18-FUNDACION%20MULTIACTIVA%20ROBINSON%20DE%20LA%20HOZ%20%20FUNMUROBIN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19-COOPERATIVA%20MULTIACTIVA%20GESTORAS%20DE%20DESARROLLO%20EN%20COLOMBIA%20COOMULJEDESCO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20-CRUZ%20ROJA%20COLOMBIANA%20SECCIONAL%20ATLANTICO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21-FUNDACION%20CRISTIANA%20LOS%20BRAZOS%20DE%20JESUS%20FUNCRIBAJE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24-FUNDACION%20MANOS%20UNIDAS%20CONSTRUYENDO%20PAIS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25-FUNDACION%20AYUDA%20EDUCATIVA%20FORJADORES%20DE%20JOVENES%20FORJAJOV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-FUNDACI&#211;N%20SURGI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26-FUNDACION%20MULTIACTIVA%20PRODESARROLLO%20COMUNITARIO%20ONG%20%20FUNPRODEC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27-FUNDACION%20DESPERTAR%20SOLIDARIO%20FUNDESOL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28-FUND%20FORMANDO%20A%20LA%20NI&#209;EZ%20PARA%20FORMAR%20ADULTOS%20FONAPADUL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29-UT%20ALIANZA%20POR%20LA%20FAMILIA%20Y%20LA%20NI&#209;EZ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34-FUNDACI&#211;N%20POR%20UN%20MUNDO%20NUEV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36-%20UNION%20TEMPORAL%20CAFI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38-UNION%20TEMPORAL%20CALIDAD%20PARA%20LA%20PRIMERA%20INFANCIA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39-%20UNION%20TEMPORAL%20UNIDOS%20POR%20LA%20PRIMERA%20INFANCIA%20DE%20SOLEDAD%20UNISOL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40-FUNDACION%20MULTIACTIVA%20SAN%20JUAN%20BOSCO%20FUNSAJUBO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41-UNION%20TEMPORAL%20UNIDOS%20POR%20LA%20NI&#209;EZ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4-FUNDACION%20PARA%20LA%20COOPERACION%20DEL%20DESARROLLO%20INTEGRAL%20DE%20LA%20FAMILIA%20FUCIDF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42-UNION%20TEMPORAL%20UNIDOS%20CON%20AMOR%20POR%20EL%20BIENESTAR%20DE%20LOS%20NI&#209;OS%20Y%20NI&#209;AS%20UNABIEN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43-FUNDACION%20MULTIACTIVA%20LAS%20MORAS%20FUNLAMOR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44-FUNDACION%20SEMBRANDO%20ESPERANZA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45-FUNDACI&#211;N%20SALUD%20Y%20BIENESTAR%20FUNDASALUD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48-FUNDACION%20ENLACE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49-FUNDACION%20POLIFACTICA%20LA%20INMACULADA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50-FUNDACION%20PARA%20EL%20DESARROLLO%20Y%20BIENESTAR%20SOCIAL%20FUNDEBIS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51-UNION%20TEMPORAL%20DESARROLLO%20INTEGRAL%20DE%20LA%20PRIMERA%20INFANCIA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52-FUNDACI&#211;N%20SOCIAL%20ESFUERZO%20PROPIO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53-UNION%20TEMPORAL%20CONSTRUYENDO%20PROSPERIDAD%20SOCIAL%20Y%20BIENESTAR%20INTEGRAL%20DE%20LOS%20NI&#209;OS%20Y%20NI&#209;A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6-FUNDACION%20INTEGRAL%20FRANCISCO%20DE%20QUEVEDO%20FUNIFQUEV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54-UNION%20TEMPORAL%20FUNDIJEBE%20-%20PRODEM.xlsx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3-FUNDACI&#211;N%20APOYAR.xlsx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23-HIJAS%20DE%20LA%20CARIDAD%20SAN%20VICENTE%20DE%20PAUL.xlsx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30-FUNDACION%20CONSTRUYENDO%20CAMINO.xlsx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35-FUNDACI&#211;N%20SANTO%20DOMINGO%20SAVI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-UNION%20TEMPORAL%20DESARROLLO%20SOCIAL%20POR%20EL%20ATLANTIC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8-FUNDACION%20PARA%20EL%20DESARROLLO%20INTEGRAL%20CRISTO%20REY%20DE%20REYES%20FUNDECREY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9-UNION%20TEMPORAL%20SEMBRANDO%20VALORES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SUBSANADO%201/10-UNION%20TEMPORAL%20EL%20MUNDO%20DE%20LOS%20NI&#209;OS%202015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12-FUNDACION%20PARA%20LA%20PROMOCION%20DE%20LA%20CIENCIA%20PROCI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900642213</v>
          </cell>
          <cell r="C15" t="str">
            <v>FUNDACION MULTIACTIVA RAMON NAVARRO DONADO FURNADO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/>
      <sheetData sheetId="2">
        <row r="7">
          <cell r="D7">
            <v>78804530</v>
          </cell>
          <cell r="E7">
            <v>74301030</v>
          </cell>
          <cell r="F7">
            <v>152340829</v>
          </cell>
          <cell r="G7">
            <v>74301030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32</v>
          </cell>
          <cell r="B21"/>
          <cell r="C21">
            <v>489732840</v>
          </cell>
          <cell r="D21">
            <v>795.0208441558442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800218607</v>
          </cell>
          <cell r="C15" t="str">
            <v>CORPORACION DESARROLLO SOCIAL JAIME URQUIJO BARRIOS</v>
          </cell>
        </row>
        <row r="16">
          <cell r="A16">
            <v>2</v>
          </cell>
          <cell r="B16">
            <v>802011332</v>
          </cell>
          <cell r="C16" t="str">
            <v>FUNDACION AMIGOS DE LA COMUNIDAD DE COLOMBIA</v>
          </cell>
        </row>
        <row r="17">
          <cell r="A17"/>
          <cell r="B17"/>
          <cell r="C17"/>
        </row>
      </sheetData>
      <sheetData sheetId="1">
        <row r="7">
          <cell r="D7">
            <v>337951496</v>
          </cell>
          <cell r="E7">
            <v>166844997</v>
          </cell>
          <cell r="F7">
            <v>359281611</v>
          </cell>
          <cell r="G7">
            <v>166844997</v>
          </cell>
        </row>
        <row r="8">
          <cell r="D8">
            <v>245506000</v>
          </cell>
          <cell r="E8">
            <v>22589600</v>
          </cell>
          <cell r="F8">
            <v>528640400</v>
          </cell>
          <cell r="G8">
            <v>22589600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BOLIVAR</v>
          </cell>
          <cell r="B21"/>
          <cell r="C21">
            <v>13846218419</v>
          </cell>
          <cell r="D21">
            <v>22477.627303571429</v>
          </cell>
        </row>
        <row r="22">
          <cell r="A22" t="str">
            <v>MAGDALENA</v>
          </cell>
          <cell r="B22"/>
          <cell r="C22">
            <v>2746450122</v>
          </cell>
          <cell r="D22">
            <v>4458.5229253246753</v>
          </cell>
        </row>
        <row r="23">
          <cell r="A23" t="str">
            <v>ATLÁNTICO</v>
          </cell>
          <cell r="B23"/>
          <cell r="C23">
            <v>3306865053</v>
          </cell>
          <cell r="D23">
            <v>5368.2874237012984</v>
          </cell>
        </row>
        <row r="24">
          <cell r="A24" t="str">
            <v>MAGDALENA</v>
          </cell>
          <cell r="B24"/>
          <cell r="C24">
            <v>1914704122</v>
          </cell>
          <cell r="D24">
            <v>3108.2859123376625</v>
          </cell>
        </row>
        <row r="25">
          <cell r="A25" t="str">
            <v>ATLÁNTICO</v>
          </cell>
          <cell r="B25"/>
          <cell r="C25">
            <v>626484300</v>
          </cell>
          <cell r="D25">
            <v>1017.0199675324675</v>
          </cell>
        </row>
      </sheetData>
      <sheetData sheetId="2"/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800218607</v>
          </cell>
          <cell r="C15" t="str">
            <v>CORPORACION DESARROLLO SOCIAL JAIME URQUIJO BARRIOS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337951496</v>
          </cell>
          <cell r="E7">
            <v>166844997</v>
          </cell>
          <cell r="F7">
            <v>359281611</v>
          </cell>
          <cell r="G7">
            <v>166844997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BOLIVAR</v>
          </cell>
          <cell r="B21"/>
          <cell r="C21">
            <v>13846218419</v>
          </cell>
          <cell r="D21">
            <v>22477.627303571429</v>
          </cell>
        </row>
        <row r="22">
          <cell r="A22" t="str">
            <v>MAGDALENA</v>
          </cell>
          <cell r="B22"/>
          <cell r="C22">
            <v>2746450122</v>
          </cell>
          <cell r="D22">
            <v>4458.5229253246753</v>
          </cell>
        </row>
        <row r="23">
          <cell r="A23" t="str">
            <v>ATLÁNTICO</v>
          </cell>
          <cell r="B23"/>
          <cell r="C23">
            <v>3306865053</v>
          </cell>
          <cell r="D23">
            <v>5368.2874237012984</v>
          </cell>
        </row>
        <row r="24">
          <cell r="A24">
            <v>0</v>
          </cell>
          <cell r="B24"/>
          <cell r="C24">
            <v>0</v>
          </cell>
          <cell r="D24">
            <v>0</v>
          </cell>
        </row>
        <row r="25">
          <cell r="A25">
            <v>0</v>
          </cell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890102044</v>
          </cell>
          <cell r="C15" t="str">
            <v xml:space="preserve">CAJA DE COMPENSACION CAJA COPI </v>
          </cell>
        </row>
        <row r="16">
          <cell r="A16">
            <v>2</v>
          </cell>
          <cell r="B16">
            <v>900399581</v>
          </cell>
          <cell r="C16" t="str">
            <v xml:space="preserve">FUNDACION MONTESIONNDE MARIA </v>
          </cell>
        </row>
        <row r="17">
          <cell r="A17"/>
          <cell r="B17"/>
          <cell r="C17"/>
        </row>
      </sheetData>
      <sheetData sheetId="1">
        <row r="7">
          <cell r="D7">
            <v>85351119000</v>
          </cell>
          <cell r="E7">
            <v>65782552000</v>
          </cell>
          <cell r="F7">
            <v>108935719000</v>
          </cell>
          <cell r="G7">
            <v>69360491000</v>
          </cell>
        </row>
        <row r="8">
          <cell r="D8">
            <v>163000000</v>
          </cell>
          <cell r="E8">
            <v>57045000</v>
          </cell>
          <cell r="F8">
            <v>210804000</v>
          </cell>
          <cell r="G8">
            <v>57045000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29</v>
          </cell>
          <cell r="B21"/>
          <cell r="C21">
            <v>1018476230</v>
          </cell>
          <cell r="D21">
            <v>1653.3705032467533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900249148</v>
          </cell>
          <cell r="C15" t="str">
            <v>FUNDACION CONSTRUYENDO VIDA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295264000</v>
          </cell>
          <cell r="E7">
            <v>33177000</v>
          </cell>
          <cell r="F7">
            <v>526804000</v>
          </cell>
          <cell r="G7">
            <v>33177000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42</v>
          </cell>
          <cell r="B21"/>
          <cell r="C21">
            <v>233461600</v>
          </cell>
          <cell r="D21">
            <v>378.99610389610388</v>
          </cell>
        </row>
        <row r="22">
          <cell r="A22">
            <v>43</v>
          </cell>
          <cell r="B22"/>
          <cell r="C22">
            <v>291827000</v>
          </cell>
          <cell r="D22">
            <v>473.74512987012986</v>
          </cell>
        </row>
        <row r="23">
          <cell r="A23">
            <v>46</v>
          </cell>
          <cell r="B23"/>
          <cell r="C23">
            <v>544147600</v>
          </cell>
          <cell r="D23">
            <v>883.35649350649351</v>
          </cell>
        </row>
        <row r="24">
          <cell r="A24">
            <v>47</v>
          </cell>
          <cell r="B24"/>
          <cell r="C24">
            <v>272073800</v>
          </cell>
          <cell r="D24">
            <v>441.67824675324675</v>
          </cell>
        </row>
        <row r="25">
          <cell r="A25">
            <v>24</v>
          </cell>
          <cell r="B25"/>
          <cell r="C25">
            <v>569062650</v>
          </cell>
          <cell r="D25">
            <v>923.80300324675329</v>
          </cell>
        </row>
      </sheetData>
      <sheetData sheetId="2"/>
      <sheetData sheetId="3"/>
      <sheetData sheetId="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900632920</v>
          </cell>
          <cell r="C15" t="str">
            <v>FUNDACION MULTIACTIVA ROBINSON DE LA HOZ FUNMUROBIN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635910540</v>
          </cell>
          <cell r="F7">
            <v>673140540</v>
          </cell>
          <cell r="G7">
            <v>206952158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36</v>
          </cell>
          <cell r="B21"/>
          <cell r="C21">
            <v>481570626</v>
          </cell>
          <cell r="D21">
            <v>781.77049675324679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830510073</v>
          </cell>
          <cell r="C15" t="str">
            <v>COOPERATIVA MULTIACTIVA GESTORAS DE DESARROLLO EN COLOMBIA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230908602.41</v>
          </cell>
          <cell r="E7">
            <v>175597736.00999999</v>
          </cell>
          <cell r="F7">
            <v>241684602.41</v>
          </cell>
          <cell r="G7">
            <v>175635960.00999999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41</v>
          </cell>
          <cell r="B21"/>
          <cell r="C21">
            <v>379375100</v>
          </cell>
          <cell r="D21">
            <v>615.86866883116886</v>
          </cell>
        </row>
        <row r="22">
          <cell r="A22">
            <v>38</v>
          </cell>
          <cell r="B22"/>
          <cell r="C22">
            <v>102139450</v>
          </cell>
          <cell r="D22">
            <v>165.81079545454546</v>
          </cell>
        </row>
        <row r="23">
          <cell r="A23">
            <v>37</v>
          </cell>
          <cell r="B23"/>
          <cell r="C23">
            <v>326488560</v>
          </cell>
          <cell r="D23">
            <v>530.01389610389606</v>
          </cell>
        </row>
        <row r="24">
          <cell r="A24">
            <v>0</v>
          </cell>
          <cell r="B24"/>
          <cell r="C24">
            <v>0</v>
          </cell>
          <cell r="D24">
            <v>0</v>
          </cell>
        </row>
        <row r="25">
          <cell r="A25">
            <v>0</v>
          </cell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890102064</v>
          </cell>
          <cell r="C15" t="str">
            <v>CRUZ ROJA COLOMBIANA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1359504857</v>
          </cell>
          <cell r="E7">
            <v>1076328472</v>
          </cell>
          <cell r="F7">
            <v>6108386839</v>
          </cell>
          <cell r="G7">
            <v>1076328472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31</v>
          </cell>
          <cell r="B21"/>
          <cell r="C21">
            <v>1252968600</v>
          </cell>
          <cell r="D21">
            <v>2034.039935064935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900031979- 2</v>
          </cell>
          <cell r="C15" t="str">
            <v>FUNDACIÓN CRISTIANA LOS BRAZOS DE JESUS NACIONAL E INTERNACIONAL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/>
      <sheetData sheetId="2">
        <row r="7">
          <cell r="D7">
            <v>208111253</v>
          </cell>
          <cell r="E7">
            <v>40253209</v>
          </cell>
          <cell r="F7">
            <v>329128551</v>
          </cell>
          <cell r="G7">
            <v>40253209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0.9</v>
          </cell>
          <cell r="F15" t="str">
            <v>CUMPLE</v>
          </cell>
        </row>
        <row r="17">
          <cell r="D17">
            <v>0.7</v>
          </cell>
          <cell r="F17" t="str">
            <v>CUMPLE</v>
          </cell>
        </row>
        <row r="21">
          <cell r="A21">
            <v>22</v>
          </cell>
          <cell r="B21"/>
          <cell r="C21">
            <v>1282604040</v>
          </cell>
          <cell r="D21">
            <v>2082.1494155844157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825002350</v>
          </cell>
          <cell r="C15" t="str">
            <v xml:space="preserve">FUNDACION MANOS UNIDAS CONSTRUYENDO PAIS 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978391399</v>
          </cell>
          <cell r="E7">
            <v>615546262</v>
          </cell>
          <cell r="F7">
            <v>1073849066</v>
          </cell>
          <cell r="G7">
            <v>615546262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ATLANTICO</v>
          </cell>
          <cell r="B21"/>
          <cell r="C21">
            <v>1718674864</v>
          </cell>
          <cell r="D21">
            <v>2790.0565974025976</v>
          </cell>
        </row>
        <row r="22">
          <cell r="A22" t="str">
            <v>CESAR</v>
          </cell>
          <cell r="B22"/>
          <cell r="C22">
            <v>4412537753</v>
          </cell>
          <cell r="D22">
            <v>7163.2106379870129</v>
          </cell>
        </row>
        <row r="23">
          <cell r="A23"/>
          <cell r="B23"/>
          <cell r="C23"/>
          <cell r="D23">
            <v>0</v>
          </cell>
        </row>
        <row r="24">
          <cell r="A24"/>
          <cell r="B24"/>
          <cell r="C24"/>
          <cell r="D24">
            <v>0</v>
          </cell>
        </row>
        <row r="25">
          <cell r="A25"/>
          <cell r="B25"/>
          <cell r="C25"/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900133448</v>
          </cell>
          <cell r="C15" t="str">
            <v>FUNDACION AYUDA EDUCATIVA FORJADORES DE JOVENES FORJAJOV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18675000</v>
          </cell>
          <cell r="E7">
            <v>5900000</v>
          </cell>
          <cell r="F7">
            <v>74656000</v>
          </cell>
          <cell r="G7">
            <v>30133000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MAGDALENA</v>
          </cell>
          <cell r="B21"/>
          <cell r="C21">
            <v>2153017711</v>
          </cell>
          <cell r="D21">
            <v>3495.1586217532467</v>
          </cell>
        </row>
        <row r="22">
          <cell r="A22" t="str">
            <v>ATLANTICO</v>
          </cell>
          <cell r="B22"/>
          <cell r="C22">
            <v>1252968600</v>
          </cell>
          <cell r="D22">
            <v>2034.039935064935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823002764 - 3</v>
          </cell>
          <cell r="C15" t="str">
            <v>FUNDACIÓN SURGIR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1778087000</v>
          </cell>
          <cell r="E7">
            <v>1146945001</v>
          </cell>
          <cell r="F7">
            <v>1803987000</v>
          </cell>
          <cell r="G7">
            <v>1146945001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ATLANTICO</v>
          </cell>
          <cell r="B21"/>
          <cell r="C21">
            <v>1252968600</v>
          </cell>
          <cell r="D21">
            <v>2034.039935064935</v>
          </cell>
        </row>
        <row r="22">
          <cell r="A22" t="str">
            <v>SUCRE</v>
          </cell>
          <cell r="B22"/>
          <cell r="C22">
            <v>3459020514</v>
          </cell>
          <cell r="D22">
            <v>5615.2930422077925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- Revision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830510073</v>
          </cell>
          <cell r="C15" t="str">
            <v>FUNDACION PRODESARROLLO COMUNITARIO FUNPRODEC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/>
      <sheetData sheetId="2">
        <row r="7">
          <cell r="D7">
            <v>40020308</v>
          </cell>
          <cell r="E7">
            <v>5620000</v>
          </cell>
          <cell r="F7">
            <v>193567308</v>
          </cell>
          <cell r="G7">
            <v>5620000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12</v>
          </cell>
          <cell r="B21"/>
          <cell r="C21">
            <v>233461600</v>
          </cell>
          <cell r="D21">
            <v>378.99610389610388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900009985</v>
          </cell>
          <cell r="C15" t="str">
            <v>FUNDACION DESPERTAR SOLIDARIO FUNDESOL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642198459</v>
          </cell>
          <cell r="E7">
            <v>107379493</v>
          </cell>
          <cell r="F7">
            <v>1179863259</v>
          </cell>
          <cell r="G7">
            <v>107379493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MAGDALENA</v>
          </cell>
          <cell r="B21"/>
          <cell r="C21">
            <v>5187196172</v>
          </cell>
          <cell r="D21">
            <v>8420.7730064935058</v>
          </cell>
        </row>
        <row r="22">
          <cell r="A22" t="str">
            <v>ATLANTICO</v>
          </cell>
          <cell r="B22"/>
          <cell r="C22">
            <v>1252968600</v>
          </cell>
          <cell r="D22">
            <v>2034.039935064935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900628842 - 6</v>
          </cell>
          <cell r="C15" t="str">
            <v>FUNDACION FORMANDO LA NIÑEZ PARA DESARROLLAR ADULTOS FONAPADUL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/>
      <sheetData sheetId="2">
        <row r="7">
          <cell r="D7">
            <v>46000500</v>
          </cell>
          <cell r="E7">
            <v>44442550</v>
          </cell>
          <cell r="F7">
            <v>65276500</v>
          </cell>
          <cell r="G7">
            <v>44442550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39</v>
          </cell>
          <cell r="B21"/>
          <cell r="C21">
            <v>291827000</v>
          </cell>
          <cell r="D21">
            <v>473.74512987012986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(2)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900659065</v>
          </cell>
          <cell r="C15" t="str">
            <v>FUNDACION MILAGROSISTA CON SENTIDO SOCIAL FUNMILA</v>
          </cell>
        </row>
        <row r="16">
          <cell r="A16">
            <v>2</v>
          </cell>
          <cell r="B16">
            <v>802005487</v>
          </cell>
          <cell r="C16" t="str">
            <v>ONG FUNDACION LA NUEVA ESPERANZA</v>
          </cell>
        </row>
        <row r="17">
          <cell r="A17">
            <v>3</v>
          </cell>
          <cell r="B17"/>
          <cell r="C17"/>
        </row>
      </sheetData>
      <sheetData sheetId="1"/>
      <sheetData sheetId="2">
        <row r="7">
          <cell r="D7">
            <v>50000000</v>
          </cell>
          <cell r="E7">
            <v>0</v>
          </cell>
          <cell r="F7">
            <v>80000000</v>
          </cell>
          <cell r="G7">
            <v>0</v>
          </cell>
        </row>
        <row r="8">
          <cell r="D8">
            <v>804733000</v>
          </cell>
          <cell r="E8">
            <v>627821000</v>
          </cell>
          <cell r="F8">
            <v>905107000</v>
          </cell>
          <cell r="G8">
            <v>627821000</v>
          </cell>
        </row>
        <row r="9">
          <cell r="D9"/>
          <cell r="E9"/>
          <cell r="F9"/>
          <cell r="G9"/>
        </row>
        <row r="21">
          <cell r="A21">
            <v>1</v>
          </cell>
          <cell r="B21"/>
          <cell r="C21">
            <v>1207026418</v>
          </cell>
          <cell r="D21">
            <v>1959.4584707792208</v>
          </cell>
        </row>
        <row r="26">
          <cell r="A26">
            <v>16</v>
          </cell>
          <cell r="B26"/>
          <cell r="C26">
            <v>1071288153</v>
          </cell>
          <cell r="D26">
            <v>1739.1041444805194</v>
          </cell>
        </row>
        <row r="27">
          <cell r="A27">
            <v>17</v>
          </cell>
          <cell r="B27"/>
          <cell r="C27">
            <v>1252968600</v>
          </cell>
          <cell r="D27">
            <v>2034.039935064935</v>
          </cell>
        </row>
        <row r="28">
          <cell r="A28">
            <v>21</v>
          </cell>
          <cell r="B28"/>
          <cell r="C28">
            <v>758750200</v>
          </cell>
          <cell r="D28">
            <v>1231.7373376623377</v>
          </cell>
        </row>
        <row r="29">
          <cell r="A29">
            <v>31</v>
          </cell>
          <cell r="B29"/>
          <cell r="C29">
            <v>1252968600</v>
          </cell>
          <cell r="D29">
            <v>2034.039935064935</v>
          </cell>
        </row>
      </sheetData>
      <sheetData sheetId="3"/>
      <sheetData sheetId="4"/>
      <sheetData sheetId="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830125802 - 9</v>
          </cell>
          <cell r="C15" t="str">
            <v>FUNDACIÓN POR UN MUNDO NUEVO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768156900</v>
          </cell>
          <cell r="E7">
            <v>539175153</v>
          </cell>
          <cell r="F7">
            <v>1132771851</v>
          </cell>
          <cell r="G7">
            <v>734715153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MAGDALENA</v>
          </cell>
          <cell r="B21"/>
          <cell r="C21">
            <v>6258598157</v>
          </cell>
          <cell r="D21">
            <v>10160.061943181818</v>
          </cell>
        </row>
        <row r="22">
          <cell r="A22" t="str">
            <v>META</v>
          </cell>
          <cell r="B22"/>
          <cell r="C22">
            <v>6051838338</v>
          </cell>
          <cell r="D22">
            <v>9824.4128863636361</v>
          </cell>
        </row>
        <row r="23">
          <cell r="A23" t="str">
            <v>ATLANTICO</v>
          </cell>
          <cell r="B23"/>
          <cell r="C23">
            <v>3291130856</v>
          </cell>
          <cell r="D23">
            <v>5342.7448961038963</v>
          </cell>
        </row>
        <row r="24">
          <cell r="A24" t="str">
            <v>BOYACA</v>
          </cell>
          <cell r="B24"/>
          <cell r="C24">
            <v>1733626971</v>
          </cell>
          <cell r="D24">
            <v>2814.3294983766232</v>
          </cell>
        </row>
        <row r="25">
          <cell r="A25" t="str">
            <v>CUNDINAMARCA</v>
          </cell>
          <cell r="B25"/>
          <cell r="C25">
            <v>1252968600</v>
          </cell>
          <cell r="D25">
            <v>2034.039935064935</v>
          </cell>
        </row>
      </sheetData>
      <sheetData sheetId="2"/>
      <sheetData sheetId="3"/>
      <sheetData sheetId="4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(2)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802018059</v>
          </cell>
          <cell r="C15" t="str">
            <v>FUNDACION EL LIRIO DE LOS VALLES</v>
          </cell>
        </row>
        <row r="16">
          <cell r="A16">
            <v>2</v>
          </cell>
          <cell r="B16">
            <v>802014382</v>
          </cell>
          <cell r="C16" t="str">
            <v>FUNDACION PARA EL DESARROLLO DE LAS CLASES MARGINADAS</v>
          </cell>
        </row>
        <row r="17">
          <cell r="A17"/>
          <cell r="B17"/>
          <cell r="C17"/>
        </row>
      </sheetData>
      <sheetData sheetId="1"/>
      <sheetData sheetId="2">
        <row r="7">
          <cell r="D7">
            <v>51300000</v>
          </cell>
          <cell r="E7">
            <v>4627000</v>
          </cell>
          <cell r="F7">
            <v>232152000</v>
          </cell>
          <cell r="G7">
            <v>9747000</v>
          </cell>
        </row>
        <row r="8">
          <cell r="D8">
            <v>116740000</v>
          </cell>
          <cell r="E8">
            <v>15011000</v>
          </cell>
          <cell r="F8">
            <v>460976000</v>
          </cell>
          <cell r="G8">
            <v>20444000</v>
          </cell>
        </row>
        <row r="9">
          <cell r="D9"/>
          <cell r="E9"/>
          <cell r="F9"/>
          <cell r="G9"/>
        </row>
        <row r="15">
          <cell r="D15">
            <v>1.2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0.65</v>
          </cell>
          <cell r="F17" t="str">
            <v>CUMPLE</v>
          </cell>
        </row>
        <row r="21">
          <cell r="A21">
            <v>1</v>
          </cell>
          <cell r="B21"/>
          <cell r="C21">
            <v>1207026418</v>
          </cell>
          <cell r="D21">
            <v>1959.4584707792208</v>
          </cell>
        </row>
        <row r="22">
          <cell r="A22">
            <v>15</v>
          </cell>
          <cell r="B22"/>
          <cell r="C22">
            <v>626484300</v>
          </cell>
          <cell r="D22">
            <v>1017.0199675324675</v>
          </cell>
        </row>
        <row r="23">
          <cell r="A23">
            <v>17</v>
          </cell>
          <cell r="B23"/>
          <cell r="C23">
            <v>1252968600</v>
          </cell>
          <cell r="D23">
            <v>2034.039935064935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802013652</v>
          </cell>
          <cell r="C15" t="str">
            <v>FUNDACION BARRANQUILLA SOLIDARIA FUNBASOL</v>
          </cell>
        </row>
        <row r="16">
          <cell r="A16">
            <v>2</v>
          </cell>
          <cell r="B16">
            <v>900136152</v>
          </cell>
          <cell r="C16" t="str">
            <v>FUNDACION PROYECTO NUEVO</v>
          </cell>
        </row>
        <row r="17">
          <cell r="A17">
            <v>3</v>
          </cell>
          <cell r="B17"/>
          <cell r="C17"/>
        </row>
      </sheetData>
      <sheetData sheetId="1">
        <row r="7">
          <cell r="D7">
            <v>136422791</v>
          </cell>
          <cell r="E7">
            <v>39238791</v>
          </cell>
          <cell r="F7">
            <v>136422791</v>
          </cell>
          <cell r="G7">
            <v>39238791</v>
          </cell>
        </row>
        <row r="8">
          <cell r="D8">
            <v>289064720</v>
          </cell>
          <cell r="E8">
            <v>85532498</v>
          </cell>
          <cell r="F8">
            <v>345442798</v>
          </cell>
          <cell r="G8">
            <v>85532498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6</v>
          </cell>
          <cell r="B21"/>
          <cell r="C21">
            <v>630167480</v>
          </cell>
          <cell r="D21">
            <v>1022.9991558441559</v>
          </cell>
        </row>
        <row r="22">
          <cell r="A22">
            <v>8</v>
          </cell>
          <cell r="B22"/>
          <cell r="C22">
            <v>532220912</v>
          </cell>
          <cell r="D22">
            <v>863.99498701298705</v>
          </cell>
        </row>
        <row r="23">
          <cell r="A23">
            <v>10</v>
          </cell>
          <cell r="B23"/>
          <cell r="C23">
            <v>1065549124</v>
          </cell>
          <cell r="D23">
            <v>1729.787538961039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(2)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900314494</v>
          </cell>
          <cell r="C15" t="str">
            <v>FUNDACION SALUD Y AYUDA PARA LOS NECESITADOS FUNSANES</v>
          </cell>
        </row>
        <row r="16">
          <cell r="A16">
            <v>2</v>
          </cell>
          <cell r="B16">
            <v>900632928</v>
          </cell>
          <cell r="C16" t="str">
            <v>FUNDACION MULTIACTIVA SAN JUAN BOSCO FUMSAJUBO</v>
          </cell>
        </row>
        <row r="17">
          <cell r="A17"/>
          <cell r="B17"/>
          <cell r="C17"/>
        </row>
      </sheetData>
      <sheetData sheetId="1"/>
      <sheetData sheetId="2">
        <row r="7">
          <cell r="D7">
            <v>229701284</v>
          </cell>
          <cell r="E7">
            <v>84393000</v>
          </cell>
          <cell r="F7">
            <v>291501284</v>
          </cell>
          <cell r="G7">
            <v>84393000</v>
          </cell>
        </row>
        <row r="8">
          <cell r="D8">
            <v>1739086595</v>
          </cell>
          <cell r="E8">
            <v>1445699085</v>
          </cell>
          <cell r="F8">
            <v>2191886595</v>
          </cell>
          <cell r="G8">
            <v>1445699085</v>
          </cell>
        </row>
        <row r="9">
          <cell r="D9"/>
          <cell r="E9"/>
          <cell r="F9"/>
          <cell r="G9"/>
        </row>
        <row r="15">
          <cell r="D15">
            <v>0.9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</v>
          </cell>
          <cell r="F17" t="str">
            <v>CUMPLE</v>
          </cell>
        </row>
        <row r="21">
          <cell r="A21">
            <v>33</v>
          </cell>
          <cell r="B21"/>
          <cell r="C21">
            <v>952258300</v>
          </cell>
          <cell r="D21">
            <v>1545.8738636363637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900632928</v>
          </cell>
          <cell r="C15" t="str">
            <v>FUNDACION MULTIACTIVA SAN JUAN BOSCO</v>
          </cell>
        </row>
      </sheetData>
      <sheetData sheetId="1">
        <row r="7">
          <cell r="D7">
            <v>1739086595</v>
          </cell>
          <cell r="E7">
            <v>1445699085</v>
          </cell>
          <cell r="F7">
            <v>2191886595</v>
          </cell>
          <cell r="G7">
            <v>1445699085</v>
          </cell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35</v>
          </cell>
          <cell r="C21">
            <v>1597781240</v>
          </cell>
          <cell r="D21">
            <v>2593.8007142857141</v>
          </cell>
        </row>
        <row r="22">
          <cell r="A22">
            <v>28</v>
          </cell>
          <cell r="C22">
            <v>525102434</v>
          </cell>
          <cell r="D22">
            <v>852.43901623376621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802016812</v>
          </cell>
          <cell r="C15" t="str">
            <v>FUNDACION SOCIAL UNA MANO AMIGA</v>
          </cell>
        </row>
        <row r="16">
          <cell r="A16">
            <v>2</v>
          </cell>
          <cell r="B16">
            <v>900642207</v>
          </cell>
          <cell r="C16" t="str">
            <v>FUNDACION ESPERANZA PARA LA NIÑEZ FUNEPAN</v>
          </cell>
        </row>
        <row r="17">
          <cell r="A17">
            <v>3</v>
          </cell>
        </row>
      </sheetData>
      <sheetData sheetId="1">
        <row r="7">
          <cell r="D7">
            <v>150785829</v>
          </cell>
          <cell r="E7">
            <v>44561128</v>
          </cell>
          <cell r="F7">
            <v>203535829</v>
          </cell>
          <cell r="G7">
            <v>44561128</v>
          </cell>
        </row>
        <row r="8">
          <cell r="D8">
            <v>197909728</v>
          </cell>
          <cell r="E8">
            <v>21225970</v>
          </cell>
          <cell r="F8">
            <v>265279728</v>
          </cell>
          <cell r="G8">
            <v>127972153</v>
          </cell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1</v>
          </cell>
          <cell r="C21">
            <v>1207026418</v>
          </cell>
          <cell r="D21">
            <v>1959.4584707792208</v>
          </cell>
        </row>
        <row r="22">
          <cell r="A22">
            <v>10</v>
          </cell>
          <cell r="C22">
            <v>1065549124</v>
          </cell>
          <cell r="D22">
            <v>1729.787538961039</v>
          </cell>
        </row>
        <row r="23">
          <cell r="A23">
            <v>11</v>
          </cell>
          <cell r="C23">
            <v>417312610</v>
          </cell>
          <cell r="D23">
            <v>677.4555357142857</v>
          </cell>
        </row>
        <row r="24">
          <cell r="A24">
            <v>17</v>
          </cell>
          <cell r="C24">
            <v>1252968600</v>
          </cell>
          <cell r="D24">
            <v>2034.039935064935</v>
          </cell>
        </row>
        <row r="25">
          <cell r="C25">
            <v>0</v>
          </cell>
          <cell r="D2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802014056</v>
          </cell>
          <cell r="C15" t="str">
            <v>FUNDACION PARA LA COOPERACION DEL DESARROLLO INTEGRAL DE LA FAMILIA FUCIDF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3265000</v>
          </cell>
          <cell r="E7">
            <v>2989000</v>
          </cell>
          <cell r="F7">
            <v>4365000</v>
          </cell>
          <cell r="G7">
            <v>3190000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41</v>
          </cell>
          <cell r="B21"/>
          <cell r="C21">
            <v>379375100</v>
          </cell>
          <cell r="D21">
            <v>615.86866883116886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900632928 - 6</v>
          </cell>
          <cell r="C15" t="str">
            <v>FUNDACIÓN MULTIACTIVA SAN JUAN BOSCO</v>
          </cell>
        </row>
        <row r="16">
          <cell r="A16">
            <v>2</v>
          </cell>
          <cell r="B16" t="str">
            <v>900632920 - 8</v>
          </cell>
          <cell r="C16" t="str">
            <v>FUNDACIÓN MULTIACTIVA ROBINSON DE LA HOZ</v>
          </cell>
        </row>
        <row r="17">
          <cell r="A17">
            <v>3</v>
          </cell>
          <cell r="B17"/>
          <cell r="C17"/>
        </row>
      </sheetData>
      <sheetData sheetId="1">
        <row r="7">
          <cell r="D7">
            <v>1739086595</v>
          </cell>
          <cell r="E7">
            <v>1445699085</v>
          </cell>
          <cell r="F7">
            <v>2191886595</v>
          </cell>
          <cell r="G7">
            <v>1445699085</v>
          </cell>
        </row>
        <row r="8">
          <cell r="D8">
            <v>635910540</v>
          </cell>
          <cell r="E8">
            <v>0</v>
          </cell>
          <cell r="F8">
            <v>673140540</v>
          </cell>
          <cell r="G8">
            <v>206952158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27</v>
          </cell>
          <cell r="B21"/>
          <cell r="C21">
            <v>1193572430</v>
          </cell>
          <cell r="D21">
            <v>1937.6175811688311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900642214</v>
          </cell>
          <cell r="C15" t="str">
            <v>FUNDACION MULTIACTIVA LAS MORAS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64674600</v>
          </cell>
          <cell r="E7">
            <v>35963321</v>
          </cell>
          <cell r="F7">
            <v>306570100</v>
          </cell>
          <cell r="G7">
            <v>35963321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BOLIVAR</v>
          </cell>
          <cell r="B21"/>
          <cell r="C21">
            <v>9266865166</v>
          </cell>
          <cell r="D21">
            <v>15043.612282467533</v>
          </cell>
        </row>
        <row r="22">
          <cell r="A22" t="str">
            <v>ATLANTICO</v>
          </cell>
          <cell r="B22"/>
          <cell r="C22">
            <v>4038885680</v>
          </cell>
          <cell r="D22">
            <v>6556.6325974025976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900012676</v>
          </cell>
          <cell r="C15" t="str">
            <v>FUNDACION SEMBRANDO ESPERANZA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53884707</v>
          </cell>
          <cell r="E7">
            <v>6214442</v>
          </cell>
          <cell r="F7">
            <v>102384707</v>
          </cell>
          <cell r="G7">
            <v>62356965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16</v>
          </cell>
          <cell r="B21"/>
          <cell r="C21">
            <v>1071288153</v>
          </cell>
          <cell r="D21">
            <v>1739.1041444805194</v>
          </cell>
        </row>
        <row r="22">
          <cell r="A22">
            <v>19</v>
          </cell>
          <cell r="B22"/>
          <cell r="C22">
            <v>204055350</v>
          </cell>
          <cell r="D22">
            <v>331.25868506493504</v>
          </cell>
        </row>
        <row r="23">
          <cell r="A23">
            <v>35</v>
          </cell>
          <cell r="B23"/>
          <cell r="C23">
            <v>1597781240</v>
          </cell>
          <cell r="D23">
            <v>2593.8007142857141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802018708 - 4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851807005</v>
          </cell>
          <cell r="E7">
            <v>366048195</v>
          </cell>
          <cell r="F7">
            <v>925704218</v>
          </cell>
          <cell r="G7">
            <v>471048194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ATLANTICO</v>
          </cell>
          <cell r="B21"/>
          <cell r="C21">
            <v>2069190000</v>
          </cell>
          <cell r="D21">
            <v>3359.0746753246754</v>
          </cell>
        </row>
        <row r="22">
          <cell r="A22" t="str">
            <v>MAGDALENA</v>
          </cell>
          <cell r="B22"/>
          <cell r="C22">
            <v>9378523379</v>
          </cell>
          <cell r="D22">
            <v>15224.87561525974</v>
          </cell>
        </row>
        <row r="23">
          <cell r="A23" t="str">
            <v>SANTANDER</v>
          </cell>
          <cell r="B23"/>
          <cell r="C23">
            <v>15150478655</v>
          </cell>
          <cell r="D23">
            <v>24594.932881493507</v>
          </cell>
        </row>
        <row r="24">
          <cell r="A24"/>
          <cell r="B24"/>
          <cell r="C24"/>
          <cell r="D24">
            <v>0</v>
          </cell>
        </row>
        <row r="25">
          <cell r="A25"/>
          <cell r="B25"/>
          <cell r="C25"/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806009816</v>
          </cell>
          <cell r="C15" t="str">
            <v>FUNDACION ENLACE - FUNDAENLACE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>
        <row r="7">
          <cell r="D7">
            <v>3959614478.6999998</v>
          </cell>
          <cell r="E7">
            <v>564495770.70000005</v>
          </cell>
          <cell r="F7">
            <v>4350814478.6999998</v>
          </cell>
          <cell r="G7">
            <v>1408329478.7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MAGDALENA</v>
          </cell>
          <cell r="B21"/>
          <cell r="C21">
            <v>6122839892</v>
          </cell>
          <cell r="D21">
            <v>9939.675149350649</v>
          </cell>
        </row>
        <row r="22">
          <cell r="A22" t="str">
            <v>ATLANTICO</v>
          </cell>
          <cell r="B22"/>
          <cell r="C22">
            <v>3201334773</v>
          </cell>
          <cell r="D22">
            <v>5196.9720340909089</v>
          </cell>
        </row>
        <row r="23">
          <cell r="A23" t="str">
            <v>SUCRE</v>
          </cell>
          <cell r="B23"/>
          <cell r="C23">
            <v>4949225970</v>
          </cell>
          <cell r="D23">
            <v>8034.4577435064939</v>
          </cell>
        </row>
        <row r="24">
          <cell r="A24" t="str">
            <v>BOLIVAR</v>
          </cell>
          <cell r="B24"/>
          <cell r="C24">
            <v>7898319674</v>
          </cell>
          <cell r="D24">
            <v>12821.947522727272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900638582</v>
          </cell>
          <cell r="C15" t="str">
            <v>FUNDACION POLIFACTICA LA INMACULADA FUNDAINMAC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/>
      <sheetData sheetId="2">
        <row r="7">
          <cell r="D7">
            <v>51179550</v>
          </cell>
          <cell r="E7">
            <v>51178350</v>
          </cell>
          <cell r="F7">
            <v>96075100</v>
          </cell>
          <cell r="G7">
            <v>51178350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47</v>
          </cell>
          <cell r="B21"/>
          <cell r="C21">
            <v>272073800</v>
          </cell>
          <cell r="D21">
            <v>441.67824675324675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900020330</v>
          </cell>
          <cell r="C15" t="str">
            <v>FUNDACION PARA EL DESARROLLO Y BIENESTAR SOCIAL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/>
      <sheetData sheetId="2">
        <row r="7">
          <cell r="D7">
            <v>7136000</v>
          </cell>
          <cell r="F7">
            <v>53436000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0.9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</v>
          </cell>
          <cell r="F17" t="str">
            <v>CUMPLE</v>
          </cell>
        </row>
        <row r="21">
          <cell r="A21">
            <v>5</v>
          </cell>
          <cell r="B21"/>
          <cell r="C21">
            <v>1101898890</v>
          </cell>
          <cell r="D21">
            <v>1788.7968993506493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900044471- 1</v>
          </cell>
          <cell r="C15" t="str">
            <v>FUNDACIÓN PARA EL DESARROLLO Y LA PROMOCIÓN COMUNITARIA</v>
          </cell>
        </row>
        <row r="16">
          <cell r="A16">
            <v>2</v>
          </cell>
          <cell r="B16" t="str">
            <v>802003545- 5</v>
          </cell>
          <cell r="C16" t="str">
            <v>COOPERATIVA DE ASOCIACIONES HOGARES DE BIENESTAR Y PERSONAS NATURALES</v>
          </cell>
        </row>
        <row r="17">
          <cell r="B17"/>
          <cell r="C17"/>
        </row>
      </sheetData>
      <sheetData sheetId="1">
        <row r="7">
          <cell r="D7">
            <v>249285495</v>
          </cell>
          <cell r="E7">
            <v>18426408</v>
          </cell>
          <cell r="F7">
            <v>287660495</v>
          </cell>
          <cell r="G7">
            <v>18426408</v>
          </cell>
        </row>
        <row r="8">
          <cell r="D8">
            <v>277145326</v>
          </cell>
          <cell r="E8">
            <v>13720154</v>
          </cell>
          <cell r="F8">
            <v>285353450</v>
          </cell>
          <cell r="G8">
            <v>103938193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24</v>
          </cell>
          <cell r="B21"/>
          <cell r="C21">
            <v>569062650</v>
          </cell>
          <cell r="D21">
            <v>923.80300324675329</v>
          </cell>
        </row>
        <row r="22">
          <cell r="A22">
            <v>35</v>
          </cell>
          <cell r="B22"/>
          <cell r="C22">
            <v>1597781240</v>
          </cell>
          <cell r="D22">
            <v>2593.8007142857141</v>
          </cell>
        </row>
        <row r="23">
          <cell r="A23">
            <v>39</v>
          </cell>
          <cell r="B23"/>
          <cell r="C23">
            <v>291827000</v>
          </cell>
          <cell r="D23">
            <v>473.74512987012986</v>
          </cell>
        </row>
        <row r="24">
          <cell r="A24">
            <v>40</v>
          </cell>
          <cell r="B24"/>
          <cell r="C24">
            <v>837543490</v>
          </cell>
          <cell r="D24">
            <v>1359.6485227272726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900293455 - 9</v>
          </cell>
          <cell r="C15" t="str">
            <v>FUNDACIÓN SOCIAL ESFUERZO PROPIO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77200000</v>
          </cell>
          <cell r="E7">
            <v>14900000</v>
          </cell>
          <cell r="F7">
            <v>101900000</v>
          </cell>
          <cell r="G7">
            <v>14900000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24</v>
          </cell>
          <cell r="B21"/>
          <cell r="C21">
            <v>569062650</v>
          </cell>
          <cell r="D21">
            <v>923.80300324675329</v>
          </cell>
        </row>
        <row r="22">
          <cell r="A22">
            <v>35</v>
          </cell>
          <cell r="B22"/>
          <cell r="C22">
            <v>1597781240</v>
          </cell>
          <cell r="D22">
            <v>2593.8007142857141</v>
          </cell>
        </row>
        <row r="23">
          <cell r="A23">
            <v>39</v>
          </cell>
          <cell r="B23"/>
          <cell r="C23">
            <v>291827000</v>
          </cell>
          <cell r="D23">
            <v>473.74512987012986</v>
          </cell>
        </row>
        <row r="24">
          <cell r="A24">
            <v>40</v>
          </cell>
          <cell r="B24"/>
          <cell r="C24">
            <v>837543490</v>
          </cell>
          <cell r="D24">
            <v>1359.6485227272726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802020420 - 5</v>
          </cell>
          <cell r="C15" t="str">
            <v>FUNDACION SEMILLAS DE PROSPERIDAD</v>
          </cell>
        </row>
        <row r="16">
          <cell r="A16">
            <v>2</v>
          </cell>
          <cell r="B16" t="str">
            <v>800205721- 5</v>
          </cell>
          <cell r="C16" t="str">
            <v>FUNDACIÓN PARA EL FOMENTO DE LA DEMOCRACIA EL DESARROLLO SOCIAL Y LA ECOLOGIA</v>
          </cell>
        </row>
        <row r="17">
          <cell r="A17">
            <v>3</v>
          </cell>
          <cell r="B17"/>
          <cell r="C17"/>
        </row>
      </sheetData>
      <sheetData sheetId="1">
        <row r="7">
          <cell r="D7">
            <v>795028999</v>
          </cell>
          <cell r="E7">
            <v>500291999</v>
          </cell>
          <cell r="F7">
            <v>823717999</v>
          </cell>
          <cell r="G7">
            <v>570291999</v>
          </cell>
        </row>
        <row r="8">
          <cell r="D8">
            <v>440297147</v>
          </cell>
          <cell r="E8">
            <v>174925824</v>
          </cell>
          <cell r="F8">
            <v>715858747</v>
          </cell>
          <cell r="G8">
            <v>174925824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2">
          <cell r="A22">
            <v>2</v>
          </cell>
          <cell r="B22"/>
          <cell r="C22">
            <v>1252968600</v>
          </cell>
          <cell r="D22">
            <v>2034.039935064935</v>
          </cell>
        </row>
        <row r="23">
          <cell r="A23">
            <v>3</v>
          </cell>
          <cell r="B23"/>
          <cell r="C23">
            <v>1127671740</v>
          </cell>
          <cell r="D23">
            <v>1830.6359415584416</v>
          </cell>
        </row>
        <row r="24">
          <cell r="A24">
            <v>5</v>
          </cell>
          <cell r="B24"/>
          <cell r="C24">
            <v>1101898890</v>
          </cell>
          <cell r="D24">
            <v>1788.7968993506493</v>
          </cell>
        </row>
        <row r="25">
          <cell r="A25">
            <v>13</v>
          </cell>
          <cell r="B25"/>
          <cell r="C25">
            <v>544147600</v>
          </cell>
          <cell r="D25">
            <v>883.35649350649351</v>
          </cell>
        </row>
        <row r="27">
          <cell r="A27">
            <v>27</v>
          </cell>
          <cell r="B27"/>
          <cell r="C27">
            <v>1193572430</v>
          </cell>
          <cell r="D27">
            <v>1937.6175811688311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- Revision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900640868</v>
          </cell>
          <cell r="C15" t="str">
            <v>FUNDACION INTEGRAL FRANCISCO DE QUEVEDO</v>
          </cell>
        </row>
        <row r="16">
          <cell r="A16"/>
          <cell r="B16"/>
          <cell r="C16"/>
        </row>
        <row r="17">
          <cell r="A17"/>
          <cell r="B17"/>
          <cell r="C17"/>
        </row>
      </sheetData>
      <sheetData sheetId="1"/>
      <sheetData sheetId="2">
        <row r="7">
          <cell r="D7">
            <v>6875870</v>
          </cell>
          <cell r="E7">
            <v>1145300</v>
          </cell>
          <cell r="F7">
            <v>6875870</v>
          </cell>
          <cell r="G7">
            <v>1145300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41</v>
          </cell>
          <cell r="B21"/>
          <cell r="C21">
            <v>379375100</v>
          </cell>
          <cell r="D21">
            <v>615.86866883116886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(2)"/>
      <sheetName val="Lista de Chequeo sub 1"/>
      <sheetName val="Lista de Chequeo sub 2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900655545</v>
          </cell>
          <cell r="C15" t="str">
            <v>FUNDACION PARA EL DESARROLLO INTEGRAL DE LA NIÑEZ JESUS DE LA BUENA ESPERANZA - FUNDIJEBE</v>
          </cell>
        </row>
        <row r="17">
          <cell r="A17"/>
          <cell r="B17"/>
          <cell r="C17"/>
        </row>
      </sheetData>
      <sheetData sheetId="1"/>
      <sheetData sheetId="2"/>
      <sheetData sheetId="3"/>
      <sheetData sheetId="4">
        <row r="7">
          <cell r="D7">
            <v>213349125</v>
          </cell>
          <cell r="E7">
            <v>1</v>
          </cell>
          <cell r="F7">
            <v>266889125</v>
          </cell>
          <cell r="G7">
            <v>1</v>
          </cell>
        </row>
        <row r="8">
          <cell r="D8">
            <v>133669718</v>
          </cell>
          <cell r="E8">
            <v>70417098</v>
          </cell>
          <cell r="F8">
            <v>344958762</v>
          </cell>
          <cell r="G8">
            <v>70417098</v>
          </cell>
        </row>
        <row r="9">
          <cell r="D9"/>
          <cell r="E9"/>
          <cell r="F9"/>
          <cell r="G9"/>
        </row>
        <row r="15">
          <cell r="D15">
            <v>1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</v>
          </cell>
          <cell r="F17" t="str">
            <v>CUMPLE</v>
          </cell>
        </row>
        <row r="21">
          <cell r="A21">
            <v>40</v>
          </cell>
          <cell r="B21"/>
          <cell r="C21">
            <v>837543490</v>
          </cell>
          <cell r="D21">
            <v>1359.6485227272726</v>
          </cell>
        </row>
        <row r="22">
          <cell r="A22">
            <v>44</v>
          </cell>
          <cell r="B22"/>
          <cell r="C22">
            <v>149640590</v>
          </cell>
          <cell r="D22">
            <v>242.9230357142857</v>
          </cell>
        </row>
        <row r="23">
          <cell r="A23">
            <v>45</v>
          </cell>
          <cell r="B23"/>
          <cell r="C23">
            <v>149640590</v>
          </cell>
          <cell r="D23">
            <v>242.9230357142857</v>
          </cell>
        </row>
        <row r="24">
          <cell r="A24">
            <v>46</v>
          </cell>
          <cell r="B24"/>
          <cell r="C24">
            <v>544147600</v>
          </cell>
          <cell r="D24">
            <v>883.35649350649351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5"/>
      <sheetData sheetId="6"/>
      <sheetData sheetId="7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 SUB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819006637- 1</v>
          </cell>
          <cell r="C15" t="str">
            <v>FUNDACIÓN APOYAR</v>
          </cell>
        </row>
        <row r="16">
          <cell r="A16">
            <v>2</v>
          </cell>
        </row>
        <row r="17">
          <cell r="A17">
            <v>3</v>
          </cell>
        </row>
      </sheetData>
      <sheetData sheetId="1" refreshError="1"/>
      <sheetData sheetId="2">
        <row r="7">
          <cell r="D7">
            <v>55037467</v>
          </cell>
          <cell r="E7">
            <v>17835000</v>
          </cell>
          <cell r="F7">
            <v>89136767</v>
          </cell>
          <cell r="G7">
            <v>17835000</v>
          </cell>
        </row>
        <row r="15">
          <cell r="D15">
            <v>1.2</v>
          </cell>
          <cell r="F15" t="str">
            <v>CUMPLE</v>
          </cell>
        </row>
        <row r="17">
          <cell r="D17">
            <v>0.65</v>
          </cell>
          <cell r="F17" t="str">
            <v>CUMPLE</v>
          </cell>
        </row>
        <row r="21">
          <cell r="A21" t="str">
            <v>ATLANTICO</v>
          </cell>
          <cell r="C21">
            <v>1071288153</v>
          </cell>
          <cell r="D21">
            <v>1739.1041444805194</v>
          </cell>
        </row>
        <row r="22">
          <cell r="A22" t="str">
            <v>MAGDALENA</v>
          </cell>
          <cell r="C22">
            <v>2276226290</v>
          </cell>
          <cell r="D22">
            <v>3695.1725487012986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860006696</v>
          </cell>
          <cell r="C15" t="str">
            <v>HIJAS DE LA CARIDAD DE SAN VICENTE DE PAUL</v>
          </cell>
        </row>
      </sheetData>
      <sheetData sheetId="1">
        <row r="7">
          <cell r="D7">
            <v>30544953</v>
          </cell>
          <cell r="E7">
            <v>18708083</v>
          </cell>
          <cell r="F7">
            <v>43348009</v>
          </cell>
          <cell r="G7">
            <v>18708083</v>
          </cell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HUILA</v>
          </cell>
          <cell r="C21">
            <v>1200761575</v>
          </cell>
          <cell r="D21">
            <v>1949.288271103896</v>
          </cell>
        </row>
        <row r="22">
          <cell r="A22" t="str">
            <v>NORTE DE STANDER</v>
          </cell>
          <cell r="C22">
            <v>462525460</v>
          </cell>
          <cell r="D22">
            <v>750.85301948051949</v>
          </cell>
        </row>
        <row r="23">
          <cell r="A23" t="str">
            <v>ATLANTICO</v>
          </cell>
          <cell r="C23">
            <v>318326346</v>
          </cell>
          <cell r="D23">
            <v>516.76354870129865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802022940</v>
          </cell>
          <cell r="C15" t="str">
            <v>FUNDACION CONSTRUYENDO CAMINO</v>
          </cell>
        </row>
      </sheetData>
      <sheetData sheetId="1">
        <row r="7">
          <cell r="D7">
            <v>1141603756</v>
          </cell>
          <cell r="E7">
            <v>90901696</v>
          </cell>
          <cell r="F7">
            <v>1341800015</v>
          </cell>
          <cell r="G7">
            <v>90901696</v>
          </cell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>
            <v>4</v>
          </cell>
          <cell r="C21">
            <v>910490516</v>
          </cell>
          <cell r="D21">
            <v>1478.0690194805195</v>
          </cell>
        </row>
        <row r="22">
          <cell r="A22">
            <v>19</v>
          </cell>
          <cell r="C22">
            <v>204055350</v>
          </cell>
          <cell r="D22">
            <v>331.25868506493504</v>
          </cell>
        </row>
        <row r="23">
          <cell r="A23">
            <v>31</v>
          </cell>
          <cell r="C23">
            <v>1252968600</v>
          </cell>
          <cell r="D23">
            <v>2034.039935064935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 t="str">
            <v>802014237 - 9</v>
          </cell>
          <cell r="C15" t="str">
            <v>FUNDACIÓN SANTO DOMINGO SAVIO</v>
          </cell>
        </row>
        <row r="16">
          <cell r="A16">
            <v>2</v>
          </cell>
        </row>
        <row r="17">
          <cell r="A17">
            <v>3</v>
          </cell>
        </row>
      </sheetData>
      <sheetData sheetId="1" refreshError="1"/>
      <sheetData sheetId="2">
        <row r="7">
          <cell r="D7">
            <v>33</v>
          </cell>
          <cell r="E7">
            <v>7</v>
          </cell>
          <cell r="F7">
            <v>55</v>
          </cell>
          <cell r="G7">
            <v>7</v>
          </cell>
        </row>
        <row r="15">
          <cell r="D15">
            <v>0.9</v>
          </cell>
          <cell r="F15" t="str">
            <v>CUMPLE</v>
          </cell>
        </row>
        <row r="17">
          <cell r="D17">
            <v>0.7</v>
          </cell>
          <cell r="F17" t="str">
            <v>CUMPLE</v>
          </cell>
        </row>
        <row r="21">
          <cell r="A21">
            <v>23</v>
          </cell>
          <cell r="C21">
            <v>1285075210</v>
          </cell>
          <cell r="D21">
            <v>2086.1610551948052</v>
          </cell>
        </row>
        <row r="22">
          <cell r="C22">
            <v>0</v>
          </cell>
          <cell r="D22">
            <v>0</v>
          </cell>
        </row>
        <row r="23">
          <cell r="C23">
            <v>0</v>
          </cell>
          <cell r="D23">
            <v>0</v>
          </cell>
        </row>
        <row r="24">
          <cell r="C24">
            <v>0</v>
          </cell>
          <cell r="D24">
            <v>0</v>
          </cell>
        </row>
        <row r="25">
          <cell r="C25">
            <v>0</v>
          </cell>
          <cell r="D25">
            <v>0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800218607</v>
          </cell>
          <cell r="C15" t="str">
            <v>CORPORACION DESARROLLO SOCIAL JAIME URQUIJO BARRIOS</v>
          </cell>
        </row>
        <row r="16">
          <cell r="A16">
            <v>2</v>
          </cell>
          <cell r="B16">
            <v>819006455</v>
          </cell>
          <cell r="C16" t="str">
            <v>CORPORACION VISION FUTURA - CORVIFU</v>
          </cell>
        </row>
        <row r="17">
          <cell r="A17"/>
          <cell r="B17"/>
          <cell r="C17"/>
        </row>
      </sheetData>
      <sheetData sheetId="1">
        <row r="7">
          <cell r="D7">
            <v>337951496</v>
          </cell>
          <cell r="E7">
            <v>166844997</v>
          </cell>
          <cell r="F7">
            <v>359281611</v>
          </cell>
          <cell r="G7">
            <v>166844997</v>
          </cell>
        </row>
        <row r="8">
          <cell r="D8">
            <v>41000000</v>
          </cell>
          <cell r="E8">
            <v>17756200</v>
          </cell>
          <cell r="F8">
            <v>280181470</v>
          </cell>
          <cell r="G8">
            <v>17756200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BOLIVAR</v>
          </cell>
          <cell r="B21"/>
          <cell r="C21">
            <v>13846218419</v>
          </cell>
          <cell r="D21">
            <v>22477.627303571429</v>
          </cell>
        </row>
        <row r="22">
          <cell r="A22" t="str">
            <v>MAGDALENA</v>
          </cell>
          <cell r="B22"/>
          <cell r="C22">
            <v>2746450122</v>
          </cell>
          <cell r="D22">
            <v>4458.5229253246753</v>
          </cell>
        </row>
        <row r="23">
          <cell r="A23" t="str">
            <v>ATLÁNTICO</v>
          </cell>
          <cell r="B23"/>
          <cell r="C23">
            <v>3306865053</v>
          </cell>
          <cell r="D23">
            <v>5368.2874237012984</v>
          </cell>
        </row>
        <row r="24">
          <cell r="A24" t="str">
            <v>ATLÁNTICO</v>
          </cell>
          <cell r="B24"/>
          <cell r="C24">
            <v>1071288153</v>
          </cell>
          <cell r="D24">
            <v>1739.1041444805194</v>
          </cell>
        </row>
        <row r="25">
          <cell r="A25" t="str">
            <v>MAGDALENA</v>
          </cell>
          <cell r="B25"/>
          <cell r="C25">
            <v>2746450122</v>
          </cell>
          <cell r="D25">
            <v>4458.5229253246753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SUB 1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900633536</v>
          </cell>
          <cell r="C15" t="str">
            <v>FUNDACION PARA EL DESARROLLO INTEGRAL CRISTO REY DE REYES FUNDECREY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/>
      <sheetData sheetId="2">
        <row r="7">
          <cell r="D7">
            <v>166769463</v>
          </cell>
          <cell r="E7">
            <v>147729733</v>
          </cell>
          <cell r="F7">
            <v>468762095</v>
          </cell>
          <cell r="G7">
            <v>147729733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D15">
            <v>0.8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0.75</v>
          </cell>
          <cell r="F17" t="str">
            <v>CUMPLE</v>
          </cell>
        </row>
        <row r="21">
          <cell r="A21">
            <v>43</v>
          </cell>
          <cell r="B21"/>
          <cell r="C21">
            <v>291827000</v>
          </cell>
          <cell r="D21">
            <v>473.74512987012986</v>
          </cell>
        </row>
        <row r="22">
          <cell r="A22"/>
          <cell r="B22"/>
          <cell r="C22">
            <v>0</v>
          </cell>
          <cell r="D22">
            <v>0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900642214</v>
          </cell>
          <cell r="C15" t="str">
            <v>FUNDACION MULTIACTIVA LAS MORAS</v>
          </cell>
        </row>
        <row r="16">
          <cell r="A16">
            <v>2</v>
          </cell>
          <cell r="B16">
            <v>802016669</v>
          </cell>
          <cell r="C16" t="str">
            <v xml:space="preserve">FUNDACION POR UNA COMUNIDAD DIGNA </v>
          </cell>
        </row>
        <row r="17">
          <cell r="A17"/>
          <cell r="B17"/>
          <cell r="C17"/>
        </row>
      </sheetData>
      <sheetData sheetId="1">
        <row r="7">
          <cell r="D7">
            <v>64674600</v>
          </cell>
          <cell r="E7">
            <v>35963321</v>
          </cell>
          <cell r="F7">
            <v>306570100</v>
          </cell>
          <cell r="G7">
            <v>35963321</v>
          </cell>
        </row>
        <row r="8">
          <cell r="D8">
            <v>129841700</v>
          </cell>
          <cell r="E8">
            <v>2456900</v>
          </cell>
          <cell r="F8">
            <v>91078200</v>
          </cell>
          <cell r="G8">
            <v>2456900</v>
          </cell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BOLIVAR</v>
          </cell>
          <cell r="B21"/>
          <cell r="C21">
            <v>9266865166</v>
          </cell>
          <cell r="D21">
            <v>15043.612282467533</v>
          </cell>
        </row>
        <row r="22">
          <cell r="A22" t="str">
            <v>ATLANTICO</v>
          </cell>
          <cell r="B22"/>
          <cell r="C22">
            <v>4038885680</v>
          </cell>
          <cell r="D22">
            <v>6556.6325974025976</v>
          </cell>
        </row>
        <row r="23">
          <cell r="A23">
            <v>0</v>
          </cell>
          <cell r="B23"/>
          <cell r="C23">
            <v>0</v>
          </cell>
          <cell r="D23">
            <v>0</v>
          </cell>
        </row>
        <row r="24">
          <cell r="A24">
            <v>0</v>
          </cell>
          <cell r="B24"/>
          <cell r="C24">
            <v>0</v>
          </cell>
          <cell r="D24">
            <v>0</v>
          </cell>
        </row>
        <row r="25">
          <cell r="A25">
            <v>0</v>
          </cell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Lista de Chequeo (2)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800218607</v>
          </cell>
          <cell r="C15" t="str">
            <v>CORPORACION DESARROLLO SOCIAL JAIME URQUIJO BARRIOS</v>
          </cell>
        </row>
        <row r="16">
          <cell r="A16">
            <v>2</v>
          </cell>
          <cell r="B16">
            <v>802017471</v>
          </cell>
          <cell r="C16" t="str">
            <v>FUNDACION INTEGRAL DE ATENCION DE SECTORES VULNERABLES SIGLA FIDASVU</v>
          </cell>
        </row>
        <row r="17">
          <cell r="A17">
            <v>3</v>
          </cell>
          <cell r="B17">
            <v>802016669</v>
          </cell>
          <cell r="C17" t="str">
            <v>FUNDACION POR UNA COMUNIDAD DIGNA</v>
          </cell>
        </row>
      </sheetData>
      <sheetData sheetId="1"/>
      <sheetData sheetId="2">
        <row r="7">
          <cell r="D7">
            <v>337951496</v>
          </cell>
          <cell r="E7">
            <v>166844997</v>
          </cell>
          <cell r="F7">
            <v>359281611</v>
          </cell>
          <cell r="G7">
            <v>166844997</v>
          </cell>
        </row>
        <row r="8">
          <cell r="D8">
            <v>128381000</v>
          </cell>
          <cell r="E8">
            <v>6144000</v>
          </cell>
          <cell r="F8">
            <v>251381000</v>
          </cell>
          <cell r="G8">
            <v>6144000</v>
          </cell>
        </row>
        <row r="9">
          <cell r="D9">
            <v>129841700</v>
          </cell>
          <cell r="E9">
            <v>2456900</v>
          </cell>
          <cell r="F9">
            <v>220919900</v>
          </cell>
          <cell r="G9">
            <v>2456900</v>
          </cell>
        </row>
        <row r="15">
          <cell r="D15">
            <v>1.2</v>
          </cell>
          <cell r="F15" t="str">
            <v>CUMPLE</v>
          </cell>
        </row>
        <row r="16">
          <cell r="G16" t="str">
            <v>CUMPLE</v>
          </cell>
        </row>
        <row r="17">
          <cell r="D17">
            <v>0.65</v>
          </cell>
          <cell r="F17" t="str">
            <v>CUMPLE</v>
          </cell>
        </row>
        <row r="21">
          <cell r="A21" t="str">
            <v>BOLIVAR</v>
          </cell>
          <cell r="B21"/>
          <cell r="C21">
            <v>13846218419</v>
          </cell>
          <cell r="D21">
            <v>22477.627303571429</v>
          </cell>
        </row>
        <row r="22">
          <cell r="A22" t="str">
            <v>MAGDALENA</v>
          </cell>
          <cell r="B22"/>
          <cell r="C22">
            <v>2746450122</v>
          </cell>
          <cell r="D22">
            <v>4458.5229253246753</v>
          </cell>
        </row>
        <row r="23">
          <cell r="A23" t="str">
            <v>ATLÁNTICO</v>
          </cell>
          <cell r="B23"/>
          <cell r="C23">
            <v>3306865053</v>
          </cell>
          <cell r="D23">
            <v>5368.2874237012984</v>
          </cell>
        </row>
        <row r="24">
          <cell r="A24">
            <v>0</v>
          </cell>
          <cell r="B24"/>
          <cell r="C24">
            <v>0</v>
          </cell>
          <cell r="D24">
            <v>0</v>
          </cell>
        </row>
        <row r="25">
          <cell r="A25">
            <v>0</v>
          </cell>
          <cell r="B25"/>
          <cell r="C25">
            <v>0</v>
          </cell>
          <cell r="D25">
            <v>0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Chequeo"/>
      <sheetName val="Datos Financieros"/>
      <sheetName val="Zonificacion Atlantico"/>
      <sheetName val="Indicadores Financieros"/>
      <sheetName val="Evaluacion"/>
    </sheetNames>
    <sheetDataSet>
      <sheetData sheetId="0">
        <row r="15">
          <cell r="A15">
            <v>1</v>
          </cell>
          <cell r="B15">
            <v>806008747</v>
          </cell>
          <cell r="C15" t="str">
            <v>FUNDACION PARA LA TECNOLOGIA Y LA CULTURA "FUNDACION PROCIENCIA"</v>
          </cell>
        </row>
        <row r="16">
          <cell r="A16">
            <v>2</v>
          </cell>
          <cell r="B16"/>
          <cell r="C16"/>
        </row>
        <row r="17">
          <cell r="A17">
            <v>3</v>
          </cell>
          <cell r="B17"/>
          <cell r="C17"/>
        </row>
      </sheetData>
      <sheetData sheetId="1">
        <row r="7">
          <cell r="D7">
            <v>3415546059</v>
          </cell>
          <cell r="E7">
            <v>2167545372</v>
          </cell>
          <cell r="F7">
            <v>3480332195</v>
          </cell>
          <cell r="G7">
            <v>2167545372</v>
          </cell>
        </row>
        <row r="8">
          <cell r="D8"/>
          <cell r="E8"/>
          <cell r="F8"/>
          <cell r="G8"/>
        </row>
        <row r="9">
          <cell r="D9"/>
          <cell r="E9"/>
          <cell r="F9"/>
          <cell r="G9"/>
        </row>
        <row r="15">
          <cell r="F15" t="str">
            <v>CUMPLE</v>
          </cell>
        </row>
        <row r="16">
          <cell r="G16" t="str">
            <v>CUMPLE</v>
          </cell>
        </row>
        <row r="17">
          <cell r="F17" t="str">
            <v>CUMPLE</v>
          </cell>
        </row>
        <row r="21">
          <cell r="A21" t="str">
            <v>ATLANTICO</v>
          </cell>
          <cell r="B21"/>
          <cell r="C21">
            <v>1252968600</v>
          </cell>
          <cell r="D21">
            <v>2034.039935064935</v>
          </cell>
        </row>
        <row r="22">
          <cell r="A22" t="str">
            <v>BOLIVAR</v>
          </cell>
          <cell r="B22"/>
          <cell r="C22">
            <v>5164953534</v>
          </cell>
          <cell r="D22">
            <v>8384.6648279220772</v>
          </cell>
        </row>
        <row r="23">
          <cell r="A23"/>
          <cell r="B23"/>
          <cell r="C23">
            <v>0</v>
          </cell>
          <cell r="D23">
            <v>0</v>
          </cell>
        </row>
        <row r="24">
          <cell r="A24"/>
          <cell r="B24"/>
          <cell r="C24">
            <v>0</v>
          </cell>
          <cell r="D24">
            <v>0</v>
          </cell>
        </row>
        <row r="25">
          <cell r="A25"/>
          <cell r="B25"/>
          <cell r="C25">
            <v>0</v>
          </cell>
          <cell r="D25">
            <v>0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15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6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18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2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2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2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6"/>
  <sheetViews>
    <sheetView topLeftCell="A16" workbookViewId="0">
      <selection activeCell="I27" sqref="I27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4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5" customHeight="1">
      <c r="A13" s="35">
        <f>IF(LEN('[1]Lista de Chequeo'!A15)&gt;0,'[1]Lista de Chequeo'!A15,"")</f>
        <v>1</v>
      </c>
      <c r="B13" s="130" t="str">
        <f>IF(LEN('[1]Lista de Chequeo'!C15)&gt;0,'[1]Lista de Chequeo'!C15,"")</f>
        <v>FUNDACION MULTIACTIVA RAMON NAVARRO DONADO FURNADO</v>
      </c>
      <c r="C13" s="130"/>
      <c r="D13" s="130"/>
      <c r="E13" s="130"/>
      <c r="F13" s="130"/>
      <c r="G13" s="36">
        <f>IF(LEN('[1]Lista de Chequeo'!B15)&gt;0,'[1]Lista de Chequeo'!B15,"")</f>
        <v>900642213</v>
      </c>
    </row>
    <row r="14" spans="1:7">
      <c r="A14" s="35" t="str">
        <f>IF(LEN('[1]Lista de Chequeo'!A16)&gt;0,'[1]Lista de Chequeo'!A16,"")</f>
        <v/>
      </c>
      <c r="B14" s="130" t="str">
        <f>IF(LEN('[1]Lista de Chequeo'!C16)&gt;0,'[1]Lista de Chequeo'!C16,"")</f>
        <v/>
      </c>
      <c r="C14" s="130"/>
      <c r="D14" s="130"/>
      <c r="E14" s="130"/>
      <c r="F14" s="130"/>
      <c r="G14" s="36" t="str">
        <f>IF(LEN('[1]Lista de Chequeo'!B16)&gt;0,'[1]Lista de Chequeo'!B16,"")</f>
        <v/>
      </c>
    </row>
    <row r="15" spans="1:7" ht="15.75" thickBot="1">
      <c r="A15" s="37" t="str">
        <f>IF(LEN('[1]Lista de Chequeo'!A17)&gt;0,'[1]Lista de Chequeo'!A17,"")</f>
        <v/>
      </c>
      <c r="B15" s="131" t="str">
        <f>IF(LEN('[1]Lista de Chequeo'!C17)&gt;0,'[1]Lista de Chequeo'!C17,"")</f>
        <v/>
      </c>
      <c r="C15" s="131"/>
      <c r="D15" s="131"/>
      <c r="E15" s="131"/>
      <c r="F15" s="131"/>
      <c r="G15" s="38" t="str">
        <f>IF(LEN('[1]Lista de Chequeo'!B17)&gt;0,'[1]Lista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IF(LEN('[1]Datos Financieros'!A21:B21)&gt;0,'[1]Datos Financieros'!A21:B21,"")</f>
        <v>32</v>
      </c>
      <c r="B18" s="119">
        <f>IF(LEN('[1]Datos Financieros'!C21)&gt;0,'[1]Datos Financieros'!C21,"")</f>
        <v>489732840</v>
      </c>
      <c r="C18" s="119"/>
      <c r="D18" s="119"/>
      <c r="E18" s="119">
        <f>IF(LEN('[1]Datos Financieros'!D21)&gt;0,'[1]Datos Financieros'!D21,"")</f>
        <v>795.0208441558442</v>
      </c>
      <c r="F18" s="119"/>
      <c r="G18" s="120"/>
    </row>
    <row r="19" spans="1:7">
      <c r="A19" s="42" t="str">
        <f>IF(LEN('[1]Datos Financieros'!A22:B22)&gt;0,'[1]Datos Financieros'!A22:B22,"")</f>
        <v/>
      </c>
      <c r="B19" s="118">
        <f>IF(LEN('[1]Datos Financieros'!C22)&gt;0,'[1]Datos Financieros'!C22,"")</f>
        <v>0</v>
      </c>
      <c r="C19" s="118"/>
      <c r="D19" s="118"/>
      <c r="E19" s="119">
        <f>IF(LEN('[1]Datos Financieros'!D22)&gt;0,'[1]Datos Financieros'!D22,"")</f>
        <v>0</v>
      </c>
      <c r="F19" s="119"/>
      <c r="G19" s="120"/>
    </row>
    <row r="20" spans="1:7">
      <c r="A20" s="42" t="str">
        <f>IF(LEN('[1]Datos Financieros'!A23:B23)&gt;0,'[1]Datos Financieros'!A23:B23,"")</f>
        <v/>
      </c>
      <c r="B20" s="118">
        <f>IF(LEN('[1]Datos Financieros'!C23)&gt;0,'[1]Datos Financieros'!C23,"")</f>
        <v>0</v>
      </c>
      <c r="C20" s="118"/>
      <c r="D20" s="118"/>
      <c r="E20" s="119">
        <f>IF(LEN('[1]Datos Financieros'!D23)&gt;0,'[1]Datos Financieros'!D23,"")</f>
        <v>0</v>
      </c>
      <c r="F20" s="119"/>
      <c r="G20" s="120"/>
    </row>
    <row r="21" spans="1:7">
      <c r="A21" s="42" t="str">
        <f>IF(LEN('[1]Datos Financieros'!A24:B24)&gt;0,'[1]Datos Financieros'!A24:B24,"")</f>
        <v/>
      </c>
      <c r="B21" s="118">
        <f>IF(LEN('[1]Datos Financieros'!C24)&gt;0,'[1]Datos Financieros'!C24,"")</f>
        <v>0</v>
      </c>
      <c r="C21" s="118"/>
      <c r="D21" s="118"/>
      <c r="E21" s="119">
        <f>IF(LEN('[1]Datos Financieros'!D24)&gt;0,'[1]Datos Financieros'!D24,"")</f>
        <v>0</v>
      </c>
      <c r="F21" s="119"/>
      <c r="G21" s="120"/>
    </row>
    <row r="22" spans="1:7" ht="15.75" thickBot="1">
      <c r="A22" s="43" t="str">
        <f>IF(LEN('[1]Datos Financieros'!A25:B25)&gt;0,'[1]Datos Financieros'!A25:B25,"")</f>
        <v/>
      </c>
      <c r="B22" s="121">
        <f>IF(LEN('[1]Datos Financieros'!C25)&gt;0,'[1]Datos Financieros'!C25,"")</f>
        <v>0</v>
      </c>
      <c r="C22" s="121"/>
      <c r="D22" s="121"/>
      <c r="E22" s="119">
        <f>IF(LEN('[1]Datos Financieros'!D25)&gt;0,'[1]Datos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489732840</v>
      </c>
      <c r="C23" s="106"/>
      <c r="D23" s="106"/>
      <c r="E23" s="105">
        <f>SUM(E18:G22)</f>
        <v>795.0208441558442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 ht="15" customHeight="1">
      <c r="A26" s="110" t="s">
        <v>59</v>
      </c>
      <c r="B26" s="111"/>
      <c r="C26" s="111"/>
      <c r="D26" s="111"/>
      <c r="E26" s="111"/>
      <c r="F26" s="112" t="str">
        <f>IF('[1]Datos Financieros'!F15="CUMPLE","X","")</f>
        <v>X</v>
      </c>
      <c r="G26" s="115" t="str">
        <f>IF('[1]Datos Financieros'!F15="NO CUMPLE","X","")</f>
        <v/>
      </c>
    </row>
    <row r="27" spans="1:7" ht="1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IF(LEN('[1]Datos Financieros'!$D7)&gt;0,'[1]Datos Financieros'!$D7,"")</f>
        <v>78804530</v>
      </c>
      <c r="C29" s="53" t="str">
        <f>IF(LEN('[1]Datos Financieros'!$D8)&gt;0,'[1]Datos Financieros'!$D8,"")</f>
        <v/>
      </c>
      <c r="D29" s="53" t="str">
        <f>IF(LEN('[1]Datos Financieros'!$D9)&gt;0,'[1]Datos Financieros'!$D9,"")</f>
        <v/>
      </c>
      <c r="E29" s="54">
        <f>SUM(B29:D29)</f>
        <v>78804530</v>
      </c>
      <c r="F29" s="113"/>
      <c r="G29" s="116"/>
    </row>
    <row r="30" spans="1:7" ht="15" customHeight="1">
      <c r="A30" s="52" t="s">
        <v>61</v>
      </c>
      <c r="B30" s="53">
        <f>IF(LEN('[1]Datos Financieros'!$E7)&gt;0,'[1]Datos Financieros'!$E7,"")</f>
        <v>74301030</v>
      </c>
      <c r="C30" s="53" t="str">
        <f>IF(LEN('[1]Datos Financieros'!$E8)&gt;0,'[1]Datos Financieros'!$E8,"")</f>
        <v/>
      </c>
      <c r="D30" s="53" t="str">
        <f>IF(LEN('[1]Datos Financieros'!$E9)&gt;0,'[1]Datos Financieros'!$E9,"")</f>
        <v/>
      </c>
      <c r="E30" s="54">
        <f>SUM(B30:D30)</f>
        <v>74301030</v>
      </c>
      <c r="F30" s="113"/>
      <c r="G30" s="116"/>
    </row>
    <row r="31" spans="1:7" ht="15" customHeight="1">
      <c r="A31" s="55"/>
      <c r="B31" s="56"/>
      <c r="C31" s="56"/>
      <c r="D31" s="56"/>
      <c r="E31" s="57"/>
      <c r="F31" s="113"/>
      <c r="G31" s="116"/>
    </row>
    <row r="32" spans="1:7" ht="15" customHeight="1">
      <c r="A32" s="58"/>
      <c r="B32" s="59" t="s">
        <v>62</v>
      </c>
      <c r="C32" s="60"/>
      <c r="D32" s="61"/>
      <c r="E32" s="91">
        <f>'[1]Datos Financieros'!D15</f>
        <v>0.8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1.0606115419934286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7.75" customHeight="1">
      <c r="A35" s="95" t="s">
        <v>64</v>
      </c>
      <c r="B35" s="96"/>
      <c r="C35" s="96"/>
      <c r="D35" s="96"/>
      <c r="E35" s="96"/>
      <c r="F35" s="97" t="str">
        <f>IF('[1]Datos Financieros'!F17="CUMPLE","X","")</f>
        <v>X</v>
      </c>
      <c r="G35" s="100" t="str">
        <f>IF('[1]Datos Financieros'!F17="NO CUMPLE","X","")</f>
        <v/>
      </c>
    </row>
    <row r="36" spans="1:7" ht="1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IF(LEN('[1]Datos Financieros'!$G7)&gt;0,'[1]Datos Financieros'!$G7,"")</f>
        <v>74301030</v>
      </c>
      <c r="C38" s="53" t="str">
        <f>IF(LEN('[1]Datos Financieros'!$G8)&gt;0,'[1]Datos Financieros'!$G8,"")</f>
        <v/>
      </c>
      <c r="D38" s="53" t="str">
        <f>IF(LEN('[1]Datos Financieros'!$G9)&gt;0,'[1]Datos Financieros'!$G9,"")</f>
        <v/>
      </c>
      <c r="E38" s="67">
        <f>SUM(B38:D38)</f>
        <v>74301030</v>
      </c>
      <c r="F38" s="98"/>
      <c r="G38" s="101"/>
    </row>
    <row r="39" spans="1:7">
      <c r="A39" s="52" t="s">
        <v>66</v>
      </c>
      <c r="B39" s="53">
        <f>IF(LEN('[1]Datos Financieros'!$F7)&gt;0,'[1]Datos Financieros'!$F7,"")</f>
        <v>152340829</v>
      </c>
      <c r="C39" s="53" t="str">
        <f>IF(LEN('[1]Datos Financieros'!$F8)&gt;0,'[1]Datos Financieros'!$F8,"")</f>
        <v/>
      </c>
      <c r="D39" s="53" t="str">
        <f>IF(LEN('[1]Datos Financieros'!$F9)&gt;0,'[1]Datos Financieros'!$F9,"")</f>
        <v/>
      </c>
      <c r="E39" s="67">
        <f>SUM(B39:D39)</f>
        <v>152340829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'[1]Datos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0.48772893312796661</v>
      </c>
      <c r="F41" s="99"/>
      <c r="G41" s="102"/>
    </row>
    <row r="42" spans="1:7" ht="15.75" customHeight="1" thickBot="1">
      <c r="A42" s="103" t="s">
        <v>68</v>
      </c>
      <c r="B42" s="104"/>
      <c r="C42" s="84" t="str">
        <f>IF(LEN('[1]Datos Financieros'!G16)&gt;0,'[1]Datos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3" t="s">
        <v>69</v>
      </c>
      <c r="B44" s="74"/>
      <c r="C44" s="2"/>
    </row>
    <row r="45" spans="1:7">
      <c r="A45" s="75" t="s">
        <v>70</v>
      </c>
      <c r="B45" s="74"/>
      <c r="C45" s="2"/>
    </row>
    <row r="46" spans="1:7">
      <c r="A46" s="75" t="s">
        <v>71</v>
      </c>
      <c r="B46" s="74"/>
      <c r="C46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G49"/>
  <sheetViews>
    <sheetView topLeftCell="A9" workbookViewId="0">
      <selection activeCell="N38" sqref="N38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28.5" customHeight="1" thickBot="1">
      <c r="A11" s="32"/>
      <c r="B11" s="145" t="s">
        <v>83</v>
      </c>
      <c r="C11" s="145"/>
      <c r="D11" s="145"/>
      <c r="E11" s="145"/>
      <c r="F11" s="145"/>
      <c r="G11" s="145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IF(LEN('[8]Lista de Chequeo'!A15)&gt;0,'[8]Lista de Chequeo'!A15,"")</f>
        <v>1</v>
      </c>
      <c r="B13" s="130" t="str">
        <f>IF(LEN('[8]Lista de Chequeo'!C15)&gt;0,'[8]Lista de Chequeo'!C15,"")</f>
        <v>CORPORACION DESARROLLO SOCIAL JAIME URQUIJO BARRIOS</v>
      </c>
      <c r="C13" s="130"/>
      <c r="D13" s="130"/>
      <c r="E13" s="130"/>
      <c r="F13" s="130"/>
      <c r="G13" s="36">
        <f>IF(LEN('[8]Lista de Chequeo'!B15)&gt;0,'[8]Lista de Chequeo'!B15,"")</f>
        <v>800218607</v>
      </c>
    </row>
    <row r="14" spans="1:7" ht="12.95" customHeight="1">
      <c r="A14" s="35">
        <f>IF(LEN('[8]Lista de Chequeo'!A16)&gt;0,'[8]Lista de Chequeo'!A16,"")</f>
        <v>2</v>
      </c>
      <c r="B14" s="130" t="str">
        <f>IF(LEN('[8]Lista de Chequeo'!C16)&gt;0,'[8]Lista de Chequeo'!C16,"")</f>
        <v>FUNDACION INTEGRAL DE ATENCION DE SECTORES VULNERABLES SIGLA FIDASVU</v>
      </c>
      <c r="C14" s="130"/>
      <c r="D14" s="130"/>
      <c r="E14" s="130"/>
      <c r="F14" s="130"/>
      <c r="G14" s="36">
        <f>IF(LEN('[8]Lista de Chequeo'!B16)&gt;0,'[8]Lista de Chequeo'!B16,"")</f>
        <v>802017471</v>
      </c>
    </row>
    <row r="15" spans="1:7" ht="12.95" customHeight="1" thickBot="1">
      <c r="A15" s="37">
        <f>IF(LEN('[8]Lista de Chequeo'!A17)&gt;0,'[8]Lista de Chequeo'!A17,"")</f>
        <v>3</v>
      </c>
      <c r="B15" s="131" t="str">
        <f>IF(LEN('[8]Lista de Chequeo'!C17)&gt;0,'[8]Lista de Chequeo'!C17,"")</f>
        <v>FUNDACION POR UNA COMUNIDAD DIGNA</v>
      </c>
      <c r="C15" s="131"/>
      <c r="D15" s="131"/>
      <c r="E15" s="131"/>
      <c r="F15" s="131"/>
      <c r="G15" s="38">
        <f>IF(LEN('[8]Lista de Chequeo'!B17)&gt;0,'[8]Lista de Chequeo'!B17,"")</f>
        <v>802016669</v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 t="str">
        <f>IF(LEN('[8]Datos Financieros'!A21:B21)&gt;0,'[8]Datos Financieros'!A21:B21,"")</f>
        <v>BOLIVAR</v>
      </c>
      <c r="B18" s="119">
        <f>IF(LEN('[8]Datos Financieros'!C21)&gt;0,'[8]Datos Financieros'!C21,"")</f>
        <v>13846218419</v>
      </c>
      <c r="C18" s="119"/>
      <c r="D18" s="119"/>
      <c r="E18" s="119">
        <f>IF(LEN('[8]Datos Financieros'!D21)&gt;0,'[8]Datos Financieros'!D21,"")</f>
        <v>22477.627303571429</v>
      </c>
      <c r="F18" s="119"/>
      <c r="G18" s="120"/>
    </row>
    <row r="19" spans="1:7" ht="12.95" customHeight="1">
      <c r="A19" s="42" t="str">
        <f>IF(LEN('[8]Datos Financieros'!A22:B22)&gt;0,'[8]Datos Financieros'!A22:B22,"")</f>
        <v>MAGDALENA</v>
      </c>
      <c r="B19" s="118">
        <f>IF(LEN('[8]Datos Financieros'!C22)&gt;0,'[8]Datos Financieros'!C22,"")</f>
        <v>2746450122</v>
      </c>
      <c r="C19" s="118"/>
      <c r="D19" s="118"/>
      <c r="E19" s="119">
        <f>IF(LEN('[8]Datos Financieros'!D22)&gt;0,'[8]Datos Financieros'!D22,"")</f>
        <v>4458.5229253246753</v>
      </c>
      <c r="F19" s="119"/>
      <c r="G19" s="120"/>
    </row>
    <row r="20" spans="1:7" ht="12.95" customHeight="1">
      <c r="A20" s="42" t="str">
        <f>IF(LEN('[8]Datos Financieros'!A23:B23)&gt;0,'[8]Datos Financieros'!A23:B23,"")</f>
        <v>ATLÁNTICO</v>
      </c>
      <c r="B20" s="118">
        <f>IF(LEN('[8]Datos Financieros'!C23)&gt;0,'[8]Datos Financieros'!C23,"")</f>
        <v>3306865053</v>
      </c>
      <c r="C20" s="118"/>
      <c r="D20" s="118"/>
      <c r="E20" s="119">
        <f>IF(LEN('[8]Datos Financieros'!D23)&gt;0,'[8]Datos Financieros'!D23,"")</f>
        <v>5368.2874237012984</v>
      </c>
      <c r="F20" s="119"/>
      <c r="G20" s="120"/>
    </row>
    <row r="21" spans="1:7" ht="12.95" customHeight="1">
      <c r="A21" s="42">
        <f>IF(LEN('[8]Datos Financieros'!A24:B24)&gt;0,'[8]Datos Financieros'!A24:B24,"")</f>
        <v>0</v>
      </c>
      <c r="B21" s="118">
        <f>IF(LEN('[8]Datos Financieros'!C24)&gt;0,'[8]Datos Financieros'!C24,"")</f>
        <v>0</v>
      </c>
      <c r="C21" s="118"/>
      <c r="D21" s="118"/>
      <c r="E21" s="119">
        <f>IF(LEN('[8]Datos Financieros'!D24)&gt;0,'[8]Datos Financieros'!D24,"")</f>
        <v>0</v>
      </c>
      <c r="F21" s="119"/>
      <c r="G21" s="120"/>
    </row>
    <row r="22" spans="1:7" ht="12.95" customHeight="1" thickBot="1">
      <c r="A22" s="43">
        <f>IF(LEN('[8]Datos Financieros'!A25:B25)&gt;0,'[8]Datos Financieros'!A25:B25,"")</f>
        <v>0</v>
      </c>
      <c r="B22" s="121">
        <f>IF(LEN('[8]Datos Financieros'!C25)&gt;0,'[8]Datos Financieros'!C25,"")</f>
        <v>0</v>
      </c>
      <c r="C22" s="121"/>
      <c r="D22" s="121"/>
      <c r="E22" s="119">
        <f>IF(LEN('[8]Datos Financieros'!D25)&gt;0,'[8]Datos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19899533594</v>
      </c>
      <c r="C23" s="106"/>
      <c r="D23" s="106"/>
      <c r="E23" s="105">
        <f>SUM(E18:G22)</f>
        <v>32304.437652597404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IF('[8]Datos Financieros'!F15="CUMPLE","X","")</f>
        <v>X</v>
      </c>
      <c r="G26" s="115" t="str">
        <f>IF('[8]Datos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IF(LEN('[8]Datos Financieros'!$D7)&gt;0,'[8]Datos Financieros'!$D7,"")</f>
        <v>337951496</v>
      </c>
      <c r="C29" s="53">
        <f>IF(LEN('[8]Datos Financieros'!$D8)&gt;0,'[8]Datos Financieros'!$D8,"")</f>
        <v>128381000</v>
      </c>
      <c r="D29" s="53">
        <f>IF(LEN('[8]Datos Financieros'!$D9)&gt;0,'[8]Datos Financieros'!$D9,"")</f>
        <v>129841700</v>
      </c>
      <c r="E29" s="54">
        <f>SUM(B29:D29)</f>
        <v>596174196</v>
      </c>
      <c r="F29" s="113"/>
      <c r="G29" s="116"/>
    </row>
    <row r="30" spans="1:7" ht="15.75" customHeight="1">
      <c r="A30" s="52" t="s">
        <v>61</v>
      </c>
      <c r="B30" s="53">
        <f>IF(LEN('[8]Datos Financieros'!$E7)&gt;0,'[8]Datos Financieros'!$E7,"")</f>
        <v>166844997</v>
      </c>
      <c r="C30" s="53">
        <f>IF(LEN('[8]Datos Financieros'!$E8)&gt;0,'[8]Datos Financieros'!$E8,"")</f>
        <v>6144000</v>
      </c>
      <c r="D30" s="53">
        <f>IF(LEN('[8]Datos Financieros'!$E9)&gt;0,'[8]Datos Financieros'!$E9,"")</f>
        <v>2456900</v>
      </c>
      <c r="E30" s="54">
        <f>SUM(B30:D30)</f>
        <v>175445897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91">
        <f>'[8]Datos Financieros'!D15</f>
        <v>1.2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3.3980515144221357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IF('[8]Datos Financieros'!F17="CUMPLE","X","")</f>
        <v>X</v>
      </c>
      <c r="G35" s="100" t="str">
        <f>IF('[8]Datos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IF(LEN('[8]Datos Financieros'!$G7)&gt;0,'[8]Datos Financieros'!$G7,"")</f>
        <v>166844997</v>
      </c>
      <c r="C38" s="53">
        <f>IF(LEN('[8]Datos Financieros'!$G8)&gt;0,'[8]Datos Financieros'!$G8,"")</f>
        <v>6144000</v>
      </c>
      <c r="D38" s="53">
        <f>IF(LEN('[8]Datos Financieros'!$G9)&gt;0,'[8]Datos Financieros'!$G9,"")</f>
        <v>2456900</v>
      </c>
      <c r="E38" s="67">
        <f>SUM(B38:D38)</f>
        <v>175445897</v>
      </c>
      <c r="F38" s="98"/>
      <c r="G38" s="101"/>
    </row>
    <row r="39" spans="1:7">
      <c r="A39" s="52" t="s">
        <v>66</v>
      </c>
      <c r="B39" s="53">
        <f>IF(LEN('[8]Datos Financieros'!$F7)&gt;0,'[8]Datos Financieros'!$F7,"")</f>
        <v>359281611</v>
      </c>
      <c r="C39" s="53">
        <f>IF(LEN('[8]Datos Financieros'!$F8)&gt;0,'[8]Datos Financieros'!$F8,"")</f>
        <v>251381000</v>
      </c>
      <c r="D39" s="53">
        <f>IF(LEN('[8]Datos Financieros'!$F9)&gt;0,'[8]Datos Financieros'!$F9,"")</f>
        <v>220919900</v>
      </c>
      <c r="E39" s="67">
        <f>SUM(B39:D39)</f>
        <v>831582511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'[8]Datos Financieros'!D17</f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0.21097833910554667</v>
      </c>
      <c r="F41" s="99"/>
      <c r="G41" s="102"/>
    </row>
    <row r="42" spans="1:7" ht="15.75" customHeight="1" thickBot="1">
      <c r="A42" s="103" t="s">
        <v>68</v>
      </c>
      <c r="B42" s="104"/>
      <c r="C42" s="84" t="str">
        <f>IF(LEN('[8]Datos Financieros'!G16)&gt;0,'[8]Datos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7" spans="1:7">
      <c r="A47" s="73" t="s">
        <v>69</v>
      </c>
      <c r="B47" s="74"/>
      <c r="C47" s="2"/>
    </row>
    <row r="48" spans="1:7">
      <c r="A48" s="75" t="s">
        <v>70</v>
      </c>
      <c r="B48" s="74"/>
      <c r="C48" s="2"/>
    </row>
    <row r="49" spans="1:3">
      <c r="A49" s="75" t="s">
        <v>71</v>
      </c>
      <c r="B49" s="74"/>
      <c r="C49" s="2"/>
    </row>
  </sheetData>
  <mergeCells count="30">
    <mergeCell ref="B20:D20"/>
    <mergeCell ref="E20:G20"/>
    <mergeCell ref="B21:D21"/>
    <mergeCell ref="E21:G21"/>
    <mergeCell ref="A34:G34"/>
    <mergeCell ref="A35:E35"/>
    <mergeCell ref="F35:F41"/>
    <mergeCell ref="G35:G41"/>
    <mergeCell ref="B23:D23"/>
    <mergeCell ref="E23:G23"/>
    <mergeCell ref="A25:E25"/>
    <mergeCell ref="A26:E26"/>
    <mergeCell ref="F26:F33"/>
    <mergeCell ref="G26:G33"/>
    <mergeCell ref="A42:B42"/>
    <mergeCell ref="B15:F15"/>
    <mergeCell ref="A8:G8"/>
    <mergeCell ref="A10:G10"/>
    <mergeCell ref="B12:F12"/>
    <mergeCell ref="B13:F13"/>
    <mergeCell ref="B14:F14"/>
    <mergeCell ref="B11:G11"/>
    <mergeCell ref="B22:D22"/>
    <mergeCell ref="E22:G22"/>
    <mergeCell ref="B17:D17"/>
    <mergeCell ref="E17:G17"/>
    <mergeCell ref="B18:D18"/>
    <mergeCell ref="E18:G18"/>
    <mergeCell ref="B19:D19"/>
    <mergeCell ref="E19:G19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1"/>
  <sheetViews>
    <sheetView topLeftCell="A13" workbookViewId="0">
      <selection activeCell="D23" sqref="D23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10.42578125" customWidth="1"/>
    <col min="6" max="6" width="21.8554687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28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28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30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>
        <v>900373345</v>
      </c>
      <c r="C15" s="132" t="s">
        <v>31</v>
      </c>
      <c r="D15" s="132"/>
      <c r="E15" s="132"/>
      <c r="F15" s="132"/>
    </row>
    <row r="16" spans="1:7" ht="15" customHeight="1">
      <c r="A16" s="12">
        <v>2</v>
      </c>
      <c r="B16" s="13"/>
      <c r="C16" s="132"/>
      <c r="D16" s="132"/>
      <c r="E16" s="132"/>
      <c r="F16" s="132"/>
    </row>
    <row r="17" spans="1:7" ht="15" customHeight="1">
      <c r="A17" s="12">
        <v>3</v>
      </c>
      <c r="B17" s="13"/>
      <c r="C17" s="132"/>
      <c r="D17" s="132"/>
      <c r="E17" s="132"/>
      <c r="F17" s="132"/>
    </row>
    <row r="18" spans="1:7" ht="15.75">
      <c r="A18" s="14"/>
      <c r="B18" s="14"/>
      <c r="C18" s="14"/>
      <c r="D18" s="14"/>
      <c r="E18" s="14"/>
      <c r="F18" s="14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57.75" customHeight="1">
      <c r="A21" s="18">
        <v>1</v>
      </c>
      <c r="B21" s="19" t="s">
        <v>20</v>
      </c>
      <c r="C21" s="20" t="s">
        <v>21</v>
      </c>
      <c r="D21" s="20"/>
      <c r="E21" s="20"/>
      <c r="F21" s="19"/>
      <c r="G21" s="22"/>
    </row>
    <row r="22" spans="1:7" ht="53.25" customHeight="1">
      <c r="A22" s="18">
        <v>2</v>
      </c>
      <c r="B22" s="19" t="s">
        <v>22</v>
      </c>
      <c r="C22" s="20" t="s">
        <v>21</v>
      </c>
      <c r="D22" s="20"/>
      <c r="E22" s="20"/>
      <c r="F22" s="19"/>
      <c r="G22" s="22"/>
    </row>
    <row r="23" spans="1:7" ht="23.25" customHeight="1">
      <c r="A23" s="18">
        <v>3</v>
      </c>
      <c r="B23" s="19" t="s">
        <v>23</v>
      </c>
      <c r="C23" s="20" t="s">
        <v>21</v>
      </c>
      <c r="D23" s="20"/>
      <c r="E23" s="20"/>
      <c r="F23" s="21"/>
      <c r="G23" s="22"/>
    </row>
    <row r="24" spans="1:7" ht="39.75" customHeight="1">
      <c r="A24" s="18">
        <v>4</v>
      </c>
      <c r="B24" s="19" t="s">
        <v>24</v>
      </c>
      <c r="C24" s="20"/>
      <c r="D24" s="20" t="s">
        <v>21</v>
      </c>
      <c r="E24" s="20"/>
      <c r="F24" s="21" t="s">
        <v>32</v>
      </c>
      <c r="G24" s="22"/>
    </row>
    <row r="25" spans="1:7" ht="65.25" customHeight="1">
      <c r="A25" s="18">
        <v>5</v>
      </c>
      <c r="B25" s="19" t="s">
        <v>25</v>
      </c>
      <c r="C25" s="20"/>
      <c r="D25" s="20" t="s">
        <v>21</v>
      </c>
      <c r="E25" s="20"/>
      <c r="F25" s="21" t="s">
        <v>32</v>
      </c>
      <c r="G25" s="22"/>
    </row>
    <row r="26" spans="1:7" ht="78.75" customHeight="1">
      <c r="A26" s="18">
        <v>6</v>
      </c>
      <c r="B26" s="23" t="s">
        <v>26</v>
      </c>
      <c r="C26" s="20" t="s">
        <v>21</v>
      </c>
      <c r="D26" s="20"/>
      <c r="E26" s="20"/>
      <c r="F26" s="21"/>
      <c r="G26" s="22"/>
    </row>
    <row r="27" spans="1:7" ht="69.75" customHeight="1">
      <c r="A27" s="18">
        <v>7</v>
      </c>
      <c r="B27" s="24" t="s">
        <v>28</v>
      </c>
      <c r="C27" s="20" t="s">
        <v>21</v>
      </c>
      <c r="D27" s="20"/>
      <c r="E27" s="20"/>
      <c r="F27" s="21"/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25"/>
      <c r="B50" s="25"/>
      <c r="C50" s="25"/>
      <c r="D50" s="25"/>
      <c r="E50" s="25"/>
      <c r="F50" s="25"/>
      <c r="G50" s="25"/>
    </row>
    <row r="51" spans="1:7">
      <c r="A51" s="25"/>
      <c r="B51" s="25"/>
      <c r="C51" s="25"/>
      <c r="D51" s="25"/>
      <c r="E51" s="25"/>
      <c r="F51" s="25"/>
      <c r="G51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1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5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IF(LEN('[9]Lista de Chequeo'!A15)&gt;0,'[9]Lista de Chequeo'!A15,"")</f>
        <v>1</v>
      </c>
      <c r="B13" s="130" t="str">
        <f>IF(LEN('[9]Lista de Chequeo'!C15)&gt;0,'[9]Lista de Chequeo'!C15,"")</f>
        <v>FUNDACION PARA LA TECNOLOGIA Y LA CULTURA "FUNDACION PROCIENCIA"</v>
      </c>
      <c r="C13" s="130"/>
      <c r="D13" s="130"/>
      <c r="E13" s="130"/>
      <c r="F13" s="130"/>
      <c r="G13" s="36">
        <f>IF(LEN('[9]Lista de Chequeo'!B15)&gt;0,'[9]Lista de Chequeo'!B15,"")</f>
        <v>806008747</v>
      </c>
    </row>
    <row r="14" spans="1:7">
      <c r="A14" s="35">
        <f>IF(LEN('[9]Lista de Chequeo'!A16)&gt;0,'[9]Lista de Chequeo'!A16,"")</f>
        <v>2</v>
      </c>
      <c r="B14" s="130" t="str">
        <f>IF(LEN('[9]Lista de Chequeo'!C16)&gt;0,'[9]Lista de Chequeo'!C16,"")</f>
        <v/>
      </c>
      <c r="C14" s="130"/>
      <c r="D14" s="130"/>
      <c r="E14" s="130"/>
      <c r="F14" s="130"/>
      <c r="G14" s="36" t="str">
        <f>IF(LEN('[9]Lista de Chequeo'!B16)&gt;0,'[9]Lista de Chequeo'!B16,"")</f>
        <v/>
      </c>
    </row>
    <row r="15" spans="1:7" ht="15.75" thickBot="1">
      <c r="A15" s="37">
        <f>IF(LEN('[9]Lista de Chequeo'!A17)&gt;0,'[9]Lista de Chequeo'!A17,"")</f>
        <v>3</v>
      </c>
      <c r="B15" s="131" t="str">
        <f>IF(LEN('[9]Lista de Chequeo'!C17)&gt;0,'[9]Lista de Chequeo'!C17,"")</f>
        <v/>
      </c>
      <c r="C15" s="131"/>
      <c r="D15" s="131"/>
      <c r="E15" s="131"/>
      <c r="F15" s="131"/>
      <c r="G15" s="38" t="str">
        <f>IF(LEN('[9]Lista de Chequeo'!B17)&gt;0,'[9]Lista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IF(LEN('[9]Datos Financieros'!A21:B21)&gt;0,'[9]Datos Financieros'!A21:B21,"")</f>
        <v>ATLANTICO</v>
      </c>
      <c r="B18" s="119">
        <f>IF(LEN('[9]Datos Financieros'!C21)&gt;0,'[9]Datos Financieros'!C21,"")</f>
        <v>1252968600</v>
      </c>
      <c r="C18" s="119"/>
      <c r="D18" s="119"/>
      <c r="E18" s="119">
        <f>IF(LEN('[9]Datos Financieros'!D21)&gt;0,'[9]Datos Financieros'!D21,"")</f>
        <v>2034.039935064935</v>
      </c>
      <c r="F18" s="119"/>
      <c r="G18" s="120"/>
    </row>
    <row r="19" spans="1:7">
      <c r="A19" s="42" t="str">
        <f>IF(LEN('[9]Datos Financieros'!A22:B22)&gt;0,'[9]Datos Financieros'!A22:B22,"")</f>
        <v>BOLIVAR</v>
      </c>
      <c r="B19" s="118">
        <f>IF(LEN('[9]Datos Financieros'!C22)&gt;0,'[9]Datos Financieros'!C22,"")</f>
        <v>5164953534</v>
      </c>
      <c r="C19" s="118"/>
      <c r="D19" s="118"/>
      <c r="E19" s="119">
        <f>IF(LEN('[9]Datos Financieros'!D22)&gt;0,'[9]Datos Financieros'!D22,"")</f>
        <v>8384.6648279220772</v>
      </c>
      <c r="F19" s="119"/>
      <c r="G19" s="120"/>
    </row>
    <row r="20" spans="1:7">
      <c r="A20" s="42" t="str">
        <f>IF(LEN('[9]Datos Financieros'!A23:B23)&gt;0,'[9]Datos Financieros'!A23:B23,"")</f>
        <v/>
      </c>
      <c r="B20" s="118">
        <f>IF(LEN('[9]Datos Financieros'!C23)&gt;0,'[9]Datos Financieros'!C23,"")</f>
        <v>0</v>
      </c>
      <c r="C20" s="118"/>
      <c r="D20" s="118"/>
      <c r="E20" s="119">
        <f>IF(LEN('[9]Datos Financieros'!D23)&gt;0,'[9]Datos Financieros'!D23,"")</f>
        <v>0</v>
      </c>
      <c r="F20" s="119"/>
      <c r="G20" s="120"/>
    </row>
    <row r="21" spans="1:7">
      <c r="A21" s="42" t="str">
        <f>IF(LEN('[9]Datos Financieros'!A24:B24)&gt;0,'[9]Datos Financieros'!A24:B24,"")</f>
        <v/>
      </c>
      <c r="B21" s="118">
        <f>IF(LEN('[9]Datos Financieros'!C24)&gt;0,'[9]Datos Financieros'!C24,"")</f>
        <v>0</v>
      </c>
      <c r="C21" s="118"/>
      <c r="D21" s="118"/>
      <c r="E21" s="119">
        <f>IF(LEN('[9]Datos Financieros'!D24)&gt;0,'[9]Datos Financieros'!D24,"")</f>
        <v>0</v>
      </c>
      <c r="F21" s="119"/>
      <c r="G21" s="120"/>
    </row>
    <row r="22" spans="1:7" ht="15.75" thickBot="1">
      <c r="A22" s="43" t="str">
        <f>IF(LEN('[9]Datos Financieros'!A25:B25)&gt;0,'[9]Datos Financieros'!A25:B25,"")</f>
        <v/>
      </c>
      <c r="B22" s="121">
        <f>IF(LEN('[9]Datos Financieros'!C25)&gt;0,'[9]Datos Financieros'!C25,"")</f>
        <v>0</v>
      </c>
      <c r="C22" s="121"/>
      <c r="D22" s="121"/>
      <c r="E22" s="119">
        <f>IF(LEN('[9]Datos Financieros'!D25)&gt;0,'[9]Datos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6417922134</v>
      </c>
      <c r="C23" s="106"/>
      <c r="D23" s="106"/>
      <c r="E23" s="105">
        <f>SUM(E18:G22)</f>
        <v>10418.704762987012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IF('[9]Datos Financieros'!F15="CUMPLE","X","")</f>
        <v>X</v>
      </c>
      <c r="G26" s="115" t="str">
        <f>IF('[9]Datos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IF(LEN('[9]Datos Financieros'!$D7)&gt;0,'[9]Datos Financieros'!$D7,"")</f>
        <v>3415546059</v>
      </c>
      <c r="C29" s="53" t="str">
        <f>IF(LEN('[9]Datos Financieros'!$D8)&gt;0,'[9]Datos Financieros'!$D8,"")</f>
        <v/>
      </c>
      <c r="D29" s="53" t="str">
        <f>IF(LEN('[9]Datos Financieros'!$D9)&gt;0,'[9]Datos Financieros'!$D9,"")</f>
        <v/>
      </c>
      <c r="E29" s="54">
        <f>SUM(B29:D29)</f>
        <v>3415546059</v>
      </c>
      <c r="F29" s="113"/>
      <c r="G29" s="116"/>
    </row>
    <row r="30" spans="1:7">
      <c r="A30" s="52" t="s">
        <v>61</v>
      </c>
      <c r="B30" s="53">
        <f>IF(LEN('[9]Datos Financieros'!$E7)&gt;0,'[9]Datos Financieros'!$E7,"")</f>
        <v>2167545372</v>
      </c>
      <c r="C30" s="53" t="str">
        <f>IF(LEN('[9]Datos Financieros'!$E8)&gt;0,'[9]Datos Financieros'!$E8,"")</f>
        <v/>
      </c>
      <c r="D30" s="53" t="str">
        <f>IF(LEN('[9]Datos Financieros'!$E9)&gt;0,'[9]Datos Financieros'!$E9,"")</f>
        <v/>
      </c>
      <c r="E30" s="54">
        <f>SUM(B30:D30)</f>
        <v>2167545372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1.5757668112148751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IF('[9]Datos Financieros'!F17="CUMPLE","X","")</f>
        <v>X</v>
      </c>
      <c r="G35" s="100" t="str">
        <f>IF('[9]Datos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IF(LEN('[9]Datos Financieros'!$G7)&gt;0,'[9]Datos Financieros'!$G7,"")</f>
        <v>2167545372</v>
      </c>
      <c r="C38" s="53" t="str">
        <f>IF(LEN('[9]Datos Financieros'!$G8)&gt;0,'[9]Datos Financieros'!$G8,"")</f>
        <v/>
      </c>
      <c r="D38" s="53" t="str">
        <f>IF(LEN('[9]Datos Financieros'!$G9)&gt;0,'[9]Datos Financieros'!$G9,"")</f>
        <v/>
      </c>
      <c r="E38" s="67">
        <f>SUM(B38:D38)</f>
        <v>2167545372</v>
      </c>
      <c r="F38" s="98"/>
      <c r="G38" s="101"/>
    </row>
    <row r="39" spans="1:7">
      <c r="A39" s="52" t="s">
        <v>66</v>
      </c>
      <c r="B39" s="53">
        <f>IF(LEN('[9]Datos Financieros'!$F7)&gt;0,'[9]Datos Financieros'!$F7,"")</f>
        <v>3480332195</v>
      </c>
      <c r="C39" s="53" t="str">
        <f>IF(LEN('[9]Datos Financieros'!$F8)&gt;0,'[9]Datos Financieros'!$F8,"")</f>
        <v/>
      </c>
      <c r="D39" s="53" t="str">
        <f>IF(LEN('[9]Datos Financieros'!$F9)&gt;0,'[9]Datos Financieros'!$F9,"")</f>
        <v/>
      </c>
      <c r="E39" s="67">
        <f>SUM(B39:D39)</f>
        <v>3480332195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0.62279841421861748</v>
      </c>
      <c r="F41" s="99"/>
      <c r="G41" s="102"/>
    </row>
    <row r="42" spans="1:7" ht="15.75" thickBot="1">
      <c r="A42" s="103" t="s">
        <v>68</v>
      </c>
      <c r="B42" s="104"/>
      <c r="C42" s="78" t="str">
        <f>IF(LEN('[9]Datos Financieros'!G16)&gt;0,'[9]Datos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4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4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146" t="s">
        <v>73</v>
      </c>
      <c r="B11" s="146"/>
      <c r="C11" s="146"/>
      <c r="D11" s="146"/>
      <c r="E11" s="146"/>
      <c r="F11" s="146"/>
      <c r="G11" s="146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IF(LEN('[10]Lista de Chequeo'!A15)&gt;0,'[10]Lista de Chequeo'!A15,"")</f>
        <v>1</v>
      </c>
      <c r="B13" s="130" t="str">
        <f>IF(LEN('[10]Lista de Chequeo'!C15)&gt;0,'[10]Lista de Chequeo'!C15,"")</f>
        <v>CORPORACION DESARROLLO SOCIAL JAIME URQUIJO BARRIOS</v>
      </c>
      <c r="C13" s="130"/>
      <c r="D13" s="130"/>
      <c r="E13" s="130"/>
      <c r="F13" s="130"/>
      <c r="G13" s="36">
        <f>IF(LEN('[10]Lista de Chequeo'!B15)&gt;0,'[10]Lista de Chequeo'!B15,"")</f>
        <v>800218607</v>
      </c>
    </row>
    <row r="14" spans="1:7">
      <c r="A14" s="35">
        <f>IF(LEN('[10]Lista de Chequeo'!A16)&gt;0,'[10]Lista de Chequeo'!A16,"")</f>
        <v>2</v>
      </c>
      <c r="B14" s="130" t="str">
        <f>IF(LEN('[10]Lista de Chequeo'!C16)&gt;0,'[10]Lista de Chequeo'!C16,"")</f>
        <v>FUNDACION AMIGOS DE LA COMUNIDAD DE COLOMBIA</v>
      </c>
      <c r="C14" s="130"/>
      <c r="D14" s="130"/>
      <c r="E14" s="130"/>
      <c r="F14" s="130"/>
      <c r="G14" s="36">
        <f>IF(LEN('[10]Lista de Chequeo'!B16)&gt;0,'[10]Lista de Chequeo'!B16,"")</f>
        <v>802011332</v>
      </c>
    </row>
    <row r="15" spans="1:7" ht="15.75" thickBot="1">
      <c r="A15" s="37" t="str">
        <f>IF(LEN('[10]Lista de Chequeo'!A17)&gt;0,'[10]Lista de Chequeo'!A17,"")</f>
        <v/>
      </c>
      <c r="B15" s="131" t="str">
        <f>IF(LEN('[10]Lista de Chequeo'!C17)&gt;0,'[10]Lista de Chequeo'!C17,"")</f>
        <v/>
      </c>
      <c r="C15" s="131"/>
      <c r="D15" s="131"/>
      <c r="E15" s="131"/>
      <c r="F15" s="131"/>
      <c r="G15" s="38" t="str">
        <f>IF(LEN('[10]Lista de Chequeo'!B17)&gt;0,'[10]Lista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IF(LEN('[10]Datos Financieros'!A21:B21)&gt;0,'[10]Datos Financieros'!A21:B21,"")</f>
        <v>BOLIVAR</v>
      </c>
      <c r="B18" s="119">
        <f>IF(LEN('[10]Datos Financieros'!C21)&gt;0,'[10]Datos Financieros'!C21,"")</f>
        <v>13846218419</v>
      </c>
      <c r="C18" s="119"/>
      <c r="D18" s="119"/>
      <c r="E18" s="119">
        <f>IF(LEN('[10]Datos Financieros'!D21)&gt;0,'[10]Datos Financieros'!D21,"")</f>
        <v>22477.627303571429</v>
      </c>
      <c r="F18" s="119"/>
      <c r="G18" s="120"/>
    </row>
    <row r="19" spans="1:7">
      <c r="A19" s="42" t="str">
        <f>IF(LEN('[10]Datos Financieros'!A22:B22)&gt;0,'[10]Datos Financieros'!A22:B22,"")</f>
        <v>MAGDALENA</v>
      </c>
      <c r="B19" s="118">
        <f>IF(LEN('[10]Datos Financieros'!C22)&gt;0,'[10]Datos Financieros'!C22,"")</f>
        <v>2746450122</v>
      </c>
      <c r="C19" s="118"/>
      <c r="D19" s="118"/>
      <c r="E19" s="119">
        <f>IF(LEN('[10]Datos Financieros'!D22)&gt;0,'[10]Datos Financieros'!D22,"")</f>
        <v>4458.5229253246753</v>
      </c>
      <c r="F19" s="119"/>
      <c r="G19" s="120"/>
    </row>
    <row r="20" spans="1:7">
      <c r="A20" s="42" t="str">
        <f>IF(LEN('[10]Datos Financieros'!A23:B23)&gt;0,'[10]Datos Financieros'!A23:B23,"")</f>
        <v>ATLÁNTICO</v>
      </c>
      <c r="B20" s="118">
        <f>IF(LEN('[10]Datos Financieros'!C23)&gt;0,'[10]Datos Financieros'!C23,"")</f>
        <v>3306865053</v>
      </c>
      <c r="C20" s="118"/>
      <c r="D20" s="118"/>
      <c r="E20" s="119">
        <f>IF(LEN('[10]Datos Financieros'!D23)&gt;0,'[10]Datos Financieros'!D23,"")</f>
        <v>5368.2874237012984</v>
      </c>
      <c r="F20" s="119"/>
      <c r="G20" s="120"/>
    </row>
    <row r="21" spans="1:7">
      <c r="A21" s="42" t="str">
        <f>IF(LEN('[10]Datos Financieros'!A24:B24)&gt;0,'[10]Datos Financieros'!A24:B24,"")</f>
        <v>MAGDALENA</v>
      </c>
      <c r="B21" s="118">
        <f>IF(LEN('[10]Datos Financieros'!C24)&gt;0,'[10]Datos Financieros'!C24,"")</f>
        <v>1914704122</v>
      </c>
      <c r="C21" s="118"/>
      <c r="D21" s="118"/>
      <c r="E21" s="119">
        <f>IF(LEN('[10]Datos Financieros'!D24)&gt;0,'[10]Datos Financieros'!D24,"")</f>
        <v>3108.2859123376625</v>
      </c>
      <c r="F21" s="119"/>
      <c r="G21" s="120"/>
    </row>
    <row r="22" spans="1:7" ht="15.75" thickBot="1">
      <c r="A22" s="43" t="str">
        <f>IF(LEN('[10]Datos Financieros'!A25:B25)&gt;0,'[10]Datos Financieros'!A25:B25,"")</f>
        <v>ATLÁNTICO</v>
      </c>
      <c r="B22" s="121">
        <f>IF(LEN('[10]Datos Financieros'!C25)&gt;0,'[10]Datos Financieros'!C25,"")</f>
        <v>626484300</v>
      </c>
      <c r="C22" s="121"/>
      <c r="D22" s="121"/>
      <c r="E22" s="119">
        <f>IF(LEN('[10]Datos Financieros'!D25)&gt;0,'[10]Datos Financieros'!D25,"")</f>
        <v>1017.0199675324675</v>
      </c>
      <c r="F22" s="119"/>
      <c r="G22" s="120"/>
    </row>
    <row r="23" spans="1:7" ht="15.75" thickBot="1">
      <c r="A23" s="44" t="s">
        <v>55</v>
      </c>
      <c r="B23" s="105">
        <f>SUM(B18:D22)</f>
        <v>22440722016</v>
      </c>
      <c r="C23" s="106"/>
      <c r="D23" s="106"/>
      <c r="E23" s="105">
        <f>SUM(E18:G22)</f>
        <v>36429.743532467539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IF('[10]Datos Financieros'!F15="CUMPLE","X","")</f>
        <v>X</v>
      </c>
      <c r="G26" s="115" t="str">
        <f>IF('[10]Datos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IF(LEN('[10]Datos Financieros'!$D7)&gt;0,'[10]Datos Financieros'!$D7,"")</f>
        <v>337951496</v>
      </c>
      <c r="C29" s="53">
        <f>IF(LEN('[10]Datos Financieros'!$D8)&gt;0,'[10]Datos Financieros'!$D8,"")</f>
        <v>245506000</v>
      </c>
      <c r="D29" s="53" t="str">
        <f>IF(LEN('[10]Datos Financieros'!$D9)&gt;0,'[10]Datos Financieros'!$D9,"")</f>
        <v/>
      </c>
      <c r="E29" s="54">
        <f>SUM(B29:D29)</f>
        <v>583457496</v>
      </c>
      <c r="F29" s="113"/>
      <c r="G29" s="116"/>
    </row>
    <row r="30" spans="1:7">
      <c r="A30" s="52" t="s">
        <v>61</v>
      </c>
      <c r="B30" s="53">
        <f>IF(LEN('[10]Datos Financieros'!$E7)&gt;0,'[10]Datos Financieros'!$E7,"")</f>
        <v>166844997</v>
      </c>
      <c r="C30" s="53">
        <f>IF(LEN('[10]Datos Financieros'!$E8)&gt;0,'[10]Datos Financieros'!$E8,"")</f>
        <v>22589600</v>
      </c>
      <c r="D30" s="53" t="str">
        <f>IF(LEN('[10]Datos Financieros'!$E9)&gt;0,'[10]Datos Financieros'!$E9,"")</f>
        <v/>
      </c>
      <c r="E30" s="54">
        <f>SUM(B30:D30)</f>
        <v>189434597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3.0799943898315472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IF('[10]Datos Financieros'!F17="CUMPLE","X","")</f>
        <v>X</v>
      </c>
      <c r="G35" s="100" t="str">
        <f>IF('[10]Datos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IF(LEN('[10]Datos Financieros'!$G7)&gt;0,'[10]Datos Financieros'!$G7,"")</f>
        <v>166844997</v>
      </c>
      <c r="C38" s="53">
        <f>IF(LEN('[10]Datos Financieros'!$G8)&gt;0,'[10]Datos Financieros'!$G8,"")</f>
        <v>22589600</v>
      </c>
      <c r="D38" s="53" t="str">
        <f>IF(LEN('[10]Datos Financieros'!$G9)&gt;0,'[10]Datos Financieros'!$G9,"")</f>
        <v/>
      </c>
      <c r="E38" s="67">
        <f>SUM(B38:D38)</f>
        <v>189434597</v>
      </c>
      <c r="F38" s="98"/>
      <c r="G38" s="101"/>
    </row>
    <row r="39" spans="1:7">
      <c r="A39" s="52" t="s">
        <v>66</v>
      </c>
      <c r="B39" s="53">
        <f>IF(LEN('[10]Datos Financieros'!$F7)&gt;0,'[10]Datos Financieros'!$F7,"")</f>
        <v>359281611</v>
      </c>
      <c r="C39" s="53">
        <f>IF(LEN('[10]Datos Financieros'!$F8)&gt;0,'[10]Datos Financieros'!$F8,"")</f>
        <v>528640400</v>
      </c>
      <c r="D39" s="53" t="str">
        <f>IF(LEN('[10]Datos Financieros'!$F9)&gt;0,'[10]Datos Financieros'!$F9,"")</f>
        <v/>
      </c>
      <c r="E39" s="67">
        <f>SUM(B39:D39)</f>
        <v>887922011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0.21334598608120325</v>
      </c>
      <c r="F41" s="99"/>
      <c r="G41" s="102"/>
    </row>
    <row r="42" spans="1:7" ht="15.75" thickBot="1">
      <c r="A42" s="103" t="s">
        <v>68</v>
      </c>
      <c r="B42" s="104"/>
      <c r="C42" s="78" t="str">
        <f>IF(LEN('[10]Datos Financieros'!G16)&gt;0,'[10]Datos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0:D20"/>
    <mergeCell ref="E20:G20"/>
    <mergeCell ref="B21:D21"/>
    <mergeCell ref="E21:G21"/>
    <mergeCell ref="B22:D22"/>
    <mergeCell ref="E22:G22"/>
    <mergeCell ref="A42:B4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E19:G19"/>
    <mergeCell ref="A8:G8"/>
    <mergeCell ref="A10:G10"/>
    <mergeCell ref="B12:F12"/>
    <mergeCell ref="B13:F13"/>
    <mergeCell ref="B14:F14"/>
    <mergeCell ref="B15:F15"/>
    <mergeCell ref="A11:G11"/>
    <mergeCell ref="B17:D17"/>
    <mergeCell ref="E17:G17"/>
    <mergeCell ref="B18:D18"/>
    <mergeCell ref="E18:G18"/>
    <mergeCell ref="B19:D19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4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6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IF(LEN('[11]Lista de Chequeo'!A15)&gt;0,'[11]Lista de Chequeo'!A15,"")</f>
        <v>1</v>
      </c>
      <c r="B13" s="130" t="str">
        <f>IF(LEN('[11]Lista de Chequeo'!C15)&gt;0,'[11]Lista de Chequeo'!C15,"")</f>
        <v>CORPORACION DESARROLLO SOCIAL JAIME URQUIJO BARRIOS</v>
      </c>
      <c r="C13" s="130"/>
      <c r="D13" s="130"/>
      <c r="E13" s="130"/>
      <c r="F13" s="130"/>
      <c r="G13" s="36">
        <f>IF(LEN('[11]Lista de Chequeo'!B15)&gt;0,'[11]Lista de Chequeo'!B15,"")</f>
        <v>800218607</v>
      </c>
    </row>
    <row r="14" spans="1:7">
      <c r="A14" s="35" t="str">
        <f>IF(LEN('[11]Lista de Chequeo'!A16)&gt;0,'[11]Lista de Chequeo'!A16,"")</f>
        <v/>
      </c>
      <c r="B14" s="130" t="str">
        <f>IF(LEN('[11]Lista de Chequeo'!C16)&gt;0,'[11]Lista de Chequeo'!C16,"")</f>
        <v/>
      </c>
      <c r="C14" s="130"/>
      <c r="D14" s="130"/>
      <c r="E14" s="130"/>
      <c r="F14" s="130"/>
      <c r="G14" s="36" t="str">
        <f>IF(LEN('[11]Lista de Chequeo'!B16)&gt;0,'[11]Lista de Chequeo'!B16,"")</f>
        <v/>
      </c>
    </row>
    <row r="15" spans="1:7" ht="15.75" thickBot="1">
      <c r="A15" s="37" t="str">
        <f>IF(LEN('[11]Lista de Chequeo'!A17)&gt;0,'[11]Lista de Chequeo'!A17,"")</f>
        <v/>
      </c>
      <c r="B15" s="131" t="str">
        <f>IF(LEN('[11]Lista de Chequeo'!C17)&gt;0,'[11]Lista de Chequeo'!C17,"")</f>
        <v/>
      </c>
      <c r="C15" s="131"/>
      <c r="D15" s="131"/>
      <c r="E15" s="131"/>
      <c r="F15" s="131"/>
      <c r="G15" s="38" t="str">
        <f>IF(LEN('[11]Lista de Chequeo'!B17)&gt;0,'[11]Lista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IF(LEN('[11]Datos Financieros'!A21:B21)&gt;0,'[11]Datos Financieros'!A21:B21,"")</f>
        <v>BOLIVAR</v>
      </c>
      <c r="B18" s="119">
        <f>IF(LEN('[11]Datos Financieros'!C21)&gt;0,'[11]Datos Financieros'!C21,"")</f>
        <v>13846218419</v>
      </c>
      <c r="C18" s="119"/>
      <c r="D18" s="119"/>
      <c r="E18" s="119">
        <f>IF(LEN('[11]Datos Financieros'!D21)&gt;0,'[11]Datos Financieros'!D21,"")</f>
        <v>22477.627303571429</v>
      </c>
      <c r="F18" s="119"/>
      <c r="G18" s="120"/>
    </row>
    <row r="19" spans="1:7">
      <c r="A19" s="42" t="str">
        <f>IF(LEN('[11]Datos Financieros'!A22:B22)&gt;0,'[11]Datos Financieros'!A22:B22,"")</f>
        <v>MAGDALENA</v>
      </c>
      <c r="B19" s="118">
        <f>IF(LEN('[11]Datos Financieros'!C22)&gt;0,'[11]Datos Financieros'!C22,"")</f>
        <v>2746450122</v>
      </c>
      <c r="C19" s="118"/>
      <c r="D19" s="118"/>
      <c r="E19" s="119">
        <f>IF(LEN('[11]Datos Financieros'!D22)&gt;0,'[11]Datos Financieros'!D22,"")</f>
        <v>4458.5229253246753</v>
      </c>
      <c r="F19" s="119"/>
      <c r="G19" s="120"/>
    </row>
    <row r="20" spans="1:7">
      <c r="A20" s="42" t="str">
        <f>IF(LEN('[11]Datos Financieros'!A23:B23)&gt;0,'[11]Datos Financieros'!A23:B23,"")</f>
        <v>ATLÁNTICO</v>
      </c>
      <c r="B20" s="118">
        <f>IF(LEN('[11]Datos Financieros'!C23)&gt;0,'[11]Datos Financieros'!C23,"")</f>
        <v>3306865053</v>
      </c>
      <c r="C20" s="118"/>
      <c r="D20" s="118"/>
      <c r="E20" s="119">
        <f>IF(LEN('[11]Datos Financieros'!D23)&gt;0,'[11]Datos Financieros'!D23,"")</f>
        <v>5368.2874237012984</v>
      </c>
      <c r="F20" s="119"/>
      <c r="G20" s="120"/>
    </row>
    <row r="21" spans="1:7">
      <c r="A21" s="42">
        <f>IF(LEN('[11]Datos Financieros'!A24:B24)&gt;0,'[11]Datos Financieros'!A24:B24,"")</f>
        <v>0</v>
      </c>
      <c r="B21" s="118">
        <f>IF(LEN('[11]Datos Financieros'!C24)&gt;0,'[11]Datos Financieros'!C24,"")</f>
        <v>0</v>
      </c>
      <c r="C21" s="118"/>
      <c r="D21" s="118"/>
      <c r="E21" s="119">
        <f>IF(LEN('[11]Datos Financieros'!D24)&gt;0,'[11]Datos Financieros'!D24,"")</f>
        <v>0</v>
      </c>
      <c r="F21" s="119"/>
      <c r="G21" s="120"/>
    </row>
    <row r="22" spans="1:7" ht="15.75" thickBot="1">
      <c r="A22" s="43">
        <f>IF(LEN('[11]Datos Financieros'!A25:B25)&gt;0,'[11]Datos Financieros'!A25:B25,"")</f>
        <v>0</v>
      </c>
      <c r="B22" s="121">
        <f>IF(LEN('[11]Datos Financieros'!C25)&gt;0,'[11]Datos Financieros'!C25,"")</f>
        <v>0</v>
      </c>
      <c r="C22" s="121"/>
      <c r="D22" s="121"/>
      <c r="E22" s="119">
        <f>IF(LEN('[11]Datos Financieros'!D25)&gt;0,'[11]Datos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19899533594</v>
      </c>
      <c r="C23" s="106"/>
      <c r="D23" s="106"/>
      <c r="E23" s="105">
        <f>SUM(E18:G22)</f>
        <v>32304.437652597404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IF('[11]Datos Financieros'!F15="CUMPLE","X","")</f>
        <v>X</v>
      </c>
      <c r="G26" s="115" t="str">
        <f>IF('[11]Datos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IF(LEN('[11]Datos Financieros'!$D7)&gt;0,'[11]Datos Financieros'!$D7,"")</f>
        <v>337951496</v>
      </c>
      <c r="C29" s="53" t="str">
        <f>IF(LEN('[11]Datos Financieros'!$D8)&gt;0,'[11]Datos Financieros'!$D8,"")</f>
        <v/>
      </c>
      <c r="D29" s="53" t="str">
        <f>IF(LEN('[11]Datos Financieros'!$D9)&gt;0,'[11]Datos Financieros'!$D9,"")</f>
        <v/>
      </c>
      <c r="E29" s="54">
        <f>SUM(B29:D29)</f>
        <v>337951496</v>
      </c>
      <c r="F29" s="113"/>
      <c r="G29" s="116"/>
    </row>
    <row r="30" spans="1:7">
      <c r="A30" s="52" t="s">
        <v>61</v>
      </c>
      <c r="B30" s="53">
        <f>IF(LEN('[11]Datos Financieros'!$E7)&gt;0,'[11]Datos Financieros'!$E7,"")</f>
        <v>166844997</v>
      </c>
      <c r="C30" s="53" t="str">
        <f>IF(LEN('[11]Datos Financieros'!$E8)&gt;0,'[11]Datos Financieros'!$E8,"")</f>
        <v/>
      </c>
      <c r="D30" s="53" t="str">
        <f>IF(LEN('[11]Datos Financieros'!$E9)&gt;0,'[11]Datos Financieros'!$E9,"")</f>
        <v/>
      </c>
      <c r="E30" s="54">
        <f>SUM(B30:D30)</f>
        <v>166844997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2.0255416828590911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IF('[11]Datos Financieros'!F17="CUMPLE","X","")</f>
        <v>X</v>
      </c>
      <c r="G35" s="100" t="str">
        <f>IF('[11]Datos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IF(LEN('[11]Datos Financieros'!$G7)&gt;0,'[11]Datos Financieros'!$G7,"")</f>
        <v>166844997</v>
      </c>
      <c r="C38" s="53" t="str">
        <f>IF(LEN('[11]Datos Financieros'!$G8)&gt;0,'[11]Datos Financieros'!$G8,"")</f>
        <v/>
      </c>
      <c r="D38" s="53" t="str">
        <f>IF(LEN('[11]Datos Financieros'!$G9)&gt;0,'[11]Datos Financieros'!$G9,"")</f>
        <v/>
      </c>
      <c r="E38" s="67">
        <f>SUM(B38:D38)</f>
        <v>166844997</v>
      </c>
      <c r="F38" s="98"/>
      <c r="G38" s="101"/>
    </row>
    <row r="39" spans="1:7">
      <c r="A39" s="52" t="s">
        <v>66</v>
      </c>
      <c r="B39" s="53">
        <f>IF(LEN('[11]Datos Financieros'!$F7)&gt;0,'[11]Datos Financieros'!$F7,"")</f>
        <v>359281611</v>
      </c>
      <c r="C39" s="53" t="str">
        <f>IF(LEN('[11]Datos Financieros'!$F8)&gt;0,'[11]Datos Financieros'!$F8,"")</f>
        <v/>
      </c>
      <c r="D39" s="53" t="str">
        <f>IF(LEN('[11]Datos Financieros'!$F9)&gt;0,'[11]Datos Financieros'!$F9,"")</f>
        <v/>
      </c>
      <c r="E39" s="67">
        <f>SUM(B39:D39)</f>
        <v>359281611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0.46438501691087108</v>
      </c>
      <c r="F41" s="99"/>
      <c r="G41" s="102"/>
    </row>
    <row r="42" spans="1:7" ht="15.75" thickBot="1">
      <c r="A42" s="103" t="s">
        <v>68</v>
      </c>
      <c r="B42" s="104"/>
      <c r="C42" s="78" t="str">
        <f>IF(LEN('[11]Datos Financieros'!G16)&gt;0,'[11]Datos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1"/>
  <sheetViews>
    <sheetView topLeftCell="A10" workbookViewId="0">
      <selection activeCell="D25" sqref="D25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10.42578125" customWidth="1"/>
    <col min="6" max="6" width="26.2851562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10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10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10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 t="s">
        <v>33</v>
      </c>
      <c r="C15" s="132" t="s">
        <v>34</v>
      </c>
      <c r="D15" s="132"/>
      <c r="E15" s="132"/>
      <c r="F15" s="132"/>
    </row>
    <row r="16" spans="1:7" ht="15" customHeight="1">
      <c r="A16" s="12">
        <v>2</v>
      </c>
      <c r="B16" s="13"/>
      <c r="C16" s="132"/>
      <c r="D16" s="132"/>
      <c r="E16" s="132"/>
      <c r="F16" s="132"/>
    </row>
    <row r="17" spans="1:7" ht="15" customHeight="1">
      <c r="A17" s="12">
        <v>3</v>
      </c>
      <c r="B17" s="13"/>
      <c r="C17" s="132"/>
      <c r="D17" s="132"/>
      <c r="E17" s="132"/>
      <c r="F17" s="132"/>
    </row>
    <row r="18" spans="1:7" ht="15.75">
      <c r="A18" s="14"/>
      <c r="B18" s="14"/>
      <c r="C18" s="14"/>
      <c r="D18" s="14"/>
      <c r="E18" s="14"/>
      <c r="F18" s="14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89.25" customHeight="1">
      <c r="A21" s="18">
        <v>1</v>
      </c>
      <c r="B21" s="19" t="s">
        <v>20</v>
      </c>
      <c r="C21" s="20"/>
      <c r="D21" s="20" t="s">
        <v>9</v>
      </c>
      <c r="E21" s="20"/>
      <c r="F21" s="19" t="s">
        <v>93</v>
      </c>
      <c r="G21" s="22"/>
    </row>
    <row r="22" spans="1:7" ht="39" customHeight="1">
      <c r="A22" s="18">
        <v>2</v>
      </c>
      <c r="B22" s="19" t="s">
        <v>22</v>
      </c>
      <c r="C22" s="20" t="s">
        <v>9</v>
      </c>
      <c r="D22" s="20"/>
      <c r="E22" s="20"/>
      <c r="F22" s="19"/>
      <c r="G22" s="22"/>
    </row>
    <row r="23" spans="1:7" ht="57" customHeight="1">
      <c r="A23" s="18">
        <v>3</v>
      </c>
      <c r="B23" s="19" t="s">
        <v>23</v>
      </c>
      <c r="C23" s="20"/>
      <c r="D23" s="20" t="s">
        <v>9</v>
      </c>
      <c r="E23" s="20"/>
      <c r="F23" s="19" t="s">
        <v>94</v>
      </c>
      <c r="G23" s="22"/>
    </row>
    <row r="24" spans="1:7" ht="65.25" customHeight="1">
      <c r="A24" s="18">
        <v>4</v>
      </c>
      <c r="B24" s="19" t="s">
        <v>24</v>
      </c>
      <c r="C24" s="20"/>
      <c r="D24" s="20" t="s">
        <v>9</v>
      </c>
      <c r="E24" s="20"/>
      <c r="F24" s="19" t="s">
        <v>95</v>
      </c>
      <c r="G24" s="22"/>
    </row>
    <row r="25" spans="1:7" ht="65.25" customHeight="1">
      <c r="A25" s="18">
        <v>5</v>
      </c>
      <c r="B25" s="19" t="s">
        <v>25</v>
      </c>
      <c r="C25" s="20" t="s">
        <v>9</v>
      </c>
      <c r="D25" s="20"/>
      <c r="E25" s="20"/>
      <c r="F25" s="19"/>
      <c r="G25" s="22"/>
    </row>
    <row r="26" spans="1:7" ht="78.75" customHeight="1">
      <c r="A26" s="18">
        <v>6</v>
      </c>
      <c r="B26" s="23" t="s">
        <v>26</v>
      </c>
      <c r="C26" s="20" t="s">
        <v>9</v>
      </c>
      <c r="D26" s="20"/>
      <c r="E26" s="20" t="s">
        <v>27</v>
      </c>
      <c r="F26" s="19"/>
      <c r="G26" s="22"/>
    </row>
    <row r="27" spans="1:7" ht="69.75" customHeight="1">
      <c r="A27" s="18">
        <v>7</v>
      </c>
      <c r="B27" s="24" t="s">
        <v>28</v>
      </c>
      <c r="C27" s="20" t="s">
        <v>9</v>
      </c>
      <c r="D27" s="20" t="s">
        <v>27</v>
      </c>
      <c r="E27" s="20" t="s">
        <v>27</v>
      </c>
      <c r="F27" s="21" t="s">
        <v>27</v>
      </c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25"/>
      <c r="B50" s="25"/>
      <c r="C50" s="25"/>
      <c r="D50" s="25"/>
      <c r="E50" s="25"/>
      <c r="F50" s="25"/>
      <c r="G50" s="25"/>
    </row>
    <row r="51" spans="1:7">
      <c r="A51" s="25"/>
      <c r="B51" s="25"/>
      <c r="C51" s="25"/>
      <c r="D51" s="25"/>
      <c r="E51" s="25"/>
      <c r="F51" s="25"/>
      <c r="G51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33" sqref="E33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45.75" customHeight="1" thickBot="1">
      <c r="A11" s="145" t="s">
        <v>74</v>
      </c>
      <c r="B11" s="145"/>
      <c r="C11" s="145"/>
      <c r="D11" s="145"/>
      <c r="E11" s="145"/>
      <c r="F11" s="145"/>
      <c r="G11" s="145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IF(LEN('[12]Lista de Chequeo'!A15)&gt;0,'[12]Lista de Chequeo'!A15,"")</f>
        <v>1</v>
      </c>
      <c r="B13" s="130" t="str">
        <f>IF(LEN('[12]Lista de Chequeo'!C15)&gt;0,'[12]Lista de Chequeo'!C15,"")</f>
        <v xml:space="preserve">CAJA DE COMPENSACION CAJA COPI </v>
      </c>
      <c r="C13" s="130"/>
      <c r="D13" s="130"/>
      <c r="E13" s="130"/>
      <c r="F13" s="130"/>
      <c r="G13" s="36">
        <f>IF(LEN('[12]Lista de Chequeo'!B15)&gt;0,'[12]Lista de Chequeo'!B15,"")</f>
        <v>890102044</v>
      </c>
    </row>
    <row r="14" spans="1:7">
      <c r="A14" s="35">
        <f>IF(LEN('[12]Lista de Chequeo'!A16)&gt;0,'[12]Lista de Chequeo'!A16,"")</f>
        <v>2</v>
      </c>
      <c r="B14" s="130" t="str">
        <f>IF(LEN('[12]Lista de Chequeo'!C16)&gt;0,'[12]Lista de Chequeo'!C16,"")</f>
        <v xml:space="preserve">FUNDACION MONTESIONNDE MARIA </v>
      </c>
      <c r="C14" s="130"/>
      <c r="D14" s="130"/>
      <c r="E14" s="130"/>
      <c r="F14" s="130"/>
      <c r="G14" s="36">
        <f>IF(LEN('[12]Lista de Chequeo'!B16)&gt;0,'[12]Lista de Chequeo'!B16,"")</f>
        <v>900399581</v>
      </c>
    </row>
    <row r="15" spans="1:7" ht="15.75" thickBot="1">
      <c r="A15" s="37" t="str">
        <f>IF(LEN('[12]Lista de Chequeo'!A17)&gt;0,'[12]Lista de Chequeo'!A17,"")</f>
        <v/>
      </c>
      <c r="B15" s="131" t="str">
        <f>IF(LEN('[12]Lista de Chequeo'!C17)&gt;0,'[12]Lista de Chequeo'!C17,"")</f>
        <v/>
      </c>
      <c r="C15" s="131"/>
      <c r="D15" s="131"/>
      <c r="E15" s="131"/>
      <c r="F15" s="131"/>
      <c r="G15" s="38" t="str">
        <f>IF(LEN('[12]Lista de Chequeo'!B17)&gt;0,'[12]Lista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IF(LEN('[12]Datos Financieros'!A21:B21)&gt;0,'[12]Datos Financieros'!A21:B21,"")</f>
        <v>29</v>
      </c>
      <c r="B18" s="119">
        <f>IF(LEN('[12]Datos Financieros'!C21)&gt;0,'[12]Datos Financieros'!C21,"")</f>
        <v>1018476230</v>
      </c>
      <c r="C18" s="119"/>
      <c r="D18" s="119"/>
      <c r="E18" s="119">
        <f>IF(LEN('[12]Datos Financieros'!D21)&gt;0,'[12]Datos Financieros'!D21,"")</f>
        <v>1653.3705032467533</v>
      </c>
      <c r="F18" s="119"/>
      <c r="G18" s="120"/>
    </row>
    <row r="19" spans="1:7">
      <c r="A19" s="42" t="str">
        <f>IF(LEN('[12]Datos Financieros'!A22:B22)&gt;0,'[12]Datos Financieros'!A22:B22,"")</f>
        <v/>
      </c>
      <c r="B19" s="118">
        <f>IF(LEN('[12]Datos Financieros'!C22)&gt;0,'[12]Datos Financieros'!C22,"")</f>
        <v>0</v>
      </c>
      <c r="C19" s="118"/>
      <c r="D19" s="118"/>
      <c r="E19" s="119">
        <f>IF(LEN('[12]Datos Financieros'!D22)&gt;0,'[12]Datos Financieros'!D22,"")</f>
        <v>0</v>
      </c>
      <c r="F19" s="119"/>
      <c r="G19" s="120"/>
    </row>
    <row r="20" spans="1:7">
      <c r="A20" s="42" t="str">
        <f>IF(LEN('[12]Datos Financieros'!A23:B23)&gt;0,'[12]Datos Financieros'!A23:B23,"")</f>
        <v/>
      </c>
      <c r="B20" s="118">
        <f>IF(LEN('[12]Datos Financieros'!C23)&gt;0,'[12]Datos Financieros'!C23,"")</f>
        <v>0</v>
      </c>
      <c r="C20" s="118"/>
      <c r="D20" s="118"/>
      <c r="E20" s="119">
        <f>IF(LEN('[12]Datos Financieros'!D23)&gt;0,'[12]Datos Financieros'!D23,"")</f>
        <v>0</v>
      </c>
      <c r="F20" s="119"/>
      <c r="G20" s="120"/>
    </row>
    <row r="21" spans="1:7">
      <c r="A21" s="42" t="str">
        <f>IF(LEN('[12]Datos Financieros'!A24:B24)&gt;0,'[12]Datos Financieros'!A24:B24,"")</f>
        <v/>
      </c>
      <c r="B21" s="118">
        <f>IF(LEN('[12]Datos Financieros'!C24)&gt;0,'[12]Datos Financieros'!C24,"")</f>
        <v>0</v>
      </c>
      <c r="C21" s="118"/>
      <c r="D21" s="118"/>
      <c r="E21" s="119">
        <f>IF(LEN('[12]Datos Financieros'!D24)&gt;0,'[12]Datos Financieros'!D24,"")</f>
        <v>0</v>
      </c>
      <c r="F21" s="119"/>
      <c r="G21" s="120"/>
    </row>
    <row r="22" spans="1:7" ht="15.75" thickBot="1">
      <c r="A22" s="43" t="str">
        <f>IF(LEN('[12]Datos Financieros'!A25:B25)&gt;0,'[12]Datos Financieros'!A25:B25,"")</f>
        <v/>
      </c>
      <c r="B22" s="121">
        <f>IF(LEN('[12]Datos Financieros'!C25)&gt;0,'[12]Datos Financieros'!C25,"")</f>
        <v>0</v>
      </c>
      <c r="C22" s="121"/>
      <c r="D22" s="121"/>
      <c r="E22" s="119">
        <f>IF(LEN('[12]Datos Financieros'!D25)&gt;0,'[12]Datos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1018476230</v>
      </c>
      <c r="C23" s="106"/>
      <c r="D23" s="106"/>
      <c r="E23" s="105">
        <f>SUM(E18:G22)</f>
        <v>1653.3705032467533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IF('[12]Datos Financieros'!F15="CUMPLE","X","")</f>
        <v>X</v>
      </c>
      <c r="G26" s="115" t="str">
        <f>IF('[12]Datos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IF(LEN('[12]Datos Financieros'!$D7)&gt;0,'[12]Datos Financieros'!$D7,"")</f>
        <v>85351119000</v>
      </c>
      <c r="C29" s="53">
        <f>IF(LEN('[12]Datos Financieros'!$D8)&gt;0,'[12]Datos Financieros'!$D8,"")</f>
        <v>163000000</v>
      </c>
      <c r="D29" s="53" t="str">
        <f>IF(LEN('[12]Datos Financieros'!$D9)&gt;0,'[12]Datos Financieros'!$D9,"")</f>
        <v/>
      </c>
      <c r="E29" s="54">
        <f>SUM(B29:D29)</f>
        <v>85514119000</v>
      </c>
      <c r="F29" s="113"/>
      <c r="G29" s="116"/>
    </row>
    <row r="30" spans="1:7">
      <c r="A30" s="52" t="s">
        <v>61</v>
      </c>
      <c r="B30" s="53">
        <f>IF(LEN('[12]Datos Financieros'!$E7)&gt;0,'[12]Datos Financieros'!$E7,"")</f>
        <v>65782552000</v>
      </c>
      <c r="C30" s="53">
        <f>IF(LEN('[12]Datos Financieros'!$E8)&gt;0,'[12]Datos Financieros'!$E8,"")</f>
        <v>57045000</v>
      </c>
      <c r="D30" s="53" t="str">
        <f>IF(LEN('[12]Datos Financieros'!$E9)&gt;0,'[12]Datos Financieros'!$E9,"")</f>
        <v/>
      </c>
      <c r="E30" s="54">
        <f>SUM(B30:D30)</f>
        <v>65839597000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1.2988250672311983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IF('[12]Datos Financieros'!F17="CUMPLE","X","")</f>
        <v>X</v>
      </c>
      <c r="G35" s="100" t="str">
        <f>IF('[12]Datos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IF(LEN('[12]Datos Financieros'!$G7)&gt;0,'[12]Datos Financieros'!$G7,"")</f>
        <v>69360491000</v>
      </c>
      <c r="C38" s="53">
        <f>IF(LEN('[12]Datos Financieros'!$G8)&gt;0,'[12]Datos Financieros'!$G8,"")</f>
        <v>57045000</v>
      </c>
      <c r="D38" s="53" t="str">
        <f>IF(LEN('[12]Datos Financieros'!$G9)&gt;0,'[12]Datos Financieros'!$G9,"")</f>
        <v/>
      </c>
      <c r="E38" s="67">
        <f>SUM(B38:D38)</f>
        <v>69417536000</v>
      </c>
      <c r="F38" s="98"/>
      <c r="G38" s="101"/>
    </row>
    <row r="39" spans="1:7">
      <c r="A39" s="52" t="s">
        <v>66</v>
      </c>
      <c r="B39" s="53">
        <f>IF(LEN('[12]Datos Financieros'!$F7)&gt;0,'[12]Datos Financieros'!$F7,"")</f>
        <v>108935719000</v>
      </c>
      <c r="C39" s="53">
        <f>IF(LEN('[12]Datos Financieros'!$F8)&gt;0,'[12]Datos Financieros'!$F8,"")</f>
        <v>210804000</v>
      </c>
      <c r="D39" s="53" t="str">
        <f>IF(LEN('[12]Datos Financieros'!$F9)&gt;0,'[12]Datos Financieros'!$F9,"")</f>
        <v/>
      </c>
      <c r="E39" s="67">
        <f>SUM(B39:D39)</f>
        <v>109146523000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0.63600318262085176</v>
      </c>
      <c r="F41" s="99"/>
      <c r="G41" s="102"/>
    </row>
    <row r="42" spans="1:7" ht="15.75" thickBot="1">
      <c r="A42" s="103" t="s">
        <v>68</v>
      </c>
      <c r="B42" s="104"/>
      <c r="C42" s="78" t="str">
        <f>IF(LEN('[12]Datos Financieros'!G16)&gt;0,'[12]Datos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0:D20"/>
    <mergeCell ref="E20:G20"/>
    <mergeCell ref="B21:D21"/>
    <mergeCell ref="E21:G21"/>
    <mergeCell ref="B22:D22"/>
    <mergeCell ref="E22:G22"/>
    <mergeCell ref="A42:B4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E19:G19"/>
    <mergeCell ref="A8:G8"/>
    <mergeCell ref="A10:G10"/>
    <mergeCell ref="B12:F12"/>
    <mergeCell ref="B13:F13"/>
    <mergeCell ref="B14:F14"/>
    <mergeCell ref="B15:F15"/>
    <mergeCell ref="A11:G11"/>
    <mergeCell ref="B17:D17"/>
    <mergeCell ref="E17:G17"/>
    <mergeCell ref="B18:D18"/>
    <mergeCell ref="E18:G18"/>
    <mergeCell ref="B19:D1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4" workbookViewId="0">
      <selection activeCell="E32" sqref="E32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2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IF(LEN('[13]Lista de Chequeo'!A15)&gt;0,'[13]Lista de Chequeo'!A15,"")</f>
        <v>1</v>
      </c>
      <c r="B13" s="130" t="str">
        <f>IF(LEN('[13]Lista de Chequeo'!C15)&gt;0,'[13]Lista de Chequeo'!C15,"")</f>
        <v>FUNDACION CONSTRUYENDO VIDA</v>
      </c>
      <c r="C13" s="130"/>
      <c r="D13" s="130"/>
      <c r="E13" s="130"/>
      <c r="F13" s="130"/>
      <c r="G13" s="36">
        <f>IF(LEN('[13]Lista de Chequeo'!B15)&gt;0,'[13]Lista de Chequeo'!B15,"")</f>
        <v>900249148</v>
      </c>
    </row>
    <row r="14" spans="1:7">
      <c r="A14" s="35" t="str">
        <f>IF(LEN('[13]Lista de Chequeo'!A16)&gt;0,'[13]Lista de Chequeo'!A16,"")</f>
        <v/>
      </c>
      <c r="B14" s="130" t="str">
        <f>IF(LEN('[13]Lista de Chequeo'!C16)&gt;0,'[13]Lista de Chequeo'!C16,"")</f>
        <v/>
      </c>
      <c r="C14" s="130"/>
      <c r="D14" s="130"/>
      <c r="E14" s="130"/>
      <c r="F14" s="130"/>
      <c r="G14" s="36" t="str">
        <f>IF(LEN('[13]Lista de Chequeo'!B16)&gt;0,'[13]Lista de Chequeo'!B16,"")</f>
        <v/>
      </c>
    </row>
    <row r="15" spans="1:7" ht="15.75" thickBot="1">
      <c r="A15" s="37" t="str">
        <f>IF(LEN('[13]Lista de Chequeo'!A17)&gt;0,'[13]Lista de Chequeo'!A17,"")</f>
        <v/>
      </c>
      <c r="B15" s="131" t="str">
        <f>IF(LEN('[13]Lista de Chequeo'!C17)&gt;0,'[13]Lista de Chequeo'!C17,"")</f>
        <v/>
      </c>
      <c r="C15" s="131"/>
      <c r="D15" s="131"/>
      <c r="E15" s="131"/>
      <c r="F15" s="131"/>
      <c r="G15" s="38" t="str">
        <f>IF(LEN('[13]Lista de Chequeo'!B17)&gt;0,'[13]Lista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IF(LEN('[13]Datos Financieros'!A21:B21)&gt;0,'[13]Datos Financieros'!A21:B21,"")</f>
        <v>42</v>
      </c>
      <c r="B18" s="119">
        <f>IF(LEN('[13]Datos Financieros'!C21)&gt;0,'[13]Datos Financieros'!C21,"")</f>
        <v>233461600</v>
      </c>
      <c r="C18" s="119"/>
      <c r="D18" s="119"/>
      <c r="E18" s="119">
        <f>IF(LEN('[13]Datos Financieros'!D21)&gt;0,'[13]Datos Financieros'!D21,"")</f>
        <v>378.99610389610388</v>
      </c>
      <c r="F18" s="119"/>
      <c r="G18" s="120"/>
    </row>
    <row r="19" spans="1:7">
      <c r="A19" s="42">
        <f>IF(LEN('[13]Datos Financieros'!A22:B22)&gt;0,'[13]Datos Financieros'!A22:B22,"")</f>
        <v>43</v>
      </c>
      <c r="B19" s="118">
        <f>IF(LEN('[13]Datos Financieros'!C22)&gt;0,'[13]Datos Financieros'!C22,"")</f>
        <v>291827000</v>
      </c>
      <c r="C19" s="118"/>
      <c r="D19" s="118"/>
      <c r="E19" s="119">
        <f>IF(LEN('[13]Datos Financieros'!D22)&gt;0,'[13]Datos Financieros'!D22,"")</f>
        <v>473.74512987012986</v>
      </c>
      <c r="F19" s="119"/>
      <c r="G19" s="120"/>
    </row>
    <row r="20" spans="1:7">
      <c r="A20" s="42">
        <f>IF(LEN('[13]Datos Financieros'!A23:B23)&gt;0,'[13]Datos Financieros'!A23:B23,"")</f>
        <v>46</v>
      </c>
      <c r="B20" s="118">
        <f>IF(LEN('[13]Datos Financieros'!C23)&gt;0,'[13]Datos Financieros'!C23,"")</f>
        <v>544147600</v>
      </c>
      <c r="C20" s="118"/>
      <c r="D20" s="118"/>
      <c r="E20" s="119">
        <f>IF(LEN('[13]Datos Financieros'!D23)&gt;0,'[13]Datos Financieros'!D23,"")</f>
        <v>883.35649350649351</v>
      </c>
      <c r="F20" s="119"/>
      <c r="G20" s="120"/>
    </row>
    <row r="21" spans="1:7">
      <c r="A21" s="42">
        <f>IF(LEN('[13]Datos Financieros'!A24:B24)&gt;0,'[13]Datos Financieros'!A24:B24,"")</f>
        <v>47</v>
      </c>
      <c r="B21" s="118">
        <f>IF(LEN('[13]Datos Financieros'!C24)&gt;0,'[13]Datos Financieros'!C24,"")</f>
        <v>272073800</v>
      </c>
      <c r="C21" s="118"/>
      <c r="D21" s="118"/>
      <c r="E21" s="119">
        <f>IF(LEN('[13]Datos Financieros'!D24)&gt;0,'[13]Datos Financieros'!D24,"")</f>
        <v>441.67824675324675</v>
      </c>
      <c r="F21" s="119"/>
      <c r="G21" s="120"/>
    </row>
    <row r="22" spans="1:7" ht="15.75" thickBot="1">
      <c r="A22" s="43">
        <f>IF(LEN('[13]Datos Financieros'!A25:B25)&gt;0,'[13]Datos Financieros'!A25:B25,"")</f>
        <v>24</v>
      </c>
      <c r="B22" s="121">
        <f>IF(LEN('[13]Datos Financieros'!C25)&gt;0,'[13]Datos Financieros'!C25,"")</f>
        <v>569062650</v>
      </c>
      <c r="C22" s="121"/>
      <c r="D22" s="121"/>
      <c r="E22" s="119">
        <f>IF(LEN('[13]Datos Financieros'!D25)&gt;0,'[13]Datos Financieros'!D25,"")</f>
        <v>923.80300324675329</v>
      </c>
      <c r="F22" s="119"/>
      <c r="G22" s="120"/>
    </row>
    <row r="23" spans="1:7" ht="15.75" thickBot="1">
      <c r="A23" s="44" t="s">
        <v>55</v>
      </c>
      <c r="B23" s="105">
        <f>SUM(B18:D22)</f>
        <v>1910572650</v>
      </c>
      <c r="C23" s="106"/>
      <c r="D23" s="106"/>
      <c r="E23" s="105">
        <f>SUM(E18:G22)</f>
        <v>3101.5789772727271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IF('[13]Datos Financieros'!F15="CUMPLE","X","")</f>
        <v>X</v>
      </c>
      <c r="G26" s="115" t="str">
        <f>IF('[13]Datos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IF(LEN('[13]Datos Financieros'!$D7)&gt;0,'[13]Datos Financieros'!$D7,"")</f>
        <v>295264000</v>
      </c>
      <c r="C29" s="53" t="str">
        <f>IF(LEN('[13]Datos Financieros'!$D8)&gt;0,'[13]Datos Financieros'!$D8,"")</f>
        <v/>
      </c>
      <c r="D29" s="53" t="str">
        <f>IF(LEN('[13]Datos Financieros'!$D9)&gt;0,'[13]Datos Financieros'!$D9,"")</f>
        <v/>
      </c>
      <c r="E29" s="54">
        <f>SUM(B29:D29)</f>
        <v>295264000</v>
      </c>
      <c r="F29" s="113"/>
      <c r="G29" s="116"/>
    </row>
    <row r="30" spans="1:7">
      <c r="A30" s="52" t="s">
        <v>61</v>
      </c>
      <c r="B30" s="53">
        <f>IF(LEN('[13]Datos Financieros'!$E7)&gt;0,'[13]Datos Financieros'!$E7,"")</f>
        <v>33177000</v>
      </c>
      <c r="C30" s="53" t="str">
        <f>IF(LEN('[13]Datos Financieros'!$E8)&gt;0,'[13]Datos Financieros'!$E8,"")</f>
        <v/>
      </c>
      <c r="D30" s="53" t="str">
        <f>IF(LEN('[13]Datos Financieros'!$E9)&gt;0,'[13]Datos Financieros'!$E9,"")</f>
        <v/>
      </c>
      <c r="E30" s="54">
        <f>SUM(B30:D30)</f>
        <v>33177000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 ht="15.75" thickBot="1">
      <c r="A32" s="58"/>
      <c r="B32" s="59" t="s">
        <v>62</v>
      </c>
      <c r="C32" s="60"/>
      <c r="D32" s="61"/>
      <c r="E32" s="162">
        <v>1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8.8996594025981857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IF('[13]Datos Financieros'!F17="CUMPLE","X","")</f>
        <v>X</v>
      </c>
      <c r="G35" s="100" t="str">
        <f>IF('[13]Datos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IF(LEN('[13]Datos Financieros'!$G7)&gt;0,'[13]Datos Financieros'!$G7,"")</f>
        <v>33177000</v>
      </c>
      <c r="C38" s="53" t="str">
        <f>IF(LEN('[13]Datos Financieros'!$G8)&gt;0,'[13]Datos Financieros'!$G8,"")</f>
        <v/>
      </c>
      <c r="D38" s="53" t="str">
        <f>IF(LEN('[13]Datos Financieros'!$G9)&gt;0,'[13]Datos Financieros'!$G9,"")</f>
        <v/>
      </c>
      <c r="E38" s="67">
        <f>SUM(B38:D38)</f>
        <v>33177000</v>
      </c>
      <c r="F38" s="98"/>
      <c r="G38" s="101"/>
    </row>
    <row r="39" spans="1:7">
      <c r="A39" s="52" t="s">
        <v>66</v>
      </c>
      <c r="B39" s="53">
        <f>IF(LEN('[13]Datos Financieros'!$F7)&gt;0,'[13]Datos Financieros'!$F7,"")</f>
        <v>526804000</v>
      </c>
      <c r="C39" s="53" t="str">
        <f>IF(LEN('[13]Datos Financieros'!$F8)&gt;0,'[13]Datos Financieros'!$F8,"")</f>
        <v/>
      </c>
      <c r="D39" s="53" t="str">
        <f>IF(LEN('[13]Datos Financieros'!$F9)&gt;0,'[13]Datos Financieros'!$F9,"")</f>
        <v/>
      </c>
      <c r="E39" s="67">
        <f>SUM(B39:D39)</f>
        <v>526804000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6.2977881716919384E-2</v>
      </c>
      <c r="F41" s="99"/>
      <c r="G41" s="102"/>
    </row>
    <row r="42" spans="1:7" ht="15.75" thickBot="1">
      <c r="A42" s="103" t="s">
        <v>68</v>
      </c>
      <c r="B42" s="104"/>
      <c r="C42" s="78" t="str">
        <f>IF(LEN('[13]Datos Financieros'!G16)&gt;0,'[13]Datos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7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IF(LEN('[14]Lista de Chequeo'!A15)&gt;0,'[14]Lista de Chequeo'!A15,"")</f>
        <v>1</v>
      </c>
      <c r="B13" s="130" t="str">
        <f>IF(LEN('[14]Lista de Chequeo'!C15)&gt;0,'[14]Lista de Chequeo'!C15,"")</f>
        <v>FUNDACION MULTIACTIVA ROBINSON DE LA HOZ FUNMUROBIN</v>
      </c>
      <c r="C13" s="130"/>
      <c r="D13" s="130"/>
      <c r="E13" s="130"/>
      <c r="F13" s="130"/>
      <c r="G13" s="36">
        <f>IF(LEN('[14]Lista de Chequeo'!B15)&gt;0,'[14]Lista de Chequeo'!B15,"")</f>
        <v>900632920</v>
      </c>
    </row>
    <row r="14" spans="1:7">
      <c r="A14" s="35">
        <f>IF(LEN('[14]Lista de Chequeo'!A16)&gt;0,'[14]Lista de Chequeo'!A16,"")</f>
        <v>2</v>
      </c>
      <c r="B14" s="130" t="str">
        <f>IF(LEN('[14]Lista de Chequeo'!C16)&gt;0,'[14]Lista de Chequeo'!C16,"")</f>
        <v/>
      </c>
      <c r="C14" s="130"/>
      <c r="D14" s="130"/>
      <c r="E14" s="130"/>
      <c r="F14" s="130"/>
      <c r="G14" s="36" t="str">
        <f>IF(LEN('[14]Lista de Chequeo'!B16)&gt;0,'[14]Lista de Chequeo'!B16,"")</f>
        <v/>
      </c>
    </row>
    <row r="15" spans="1:7" ht="15.75" thickBot="1">
      <c r="A15" s="37">
        <f>IF(LEN('[14]Lista de Chequeo'!A17)&gt;0,'[14]Lista de Chequeo'!A17,"")</f>
        <v>3</v>
      </c>
      <c r="B15" s="131" t="str">
        <f>IF(LEN('[14]Lista de Chequeo'!C17)&gt;0,'[14]Lista de Chequeo'!C17,"")</f>
        <v/>
      </c>
      <c r="C15" s="131"/>
      <c r="D15" s="131"/>
      <c r="E15" s="131"/>
      <c r="F15" s="131"/>
      <c r="G15" s="38" t="str">
        <f>IF(LEN('[14]Lista de Chequeo'!B17)&gt;0,'[14]Lista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IF(LEN('[14]Datos Financieros'!A21:B21)&gt;0,'[14]Datos Financieros'!A21:B21,"")</f>
        <v>36</v>
      </c>
      <c r="B18" s="119">
        <f>IF(LEN('[14]Datos Financieros'!C21)&gt;0,'[14]Datos Financieros'!C21,"")</f>
        <v>481570626</v>
      </c>
      <c r="C18" s="119"/>
      <c r="D18" s="119"/>
      <c r="E18" s="119">
        <f>IF(LEN('[14]Datos Financieros'!D21)&gt;0,'[14]Datos Financieros'!D21,"")</f>
        <v>781.77049675324679</v>
      </c>
      <c r="F18" s="119"/>
      <c r="G18" s="120"/>
    </row>
    <row r="19" spans="1:7">
      <c r="A19" s="42" t="str">
        <f>IF(LEN('[14]Datos Financieros'!A22:B22)&gt;0,'[14]Datos Financieros'!A22:B22,"")</f>
        <v/>
      </c>
      <c r="B19" s="118">
        <f>IF(LEN('[14]Datos Financieros'!C22)&gt;0,'[14]Datos Financieros'!C22,"")</f>
        <v>0</v>
      </c>
      <c r="C19" s="118"/>
      <c r="D19" s="118"/>
      <c r="E19" s="119">
        <f>IF(LEN('[14]Datos Financieros'!D22)&gt;0,'[14]Datos Financieros'!D22,"")</f>
        <v>0</v>
      </c>
      <c r="F19" s="119"/>
      <c r="G19" s="120"/>
    </row>
    <row r="20" spans="1:7">
      <c r="A20" s="42" t="str">
        <f>IF(LEN('[14]Datos Financieros'!A23:B23)&gt;0,'[14]Datos Financieros'!A23:B23,"")</f>
        <v/>
      </c>
      <c r="B20" s="118">
        <f>IF(LEN('[14]Datos Financieros'!C23)&gt;0,'[14]Datos Financieros'!C23,"")</f>
        <v>0</v>
      </c>
      <c r="C20" s="118"/>
      <c r="D20" s="118"/>
      <c r="E20" s="119">
        <f>IF(LEN('[14]Datos Financieros'!D23)&gt;0,'[14]Datos Financieros'!D23,"")</f>
        <v>0</v>
      </c>
      <c r="F20" s="119"/>
      <c r="G20" s="120"/>
    </row>
    <row r="21" spans="1:7">
      <c r="A21" s="42" t="str">
        <f>IF(LEN('[14]Datos Financieros'!A24:B24)&gt;0,'[14]Datos Financieros'!A24:B24,"")</f>
        <v/>
      </c>
      <c r="B21" s="118">
        <f>IF(LEN('[14]Datos Financieros'!C24)&gt;0,'[14]Datos Financieros'!C24,"")</f>
        <v>0</v>
      </c>
      <c r="C21" s="118"/>
      <c r="D21" s="118"/>
      <c r="E21" s="119">
        <f>IF(LEN('[14]Datos Financieros'!D24)&gt;0,'[14]Datos Financieros'!D24,"")</f>
        <v>0</v>
      </c>
      <c r="F21" s="119"/>
      <c r="G21" s="120"/>
    </row>
    <row r="22" spans="1:7" ht="15.75" thickBot="1">
      <c r="A22" s="43" t="str">
        <f>IF(LEN('[14]Datos Financieros'!A25:B25)&gt;0,'[14]Datos Financieros'!A25:B25,"")</f>
        <v/>
      </c>
      <c r="B22" s="121">
        <f>IF(LEN('[14]Datos Financieros'!C25)&gt;0,'[14]Datos Financieros'!C25,"")</f>
        <v>0</v>
      </c>
      <c r="C22" s="121"/>
      <c r="D22" s="121"/>
      <c r="E22" s="119">
        <f>IF(LEN('[14]Datos Financieros'!D25)&gt;0,'[14]Datos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481570626</v>
      </c>
      <c r="C23" s="106"/>
      <c r="D23" s="106"/>
      <c r="E23" s="105">
        <f>SUM(E18:G22)</f>
        <v>781.77049675324679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IF('[14]Datos Financieros'!F15="CUMPLE","X","")</f>
        <v>X</v>
      </c>
      <c r="G26" s="115" t="str">
        <f>IF('[14]Datos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IF(LEN('[14]Datos Financieros'!$D7)&gt;0,'[14]Datos Financieros'!$D7,"")</f>
        <v>635910540</v>
      </c>
      <c r="C29" s="53" t="str">
        <f>IF(LEN('[14]Datos Financieros'!$D8)&gt;0,'[14]Datos Financieros'!$D8,"")</f>
        <v/>
      </c>
      <c r="D29" s="53" t="str">
        <f>IF(LEN('[14]Datos Financieros'!$D9)&gt;0,'[14]Datos Financieros'!$D9,"")</f>
        <v/>
      </c>
      <c r="E29" s="54">
        <f>SUM(B29:D29)</f>
        <v>635910540</v>
      </c>
      <c r="F29" s="113"/>
      <c r="G29" s="116"/>
    </row>
    <row r="30" spans="1:7">
      <c r="A30" s="52" t="s">
        <v>61</v>
      </c>
      <c r="B30" s="53">
        <v>0</v>
      </c>
      <c r="C30" s="53" t="str">
        <f>IF(LEN('[14]Datos Financieros'!$E8)&gt;0,'[14]Datos Financieros'!$E8,"")</f>
        <v/>
      </c>
      <c r="D30" s="53" t="str">
        <f>IF(LEN('[14]Datos Financieros'!$E9)&gt;0,'[14]Datos Financieros'!$E9,"")</f>
        <v/>
      </c>
      <c r="E30" s="54">
        <v>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 t="e">
        <f>E29/E30</f>
        <v>#DIV/0!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IF('[14]Datos Financieros'!F17="CUMPLE","X","")</f>
        <v>X</v>
      </c>
      <c r="G35" s="100" t="str">
        <f>IF('[14]Datos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IF(LEN('[14]Datos Financieros'!$G7)&gt;0,'[14]Datos Financieros'!$G7,"")</f>
        <v>206952158</v>
      </c>
      <c r="C38" s="53" t="str">
        <f>IF(LEN('[14]Datos Financieros'!$G8)&gt;0,'[14]Datos Financieros'!$G8,"")</f>
        <v/>
      </c>
      <c r="D38" s="53" t="str">
        <f>IF(LEN('[14]Datos Financieros'!$G9)&gt;0,'[14]Datos Financieros'!$G9,"")</f>
        <v/>
      </c>
      <c r="E38" s="67">
        <f>SUM(B38:D38)</f>
        <v>206952158</v>
      </c>
      <c r="F38" s="98"/>
      <c r="G38" s="101"/>
    </row>
    <row r="39" spans="1:7">
      <c r="A39" s="52" t="s">
        <v>66</v>
      </c>
      <c r="B39" s="53">
        <f>IF(LEN('[14]Datos Financieros'!$F7)&gt;0,'[14]Datos Financieros'!$F7,"")</f>
        <v>673140540</v>
      </c>
      <c r="C39" s="53" t="str">
        <f>IF(LEN('[14]Datos Financieros'!$F8)&gt;0,'[14]Datos Financieros'!$F8,"")</f>
        <v/>
      </c>
      <c r="D39" s="53" t="str">
        <f>IF(LEN('[14]Datos Financieros'!$F9)&gt;0,'[14]Datos Financieros'!$F9,"")</f>
        <v/>
      </c>
      <c r="E39" s="67">
        <f>SUM(B39:D39)</f>
        <v>673140540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0.30744271916827354</v>
      </c>
      <c r="F41" s="99"/>
      <c r="G41" s="102"/>
    </row>
    <row r="42" spans="1:7" ht="15.75" thickBot="1">
      <c r="A42" s="103" t="s">
        <v>68</v>
      </c>
      <c r="B42" s="104"/>
      <c r="C42" s="78" t="str">
        <f>IF(LEN('[14]Datos Financieros'!G16)&gt;0,'[14]Datos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4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1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IF(LEN('[15]Lista de Chequeo'!A15)&gt;0,'[15]Lista de Chequeo'!A15,"")</f>
        <v>1</v>
      </c>
      <c r="B13" s="130" t="str">
        <f>IF(LEN('[15]Lista de Chequeo'!C15)&gt;0,'[15]Lista de Chequeo'!C15,"")</f>
        <v>COOPERATIVA MULTIACTIVA GESTORAS DE DESARROLLO EN COLOMBIA</v>
      </c>
      <c r="C13" s="130"/>
      <c r="D13" s="130"/>
      <c r="E13" s="130"/>
      <c r="F13" s="130"/>
      <c r="G13" s="36">
        <f>IF(LEN('[15]Lista de Chequeo'!B15)&gt;0,'[15]Lista de Chequeo'!B15,"")</f>
        <v>830510073</v>
      </c>
    </row>
    <row r="14" spans="1:7">
      <c r="A14" s="35" t="str">
        <f>IF(LEN('[15]Lista de Chequeo'!A16)&gt;0,'[15]Lista de Chequeo'!A16,"")</f>
        <v/>
      </c>
      <c r="B14" s="130" t="str">
        <f>IF(LEN('[15]Lista de Chequeo'!C16)&gt;0,'[15]Lista de Chequeo'!C16,"")</f>
        <v/>
      </c>
      <c r="C14" s="130"/>
      <c r="D14" s="130"/>
      <c r="E14" s="130"/>
      <c r="F14" s="130"/>
      <c r="G14" s="36" t="str">
        <f>IF(LEN('[15]Lista de Chequeo'!B16)&gt;0,'[15]Lista de Chequeo'!B16,"")</f>
        <v/>
      </c>
    </row>
    <row r="15" spans="1:7" ht="15.75" thickBot="1">
      <c r="A15" s="37" t="str">
        <f>IF(LEN('[15]Lista de Chequeo'!A17)&gt;0,'[15]Lista de Chequeo'!A17,"")</f>
        <v/>
      </c>
      <c r="B15" s="131" t="str">
        <f>IF(LEN('[15]Lista de Chequeo'!C17)&gt;0,'[15]Lista de Chequeo'!C17,"")</f>
        <v/>
      </c>
      <c r="C15" s="131"/>
      <c r="D15" s="131"/>
      <c r="E15" s="131"/>
      <c r="F15" s="131"/>
      <c r="G15" s="38" t="str">
        <f>IF(LEN('[15]Lista de Chequeo'!B17)&gt;0,'[15]Lista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IF(LEN('[15]Datos Financieros'!A21:B21)&gt;0,'[15]Datos Financieros'!A21:B21,"")</f>
        <v>41</v>
      </c>
      <c r="B18" s="119">
        <f>IF(LEN('[15]Datos Financieros'!C21)&gt;0,'[15]Datos Financieros'!C21,"")</f>
        <v>379375100</v>
      </c>
      <c r="C18" s="119"/>
      <c r="D18" s="119"/>
      <c r="E18" s="119">
        <f>IF(LEN('[15]Datos Financieros'!D21)&gt;0,'[15]Datos Financieros'!D21,"")</f>
        <v>615.86866883116886</v>
      </c>
      <c r="F18" s="119"/>
      <c r="G18" s="120"/>
    </row>
    <row r="19" spans="1:7">
      <c r="A19" s="42">
        <f>IF(LEN('[15]Datos Financieros'!A22:B22)&gt;0,'[15]Datos Financieros'!A22:B22,"")</f>
        <v>38</v>
      </c>
      <c r="B19" s="118">
        <f>IF(LEN('[15]Datos Financieros'!C22)&gt;0,'[15]Datos Financieros'!C22,"")</f>
        <v>102139450</v>
      </c>
      <c r="C19" s="118"/>
      <c r="D19" s="118"/>
      <c r="E19" s="119">
        <f>IF(LEN('[15]Datos Financieros'!D22)&gt;0,'[15]Datos Financieros'!D22,"")</f>
        <v>165.81079545454546</v>
      </c>
      <c r="F19" s="119"/>
      <c r="G19" s="120"/>
    </row>
    <row r="20" spans="1:7">
      <c r="A20" s="42">
        <f>IF(LEN('[15]Datos Financieros'!A23:B23)&gt;0,'[15]Datos Financieros'!A23:B23,"")</f>
        <v>37</v>
      </c>
      <c r="B20" s="118">
        <f>IF(LEN('[15]Datos Financieros'!C23)&gt;0,'[15]Datos Financieros'!C23,"")</f>
        <v>326488560</v>
      </c>
      <c r="C20" s="118"/>
      <c r="D20" s="118"/>
      <c r="E20" s="119">
        <f>IF(LEN('[15]Datos Financieros'!D23)&gt;0,'[15]Datos Financieros'!D23,"")</f>
        <v>530.01389610389606</v>
      </c>
      <c r="F20" s="119"/>
      <c r="G20" s="120"/>
    </row>
    <row r="21" spans="1:7">
      <c r="A21" s="42">
        <f>IF(LEN('[15]Datos Financieros'!A24:B24)&gt;0,'[15]Datos Financieros'!A24:B24,"")</f>
        <v>0</v>
      </c>
      <c r="B21" s="118">
        <f>IF(LEN('[15]Datos Financieros'!C24)&gt;0,'[15]Datos Financieros'!C24,"")</f>
        <v>0</v>
      </c>
      <c r="C21" s="118"/>
      <c r="D21" s="118"/>
      <c r="E21" s="119">
        <f>IF(LEN('[15]Datos Financieros'!D24)&gt;0,'[15]Datos Financieros'!D24,"")</f>
        <v>0</v>
      </c>
      <c r="F21" s="119"/>
      <c r="G21" s="120"/>
    </row>
    <row r="22" spans="1:7" ht="15.75" thickBot="1">
      <c r="A22" s="43">
        <f>IF(LEN('[15]Datos Financieros'!A25:B25)&gt;0,'[15]Datos Financieros'!A25:B25,"")</f>
        <v>0</v>
      </c>
      <c r="B22" s="121">
        <f>IF(LEN('[15]Datos Financieros'!C25)&gt;0,'[15]Datos Financieros'!C25,"")</f>
        <v>0</v>
      </c>
      <c r="C22" s="121"/>
      <c r="D22" s="121"/>
      <c r="E22" s="119">
        <f>IF(LEN('[15]Datos Financieros'!D25)&gt;0,'[15]Datos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808003110</v>
      </c>
      <c r="C23" s="106"/>
      <c r="D23" s="106"/>
      <c r="E23" s="105">
        <f>SUM(E18:G22)</f>
        <v>1311.6933603896105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IF('[15]Datos Financieros'!F15="CUMPLE","X","")</f>
        <v>X</v>
      </c>
      <c r="G26" s="115" t="str">
        <f>IF('[15]Datos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IF(LEN('[15]Datos Financieros'!$D7)&gt;0,'[15]Datos Financieros'!$D7,"")</f>
        <v>230908602.41</v>
      </c>
      <c r="C29" s="53" t="str">
        <f>IF(LEN('[15]Datos Financieros'!$D8)&gt;0,'[15]Datos Financieros'!$D8,"")</f>
        <v/>
      </c>
      <c r="D29" s="53" t="str">
        <f>IF(LEN('[15]Datos Financieros'!$D9)&gt;0,'[15]Datos Financieros'!$D9,"")</f>
        <v/>
      </c>
      <c r="E29" s="54">
        <f>SUM(B29:D29)</f>
        <v>230908602.41</v>
      </c>
      <c r="F29" s="113"/>
      <c r="G29" s="116"/>
    </row>
    <row r="30" spans="1:7">
      <c r="A30" s="52" t="s">
        <v>61</v>
      </c>
      <c r="B30" s="53">
        <f>IF(LEN('[15]Datos Financieros'!$E7)&gt;0,'[15]Datos Financieros'!$E7,"")</f>
        <v>175597736.00999999</v>
      </c>
      <c r="C30" s="53" t="str">
        <f>IF(LEN('[15]Datos Financieros'!$E8)&gt;0,'[15]Datos Financieros'!$E8,"")</f>
        <v/>
      </c>
      <c r="D30" s="53" t="str">
        <f>IF(LEN('[15]Datos Financieros'!$E9)&gt;0,'[15]Datos Financieros'!$E9,"")</f>
        <v/>
      </c>
      <c r="E30" s="54">
        <f>SUM(B30:D30)</f>
        <v>175597736.00999999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1.3149862159774666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IF('[15]Datos Financieros'!F17="CUMPLE","X","")</f>
        <v>X</v>
      </c>
      <c r="G35" s="100" t="str">
        <f>IF('[15]Datos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IF(LEN('[15]Datos Financieros'!$G7)&gt;0,'[15]Datos Financieros'!$G7,"")</f>
        <v>175635960.00999999</v>
      </c>
      <c r="C38" s="53" t="str">
        <f>IF(LEN('[15]Datos Financieros'!$G8)&gt;0,'[15]Datos Financieros'!$G8,"")</f>
        <v/>
      </c>
      <c r="D38" s="53" t="str">
        <f>IF(LEN('[15]Datos Financieros'!$G9)&gt;0,'[15]Datos Financieros'!$G9,"")</f>
        <v/>
      </c>
      <c r="E38" s="67">
        <f>SUM(B38:D38)</f>
        <v>175635960.00999999</v>
      </c>
      <c r="F38" s="98"/>
      <c r="G38" s="101"/>
    </row>
    <row r="39" spans="1:7">
      <c r="A39" s="52" t="s">
        <v>66</v>
      </c>
      <c r="B39" s="53">
        <f>IF(LEN('[15]Datos Financieros'!$F7)&gt;0,'[15]Datos Financieros'!$F7,"")</f>
        <v>241684602.41</v>
      </c>
      <c r="C39" s="53" t="str">
        <f>IF(LEN('[15]Datos Financieros'!$F8)&gt;0,'[15]Datos Financieros'!$F8,"")</f>
        <v/>
      </c>
      <c r="D39" s="53" t="str">
        <f>IF(LEN('[15]Datos Financieros'!$F9)&gt;0,'[15]Datos Financieros'!$F9,"")</f>
        <v/>
      </c>
      <c r="E39" s="67">
        <f>SUM(B39:D39)</f>
        <v>241684602.41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0.72671555514342046</v>
      </c>
      <c r="F41" s="99"/>
      <c r="G41" s="102"/>
    </row>
    <row r="42" spans="1:7" ht="15.75" thickBot="1">
      <c r="A42" s="103" t="s">
        <v>68</v>
      </c>
      <c r="B42" s="104"/>
      <c r="C42" s="78" t="str">
        <f>IF(LEN('[15]Datos Financieros'!G16)&gt;0,'[15]Datos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G49"/>
  <sheetViews>
    <sheetView topLeftCell="A13" workbookViewId="0">
      <selection activeCell="E41" sqref="E41"/>
    </sheetView>
  </sheetViews>
  <sheetFormatPr baseColWidth="10" defaultRowHeight="15"/>
  <cols>
    <col min="2" max="5" width="14.7109375" customWidth="1"/>
    <col min="6" max="6" width="12" customWidth="1"/>
    <col min="7" max="7" width="13.5703125" customWidth="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IF(LEN('[2]Lista de Chequeo'!A15)&gt;0,'[2]Lista de Chequeo'!A15,"")</f>
        <v>1</v>
      </c>
      <c r="B13" s="130" t="str">
        <f>IF(LEN('[2]Lista de Chequeo'!C15)&gt;0,'[2]Lista de Chequeo'!C15,"")</f>
        <v>FUNDACIÓN SURGIR</v>
      </c>
      <c r="C13" s="130"/>
      <c r="D13" s="130"/>
      <c r="E13" s="130"/>
      <c r="F13" s="130"/>
      <c r="G13" s="36" t="str">
        <f>IF(LEN('[2]Lista de Chequeo'!B15)&gt;0,'[2]Lista de Chequeo'!B15,"")</f>
        <v>823002764 - 3</v>
      </c>
    </row>
    <row r="14" spans="1:7" ht="12.95" customHeight="1">
      <c r="A14" s="35">
        <f>IF(LEN('[2]Lista de Chequeo'!A16)&gt;0,'[2]Lista de Chequeo'!A16,"")</f>
        <v>2</v>
      </c>
      <c r="B14" s="130" t="str">
        <f>IF(LEN('[2]Lista de Chequeo'!C16)&gt;0,'[2]Lista de Chequeo'!C16,"")</f>
        <v/>
      </c>
      <c r="C14" s="130"/>
      <c r="D14" s="130"/>
      <c r="E14" s="130"/>
      <c r="F14" s="130"/>
      <c r="G14" s="36" t="str">
        <f>IF(LEN('[2]Lista de Chequeo'!B16)&gt;0,'[2]Lista de Chequeo'!B16,"")</f>
        <v/>
      </c>
    </row>
    <row r="15" spans="1:7" ht="12.95" customHeight="1" thickBot="1">
      <c r="A15" s="37">
        <f>IF(LEN('[2]Lista de Chequeo'!A17)&gt;0,'[2]Lista de Chequeo'!A17,"")</f>
        <v>3</v>
      </c>
      <c r="B15" s="131" t="str">
        <f>IF(LEN('[2]Lista de Chequeo'!C17)&gt;0,'[2]Lista de Chequeo'!C17,"")</f>
        <v/>
      </c>
      <c r="C15" s="131"/>
      <c r="D15" s="131"/>
      <c r="E15" s="131"/>
      <c r="F15" s="131"/>
      <c r="G15" s="38" t="str">
        <f>IF(LEN('[2]Lista de Chequeo'!B17)&gt;0,'[2]Lista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 t="str">
        <f>IF(LEN('[2]Datos Financieros'!A21:B21)&gt;0,'[2]Datos Financieros'!A21:B21,"")</f>
        <v>ATLANTICO</v>
      </c>
      <c r="B18" s="119">
        <f>IF(LEN('[2]Datos Financieros'!C21)&gt;0,'[2]Datos Financieros'!C21,"")</f>
        <v>1252968600</v>
      </c>
      <c r="C18" s="119"/>
      <c r="D18" s="119"/>
      <c r="E18" s="119">
        <f>IF(LEN('[2]Datos Financieros'!D21)&gt;0,'[2]Datos Financieros'!D21,"")</f>
        <v>2034.039935064935</v>
      </c>
      <c r="F18" s="119"/>
      <c r="G18" s="120"/>
    </row>
    <row r="19" spans="1:7" ht="12.95" customHeight="1">
      <c r="A19" s="42" t="str">
        <f>IF(LEN('[2]Datos Financieros'!A22:B22)&gt;0,'[2]Datos Financieros'!A22:B22,"")</f>
        <v>SUCRE</v>
      </c>
      <c r="B19" s="118">
        <f>IF(LEN('[2]Datos Financieros'!C22)&gt;0,'[2]Datos Financieros'!C22,"")</f>
        <v>3459020514</v>
      </c>
      <c r="C19" s="118"/>
      <c r="D19" s="118"/>
      <c r="E19" s="119">
        <f>IF(LEN('[2]Datos Financieros'!D22)&gt;0,'[2]Datos Financieros'!D22,"")</f>
        <v>5615.2930422077925</v>
      </c>
      <c r="F19" s="119"/>
      <c r="G19" s="120"/>
    </row>
    <row r="20" spans="1:7" ht="12.95" customHeight="1">
      <c r="A20" s="42" t="str">
        <f>IF(LEN('[2]Datos Financieros'!A23:B23)&gt;0,'[2]Datos Financieros'!A23:B23,"")</f>
        <v/>
      </c>
      <c r="B20" s="118">
        <f>IF(LEN('[2]Datos Financieros'!C23)&gt;0,'[2]Datos Financieros'!C23,"")</f>
        <v>0</v>
      </c>
      <c r="C20" s="118"/>
      <c r="D20" s="118"/>
      <c r="E20" s="119">
        <f>IF(LEN('[2]Datos Financieros'!D23)&gt;0,'[2]Datos Financieros'!D23,"")</f>
        <v>0</v>
      </c>
      <c r="F20" s="119"/>
      <c r="G20" s="120"/>
    </row>
    <row r="21" spans="1:7" ht="12.95" customHeight="1">
      <c r="A21" s="42" t="str">
        <f>IF(LEN('[2]Datos Financieros'!A24:B24)&gt;0,'[2]Datos Financieros'!A24:B24,"")</f>
        <v/>
      </c>
      <c r="B21" s="118">
        <f>IF(LEN('[2]Datos Financieros'!C24)&gt;0,'[2]Datos Financieros'!C24,"")</f>
        <v>0</v>
      </c>
      <c r="C21" s="118"/>
      <c r="D21" s="118"/>
      <c r="E21" s="119">
        <f>IF(LEN('[2]Datos Financieros'!D24)&gt;0,'[2]Datos Financieros'!D24,"")</f>
        <v>0</v>
      </c>
      <c r="F21" s="119"/>
      <c r="G21" s="120"/>
    </row>
    <row r="22" spans="1:7" ht="12.95" customHeight="1" thickBot="1">
      <c r="A22" s="43" t="str">
        <f>IF(LEN('[2]Datos Financieros'!A25:B25)&gt;0,'[2]Datos Financieros'!A25:B25,"")</f>
        <v/>
      </c>
      <c r="B22" s="121">
        <f>IF(LEN('[2]Datos Financieros'!C25)&gt;0,'[2]Datos Financieros'!C25,"")</f>
        <v>0</v>
      </c>
      <c r="C22" s="121"/>
      <c r="D22" s="121"/>
      <c r="E22" s="119">
        <f>IF(LEN('[2]Datos Financieros'!D25)&gt;0,'[2]Datos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4711989114</v>
      </c>
      <c r="C23" s="106"/>
      <c r="D23" s="106"/>
      <c r="E23" s="105">
        <f>SUM(E18:G22)</f>
        <v>7649.3329772727275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45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IF('[2]Datos Financieros'!F15="CUMPLE","X","")</f>
        <v>X</v>
      </c>
      <c r="G26" s="115" t="str">
        <f>IF('[2]Datos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IF(LEN('[2]Datos Financieros'!$D7)&gt;0,'[2]Datos Financieros'!$D7,"")</f>
        <v>1778087000</v>
      </c>
      <c r="C29" s="53" t="str">
        <f>IF(LEN('[2]Datos Financieros'!$D8)&gt;0,'[2]Datos Financieros'!$D8,"")</f>
        <v/>
      </c>
      <c r="D29" s="53" t="str">
        <f>IF(LEN('[2]Datos Financieros'!$D9)&gt;0,'[2]Datos Financieros'!$D9,"")</f>
        <v/>
      </c>
      <c r="E29" s="54">
        <f>SUM(B29:D29)</f>
        <v>1778087000</v>
      </c>
      <c r="F29" s="113"/>
      <c r="G29" s="116"/>
    </row>
    <row r="30" spans="1:7" ht="15.75" customHeight="1">
      <c r="A30" s="52" t="s">
        <v>61</v>
      </c>
      <c r="B30" s="53">
        <f>IF(LEN('[2]Datos Financieros'!$E7)&gt;0,'[2]Datos Financieros'!$E7,"")</f>
        <v>1146945001</v>
      </c>
      <c r="C30" s="53" t="str">
        <f>IF(LEN('[2]Datos Financieros'!$E8)&gt;0,'[2]Datos Financieros'!$E8,"")</f>
        <v/>
      </c>
      <c r="D30" s="53" t="str">
        <f>IF(LEN('[2]Datos Financieros'!$E9)&gt;0,'[2]Datos Financieros'!$E9,"")</f>
        <v/>
      </c>
      <c r="E30" s="54">
        <f>SUM(B30:D30)</f>
        <v>1146945001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1.5502809624260265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IF('[2]Datos Financieros'!F17="CUMPLE","X","")</f>
        <v>X</v>
      </c>
      <c r="G35" s="100" t="str">
        <f>IF('[2]Datos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IF(LEN('[2]Datos Financieros'!$G7)&gt;0,'[2]Datos Financieros'!$G7,"")</f>
        <v>1146945001</v>
      </c>
      <c r="C38" s="53" t="str">
        <f>IF(LEN('[2]Datos Financieros'!$G8)&gt;0,'[2]Datos Financieros'!$G8,"")</f>
        <v/>
      </c>
      <c r="D38" s="53" t="str">
        <f>IF(LEN('[2]Datos Financieros'!$G9)&gt;0,'[2]Datos Financieros'!$G9,"")</f>
        <v/>
      </c>
      <c r="E38" s="67">
        <f>SUM(B38:D38)</f>
        <v>1146945001</v>
      </c>
      <c r="F38" s="98"/>
      <c r="G38" s="101"/>
    </row>
    <row r="39" spans="1:7">
      <c r="A39" s="52" t="s">
        <v>66</v>
      </c>
      <c r="B39" s="53">
        <f>IF(LEN('[2]Datos Financieros'!$F7)&gt;0,'[2]Datos Financieros'!$F7,"")</f>
        <v>1803987000</v>
      </c>
      <c r="C39" s="53" t="str">
        <f>IF(LEN('[2]Datos Financieros'!$F8)&gt;0,'[2]Datos Financieros'!$F8,"")</f>
        <v/>
      </c>
      <c r="D39" s="53" t="str">
        <f>IF(LEN('[2]Datos Financieros'!$F9)&gt;0,'[2]Datos Financieros'!$F9,"")</f>
        <v/>
      </c>
      <c r="E39" s="67">
        <f>SUM(B39:D39)</f>
        <v>1803987000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0.63578340697577085</v>
      </c>
      <c r="F41" s="99"/>
      <c r="G41" s="102"/>
    </row>
    <row r="42" spans="1:7" ht="15.75" customHeight="1" thickBot="1">
      <c r="A42" s="103" t="s">
        <v>68</v>
      </c>
      <c r="B42" s="104"/>
      <c r="C42" s="69" t="str">
        <f>IF(LEN('[2]Datos Financieros'!G16)&gt;0,'[2]Datos Financieros'!G16,"")</f>
        <v>CUMPLE</v>
      </c>
      <c r="D42" s="69"/>
      <c r="E42" s="69"/>
      <c r="F42" s="69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7" spans="1:7">
      <c r="A47" s="73" t="s">
        <v>69</v>
      </c>
      <c r="B47" s="74"/>
      <c r="C47" s="2"/>
    </row>
    <row r="48" spans="1:7">
      <c r="A48" s="75" t="s">
        <v>70</v>
      </c>
      <c r="B48" s="74"/>
      <c r="C48" s="2"/>
    </row>
    <row r="49" spans="1:3">
      <c r="A49" s="75" t="s">
        <v>71</v>
      </c>
      <c r="B49" s="74"/>
      <c r="C49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2:D22"/>
    <mergeCell ref="A8:G8"/>
    <mergeCell ref="A10:G10"/>
    <mergeCell ref="B12:F12"/>
    <mergeCell ref="B13:F13"/>
    <mergeCell ref="B14:F14"/>
    <mergeCell ref="E22:G22"/>
    <mergeCell ref="B19:D19"/>
    <mergeCell ref="E19:G19"/>
    <mergeCell ref="B20:D20"/>
    <mergeCell ref="E20:G20"/>
    <mergeCell ref="B21:D21"/>
    <mergeCell ref="E21:G21"/>
    <mergeCell ref="B15:F15"/>
    <mergeCell ref="B17:D17"/>
    <mergeCell ref="E17:G17"/>
    <mergeCell ref="B18:D18"/>
    <mergeCell ref="E18:G18"/>
  </mergeCells>
  <pageMargins left="0.39370078740157483" right="0.39370078740157483" top="0.59055118110236227" bottom="0.39370078740157483" header="0.31496062992125984" footer="0.31496062992125984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3" workbookViewId="0">
      <selection activeCell="E33" sqref="E33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2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IF(LEN('[16]Lista de Chequeo'!A15)&gt;0,'[16]Lista de Chequeo'!A15,"")</f>
        <v>1</v>
      </c>
      <c r="B13" s="130" t="str">
        <f>IF(LEN('[16]Lista de Chequeo'!C15)&gt;0,'[16]Lista de Chequeo'!C15,"")</f>
        <v>CRUZ ROJA COLOMBIANA</v>
      </c>
      <c r="C13" s="130"/>
      <c r="D13" s="130"/>
      <c r="E13" s="130"/>
      <c r="F13" s="130"/>
      <c r="G13" s="36">
        <f>IF(LEN('[16]Lista de Chequeo'!B15)&gt;0,'[16]Lista de Chequeo'!B15,"")</f>
        <v>890102064</v>
      </c>
    </row>
    <row r="14" spans="1:7">
      <c r="A14" s="35">
        <f>IF(LEN('[16]Lista de Chequeo'!A16)&gt;0,'[16]Lista de Chequeo'!A16,"")</f>
        <v>2</v>
      </c>
      <c r="B14" s="130" t="str">
        <f>IF(LEN('[16]Lista de Chequeo'!C16)&gt;0,'[16]Lista de Chequeo'!C16,"")</f>
        <v/>
      </c>
      <c r="C14" s="130"/>
      <c r="D14" s="130"/>
      <c r="E14" s="130"/>
      <c r="F14" s="130"/>
      <c r="G14" s="36" t="str">
        <f>IF(LEN('[16]Lista de Chequeo'!B16)&gt;0,'[16]Lista de Chequeo'!B16,"")</f>
        <v/>
      </c>
    </row>
    <row r="15" spans="1:7" ht="15.75" thickBot="1">
      <c r="A15" s="37">
        <f>IF(LEN('[16]Lista de Chequeo'!A17)&gt;0,'[16]Lista de Chequeo'!A17,"")</f>
        <v>3</v>
      </c>
      <c r="B15" s="131" t="str">
        <f>IF(LEN('[16]Lista de Chequeo'!C17)&gt;0,'[16]Lista de Chequeo'!C17,"")</f>
        <v/>
      </c>
      <c r="C15" s="131"/>
      <c r="D15" s="131"/>
      <c r="E15" s="131"/>
      <c r="F15" s="131"/>
      <c r="G15" s="38" t="str">
        <f>IF(LEN('[16]Lista de Chequeo'!B17)&gt;0,'[16]Lista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IF(LEN('[16]Datos Financieros'!A21:B21)&gt;0,'[16]Datos Financieros'!A21:B21,"")</f>
        <v>31</v>
      </c>
      <c r="B18" s="119">
        <f>IF(LEN('[16]Datos Financieros'!C21)&gt;0,'[16]Datos Financieros'!C21,"")</f>
        <v>1252968600</v>
      </c>
      <c r="C18" s="119"/>
      <c r="D18" s="119"/>
      <c r="E18" s="119">
        <f>IF(LEN('[16]Datos Financieros'!D21)&gt;0,'[16]Datos Financieros'!D21,"")</f>
        <v>2034.039935064935</v>
      </c>
      <c r="F18" s="119"/>
      <c r="G18" s="120"/>
    </row>
    <row r="19" spans="1:7">
      <c r="A19" s="42" t="str">
        <f>IF(LEN('[16]Datos Financieros'!A22:B22)&gt;0,'[16]Datos Financieros'!A22:B22,"")</f>
        <v/>
      </c>
      <c r="B19" s="118">
        <f>IF(LEN('[16]Datos Financieros'!C22)&gt;0,'[16]Datos Financieros'!C22,"")</f>
        <v>0</v>
      </c>
      <c r="C19" s="118"/>
      <c r="D19" s="118"/>
      <c r="E19" s="119">
        <f>IF(LEN('[16]Datos Financieros'!D22)&gt;0,'[16]Datos Financieros'!D22,"")</f>
        <v>0</v>
      </c>
      <c r="F19" s="119"/>
      <c r="G19" s="120"/>
    </row>
    <row r="20" spans="1:7">
      <c r="A20" s="42" t="str">
        <f>IF(LEN('[16]Datos Financieros'!A23:B23)&gt;0,'[16]Datos Financieros'!A23:B23,"")</f>
        <v/>
      </c>
      <c r="B20" s="118">
        <f>IF(LEN('[16]Datos Financieros'!C23)&gt;0,'[16]Datos Financieros'!C23,"")</f>
        <v>0</v>
      </c>
      <c r="C20" s="118"/>
      <c r="D20" s="118"/>
      <c r="E20" s="119">
        <f>IF(LEN('[16]Datos Financieros'!D23)&gt;0,'[16]Datos Financieros'!D23,"")</f>
        <v>0</v>
      </c>
      <c r="F20" s="119"/>
      <c r="G20" s="120"/>
    </row>
    <row r="21" spans="1:7">
      <c r="A21" s="42" t="str">
        <f>IF(LEN('[16]Datos Financieros'!A24:B24)&gt;0,'[16]Datos Financieros'!A24:B24,"")</f>
        <v/>
      </c>
      <c r="B21" s="118">
        <f>IF(LEN('[16]Datos Financieros'!C24)&gt;0,'[16]Datos Financieros'!C24,"")</f>
        <v>0</v>
      </c>
      <c r="C21" s="118"/>
      <c r="D21" s="118"/>
      <c r="E21" s="119">
        <f>IF(LEN('[16]Datos Financieros'!D24)&gt;0,'[16]Datos Financieros'!D24,"")</f>
        <v>0</v>
      </c>
      <c r="F21" s="119"/>
      <c r="G21" s="120"/>
    </row>
    <row r="22" spans="1:7" ht="15.75" thickBot="1">
      <c r="A22" s="43" t="str">
        <f>IF(LEN('[16]Datos Financieros'!A25:B25)&gt;0,'[16]Datos Financieros'!A25:B25,"")</f>
        <v/>
      </c>
      <c r="B22" s="121">
        <f>IF(LEN('[16]Datos Financieros'!C25)&gt;0,'[16]Datos Financieros'!C25,"")</f>
        <v>0</v>
      </c>
      <c r="C22" s="121"/>
      <c r="D22" s="121"/>
      <c r="E22" s="119">
        <f>IF(LEN('[16]Datos Financieros'!D25)&gt;0,'[16]Datos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1252968600</v>
      </c>
      <c r="C23" s="106"/>
      <c r="D23" s="106"/>
      <c r="E23" s="105">
        <f>SUM(E18:G22)</f>
        <v>2034.039935064935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IF('[16]Datos Financieros'!F15="CUMPLE","X","")</f>
        <v>X</v>
      </c>
      <c r="G26" s="115" t="str">
        <f>IF('[16]Datos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IF(LEN('[16]Datos Financieros'!$D7)&gt;0,'[16]Datos Financieros'!$D7,"")</f>
        <v>1359504857</v>
      </c>
      <c r="C29" s="53" t="str">
        <f>IF(LEN('[16]Datos Financieros'!$D8)&gt;0,'[16]Datos Financieros'!$D8,"")</f>
        <v/>
      </c>
      <c r="D29" s="53" t="str">
        <f>IF(LEN('[16]Datos Financieros'!$D9)&gt;0,'[16]Datos Financieros'!$D9,"")</f>
        <v/>
      </c>
      <c r="E29" s="54">
        <f>SUM(B29:D29)</f>
        <v>1359504857</v>
      </c>
      <c r="F29" s="113"/>
      <c r="G29" s="116"/>
    </row>
    <row r="30" spans="1:7">
      <c r="A30" s="52" t="s">
        <v>61</v>
      </c>
      <c r="B30" s="53">
        <f>IF(LEN('[16]Datos Financieros'!$E7)&gt;0,'[16]Datos Financieros'!$E7,"")</f>
        <v>1076328472</v>
      </c>
      <c r="C30" s="53" t="str">
        <f>IF(LEN('[16]Datos Financieros'!$E8)&gt;0,'[16]Datos Financieros'!$E8,"")</f>
        <v/>
      </c>
      <c r="D30" s="53" t="str">
        <f>IF(LEN('[16]Datos Financieros'!$E9)&gt;0,'[16]Datos Financieros'!$E9,"")</f>
        <v/>
      </c>
      <c r="E30" s="54">
        <f>SUM(B30:D30)</f>
        <v>1076328472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1.2630947636958916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IF('[16]Datos Financieros'!F17="CUMPLE","X","")</f>
        <v>X</v>
      </c>
      <c r="G35" s="100" t="str">
        <f>IF('[16]Datos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IF(LEN('[16]Datos Financieros'!$G7)&gt;0,'[16]Datos Financieros'!$G7,"")</f>
        <v>1076328472</v>
      </c>
      <c r="C38" s="53" t="str">
        <f>IF(LEN('[16]Datos Financieros'!$G8)&gt;0,'[16]Datos Financieros'!$G8,"")</f>
        <v/>
      </c>
      <c r="D38" s="53" t="str">
        <f>IF(LEN('[16]Datos Financieros'!$G9)&gt;0,'[16]Datos Financieros'!$G9,"")</f>
        <v/>
      </c>
      <c r="E38" s="67">
        <f>SUM(B38:D38)</f>
        <v>1076328472</v>
      </c>
      <c r="F38" s="98"/>
      <c r="G38" s="101"/>
    </row>
    <row r="39" spans="1:7">
      <c r="A39" s="52" t="s">
        <v>66</v>
      </c>
      <c r="B39" s="53">
        <f>IF(LEN('[16]Datos Financieros'!$F7)&gt;0,'[16]Datos Financieros'!$F7,"")</f>
        <v>6108386839</v>
      </c>
      <c r="C39" s="53" t="str">
        <f>IF(LEN('[16]Datos Financieros'!$F8)&gt;0,'[16]Datos Financieros'!$F8,"")</f>
        <v/>
      </c>
      <c r="D39" s="53" t="str">
        <f>IF(LEN('[16]Datos Financieros'!$F9)&gt;0,'[16]Datos Financieros'!$F9,"")</f>
        <v/>
      </c>
      <c r="E39" s="67">
        <f>SUM(B39:D39)</f>
        <v>6108386839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0.176205027672446</v>
      </c>
      <c r="F41" s="99"/>
      <c r="G41" s="102"/>
    </row>
    <row r="42" spans="1:7" ht="15.75" thickBot="1">
      <c r="A42" s="103" t="s">
        <v>68</v>
      </c>
      <c r="B42" s="104"/>
      <c r="C42" s="78" t="str">
        <f>IF(LEN('[16]Datos Financieros'!G16)&gt;0,'[16]Datos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1" workbookViewId="0">
      <selection activeCell="A46" sqref="A46"/>
    </sheetView>
  </sheetViews>
  <sheetFormatPr baseColWidth="10" defaultRowHeight="15"/>
  <cols>
    <col min="1" max="1" width="21.28515625" style="82" customWidth="1"/>
    <col min="2" max="2" width="27" style="82" customWidth="1"/>
    <col min="3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0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IF(LEN('[17]Lista de Chequeo'!A15)&gt;0,'[17]Lista de Chequeo'!A15,"")</f>
        <v>1</v>
      </c>
      <c r="B13" s="130" t="str">
        <f>IF(LEN('[17]Lista de Chequeo'!C15)&gt;0,'[17]Lista de Chequeo'!C15,"")</f>
        <v>FUNDACIÓN CRISTIANA LOS BRAZOS DE JESUS NACIONAL E INTERNACIONAL</v>
      </c>
      <c r="C13" s="130"/>
      <c r="D13" s="130"/>
      <c r="E13" s="130"/>
      <c r="F13" s="130"/>
      <c r="G13" s="36" t="str">
        <f>IF(LEN('[17]Lista de Chequeo'!B15)&gt;0,'[17]Lista de Chequeo'!B15,"")</f>
        <v>900031979- 2</v>
      </c>
    </row>
    <row r="14" spans="1:7">
      <c r="A14" s="35">
        <f>IF(LEN('[17]Lista de Chequeo'!A16)&gt;0,'[17]Lista de Chequeo'!A16,"")</f>
        <v>2</v>
      </c>
      <c r="B14" s="130" t="str">
        <f>IF(LEN('[17]Lista de Chequeo'!C16)&gt;0,'[17]Lista de Chequeo'!C16,"")</f>
        <v/>
      </c>
      <c r="C14" s="130"/>
      <c r="D14" s="130"/>
      <c r="E14" s="130"/>
      <c r="F14" s="130"/>
      <c r="G14" s="36" t="str">
        <f>IF(LEN('[17]Lista de Chequeo'!B16)&gt;0,'[17]Lista de Chequeo'!B16,"")</f>
        <v/>
      </c>
    </row>
    <row r="15" spans="1:7" ht="15.75" thickBot="1">
      <c r="A15" s="37">
        <f>IF(LEN('[17]Lista de Chequeo'!A17)&gt;0,'[17]Lista de Chequeo'!A17,"")</f>
        <v>3</v>
      </c>
      <c r="B15" s="131" t="str">
        <f>IF(LEN('[17]Lista de Chequeo'!C17)&gt;0,'[17]Lista de Chequeo'!C17,"")</f>
        <v/>
      </c>
      <c r="C15" s="131"/>
      <c r="D15" s="131"/>
      <c r="E15" s="131"/>
      <c r="F15" s="131"/>
      <c r="G15" s="38" t="str">
        <f>IF(LEN('[17]Lista de Chequeo'!B17)&gt;0,'[17]Lista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IF(LEN('[17]Datos Financieros'!A21:B21)&gt;0,'[17]Datos Financieros'!A21:B21,"")</f>
        <v>22</v>
      </c>
      <c r="B18" s="119">
        <f>IF(LEN('[17]Datos Financieros'!C21)&gt;0,'[17]Datos Financieros'!C21,"")</f>
        <v>1282604040</v>
      </c>
      <c r="C18" s="119"/>
      <c r="D18" s="119"/>
      <c r="E18" s="119">
        <f>IF(LEN('[17]Datos Financieros'!D21)&gt;0,'[17]Datos Financieros'!D21,"")</f>
        <v>2082.1494155844157</v>
      </c>
      <c r="F18" s="119"/>
      <c r="G18" s="120"/>
    </row>
    <row r="19" spans="1:7">
      <c r="A19" s="42" t="str">
        <f>IF(LEN('[17]Datos Financieros'!A22:B22)&gt;0,'[17]Datos Financieros'!A22:B22,"")</f>
        <v/>
      </c>
      <c r="B19" s="118">
        <f>IF(LEN('[17]Datos Financieros'!C22)&gt;0,'[17]Datos Financieros'!C22,"")</f>
        <v>0</v>
      </c>
      <c r="C19" s="118"/>
      <c r="D19" s="118"/>
      <c r="E19" s="119">
        <f>IF(LEN('[17]Datos Financieros'!D22)&gt;0,'[17]Datos Financieros'!D22,"")</f>
        <v>0</v>
      </c>
      <c r="F19" s="119"/>
      <c r="G19" s="120"/>
    </row>
    <row r="20" spans="1:7">
      <c r="A20" s="42" t="str">
        <f>IF(LEN('[17]Datos Financieros'!A23:B23)&gt;0,'[17]Datos Financieros'!A23:B23,"")</f>
        <v/>
      </c>
      <c r="B20" s="118">
        <f>IF(LEN('[17]Datos Financieros'!C23)&gt;0,'[17]Datos Financieros'!C23,"")</f>
        <v>0</v>
      </c>
      <c r="C20" s="118"/>
      <c r="D20" s="118"/>
      <c r="E20" s="119">
        <f>IF(LEN('[17]Datos Financieros'!D23)&gt;0,'[17]Datos Financieros'!D23,"")</f>
        <v>0</v>
      </c>
      <c r="F20" s="119"/>
      <c r="G20" s="120"/>
    </row>
    <row r="21" spans="1:7">
      <c r="A21" s="42" t="str">
        <f>IF(LEN('[17]Datos Financieros'!A24:B24)&gt;0,'[17]Datos Financieros'!A24:B24,"")</f>
        <v/>
      </c>
      <c r="B21" s="118">
        <f>IF(LEN('[17]Datos Financieros'!C24)&gt;0,'[17]Datos Financieros'!C24,"")</f>
        <v>0</v>
      </c>
      <c r="C21" s="118"/>
      <c r="D21" s="118"/>
      <c r="E21" s="119">
        <f>IF(LEN('[17]Datos Financieros'!D24)&gt;0,'[17]Datos Financieros'!D24,"")</f>
        <v>0</v>
      </c>
      <c r="F21" s="119"/>
      <c r="G21" s="120"/>
    </row>
    <row r="22" spans="1:7" ht="15.75" thickBot="1">
      <c r="A22" s="43" t="str">
        <f>IF(LEN('[17]Datos Financieros'!A25:B25)&gt;0,'[17]Datos Financieros'!A25:B25,"")</f>
        <v/>
      </c>
      <c r="B22" s="121">
        <f>IF(LEN('[17]Datos Financieros'!C25)&gt;0,'[17]Datos Financieros'!C25,"")</f>
        <v>0</v>
      </c>
      <c r="C22" s="121"/>
      <c r="D22" s="121"/>
      <c r="E22" s="119">
        <f>IF(LEN('[17]Datos Financieros'!D25)&gt;0,'[17]Datos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1282604040</v>
      </c>
      <c r="C23" s="106"/>
      <c r="D23" s="106"/>
      <c r="E23" s="105">
        <f>SUM(E18:G22)</f>
        <v>2082.1494155844157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IF('[17]Datos Financieros'!F15="CUMPLE","X","")</f>
        <v>X</v>
      </c>
      <c r="G26" s="115" t="str">
        <f>IF('[17]Datos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IF(LEN('[17]Datos Financieros'!$D7)&gt;0,'[17]Datos Financieros'!$D7,"")</f>
        <v>208111253</v>
      </c>
      <c r="C29" s="53" t="str">
        <f>IF(LEN('[17]Datos Financieros'!$D8)&gt;0,'[17]Datos Financieros'!$D8,"")</f>
        <v/>
      </c>
      <c r="D29" s="53" t="str">
        <f>IF(LEN('[17]Datos Financieros'!$D9)&gt;0,'[17]Datos Financieros'!$D9,"")</f>
        <v/>
      </c>
      <c r="E29" s="54">
        <f>SUM(B29:D29)</f>
        <v>208111253</v>
      </c>
      <c r="F29" s="113"/>
      <c r="G29" s="116"/>
    </row>
    <row r="30" spans="1:7">
      <c r="A30" s="52" t="s">
        <v>61</v>
      </c>
      <c r="B30" s="53">
        <f>IF(LEN('[17]Datos Financieros'!$E7)&gt;0,'[17]Datos Financieros'!$E7,"")</f>
        <v>40253209</v>
      </c>
      <c r="C30" s="53" t="str">
        <f>IF(LEN('[17]Datos Financieros'!$E8)&gt;0,'[17]Datos Financieros'!$E8,"")</f>
        <v/>
      </c>
      <c r="D30" s="53" t="str">
        <f>IF(LEN('[17]Datos Financieros'!$E9)&gt;0,'[17]Datos Financieros'!$E9,"")</f>
        <v/>
      </c>
      <c r="E30" s="54">
        <f>SUM(B30:D30)</f>
        <v>40253209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'[17]Datos Financieros'!D15</f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5.1700537216796798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IF('[17]Datos Financieros'!F17="CUMPLE","X","")</f>
        <v>X</v>
      </c>
      <c r="G35" s="100" t="str">
        <f>IF('[17]Datos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IF(LEN('[17]Datos Financieros'!$G7)&gt;0,'[17]Datos Financieros'!$G7,"")</f>
        <v>40253209</v>
      </c>
      <c r="C38" s="53" t="str">
        <f>IF(LEN('[17]Datos Financieros'!$G8)&gt;0,'[17]Datos Financieros'!$G8,"")</f>
        <v/>
      </c>
      <c r="D38" s="53" t="str">
        <f>IF(LEN('[17]Datos Financieros'!$G9)&gt;0,'[17]Datos Financieros'!$G9,"")</f>
        <v/>
      </c>
      <c r="E38" s="67">
        <f>SUM(B38:D38)</f>
        <v>40253209</v>
      </c>
      <c r="F38" s="98"/>
      <c r="G38" s="101"/>
    </row>
    <row r="39" spans="1:7">
      <c r="A39" s="52" t="s">
        <v>66</v>
      </c>
      <c r="B39" s="53">
        <f>IF(LEN('[17]Datos Financieros'!$F7)&gt;0,'[17]Datos Financieros'!$F7,"")</f>
        <v>329128551</v>
      </c>
      <c r="C39" s="53" t="str">
        <f>IF(LEN('[17]Datos Financieros'!$F8)&gt;0,'[17]Datos Financieros'!$F8,"")</f>
        <v/>
      </c>
      <c r="D39" s="53" t="str">
        <f>IF(LEN('[17]Datos Financieros'!$F9)&gt;0,'[17]Datos Financieros'!$F9,"")</f>
        <v/>
      </c>
      <c r="E39" s="67">
        <f>SUM(B39:D39)</f>
        <v>329128551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'[17]Datos Financieros'!D17</f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0.12230239180921135</v>
      </c>
      <c r="F41" s="99"/>
      <c r="G41" s="102"/>
    </row>
    <row r="42" spans="1:7" ht="15.75" thickBot="1">
      <c r="A42" s="103" t="s">
        <v>86</v>
      </c>
      <c r="B42" s="104"/>
      <c r="C42" s="84"/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0"/>
  <sheetViews>
    <sheetView topLeftCell="A15" workbookViewId="0">
      <selection activeCell="F21" sqref="F21:F27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10.42578125" customWidth="1"/>
    <col min="6" max="6" width="25.710937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10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10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10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33" customHeight="1">
      <c r="A15" s="12">
        <v>1</v>
      </c>
      <c r="B15" s="13">
        <v>802019124</v>
      </c>
      <c r="C15" s="143" t="s">
        <v>35</v>
      </c>
      <c r="D15" s="143"/>
      <c r="E15" s="143"/>
      <c r="F15" s="143"/>
    </row>
    <row r="16" spans="1:7" ht="15" hidden="1" customHeight="1">
      <c r="A16" s="12"/>
      <c r="B16" s="13"/>
      <c r="C16" s="132"/>
      <c r="D16" s="132"/>
      <c r="E16" s="132"/>
      <c r="F16" s="132"/>
    </row>
    <row r="17" spans="1:7" ht="15" hidden="1" customHeight="1">
      <c r="A17" s="12"/>
      <c r="B17" s="13"/>
      <c r="C17" s="132"/>
      <c r="D17" s="132"/>
      <c r="E17" s="132"/>
      <c r="F17" s="132"/>
    </row>
    <row r="18" spans="1:7" ht="15.75">
      <c r="A18" s="14"/>
      <c r="B18" s="14"/>
      <c r="C18" s="14"/>
      <c r="D18" s="14"/>
      <c r="E18" s="14"/>
      <c r="F18" s="14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57.75" customHeight="1">
      <c r="A21" s="18">
        <v>1</v>
      </c>
      <c r="B21" s="19" t="s">
        <v>20</v>
      </c>
      <c r="C21" s="20"/>
      <c r="D21" s="20" t="s">
        <v>21</v>
      </c>
      <c r="E21" s="20"/>
      <c r="F21" s="19" t="s">
        <v>36</v>
      </c>
      <c r="G21" s="22"/>
    </row>
    <row r="22" spans="1:7" ht="39" customHeight="1">
      <c r="A22" s="18">
        <v>2</v>
      </c>
      <c r="B22" s="19" t="s">
        <v>22</v>
      </c>
      <c r="C22" s="20"/>
      <c r="D22" s="20" t="s">
        <v>21</v>
      </c>
      <c r="E22" s="20"/>
      <c r="F22" s="19" t="s">
        <v>37</v>
      </c>
      <c r="G22" s="22"/>
    </row>
    <row r="23" spans="1:7" ht="82.5" customHeight="1">
      <c r="A23" s="18">
        <v>3</v>
      </c>
      <c r="B23" s="19" t="s">
        <v>23</v>
      </c>
      <c r="C23" s="20"/>
      <c r="D23" s="20" t="s">
        <v>21</v>
      </c>
      <c r="E23" s="20"/>
      <c r="F23" s="19" t="s">
        <v>38</v>
      </c>
      <c r="G23" s="22"/>
    </row>
    <row r="24" spans="1:7" ht="66" customHeight="1">
      <c r="A24" s="18">
        <v>4</v>
      </c>
      <c r="B24" s="19" t="s">
        <v>24</v>
      </c>
      <c r="C24" s="20"/>
      <c r="D24" s="20" t="s">
        <v>21</v>
      </c>
      <c r="E24" s="20"/>
      <c r="F24" s="19" t="s">
        <v>39</v>
      </c>
      <c r="G24" s="22"/>
    </row>
    <row r="25" spans="1:7" ht="64.5" customHeight="1">
      <c r="A25" s="18">
        <v>5</v>
      </c>
      <c r="B25" s="19" t="s">
        <v>25</v>
      </c>
      <c r="C25" s="20"/>
      <c r="D25" s="20" t="s">
        <v>21</v>
      </c>
      <c r="E25" s="20"/>
      <c r="F25" s="19" t="s">
        <v>40</v>
      </c>
      <c r="G25" s="22"/>
    </row>
    <row r="26" spans="1:7" ht="66" customHeight="1">
      <c r="A26" s="18">
        <v>6</v>
      </c>
      <c r="B26" s="23" t="s">
        <v>26</v>
      </c>
      <c r="C26" s="26" t="s">
        <v>27</v>
      </c>
      <c r="D26" s="20" t="s">
        <v>21</v>
      </c>
      <c r="E26" s="20" t="s">
        <v>27</v>
      </c>
      <c r="F26" s="19" t="s">
        <v>41</v>
      </c>
      <c r="G26" s="22"/>
    </row>
    <row r="27" spans="1:7" ht="64.5" customHeight="1">
      <c r="A27" s="18">
        <v>7</v>
      </c>
      <c r="B27" s="24" t="s">
        <v>28</v>
      </c>
      <c r="C27" s="20"/>
      <c r="D27" s="20" t="s">
        <v>21</v>
      </c>
      <c r="E27" s="20" t="s">
        <v>27</v>
      </c>
      <c r="F27" s="19" t="s">
        <v>42</v>
      </c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  <row r="50" spans="1:7">
      <c r="A50" s="25"/>
      <c r="B50" s="25"/>
      <c r="C50" s="25"/>
      <c r="D50" s="25"/>
      <c r="E50" s="25"/>
      <c r="F50" s="25"/>
      <c r="G50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7" workbookViewId="0">
      <selection activeCell="E40" sqref="E40"/>
    </sheetView>
  </sheetViews>
  <sheetFormatPr baseColWidth="10" defaultRowHeight="15"/>
  <cols>
    <col min="1" max="1" width="11.42578125" style="90"/>
    <col min="2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IF(LEN('[42]Lista de Chequeo'!A15)&gt;0,'[42]Lista de Chequeo'!A15,"")</f>
        <v>1</v>
      </c>
      <c r="B13" s="130" t="str">
        <f>IF(LEN('[42]Lista de Chequeo'!C15)&gt;0,'[42]Lista de Chequeo'!C15,"")</f>
        <v>HIJAS DE LA CARIDAD DE SAN VICENTE DE PAUL</v>
      </c>
      <c r="C13" s="130"/>
      <c r="D13" s="130"/>
      <c r="E13" s="130"/>
      <c r="F13" s="130"/>
      <c r="G13" s="36">
        <f>IF(LEN('[42]Lista de Chequeo'!B15)&gt;0,'[42]Lista de Chequeo'!B15,"")</f>
        <v>860006696</v>
      </c>
    </row>
    <row r="14" spans="1:7" ht="12.95" customHeight="1">
      <c r="A14" s="35" t="str">
        <f>IF(LEN('[42]Lista de Chequeo'!A16)&gt;0,'[42]Lista de Chequeo'!A16,"")</f>
        <v/>
      </c>
      <c r="B14" s="130" t="str">
        <f>IF(LEN('[42]Lista de Chequeo'!C16)&gt;0,'[42]Lista de Chequeo'!C16,"")</f>
        <v/>
      </c>
      <c r="C14" s="130"/>
      <c r="D14" s="130"/>
      <c r="E14" s="130"/>
      <c r="F14" s="130"/>
      <c r="G14" s="36" t="str">
        <f>IF(LEN('[42]Lista de Chequeo'!B16)&gt;0,'[42]Lista de Chequeo'!B16,"")</f>
        <v/>
      </c>
    </row>
    <row r="15" spans="1:7" ht="12.95" customHeight="1" thickBot="1">
      <c r="A15" s="37" t="str">
        <f>IF(LEN('[42]Lista de Chequeo'!A17)&gt;0,'[42]Lista de Chequeo'!A17,"")</f>
        <v/>
      </c>
      <c r="B15" s="131" t="str">
        <f>IF(LEN('[42]Lista de Chequeo'!C17)&gt;0,'[42]Lista de Chequeo'!C17,"")</f>
        <v/>
      </c>
      <c r="C15" s="131"/>
      <c r="D15" s="131"/>
      <c r="E15" s="131"/>
      <c r="F15" s="131"/>
      <c r="G15" s="38" t="str">
        <f>IF(LEN('[42]Lista de Chequeo'!B17)&gt;0,'[42]Lista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 t="str">
        <f>IF(LEN('[42]Datos Financieros'!A21:B21)&gt;0,'[42]Datos Financieros'!A21:B21,"")</f>
        <v>HUILA</v>
      </c>
      <c r="B18" s="119">
        <f>IF(LEN('[42]Datos Financieros'!C21)&gt;0,'[42]Datos Financieros'!C21,"")</f>
        <v>1200761575</v>
      </c>
      <c r="C18" s="119"/>
      <c r="D18" s="119"/>
      <c r="E18" s="119">
        <f>IF(LEN('[42]Datos Financieros'!D21)&gt;0,'[42]Datos Financieros'!D21,"")</f>
        <v>1949.288271103896</v>
      </c>
      <c r="F18" s="119"/>
      <c r="G18" s="120"/>
    </row>
    <row r="19" spans="1:7" ht="27.75" customHeight="1">
      <c r="A19" s="42" t="str">
        <f>IF(LEN('[42]Datos Financieros'!A22:B22)&gt;0,'[42]Datos Financieros'!A22:B22,"")</f>
        <v>NORTE DE STANDER</v>
      </c>
      <c r="B19" s="118">
        <f>IF(LEN('[42]Datos Financieros'!C22)&gt;0,'[42]Datos Financieros'!C22,"")</f>
        <v>462525460</v>
      </c>
      <c r="C19" s="118"/>
      <c r="D19" s="118"/>
      <c r="E19" s="119">
        <f>IF(LEN('[42]Datos Financieros'!D22)&gt;0,'[42]Datos Financieros'!D22,"")</f>
        <v>750.85301948051949</v>
      </c>
      <c r="F19" s="119"/>
      <c r="G19" s="120"/>
    </row>
    <row r="20" spans="1:7" ht="12.95" customHeight="1">
      <c r="A20" s="42" t="str">
        <f>IF(LEN('[42]Datos Financieros'!A23:B23)&gt;0,'[42]Datos Financieros'!A23:B23,"")</f>
        <v>ATLANTICO</v>
      </c>
      <c r="B20" s="118">
        <f>IF(LEN('[42]Datos Financieros'!C23)&gt;0,'[42]Datos Financieros'!C23,"")</f>
        <v>318326346</v>
      </c>
      <c r="C20" s="118"/>
      <c r="D20" s="118"/>
      <c r="E20" s="119">
        <f>IF(LEN('[42]Datos Financieros'!D23)&gt;0,'[42]Datos Financieros'!D23,"")</f>
        <v>516.76354870129865</v>
      </c>
      <c r="F20" s="119"/>
      <c r="G20" s="120"/>
    </row>
    <row r="21" spans="1:7" ht="12.95" customHeight="1">
      <c r="A21" s="42" t="str">
        <f>IF(LEN('[42]Datos Financieros'!A24:B24)&gt;0,'[42]Datos Financieros'!A24:B24,"")</f>
        <v/>
      </c>
      <c r="B21" s="118">
        <f>IF(LEN('[42]Datos Financieros'!C24)&gt;0,'[42]Datos Financieros'!C24,"")</f>
        <v>0</v>
      </c>
      <c r="C21" s="118"/>
      <c r="D21" s="118"/>
      <c r="E21" s="119">
        <f>IF(LEN('[42]Datos Financieros'!D24)&gt;0,'[42]Datos Financieros'!D24,"")</f>
        <v>0</v>
      </c>
      <c r="F21" s="119"/>
      <c r="G21" s="120"/>
    </row>
    <row r="22" spans="1:7" ht="12.95" customHeight="1" thickBot="1">
      <c r="A22" s="43" t="str">
        <f>IF(LEN('[42]Datos Financieros'!A25:B25)&gt;0,'[42]Datos Financieros'!A25:B25,"")</f>
        <v/>
      </c>
      <c r="B22" s="121">
        <f>IF(LEN('[42]Datos Financieros'!C25)&gt;0,'[42]Datos Financieros'!C25,"")</f>
        <v>0</v>
      </c>
      <c r="C22" s="121"/>
      <c r="D22" s="121"/>
      <c r="E22" s="119">
        <f>IF(LEN('[42]Datos Financieros'!D25)&gt;0,'[42]Datos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1981613381</v>
      </c>
      <c r="C23" s="106"/>
      <c r="D23" s="106"/>
      <c r="E23" s="105">
        <f>SUM(E18:G22)</f>
        <v>3216.9048392857139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IF('[42]Datos Financieros'!F15="CUMPLE","X","")</f>
        <v>X</v>
      </c>
      <c r="G26" s="115" t="str">
        <f>IF('[42]Datos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IF(LEN('[42]Datos Financieros'!$D7)&gt;0,'[42]Datos Financieros'!$D7,"")</f>
        <v>30544953</v>
      </c>
      <c r="C29" s="53" t="str">
        <f>IF(LEN('[42]Datos Financieros'!$D8)&gt;0,'[42]Datos Financieros'!$D8,"")</f>
        <v/>
      </c>
      <c r="D29" s="53" t="str">
        <f>IF(LEN('[42]Datos Financieros'!$D9)&gt;0,'[42]Datos Financieros'!$D9,"")</f>
        <v/>
      </c>
      <c r="E29" s="54">
        <f>SUM(B29:D29)</f>
        <v>30544953</v>
      </c>
      <c r="F29" s="113"/>
      <c r="G29" s="116"/>
    </row>
    <row r="30" spans="1:7" ht="15.75" customHeight="1">
      <c r="A30" s="52" t="s">
        <v>61</v>
      </c>
      <c r="B30" s="53">
        <f>IF(LEN('[42]Datos Financieros'!$E7)&gt;0,'[42]Datos Financieros'!$E7,"")</f>
        <v>18708083</v>
      </c>
      <c r="C30" s="53" t="str">
        <f>IF(LEN('[42]Datos Financieros'!$E8)&gt;0,'[42]Datos Financieros'!$E8,"")</f>
        <v/>
      </c>
      <c r="D30" s="53" t="str">
        <f>IF(LEN('[42]Datos Financieros'!$E9)&gt;0,'[42]Datos Financieros'!$E9,"")</f>
        <v/>
      </c>
      <c r="E30" s="54">
        <f>SUM(B30:D30)</f>
        <v>18708083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 thickBot="1">
      <c r="A32" s="58"/>
      <c r="B32" s="59" t="s">
        <v>62</v>
      </c>
      <c r="C32" s="60"/>
      <c r="D32" s="61"/>
      <c r="E32" s="162">
        <v>1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1.6327142123540932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IF('[42]Datos Financieros'!F17="CUMPLE","X","")</f>
        <v>X</v>
      </c>
      <c r="G35" s="100" t="str">
        <f>IF('[42]Datos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IF(LEN('[42]Datos Financieros'!$G7)&gt;0,'[42]Datos Financieros'!$G7,"")</f>
        <v>18708083</v>
      </c>
      <c r="C38" s="53" t="str">
        <f>IF(LEN('[42]Datos Financieros'!$G8)&gt;0,'[42]Datos Financieros'!$G8,"")</f>
        <v/>
      </c>
      <c r="D38" s="53" t="str">
        <f>IF(LEN('[42]Datos Financieros'!$G9)&gt;0,'[42]Datos Financieros'!$G9,"")</f>
        <v/>
      </c>
      <c r="E38" s="67">
        <f>SUM(B38:D38)</f>
        <v>18708083</v>
      </c>
      <c r="F38" s="98"/>
      <c r="G38" s="101"/>
    </row>
    <row r="39" spans="1:7">
      <c r="A39" s="52" t="s">
        <v>66</v>
      </c>
      <c r="B39" s="53">
        <f>IF(LEN('[42]Datos Financieros'!$F7)&gt;0,'[42]Datos Financieros'!$F7,"")</f>
        <v>43348009</v>
      </c>
      <c r="C39" s="53" t="str">
        <f>IF(LEN('[42]Datos Financieros'!$F8)&gt;0,'[42]Datos Financieros'!$F8,"")</f>
        <v/>
      </c>
      <c r="D39" s="53" t="str">
        <f>IF(LEN('[42]Datos Financieros'!$F9)&gt;0,'[42]Datos Financieros'!$F9,"")</f>
        <v/>
      </c>
      <c r="E39" s="67">
        <f>SUM(B39:D39)</f>
        <v>43348009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66">
        <f>E38/E39</f>
        <v>0.431578829837375</v>
      </c>
      <c r="F41" s="99"/>
      <c r="G41" s="102"/>
    </row>
    <row r="42" spans="1:7" ht="15.75" customHeight="1" thickBot="1">
      <c r="A42" s="103" t="s">
        <v>68</v>
      </c>
      <c r="B42" s="104"/>
      <c r="C42" s="88" t="str">
        <f>IF(LEN('[42]Datos Financieros'!G16)&gt;0,'[42]Datos Financieros'!G16,"")</f>
        <v>CUMPLE</v>
      </c>
      <c r="D42" s="88"/>
      <c r="E42" s="88"/>
      <c r="F42" s="8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2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IF(LEN('[18]Lista de Chequeo'!A15)&gt;0,'[18]Lista de Chequeo'!A15,"")</f>
        <v>1</v>
      </c>
      <c r="B13" s="130" t="str">
        <f>IF(LEN('[18]Lista de Chequeo'!C15)&gt;0,'[18]Lista de Chequeo'!C15,"")</f>
        <v xml:space="preserve">FUNDACION MANOS UNIDAS CONSTRUYENDO PAIS </v>
      </c>
      <c r="C13" s="130"/>
      <c r="D13" s="130"/>
      <c r="E13" s="130"/>
      <c r="F13" s="130"/>
      <c r="G13" s="36">
        <f>IF(LEN('[18]Lista de Chequeo'!B15)&gt;0,'[18]Lista de Chequeo'!B15,"")</f>
        <v>825002350</v>
      </c>
    </row>
    <row r="14" spans="1:7">
      <c r="A14" s="35" t="str">
        <f>IF(LEN('[18]Lista de Chequeo'!A16)&gt;0,'[18]Lista de Chequeo'!A16,"")</f>
        <v/>
      </c>
      <c r="B14" s="130" t="str">
        <f>IF(LEN('[18]Lista de Chequeo'!C16)&gt;0,'[18]Lista de Chequeo'!C16,"")</f>
        <v/>
      </c>
      <c r="C14" s="130"/>
      <c r="D14" s="130"/>
      <c r="E14" s="130"/>
      <c r="F14" s="130"/>
      <c r="G14" s="36" t="str">
        <f>IF(LEN('[18]Lista de Chequeo'!B16)&gt;0,'[18]Lista de Chequeo'!B16,"")</f>
        <v/>
      </c>
    </row>
    <row r="15" spans="1:7" ht="15.75" thickBot="1">
      <c r="A15" s="37" t="str">
        <f>IF(LEN('[18]Lista de Chequeo'!A17)&gt;0,'[18]Lista de Chequeo'!A17,"")</f>
        <v/>
      </c>
      <c r="B15" s="131" t="str">
        <f>IF(LEN('[18]Lista de Chequeo'!C17)&gt;0,'[18]Lista de Chequeo'!C17,"")</f>
        <v/>
      </c>
      <c r="C15" s="131"/>
      <c r="D15" s="131"/>
      <c r="E15" s="131"/>
      <c r="F15" s="131"/>
      <c r="G15" s="38" t="str">
        <f>IF(LEN('[18]Lista de Chequeo'!B17)&gt;0,'[18]Lista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IF(LEN('[18]Datos Financieros'!A21:B21)&gt;0,'[18]Datos Financieros'!A21:B21,"")</f>
        <v>ATLANTICO</v>
      </c>
      <c r="B18" s="119">
        <f>IF(LEN('[18]Datos Financieros'!C21)&gt;0,'[18]Datos Financieros'!C21,"")</f>
        <v>1718674864</v>
      </c>
      <c r="C18" s="119"/>
      <c r="D18" s="119"/>
      <c r="E18" s="119">
        <f>IF(LEN('[18]Datos Financieros'!D21)&gt;0,'[18]Datos Financieros'!D21,"")</f>
        <v>2790.0565974025976</v>
      </c>
      <c r="F18" s="119"/>
      <c r="G18" s="120"/>
    </row>
    <row r="19" spans="1:7">
      <c r="A19" s="42" t="str">
        <f>IF(LEN('[18]Datos Financieros'!A22:B22)&gt;0,'[18]Datos Financieros'!A22:B22,"")</f>
        <v>CESAR</v>
      </c>
      <c r="B19" s="118">
        <f>IF(LEN('[18]Datos Financieros'!C22)&gt;0,'[18]Datos Financieros'!C22,"")</f>
        <v>4412537753</v>
      </c>
      <c r="C19" s="118"/>
      <c r="D19" s="118"/>
      <c r="E19" s="119">
        <f>IF(LEN('[18]Datos Financieros'!D22)&gt;0,'[18]Datos Financieros'!D22,"")</f>
        <v>7163.2106379870129</v>
      </c>
      <c r="F19" s="119"/>
      <c r="G19" s="120"/>
    </row>
    <row r="20" spans="1:7">
      <c r="A20" s="42" t="str">
        <f>IF(LEN('[18]Datos Financieros'!A23:B23)&gt;0,'[18]Datos Financieros'!A23:B23,"")</f>
        <v/>
      </c>
      <c r="B20" s="118" t="str">
        <f>IF(LEN('[18]Datos Financieros'!C23)&gt;0,'[18]Datos Financieros'!C23,"")</f>
        <v/>
      </c>
      <c r="C20" s="118"/>
      <c r="D20" s="118"/>
      <c r="E20" s="119">
        <f>IF(LEN('[18]Datos Financieros'!D23)&gt;0,'[18]Datos Financieros'!D23,"")</f>
        <v>0</v>
      </c>
      <c r="F20" s="119"/>
      <c r="G20" s="120"/>
    </row>
    <row r="21" spans="1:7">
      <c r="A21" s="42" t="str">
        <f>IF(LEN('[18]Datos Financieros'!A24:B24)&gt;0,'[18]Datos Financieros'!A24:B24,"")</f>
        <v/>
      </c>
      <c r="B21" s="118" t="str">
        <f>IF(LEN('[18]Datos Financieros'!C24)&gt;0,'[18]Datos Financieros'!C24,"")</f>
        <v/>
      </c>
      <c r="C21" s="118"/>
      <c r="D21" s="118"/>
      <c r="E21" s="119">
        <f>IF(LEN('[18]Datos Financieros'!D24)&gt;0,'[18]Datos Financieros'!D24,"")</f>
        <v>0</v>
      </c>
      <c r="F21" s="119"/>
      <c r="G21" s="120"/>
    </row>
    <row r="22" spans="1:7" ht="15.75" thickBot="1">
      <c r="A22" s="43" t="str">
        <f>IF(LEN('[18]Datos Financieros'!A25:B25)&gt;0,'[18]Datos Financieros'!A25:B25,"")</f>
        <v/>
      </c>
      <c r="B22" s="121" t="str">
        <f>IF(LEN('[18]Datos Financieros'!C25)&gt;0,'[18]Datos Financieros'!C25,"")</f>
        <v/>
      </c>
      <c r="C22" s="121"/>
      <c r="D22" s="121"/>
      <c r="E22" s="119">
        <f>IF(LEN('[18]Datos Financieros'!D25)&gt;0,'[18]Datos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6131212617</v>
      </c>
      <c r="C23" s="106"/>
      <c r="D23" s="106"/>
      <c r="E23" s="105">
        <f>SUM(E18:G22)</f>
        <v>9953.2672353896105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IF('[18]Datos Financieros'!F15="CUMPLE","X","")</f>
        <v>X</v>
      </c>
      <c r="G26" s="115" t="str">
        <f>IF('[18]Datos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IF(LEN('[18]Datos Financieros'!$D7)&gt;0,'[18]Datos Financieros'!$D7,"")</f>
        <v>978391399</v>
      </c>
      <c r="C29" s="53" t="str">
        <f>IF(LEN('[18]Datos Financieros'!$D8)&gt;0,'[18]Datos Financieros'!$D8,"")</f>
        <v/>
      </c>
      <c r="D29" s="53" t="str">
        <f>IF(LEN('[18]Datos Financieros'!$D9)&gt;0,'[18]Datos Financieros'!$D9,"")</f>
        <v/>
      </c>
      <c r="E29" s="54">
        <f>SUM(B29:D29)</f>
        <v>978391399</v>
      </c>
      <c r="F29" s="113"/>
      <c r="G29" s="116"/>
    </row>
    <row r="30" spans="1:7">
      <c r="A30" s="52" t="s">
        <v>61</v>
      </c>
      <c r="B30" s="53">
        <f>IF(LEN('[18]Datos Financieros'!$E7)&gt;0,'[18]Datos Financieros'!$E7,"")</f>
        <v>615546262</v>
      </c>
      <c r="C30" s="53" t="str">
        <f>IF(LEN('[18]Datos Financieros'!$E8)&gt;0,'[18]Datos Financieros'!$E8,"")</f>
        <v/>
      </c>
      <c r="D30" s="53" t="str">
        <f>IF(LEN('[18]Datos Financieros'!$E9)&gt;0,'[18]Datos Financieros'!$E9,"")</f>
        <v/>
      </c>
      <c r="E30" s="54">
        <f>SUM(B30:D30)</f>
        <v>615546262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1.5894685085424172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IF('[18]Datos Financieros'!F17="CUMPLE","X","")</f>
        <v>X</v>
      </c>
      <c r="G35" s="100" t="str">
        <f>IF('[18]Datos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IF(LEN('[18]Datos Financieros'!$G7)&gt;0,'[18]Datos Financieros'!$G7,"")</f>
        <v>615546262</v>
      </c>
      <c r="C38" s="53" t="str">
        <f>IF(LEN('[18]Datos Financieros'!$G8)&gt;0,'[18]Datos Financieros'!$G8,"")</f>
        <v/>
      </c>
      <c r="D38" s="53" t="str">
        <f>IF(LEN('[18]Datos Financieros'!$G9)&gt;0,'[18]Datos Financieros'!$G9,"")</f>
        <v/>
      </c>
      <c r="E38" s="67">
        <f>SUM(B38:D38)</f>
        <v>615546262</v>
      </c>
      <c r="F38" s="98"/>
      <c r="G38" s="101"/>
    </row>
    <row r="39" spans="1:7">
      <c r="A39" s="52" t="s">
        <v>66</v>
      </c>
      <c r="B39" s="53">
        <f>IF(LEN('[18]Datos Financieros'!$F7)&gt;0,'[18]Datos Financieros'!$F7,"")</f>
        <v>1073849066</v>
      </c>
      <c r="C39" s="53" t="str">
        <f>IF(LEN('[18]Datos Financieros'!$F8)&gt;0,'[18]Datos Financieros'!$F8,"")</f>
        <v/>
      </c>
      <c r="D39" s="53" t="str">
        <f>IF(LEN('[18]Datos Financieros'!$F9)&gt;0,'[18]Datos Financieros'!$F9,"")</f>
        <v/>
      </c>
      <c r="E39" s="67">
        <f>SUM(B39:D39)</f>
        <v>1073849066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0.57321487859821818</v>
      </c>
      <c r="F41" s="99"/>
      <c r="G41" s="102"/>
    </row>
    <row r="42" spans="1:7" ht="15.75" thickBot="1">
      <c r="A42" s="103" t="s">
        <v>68</v>
      </c>
      <c r="B42" s="104"/>
      <c r="C42" s="78" t="str">
        <f>IF(LEN('[18]Datos Financieros'!G16)&gt;0,'[18]Datos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0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IF(LEN('[19]Lista de Chequeo'!A15)&gt;0,'[19]Lista de Chequeo'!A15,"")</f>
        <v>1</v>
      </c>
      <c r="B13" s="130" t="str">
        <f>IF(LEN('[19]Lista de Chequeo'!C15)&gt;0,'[19]Lista de Chequeo'!C15,"")</f>
        <v>FUNDACION AYUDA EDUCATIVA FORJADORES DE JOVENES FORJAJOV</v>
      </c>
      <c r="C13" s="130"/>
      <c r="D13" s="130"/>
      <c r="E13" s="130"/>
      <c r="F13" s="130"/>
      <c r="G13" s="36">
        <f>IF(LEN('[19]Lista de Chequeo'!B15)&gt;0,'[19]Lista de Chequeo'!B15,"")</f>
        <v>900133448</v>
      </c>
    </row>
    <row r="14" spans="1:7">
      <c r="A14" s="35">
        <f>IF(LEN('[19]Lista de Chequeo'!A16)&gt;0,'[19]Lista de Chequeo'!A16,"")</f>
        <v>2</v>
      </c>
      <c r="B14" s="130" t="str">
        <f>IF(LEN('[19]Lista de Chequeo'!C16)&gt;0,'[19]Lista de Chequeo'!C16,"")</f>
        <v/>
      </c>
      <c r="C14" s="130"/>
      <c r="D14" s="130"/>
      <c r="E14" s="130"/>
      <c r="F14" s="130"/>
      <c r="G14" s="36" t="str">
        <f>IF(LEN('[19]Lista de Chequeo'!B16)&gt;0,'[19]Lista de Chequeo'!B16,"")</f>
        <v/>
      </c>
    </row>
    <row r="15" spans="1:7" ht="15.75" thickBot="1">
      <c r="A15" s="37">
        <f>IF(LEN('[19]Lista de Chequeo'!A17)&gt;0,'[19]Lista de Chequeo'!A17,"")</f>
        <v>3</v>
      </c>
      <c r="B15" s="131" t="str">
        <f>IF(LEN('[19]Lista de Chequeo'!C17)&gt;0,'[19]Lista de Chequeo'!C17,"")</f>
        <v/>
      </c>
      <c r="C15" s="131"/>
      <c r="D15" s="131"/>
      <c r="E15" s="131"/>
      <c r="F15" s="131"/>
      <c r="G15" s="38" t="str">
        <f>IF(LEN('[19]Lista de Chequeo'!B17)&gt;0,'[19]Lista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IF(LEN('[19]Datos Financieros'!A21:B21)&gt;0,'[19]Datos Financieros'!A21:B21,"")</f>
        <v>MAGDALENA</v>
      </c>
      <c r="B18" s="119">
        <f>IF(LEN('[19]Datos Financieros'!C21)&gt;0,'[19]Datos Financieros'!C21,"")</f>
        <v>2153017711</v>
      </c>
      <c r="C18" s="119"/>
      <c r="D18" s="119"/>
      <c r="E18" s="119">
        <f>IF(LEN('[19]Datos Financieros'!D21)&gt;0,'[19]Datos Financieros'!D21,"")</f>
        <v>3495.1586217532467</v>
      </c>
      <c r="F18" s="119"/>
      <c r="G18" s="120"/>
    </row>
    <row r="19" spans="1:7">
      <c r="A19" s="42" t="str">
        <f>IF(LEN('[19]Datos Financieros'!A22:B22)&gt;0,'[19]Datos Financieros'!A22:B22,"")</f>
        <v>ATLANTICO</v>
      </c>
      <c r="B19" s="118">
        <f>IF(LEN('[19]Datos Financieros'!C22)&gt;0,'[19]Datos Financieros'!C22,"")</f>
        <v>1252968600</v>
      </c>
      <c r="C19" s="118"/>
      <c r="D19" s="118"/>
      <c r="E19" s="119">
        <f>IF(LEN('[19]Datos Financieros'!D22)&gt;0,'[19]Datos Financieros'!D22,"")</f>
        <v>2034.039935064935</v>
      </c>
      <c r="F19" s="119"/>
      <c r="G19" s="120"/>
    </row>
    <row r="20" spans="1:7">
      <c r="A20" s="42" t="str">
        <f>IF(LEN('[19]Datos Financieros'!A23:B23)&gt;0,'[19]Datos Financieros'!A23:B23,"")</f>
        <v/>
      </c>
      <c r="B20" s="118">
        <f>IF(LEN('[19]Datos Financieros'!C23)&gt;0,'[19]Datos Financieros'!C23,"")</f>
        <v>0</v>
      </c>
      <c r="C20" s="118"/>
      <c r="D20" s="118"/>
      <c r="E20" s="119">
        <f>IF(LEN('[19]Datos Financieros'!D23)&gt;0,'[19]Datos Financieros'!D23,"")</f>
        <v>0</v>
      </c>
      <c r="F20" s="119"/>
      <c r="G20" s="120"/>
    </row>
    <row r="21" spans="1:7">
      <c r="A21" s="42" t="str">
        <f>IF(LEN('[19]Datos Financieros'!A24:B24)&gt;0,'[19]Datos Financieros'!A24:B24,"")</f>
        <v/>
      </c>
      <c r="B21" s="118">
        <f>IF(LEN('[19]Datos Financieros'!C24)&gt;0,'[19]Datos Financieros'!C24,"")</f>
        <v>0</v>
      </c>
      <c r="C21" s="118"/>
      <c r="D21" s="118"/>
      <c r="E21" s="119">
        <f>IF(LEN('[19]Datos Financieros'!D24)&gt;0,'[19]Datos Financieros'!D24,"")</f>
        <v>0</v>
      </c>
      <c r="F21" s="119"/>
      <c r="G21" s="120"/>
    </row>
    <row r="22" spans="1:7" ht="15.75" thickBot="1">
      <c r="A22" s="43" t="str">
        <f>IF(LEN('[19]Datos Financieros'!A25:B25)&gt;0,'[19]Datos Financieros'!A25:B25,"")</f>
        <v/>
      </c>
      <c r="B22" s="121">
        <f>IF(LEN('[19]Datos Financieros'!C25)&gt;0,'[19]Datos Financieros'!C25,"")</f>
        <v>0</v>
      </c>
      <c r="C22" s="121"/>
      <c r="D22" s="121"/>
      <c r="E22" s="119">
        <f>IF(LEN('[19]Datos Financieros'!D25)&gt;0,'[19]Datos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3405986311</v>
      </c>
      <c r="C23" s="106"/>
      <c r="D23" s="106"/>
      <c r="E23" s="105">
        <f>SUM(E18:G22)</f>
        <v>5529.1985568181817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IF('[19]Datos Financieros'!F15="CUMPLE","X","")</f>
        <v>X</v>
      </c>
      <c r="G26" s="115" t="str">
        <f>IF('[19]Datos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IF(LEN('[19]Datos Financieros'!$D7)&gt;0,'[19]Datos Financieros'!$D7,"")</f>
        <v>18675000</v>
      </c>
      <c r="C29" s="53" t="str">
        <f>IF(LEN('[19]Datos Financieros'!$D8)&gt;0,'[19]Datos Financieros'!$D8,"")</f>
        <v/>
      </c>
      <c r="D29" s="53" t="str">
        <f>IF(LEN('[19]Datos Financieros'!$D9)&gt;0,'[19]Datos Financieros'!$D9,"")</f>
        <v/>
      </c>
      <c r="E29" s="54">
        <f>SUM(B29:D29)</f>
        <v>18675000</v>
      </c>
      <c r="F29" s="113"/>
      <c r="G29" s="116"/>
    </row>
    <row r="30" spans="1:7">
      <c r="A30" s="52" t="s">
        <v>61</v>
      </c>
      <c r="B30" s="53">
        <f>IF(LEN('[19]Datos Financieros'!$E7)&gt;0,'[19]Datos Financieros'!$E7,"")</f>
        <v>5900000</v>
      </c>
      <c r="C30" s="53" t="str">
        <f>IF(LEN('[19]Datos Financieros'!$E8)&gt;0,'[19]Datos Financieros'!$E8,"")</f>
        <v/>
      </c>
      <c r="D30" s="53" t="str">
        <f>IF(LEN('[19]Datos Financieros'!$E9)&gt;0,'[19]Datos Financieros'!$E9,"")</f>
        <v/>
      </c>
      <c r="E30" s="54">
        <f>SUM(B30:D30)</f>
        <v>5900000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3.1652542372881354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IF('[19]Datos Financieros'!F17="CUMPLE","X","")</f>
        <v>X</v>
      </c>
      <c r="G35" s="100" t="str">
        <f>IF('[19]Datos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IF(LEN('[19]Datos Financieros'!$G7)&gt;0,'[19]Datos Financieros'!$G7,"")</f>
        <v>30133000</v>
      </c>
      <c r="C38" s="53" t="str">
        <f>IF(LEN('[19]Datos Financieros'!$G8)&gt;0,'[19]Datos Financieros'!$G8,"")</f>
        <v/>
      </c>
      <c r="D38" s="53" t="str">
        <f>IF(LEN('[19]Datos Financieros'!$G9)&gt;0,'[19]Datos Financieros'!$G9,"")</f>
        <v/>
      </c>
      <c r="E38" s="67">
        <f>SUM(B38:D38)</f>
        <v>30133000</v>
      </c>
      <c r="F38" s="98"/>
      <c r="G38" s="101"/>
    </row>
    <row r="39" spans="1:7">
      <c r="A39" s="52" t="s">
        <v>66</v>
      </c>
      <c r="B39" s="53">
        <f>IF(LEN('[19]Datos Financieros'!$F7)&gt;0,'[19]Datos Financieros'!$F7,"")</f>
        <v>74656000</v>
      </c>
      <c r="C39" s="53" t="str">
        <f>IF(LEN('[19]Datos Financieros'!$F8)&gt;0,'[19]Datos Financieros'!$F8,"")</f>
        <v/>
      </c>
      <c r="D39" s="53" t="str">
        <f>IF(LEN('[19]Datos Financieros'!$F9)&gt;0,'[19]Datos Financieros'!$F9,"")</f>
        <v/>
      </c>
      <c r="E39" s="67">
        <f>SUM(B39:D39)</f>
        <v>74656000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0.40362462494642093</v>
      </c>
      <c r="F41" s="99"/>
      <c r="G41" s="102"/>
    </row>
    <row r="42" spans="1:7" ht="15.75" thickBot="1">
      <c r="A42" s="103" t="s">
        <v>68</v>
      </c>
      <c r="B42" s="104"/>
      <c r="C42" s="78" t="str">
        <f>IF(LEN('[19]Datos Financieros'!G16)&gt;0,'[19]Datos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1" workbookViewId="0">
      <selection activeCell="A46" sqref="A46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0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IF(LEN('[20]Lista de Chequeo'!A15)&gt;0,'[20]Lista de Chequeo'!A15,"")</f>
        <v>1</v>
      </c>
      <c r="B13" s="130" t="str">
        <f>IF(LEN('[20]Lista de Chequeo'!C15)&gt;0,'[20]Lista de Chequeo'!C15,"")</f>
        <v>FUNDACION PRODESARROLLO COMUNITARIO FUNPRODEC</v>
      </c>
      <c r="C13" s="130"/>
      <c r="D13" s="130"/>
      <c r="E13" s="130"/>
      <c r="F13" s="130"/>
      <c r="G13" s="36">
        <f>IF(LEN('[20]Lista de Chequeo'!B15)&gt;0,'[20]Lista de Chequeo'!B15,"")</f>
        <v>830510073</v>
      </c>
    </row>
    <row r="14" spans="1:7">
      <c r="A14" s="35" t="str">
        <f>IF(LEN('[20]Lista de Chequeo'!A16)&gt;0,'[20]Lista de Chequeo'!A16,"")</f>
        <v/>
      </c>
      <c r="B14" s="130" t="str">
        <f>IF(LEN('[20]Lista de Chequeo'!C16)&gt;0,'[20]Lista de Chequeo'!C16,"")</f>
        <v/>
      </c>
      <c r="C14" s="130"/>
      <c r="D14" s="130"/>
      <c r="E14" s="130"/>
      <c r="F14" s="130"/>
      <c r="G14" s="36" t="str">
        <f>IF(LEN('[20]Lista de Chequeo'!B16)&gt;0,'[20]Lista de Chequeo'!B16,"")</f>
        <v/>
      </c>
    </row>
    <row r="15" spans="1:7" ht="15.75" thickBot="1">
      <c r="A15" s="37" t="str">
        <f>IF(LEN('[20]Lista de Chequeo'!A17)&gt;0,'[20]Lista de Chequeo'!A17,"")</f>
        <v/>
      </c>
      <c r="B15" s="131" t="str">
        <f>IF(LEN('[20]Lista de Chequeo'!C17)&gt;0,'[20]Lista de Chequeo'!C17,"")</f>
        <v/>
      </c>
      <c r="C15" s="131"/>
      <c r="D15" s="131"/>
      <c r="E15" s="131"/>
      <c r="F15" s="131"/>
      <c r="G15" s="38" t="str">
        <f>IF(LEN('[20]Lista de Chequeo'!B17)&gt;0,'[20]Lista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IF(LEN('[20]Datos Financieros'!A21:B21)&gt;0,'[20]Datos Financieros'!A21:B21,"")</f>
        <v>12</v>
      </c>
      <c r="B18" s="119">
        <f>IF(LEN('[20]Datos Financieros'!C21)&gt;0,'[20]Datos Financieros'!C21,"")</f>
        <v>233461600</v>
      </c>
      <c r="C18" s="119"/>
      <c r="D18" s="119"/>
      <c r="E18" s="119">
        <f>IF(LEN('[20]Datos Financieros'!D21)&gt;0,'[20]Datos Financieros'!D21,"")</f>
        <v>378.99610389610388</v>
      </c>
      <c r="F18" s="119"/>
      <c r="G18" s="120"/>
    </row>
    <row r="19" spans="1:7">
      <c r="A19" s="42" t="str">
        <f>IF(LEN('[20]Datos Financieros'!A22:B22)&gt;0,'[20]Datos Financieros'!A22:B22,"")</f>
        <v/>
      </c>
      <c r="B19" s="118">
        <f>IF(LEN('[20]Datos Financieros'!C22)&gt;0,'[20]Datos Financieros'!C22,"")</f>
        <v>0</v>
      </c>
      <c r="C19" s="118"/>
      <c r="D19" s="118"/>
      <c r="E19" s="119">
        <f>IF(LEN('[20]Datos Financieros'!D22)&gt;0,'[20]Datos Financieros'!D22,"")</f>
        <v>0</v>
      </c>
      <c r="F19" s="119"/>
      <c r="G19" s="120"/>
    </row>
    <row r="20" spans="1:7">
      <c r="A20" s="42" t="str">
        <f>IF(LEN('[20]Datos Financieros'!A23:B23)&gt;0,'[20]Datos Financieros'!A23:B23,"")</f>
        <v/>
      </c>
      <c r="B20" s="118">
        <f>IF(LEN('[20]Datos Financieros'!C23)&gt;0,'[20]Datos Financieros'!C23,"")</f>
        <v>0</v>
      </c>
      <c r="C20" s="118"/>
      <c r="D20" s="118"/>
      <c r="E20" s="119">
        <f>IF(LEN('[20]Datos Financieros'!D23)&gt;0,'[20]Datos Financieros'!D23,"")</f>
        <v>0</v>
      </c>
      <c r="F20" s="119"/>
      <c r="G20" s="120"/>
    </row>
    <row r="21" spans="1:7">
      <c r="A21" s="42" t="str">
        <f>IF(LEN('[20]Datos Financieros'!A24:B24)&gt;0,'[20]Datos Financieros'!A24:B24,"")</f>
        <v/>
      </c>
      <c r="B21" s="118">
        <f>IF(LEN('[20]Datos Financieros'!C24)&gt;0,'[20]Datos Financieros'!C24,"")</f>
        <v>0</v>
      </c>
      <c r="C21" s="118"/>
      <c r="D21" s="118"/>
      <c r="E21" s="119">
        <f>IF(LEN('[20]Datos Financieros'!D24)&gt;0,'[20]Datos Financieros'!D24,"")</f>
        <v>0</v>
      </c>
      <c r="F21" s="119"/>
      <c r="G21" s="120"/>
    </row>
    <row r="22" spans="1:7" ht="15.75" thickBot="1">
      <c r="A22" s="43" t="str">
        <f>IF(LEN('[20]Datos Financieros'!A25:B25)&gt;0,'[20]Datos Financieros'!A25:B25,"")</f>
        <v/>
      </c>
      <c r="B22" s="121">
        <f>IF(LEN('[20]Datos Financieros'!C25)&gt;0,'[20]Datos Financieros'!C25,"")</f>
        <v>0</v>
      </c>
      <c r="C22" s="121"/>
      <c r="D22" s="121"/>
      <c r="E22" s="119">
        <f>IF(LEN('[20]Datos Financieros'!D25)&gt;0,'[20]Datos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233461600</v>
      </c>
      <c r="C23" s="106"/>
      <c r="D23" s="106"/>
      <c r="E23" s="105">
        <f>SUM(E18:G22)</f>
        <v>378.99610389610388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IF('[20]Datos Financieros'!F15="CUMPLE","X","")</f>
        <v>X</v>
      </c>
      <c r="G26" s="115" t="str">
        <f>IF('[20]Datos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IF(LEN('[20]Datos Financieros'!$D7)&gt;0,'[20]Datos Financieros'!$D7,"")</f>
        <v>40020308</v>
      </c>
      <c r="C29" s="53" t="str">
        <f>IF(LEN('[20]Datos Financieros'!$D8)&gt;0,'[20]Datos Financieros'!$D8,"")</f>
        <v/>
      </c>
      <c r="D29" s="53" t="str">
        <f>IF(LEN('[20]Datos Financieros'!$D9)&gt;0,'[20]Datos Financieros'!$D9,"")</f>
        <v/>
      </c>
      <c r="E29" s="54">
        <f>SUM(B29:D29)</f>
        <v>40020308</v>
      </c>
      <c r="F29" s="113"/>
      <c r="G29" s="116"/>
    </row>
    <row r="30" spans="1:7">
      <c r="A30" s="52" t="s">
        <v>61</v>
      </c>
      <c r="B30" s="53">
        <f>IF(LEN('[20]Datos Financieros'!$E7)&gt;0,'[20]Datos Financieros'!$E7,"")</f>
        <v>5620000</v>
      </c>
      <c r="C30" s="53" t="str">
        <f>IF(LEN('[20]Datos Financieros'!$E8)&gt;0,'[20]Datos Financieros'!$E8,"")</f>
        <v/>
      </c>
      <c r="D30" s="53" t="str">
        <f>IF(LEN('[20]Datos Financieros'!$E9)&gt;0,'[20]Datos Financieros'!$E9,"")</f>
        <v/>
      </c>
      <c r="E30" s="54">
        <f>SUM(B30:D30)</f>
        <v>5620000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'[20]Datos Financieros'!D15</f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7.1210512455516017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IF('[20]Datos Financieros'!F17="CUMPLE","X","")</f>
        <v>X</v>
      </c>
      <c r="G35" s="100" t="str">
        <f>IF('[20]Datos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IF(LEN('[20]Datos Financieros'!$G7)&gt;0,'[20]Datos Financieros'!$G7,"")</f>
        <v>5620000</v>
      </c>
      <c r="C38" s="53" t="str">
        <f>IF(LEN('[20]Datos Financieros'!$G8)&gt;0,'[20]Datos Financieros'!$G8,"")</f>
        <v/>
      </c>
      <c r="D38" s="53" t="str">
        <f>IF(LEN('[20]Datos Financieros'!$G9)&gt;0,'[20]Datos Financieros'!$G9,"")</f>
        <v/>
      </c>
      <c r="E38" s="67">
        <f>SUM(B38:D38)</f>
        <v>5620000</v>
      </c>
      <c r="F38" s="98"/>
      <c r="G38" s="101"/>
    </row>
    <row r="39" spans="1:7">
      <c r="A39" s="52" t="s">
        <v>66</v>
      </c>
      <c r="B39" s="53">
        <f>IF(LEN('[20]Datos Financieros'!$F7)&gt;0,'[20]Datos Financieros'!$F7,"")</f>
        <v>193567308</v>
      </c>
      <c r="C39" s="53" t="str">
        <f>IF(LEN('[20]Datos Financieros'!$F8)&gt;0,'[20]Datos Financieros'!$F8,"")</f>
        <v/>
      </c>
      <c r="D39" s="53" t="str">
        <f>IF(LEN('[20]Datos Financieros'!$F9)&gt;0,'[20]Datos Financieros'!$F9,"")</f>
        <v/>
      </c>
      <c r="E39" s="67">
        <f>SUM(B39:D39)</f>
        <v>193567308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'[20]Datos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2.9033828377672124E-2</v>
      </c>
      <c r="F41" s="99"/>
      <c r="G41" s="102"/>
    </row>
    <row r="42" spans="1:7" ht="15.75" thickBot="1">
      <c r="A42" s="103" t="s">
        <v>68</v>
      </c>
      <c r="B42" s="104"/>
      <c r="C42" s="84" t="str">
        <f>IF(LEN('[20]Datos Financieros'!G16)&gt;0,'[20]Datos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workbookViewId="0">
      <selection activeCell="M6" sqref="M6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5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IF(LEN('[21]Lista de Chequeo'!A15)&gt;0,'[21]Lista de Chequeo'!A15,"")</f>
        <v>1</v>
      </c>
      <c r="B13" s="130" t="str">
        <f>IF(LEN('[21]Lista de Chequeo'!C15)&gt;0,'[21]Lista de Chequeo'!C15,"")</f>
        <v>FUNDACION DESPERTAR SOLIDARIO FUNDESOL</v>
      </c>
      <c r="C13" s="130"/>
      <c r="D13" s="130"/>
      <c r="E13" s="130"/>
      <c r="F13" s="130"/>
      <c r="G13" s="36">
        <f>IF(LEN('[21]Lista de Chequeo'!B15)&gt;0,'[21]Lista de Chequeo'!B15,"")</f>
        <v>900009985</v>
      </c>
    </row>
    <row r="14" spans="1:7">
      <c r="A14" s="35">
        <f>IF(LEN('[21]Lista de Chequeo'!A16)&gt;0,'[21]Lista de Chequeo'!A16,"")</f>
        <v>2</v>
      </c>
      <c r="B14" s="130" t="str">
        <f>IF(LEN('[21]Lista de Chequeo'!C16)&gt;0,'[21]Lista de Chequeo'!C16,"")</f>
        <v/>
      </c>
      <c r="C14" s="130"/>
      <c r="D14" s="130"/>
      <c r="E14" s="130"/>
      <c r="F14" s="130"/>
      <c r="G14" s="36" t="str">
        <f>IF(LEN('[21]Lista de Chequeo'!B16)&gt;0,'[21]Lista de Chequeo'!B16,"")</f>
        <v/>
      </c>
    </row>
    <row r="15" spans="1:7" ht="15.75" thickBot="1">
      <c r="A15" s="37">
        <f>IF(LEN('[21]Lista de Chequeo'!A17)&gt;0,'[21]Lista de Chequeo'!A17,"")</f>
        <v>3</v>
      </c>
      <c r="B15" s="131" t="str">
        <f>IF(LEN('[21]Lista de Chequeo'!C17)&gt;0,'[21]Lista de Chequeo'!C17,"")</f>
        <v/>
      </c>
      <c r="C15" s="131"/>
      <c r="D15" s="131"/>
      <c r="E15" s="131"/>
      <c r="F15" s="131"/>
      <c r="G15" s="38" t="str">
        <f>IF(LEN('[21]Lista de Chequeo'!B17)&gt;0,'[21]Lista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IF(LEN('[21]Datos Financieros'!A21:B21)&gt;0,'[21]Datos Financieros'!A21:B21,"")</f>
        <v>MAGDALENA</v>
      </c>
      <c r="B18" s="119">
        <f>IF(LEN('[21]Datos Financieros'!C21)&gt;0,'[21]Datos Financieros'!C21,"")</f>
        <v>5187196172</v>
      </c>
      <c r="C18" s="119"/>
      <c r="D18" s="119"/>
      <c r="E18" s="119">
        <f>IF(LEN('[21]Datos Financieros'!D21)&gt;0,'[21]Datos Financieros'!D21,"")</f>
        <v>8420.7730064935058</v>
      </c>
      <c r="F18" s="119"/>
      <c r="G18" s="120"/>
    </row>
    <row r="19" spans="1:7">
      <c r="A19" s="42" t="str">
        <f>IF(LEN('[21]Datos Financieros'!A22:B22)&gt;0,'[21]Datos Financieros'!A22:B22,"")</f>
        <v>ATLANTICO</v>
      </c>
      <c r="B19" s="118">
        <f>IF(LEN('[21]Datos Financieros'!C22)&gt;0,'[21]Datos Financieros'!C22,"")</f>
        <v>1252968600</v>
      </c>
      <c r="C19" s="118"/>
      <c r="D19" s="118"/>
      <c r="E19" s="119">
        <f>IF(LEN('[21]Datos Financieros'!D22)&gt;0,'[21]Datos Financieros'!D22,"")</f>
        <v>2034.039935064935</v>
      </c>
      <c r="F19" s="119"/>
      <c r="G19" s="120"/>
    </row>
    <row r="20" spans="1:7">
      <c r="A20" s="42" t="str">
        <f>IF(LEN('[21]Datos Financieros'!A23:B23)&gt;0,'[21]Datos Financieros'!A23:B23,"")</f>
        <v/>
      </c>
      <c r="B20" s="118">
        <f>IF(LEN('[21]Datos Financieros'!C23)&gt;0,'[21]Datos Financieros'!C23,"")</f>
        <v>0</v>
      </c>
      <c r="C20" s="118"/>
      <c r="D20" s="118"/>
      <c r="E20" s="119">
        <f>IF(LEN('[21]Datos Financieros'!D23)&gt;0,'[21]Datos Financieros'!D23,"")</f>
        <v>0</v>
      </c>
      <c r="F20" s="119"/>
      <c r="G20" s="120"/>
    </row>
    <row r="21" spans="1:7">
      <c r="A21" s="42" t="str">
        <f>IF(LEN('[21]Datos Financieros'!A24:B24)&gt;0,'[21]Datos Financieros'!A24:B24,"")</f>
        <v/>
      </c>
      <c r="B21" s="118">
        <f>IF(LEN('[21]Datos Financieros'!C24)&gt;0,'[21]Datos Financieros'!C24,"")</f>
        <v>0</v>
      </c>
      <c r="C21" s="118"/>
      <c r="D21" s="118"/>
      <c r="E21" s="119">
        <f>IF(LEN('[21]Datos Financieros'!D24)&gt;0,'[21]Datos Financieros'!D24,"")</f>
        <v>0</v>
      </c>
      <c r="F21" s="119"/>
      <c r="G21" s="120"/>
    </row>
    <row r="22" spans="1:7" ht="15.75" thickBot="1">
      <c r="A22" s="43" t="str">
        <f>IF(LEN('[21]Datos Financieros'!A25:B25)&gt;0,'[21]Datos Financieros'!A25:B25,"")</f>
        <v/>
      </c>
      <c r="B22" s="121">
        <f>IF(LEN('[21]Datos Financieros'!C25)&gt;0,'[21]Datos Financieros'!C25,"")</f>
        <v>0</v>
      </c>
      <c r="C22" s="121"/>
      <c r="D22" s="121"/>
      <c r="E22" s="119">
        <f>IF(LEN('[21]Datos Financieros'!D25)&gt;0,'[21]Datos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6440164772</v>
      </c>
      <c r="C23" s="106"/>
      <c r="D23" s="106"/>
      <c r="E23" s="105">
        <f>SUM(E18:G22)</f>
        <v>10454.812941558441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IF('[21]Datos Financieros'!F15="CUMPLE","X","")</f>
        <v>X</v>
      </c>
      <c r="G26" s="115" t="str">
        <f>IF('[21]Datos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IF(LEN('[21]Datos Financieros'!$D7)&gt;0,'[21]Datos Financieros'!$D7,"")</f>
        <v>642198459</v>
      </c>
      <c r="C29" s="53" t="str">
        <f>IF(LEN('[21]Datos Financieros'!$D8)&gt;0,'[21]Datos Financieros'!$D8,"")</f>
        <v/>
      </c>
      <c r="D29" s="53" t="str">
        <f>IF(LEN('[21]Datos Financieros'!$D9)&gt;0,'[21]Datos Financieros'!$D9,"")</f>
        <v/>
      </c>
      <c r="E29" s="54">
        <f>SUM(B29:D29)</f>
        <v>642198459</v>
      </c>
      <c r="F29" s="113"/>
      <c r="G29" s="116"/>
    </row>
    <row r="30" spans="1:7">
      <c r="A30" s="52" t="s">
        <v>61</v>
      </c>
      <c r="B30" s="53">
        <f>IF(LEN('[21]Datos Financieros'!$E7)&gt;0,'[21]Datos Financieros'!$E7,"")</f>
        <v>107379493</v>
      </c>
      <c r="C30" s="53" t="str">
        <f>IF(LEN('[21]Datos Financieros'!$E8)&gt;0,'[21]Datos Financieros'!$E8,"")</f>
        <v/>
      </c>
      <c r="D30" s="53" t="str">
        <f>IF(LEN('[21]Datos Financieros'!$E9)&gt;0,'[21]Datos Financieros'!$E9,"")</f>
        <v/>
      </c>
      <c r="E30" s="54">
        <f>SUM(B30:D30)</f>
        <v>107379493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5.9806434269530406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IF('[21]Datos Financieros'!F17="CUMPLE","X","")</f>
        <v>X</v>
      </c>
      <c r="G35" s="100" t="str">
        <f>IF('[21]Datos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IF(LEN('[21]Datos Financieros'!$G7)&gt;0,'[21]Datos Financieros'!$G7,"")</f>
        <v>107379493</v>
      </c>
      <c r="C38" s="53" t="str">
        <f>IF(LEN('[21]Datos Financieros'!$G8)&gt;0,'[21]Datos Financieros'!$G8,"")</f>
        <v/>
      </c>
      <c r="D38" s="53" t="str">
        <f>IF(LEN('[21]Datos Financieros'!$G9)&gt;0,'[21]Datos Financieros'!$G9,"")</f>
        <v/>
      </c>
      <c r="E38" s="67">
        <f>SUM(B38:D38)</f>
        <v>107379493</v>
      </c>
      <c r="F38" s="98"/>
      <c r="G38" s="101"/>
    </row>
    <row r="39" spans="1:7">
      <c r="A39" s="52" t="s">
        <v>66</v>
      </c>
      <c r="B39" s="53">
        <f>IF(LEN('[21]Datos Financieros'!$F7)&gt;0,'[21]Datos Financieros'!$F7,"")</f>
        <v>1179863259</v>
      </c>
      <c r="C39" s="53" t="str">
        <f>IF(LEN('[21]Datos Financieros'!$F8)&gt;0,'[21]Datos Financieros'!$F8,"")</f>
        <v/>
      </c>
      <c r="D39" s="53" t="str">
        <f>IF(LEN('[21]Datos Financieros'!$F9)&gt;0,'[21]Datos Financieros'!$F9,"")</f>
        <v/>
      </c>
      <c r="E39" s="67">
        <f>SUM(B39:D39)</f>
        <v>1179863259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9.1010116791847659E-2</v>
      </c>
      <c r="F41" s="99"/>
      <c r="G41" s="102"/>
    </row>
    <row r="42" spans="1:7" ht="15.75" thickBot="1">
      <c r="A42" s="103" t="s">
        <v>68</v>
      </c>
      <c r="B42" s="104"/>
      <c r="C42" s="78" t="str">
        <f>IF(LEN('[21]Datos Financieros'!G16)&gt;0,'[21]Datos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21" workbookViewId="0">
      <selection activeCell="B51" sqref="B51"/>
    </sheetView>
  </sheetViews>
  <sheetFormatPr baseColWidth="10" defaultRowHeight="15"/>
  <cols>
    <col min="1" max="1" width="14.28515625" style="82" customWidth="1"/>
    <col min="2" max="2" width="39.140625" style="82" customWidth="1"/>
    <col min="3" max="3" width="10.7109375" style="82" customWidth="1"/>
    <col min="4" max="4" width="12.5703125" style="82" customWidth="1"/>
    <col min="5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0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IF(LEN('[22]Lista de Chequeo'!A15)&gt;0,'[22]Lista de Chequeo'!A15,"")</f>
        <v>1</v>
      </c>
      <c r="B13" s="130" t="str">
        <f>IF(LEN('[22]Lista de Chequeo'!C15)&gt;0,'[22]Lista de Chequeo'!C15,"")</f>
        <v>FUNDACION FORMANDO LA NIÑEZ PARA DESARROLLAR ADULTOS FONAPADUL</v>
      </c>
      <c r="C13" s="130"/>
      <c r="D13" s="130"/>
      <c r="E13" s="130"/>
      <c r="F13" s="130"/>
      <c r="G13" s="36" t="str">
        <f>IF(LEN('[22]Lista de Chequeo'!B15)&gt;0,'[22]Lista de Chequeo'!B15,"")</f>
        <v>900628842 - 6</v>
      </c>
    </row>
    <row r="14" spans="1:7">
      <c r="A14" s="35">
        <f>IF(LEN('[22]Lista de Chequeo'!A16)&gt;0,'[22]Lista de Chequeo'!A16,"")</f>
        <v>2</v>
      </c>
      <c r="B14" s="130" t="str">
        <f>IF(LEN('[22]Lista de Chequeo'!C16)&gt;0,'[22]Lista de Chequeo'!C16,"")</f>
        <v/>
      </c>
      <c r="C14" s="130"/>
      <c r="D14" s="130"/>
      <c r="E14" s="130"/>
      <c r="F14" s="130"/>
      <c r="G14" s="36" t="str">
        <f>IF(LEN('[22]Lista de Chequeo'!B16)&gt;0,'[22]Lista de Chequeo'!B16,"")</f>
        <v/>
      </c>
    </row>
    <row r="15" spans="1:7" ht="15.75" thickBot="1">
      <c r="A15" s="37">
        <f>IF(LEN('[22]Lista de Chequeo'!A17)&gt;0,'[22]Lista de Chequeo'!A17,"")</f>
        <v>3</v>
      </c>
      <c r="B15" s="131" t="str">
        <f>IF(LEN('[22]Lista de Chequeo'!C17)&gt;0,'[22]Lista de Chequeo'!C17,"")</f>
        <v/>
      </c>
      <c r="C15" s="131"/>
      <c r="D15" s="131"/>
      <c r="E15" s="131"/>
      <c r="F15" s="131"/>
      <c r="G15" s="38" t="str">
        <f>IF(LEN('[22]Lista de Chequeo'!B17)&gt;0,'[22]Lista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IF(LEN('[22]Datos Financieros'!A21:B21)&gt;0,'[22]Datos Financieros'!A21:B21,"")</f>
        <v>39</v>
      </c>
      <c r="B18" s="119">
        <f>IF(LEN('[22]Datos Financieros'!C21)&gt;0,'[22]Datos Financieros'!C21,"")</f>
        <v>291827000</v>
      </c>
      <c r="C18" s="119"/>
      <c r="D18" s="119"/>
      <c r="E18" s="119">
        <f>IF(LEN('[22]Datos Financieros'!D21)&gt;0,'[22]Datos Financieros'!D21,"")</f>
        <v>473.74512987012986</v>
      </c>
      <c r="F18" s="119"/>
      <c r="G18" s="120"/>
    </row>
    <row r="19" spans="1:7">
      <c r="A19" s="42" t="str">
        <f>IF(LEN('[22]Datos Financieros'!A22:B22)&gt;0,'[22]Datos Financieros'!A22:B22,"")</f>
        <v/>
      </c>
      <c r="B19" s="118">
        <f>IF(LEN('[22]Datos Financieros'!C22)&gt;0,'[22]Datos Financieros'!C22,"")</f>
        <v>0</v>
      </c>
      <c r="C19" s="118"/>
      <c r="D19" s="118"/>
      <c r="E19" s="119">
        <f>IF(LEN('[22]Datos Financieros'!D22)&gt;0,'[22]Datos Financieros'!D22,"")</f>
        <v>0</v>
      </c>
      <c r="F19" s="119"/>
      <c r="G19" s="120"/>
    </row>
    <row r="20" spans="1:7">
      <c r="A20" s="42" t="str">
        <f>IF(LEN('[22]Datos Financieros'!A23:B23)&gt;0,'[22]Datos Financieros'!A23:B23,"")</f>
        <v/>
      </c>
      <c r="B20" s="118">
        <f>IF(LEN('[22]Datos Financieros'!C23)&gt;0,'[22]Datos Financieros'!C23,"")</f>
        <v>0</v>
      </c>
      <c r="C20" s="118"/>
      <c r="D20" s="118"/>
      <c r="E20" s="119">
        <f>IF(LEN('[22]Datos Financieros'!D23)&gt;0,'[22]Datos Financieros'!D23,"")</f>
        <v>0</v>
      </c>
      <c r="F20" s="119"/>
      <c r="G20" s="120"/>
    </row>
    <row r="21" spans="1:7">
      <c r="A21" s="42" t="str">
        <f>IF(LEN('[22]Datos Financieros'!A24:B24)&gt;0,'[22]Datos Financieros'!A24:B24,"")</f>
        <v/>
      </c>
      <c r="B21" s="118">
        <f>IF(LEN('[22]Datos Financieros'!C24)&gt;0,'[22]Datos Financieros'!C24,"")</f>
        <v>0</v>
      </c>
      <c r="C21" s="118"/>
      <c r="D21" s="118"/>
      <c r="E21" s="119">
        <f>IF(LEN('[22]Datos Financieros'!D24)&gt;0,'[22]Datos Financieros'!D24,"")</f>
        <v>0</v>
      </c>
      <c r="F21" s="119"/>
      <c r="G21" s="120"/>
    </row>
    <row r="22" spans="1:7" ht="15.75" thickBot="1">
      <c r="A22" s="43" t="str">
        <f>IF(LEN('[22]Datos Financieros'!A25:B25)&gt;0,'[22]Datos Financieros'!A25:B25,"")</f>
        <v/>
      </c>
      <c r="B22" s="121">
        <f>IF(LEN('[22]Datos Financieros'!C25)&gt;0,'[22]Datos Financieros'!C25,"")</f>
        <v>0</v>
      </c>
      <c r="C22" s="121"/>
      <c r="D22" s="121"/>
      <c r="E22" s="119">
        <f>IF(LEN('[22]Datos Financieros'!D25)&gt;0,'[22]Datos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291827000</v>
      </c>
      <c r="C23" s="106"/>
      <c r="D23" s="106"/>
      <c r="E23" s="105">
        <f>SUM(E18:G22)</f>
        <v>473.74512987012986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IF('[22]Datos Financieros'!F15="CUMPLE","X","")</f>
        <v>X</v>
      </c>
      <c r="G26" s="115" t="str">
        <f>IF('[22]Datos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IF(LEN('[22]Datos Financieros'!$D7)&gt;0,'[22]Datos Financieros'!$D7,"")</f>
        <v>46000500</v>
      </c>
      <c r="C29" s="53" t="str">
        <f>IF(LEN('[22]Datos Financieros'!$D8)&gt;0,'[22]Datos Financieros'!$D8,"")</f>
        <v/>
      </c>
      <c r="D29" s="53" t="str">
        <f>IF(LEN('[22]Datos Financieros'!$D9)&gt;0,'[22]Datos Financieros'!$D9,"")</f>
        <v/>
      </c>
      <c r="E29" s="54">
        <f>SUM(B29:D29)</f>
        <v>46000500</v>
      </c>
      <c r="F29" s="113"/>
      <c r="G29" s="116"/>
    </row>
    <row r="30" spans="1:7">
      <c r="A30" s="52" t="s">
        <v>61</v>
      </c>
      <c r="B30" s="53">
        <f>IF(LEN('[22]Datos Financieros'!$E7)&gt;0,'[22]Datos Financieros'!$E7,"")</f>
        <v>44442550</v>
      </c>
      <c r="C30" s="53" t="str">
        <f>IF(LEN('[22]Datos Financieros'!$E8)&gt;0,'[22]Datos Financieros'!$E8,"")</f>
        <v/>
      </c>
      <c r="D30" s="53" t="str">
        <f>IF(LEN('[22]Datos Financieros'!$E9)&gt;0,'[22]Datos Financieros'!$E9,"")</f>
        <v/>
      </c>
      <c r="E30" s="54">
        <f>SUM(B30:D30)</f>
        <v>44442550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'[22]Datos Financieros'!D15</f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1.0350553692351137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IF('[22]Datos Financieros'!F17="CUMPLE","X","")</f>
        <v>X</v>
      </c>
      <c r="G35" s="100" t="str">
        <f>IF('[22]Datos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IF(LEN('[22]Datos Financieros'!$G7)&gt;0,'[22]Datos Financieros'!$G7,"")</f>
        <v>44442550</v>
      </c>
      <c r="C38" s="53" t="str">
        <f>IF(LEN('[22]Datos Financieros'!$G8)&gt;0,'[22]Datos Financieros'!$G8,"")</f>
        <v/>
      </c>
      <c r="D38" s="53" t="str">
        <f>IF(LEN('[22]Datos Financieros'!$G9)&gt;0,'[22]Datos Financieros'!$G9,"")</f>
        <v/>
      </c>
      <c r="E38" s="67">
        <f>SUM(B38:D38)</f>
        <v>44442550</v>
      </c>
      <c r="F38" s="98"/>
      <c r="G38" s="101"/>
    </row>
    <row r="39" spans="1:7">
      <c r="A39" s="52" t="s">
        <v>66</v>
      </c>
      <c r="B39" s="53">
        <f>IF(LEN('[22]Datos Financieros'!$F7)&gt;0,'[22]Datos Financieros'!$F7,"")</f>
        <v>65276500</v>
      </c>
      <c r="C39" s="53" t="str">
        <f>IF(LEN('[22]Datos Financieros'!$F8)&gt;0,'[22]Datos Financieros'!$F8,"")</f>
        <v/>
      </c>
      <c r="D39" s="53" t="str">
        <f>IF(LEN('[22]Datos Financieros'!$F9)&gt;0,'[22]Datos Financieros'!$F9,"")</f>
        <v/>
      </c>
      <c r="E39" s="67">
        <f>SUM(B39:D39)</f>
        <v>65276500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'[22]Datos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0.68083536954340385</v>
      </c>
      <c r="F41" s="99"/>
      <c r="G41" s="102"/>
    </row>
    <row r="42" spans="1:7" ht="15.75" thickBot="1">
      <c r="A42" s="103" t="s">
        <v>87</v>
      </c>
      <c r="B42" s="104"/>
      <c r="C42" s="84"/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18" workbookViewId="0">
      <selection activeCell="K16" sqref="K16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2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68.25" customHeight="1" thickBot="1">
      <c r="A11" s="149" t="s">
        <v>85</v>
      </c>
      <c r="B11" s="149"/>
      <c r="C11" s="149"/>
      <c r="D11" s="149"/>
      <c r="E11" s="149"/>
      <c r="F11" s="149"/>
      <c r="G11" s="149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IF(LEN('[23]Lista de Chequeo'!A15)&gt;0,'[23]Lista de Chequeo'!A15,"")</f>
        <v>1</v>
      </c>
      <c r="B13" s="130" t="str">
        <f>IF(LEN('[23]Lista de Chequeo'!C15)&gt;0,'[23]Lista de Chequeo'!C15,"")</f>
        <v>FUNDACION MILAGROSISTA CON SENTIDO SOCIAL FUNMILA</v>
      </c>
      <c r="C13" s="130"/>
      <c r="D13" s="130"/>
      <c r="E13" s="130"/>
      <c r="F13" s="130"/>
      <c r="G13" s="36">
        <f>IF(LEN('[23]Lista de Chequeo'!B15)&gt;0,'[23]Lista de Chequeo'!B15,"")</f>
        <v>900659065</v>
      </c>
    </row>
    <row r="14" spans="1:7">
      <c r="A14" s="35">
        <f>IF(LEN('[23]Lista de Chequeo'!A16)&gt;0,'[23]Lista de Chequeo'!A16,"")</f>
        <v>2</v>
      </c>
      <c r="B14" s="130" t="str">
        <f>IF(LEN('[23]Lista de Chequeo'!C16)&gt;0,'[23]Lista de Chequeo'!C16,"")</f>
        <v>ONG FUNDACION LA NUEVA ESPERANZA</v>
      </c>
      <c r="C14" s="130"/>
      <c r="D14" s="130"/>
      <c r="E14" s="130"/>
      <c r="F14" s="130"/>
      <c r="G14" s="36">
        <f>IF(LEN('[23]Lista de Chequeo'!B16)&gt;0,'[23]Lista de Chequeo'!B16,"")</f>
        <v>802005487</v>
      </c>
    </row>
    <row r="15" spans="1:7" ht="15.75" thickBot="1">
      <c r="A15" s="37">
        <f>IF(LEN('[23]Lista de Chequeo'!A17)&gt;0,'[23]Lista de Chequeo'!A17,"")</f>
        <v>3</v>
      </c>
      <c r="B15" s="131" t="str">
        <f>IF(LEN('[23]Lista de Chequeo'!C17)&gt;0,'[23]Lista de Chequeo'!C17,"")</f>
        <v/>
      </c>
      <c r="C15" s="131"/>
      <c r="D15" s="131"/>
      <c r="E15" s="131"/>
      <c r="F15" s="131"/>
      <c r="G15" s="38" t="str">
        <f>IF(LEN('[23]Lista de Chequeo'!B17)&gt;0,'[23]Lista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IF(LEN('[23]Datos Financieros'!A21:B21)&gt;0,'[23]Datos Financieros'!A21:B21,"")</f>
        <v>1</v>
      </c>
      <c r="B18" s="119">
        <f>IF(LEN('[23]Datos Financieros'!C21)&gt;0,'[23]Datos Financieros'!C21,"")</f>
        <v>1207026418</v>
      </c>
      <c r="C18" s="119"/>
      <c r="D18" s="119"/>
      <c r="E18" s="119">
        <f>IF(LEN('[23]Datos Financieros'!D21)&gt;0,'[23]Datos Financieros'!D21,"")</f>
        <v>1959.4584707792208</v>
      </c>
      <c r="F18" s="119"/>
      <c r="G18" s="120"/>
    </row>
    <row r="19" spans="1:7">
      <c r="A19" s="42">
        <f>IF(LEN('[23]Datos Financieros'!A26:B26)&gt;0,'[23]Datos Financieros'!A26:B26,"")</f>
        <v>16</v>
      </c>
      <c r="B19" s="118">
        <f>IF(LEN('[23]Datos Financieros'!C26)&gt;0,'[23]Datos Financieros'!C26,"")</f>
        <v>1071288153</v>
      </c>
      <c r="C19" s="118"/>
      <c r="D19" s="118"/>
      <c r="E19" s="119">
        <f>IF(LEN('[23]Datos Financieros'!D26)&gt;0,'[23]Datos Financieros'!D26,"")</f>
        <v>1739.1041444805194</v>
      </c>
      <c r="F19" s="119"/>
      <c r="G19" s="120"/>
    </row>
    <row r="20" spans="1:7">
      <c r="A20" s="42">
        <f>IF(LEN('[23]Datos Financieros'!A27:B27)&gt;0,'[23]Datos Financieros'!A27:B27,"")</f>
        <v>17</v>
      </c>
      <c r="B20" s="118">
        <f>IF(LEN('[23]Datos Financieros'!C27)&gt;0,'[23]Datos Financieros'!C27,"")</f>
        <v>1252968600</v>
      </c>
      <c r="C20" s="118"/>
      <c r="D20" s="118"/>
      <c r="E20" s="119">
        <f>IF(LEN('[23]Datos Financieros'!D27)&gt;0,'[23]Datos Financieros'!D27,"")</f>
        <v>2034.039935064935</v>
      </c>
      <c r="F20" s="119"/>
      <c r="G20" s="120"/>
    </row>
    <row r="21" spans="1:7">
      <c r="A21" s="42">
        <f>IF(LEN('[23]Datos Financieros'!A28:B28)&gt;0,'[23]Datos Financieros'!A28:B28,"")</f>
        <v>21</v>
      </c>
      <c r="B21" s="118">
        <f>IF(LEN('[23]Datos Financieros'!C28)&gt;0,'[23]Datos Financieros'!C28,"")</f>
        <v>758750200</v>
      </c>
      <c r="C21" s="118"/>
      <c r="D21" s="118"/>
      <c r="E21" s="119">
        <f>IF(LEN('[23]Datos Financieros'!D28)&gt;0,'[23]Datos Financieros'!D28,"")</f>
        <v>1231.7373376623377</v>
      </c>
      <c r="F21" s="119"/>
      <c r="G21" s="120"/>
    </row>
    <row r="22" spans="1:7" ht="15.75" thickBot="1">
      <c r="A22" s="43">
        <f>IF(LEN('[23]Datos Financieros'!A29:B29)&gt;0,'[23]Datos Financieros'!A29:B29,"")</f>
        <v>31</v>
      </c>
      <c r="B22" s="121">
        <f>IF(LEN('[23]Datos Financieros'!C29)&gt;0,'[23]Datos Financieros'!C29,"")</f>
        <v>1252968600</v>
      </c>
      <c r="C22" s="121"/>
      <c r="D22" s="121"/>
      <c r="E22" s="119">
        <f>IF(LEN('[23]Datos Financieros'!D29)&gt;0,'[23]Datos Financieros'!D29,"")</f>
        <v>2034.039935064935</v>
      </c>
      <c r="F22" s="119"/>
      <c r="G22" s="120"/>
    </row>
    <row r="23" spans="1:7" ht="15.75" thickBot="1">
      <c r="A23" s="44" t="s">
        <v>55</v>
      </c>
      <c r="B23" s="105">
        <f>SUM(B18:D22)</f>
        <v>5543001971</v>
      </c>
      <c r="C23" s="106"/>
      <c r="D23" s="106"/>
      <c r="E23" s="105">
        <f>SUM(E18:G22)</f>
        <v>8998.3798230519478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/>
      <c r="G26" s="115" t="s">
        <v>21</v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IF(LEN('[23]Datos Financieros'!$D7)&gt;0,'[23]Datos Financieros'!$D7,"")</f>
        <v>50000000</v>
      </c>
      <c r="C29" s="53">
        <f>IF(LEN('[23]Datos Financieros'!$D8)&gt;0,'[23]Datos Financieros'!$D8,"")</f>
        <v>804733000</v>
      </c>
      <c r="D29" s="53" t="str">
        <f>IF(LEN('[23]Datos Financieros'!$D9)&gt;0,'[23]Datos Financieros'!$D9,"")</f>
        <v/>
      </c>
      <c r="E29" s="54">
        <f>SUM(B29:D29)</f>
        <v>854733000</v>
      </c>
      <c r="F29" s="113"/>
      <c r="G29" s="116"/>
    </row>
    <row r="30" spans="1:7">
      <c r="A30" s="52" t="s">
        <v>61</v>
      </c>
      <c r="B30" s="53">
        <f>IF(LEN('[23]Datos Financieros'!$E7)&gt;0,'[23]Datos Financieros'!$E7,"")</f>
        <v>0</v>
      </c>
      <c r="C30" s="53">
        <f>IF(LEN('[23]Datos Financieros'!$E8)&gt;0,'[23]Datos Financieros'!$E8,"")</f>
        <v>627821000</v>
      </c>
      <c r="D30" s="53" t="str">
        <f>IF(LEN('[23]Datos Financieros'!$E9)&gt;0,'[23]Datos Financieros'!$E9,"")</f>
        <v/>
      </c>
      <c r="E30" s="54">
        <f>SUM(B30:D30)</f>
        <v>627821000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/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/>
      <c r="G35" s="100" t="s">
        <v>21</v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IF(LEN('[23]Datos Financieros'!$G7)&gt;0,'[23]Datos Financieros'!$G7,"")</f>
        <v>0</v>
      </c>
      <c r="C38" s="53">
        <f>IF(LEN('[23]Datos Financieros'!$G8)&gt;0,'[23]Datos Financieros'!$G8,"")</f>
        <v>627821000</v>
      </c>
      <c r="D38" s="53" t="str">
        <f>IF(LEN('[23]Datos Financieros'!$G9)&gt;0,'[23]Datos Financieros'!$G9,"")</f>
        <v/>
      </c>
      <c r="E38" s="67">
        <f>SUM(B38:D38)</f>
        <v>627821000</v>
      </c>
      <c r="F38" s="98"/>
      <c r="G38" s="101"/>
    </row>
    <row r="39" spans="1:7">
      <c r="A39" s="52" t="s">
        <v>66</v>
      </c>
      <c r="B39" s="53">
        <f>IF(LEN('[23]Datos Financieros'!$F7)&gt;0,'[23]Datos Financieros'!$F7,"")</f>
        <v>80000000</v>
      </c>
      <c r="C39" s="53">
        <f>IF(LEN('[23]Datos Financieros'!$F8)&gt;0,'[23]Datos Financieros'!$F8,"")</f>
        <v>905107000</v>
      </c>
      <c r="D39" s="53" t="str">
        <f>IF(LEN('[23]Datos Financieros'!$F9)&gt;0,'[23]Datos Financieros'!$F9,"")</f>
        <v/>
      </c>
      <c r="E39" s="67">
        <f>SUM(B39:D39)</f>
        <v>985107000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66"/>
      <c r="F41" s="99"/>
      <c r="G41" s="102"/>
    </row>
    <row r="42" spans="1:7" ht="88.5" customHeight="1" thickBot="1">
      <c r="A42" s="103" t="s">
        <v>84</v>
      </c>
      <c r="B42" s="104"/>
      <c r="C42" s="147"/>
      <c r="D42" s="147"/>
      <c r="E42" s="147"/>
      <c r="F42" s="147"/>
      <c r="G42" s="148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30">
    <mergeCell ref="A42:G42"/>
    <mergeCell ref="A11:G11"/>
    <mergeCell ref="A34:G34"/>
    <mergeCell ref="A35:E35"/>
    <mergeCell ref="F35:F41"/>
    <mergeCell ref="G35:G41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7" workbookViewId="0">
      <selection activeCell="E32" sqref="E32"/>
    </sheetView>
  </sheetViews>
  <sheetFormatPr baseColWidth="10" defaultRowHeight="15"/>
  <cols>
    <col min="1" max="1" width="18.42578125" style="90" customWidth="1"/>
    <col min="2" max="2" width="30.85546875" style="90" customWidth="1"/>
    <col min="3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IF(LEN('[41]Lista de Chequeo'!A15)&gt;0,'[41]Lista de Chequeo'!A15,"")</f>
        <v>1</v>
      </c>
      <c r="B13" s="130" t="str">
        <f>IF(LEN('[41]Lista de Chequeo'!C15)&gt;0,'[41]Lista de Chequeo'!C15,"")</f>
        <v>FUNDACIÓN APOYAR</v>
      </c>
      <c r="C13" s="130"/>
      <c r="D13" s="130"/>
      <c r="E13" s="130"/>
      <c r="F13" s="130"/>
      <c r="G13" s="36" t="str">
        <f>IF(LEN('[41]Lista de Chequeo'!B15)&gt;0,'[41]Lista de Chequeo'!B15,"")</f>
        <v>819006637- 1</v>
      </c>
    </row>
    <row r="14" spans="1:7" ht="12.95" customHeight="1">
      <c r="A14" s="35">
        <f>IF(LEN('[41]Lista de Chequeo'!A16)&gt;0,'[41]Lista de Chequeo'!A16,"")</f>
        <v>2</v>
      </c>
      <c r="B14" s="130" t="str">
        <f>IF(LEN('[41]Lista de Chequeo'!C16)&gt;0,'[41]Lista de Chequeo'!C16,"")</f>
        <v/>
      </c>
      <c r="C14" s="130"/>
      <c r="D14" s="130"/>
      <c r="E14" s="130"/>
      <c r="F14" s="130"/>
      <c r="G14" s="36" t="str">
        <f>IF(LEN('[41]Lista de Chequeo'!B16)&gt;0,'[41]Lista de Chequeo'!B16,"")</f>
        <v/>
      </c>
    </row>
    <row r="15" spans="1:7" ht="12.95" customHeight="1" thickBot="1">
      <c r="A15" s="37">
        <f>IF(LEN('[41]Lista de Chequeo'!A17)&gt;0,'[41]Lista de Chequeo'!A17,"")</f>
        <v>3</v>
      </c>
      <c r="B15" s="131" t="str">
        <f>IF(LEN('[41]Lista de Chequeo'!C17)&gt;0,'[41]Lista de Chequeo'!C17,"")</f>
        <v/>
      </c>
      <c r="C15" s="131"/>
      <c r="D15" s="131"/>
      <c r="E15" s="131"/>
      <c r="F15" s="131"/>
      <c r="G15" s="38" t="str">
        <f>IF(LEN('[41]Lista de Chequeo'!B17)&gt;0,'[41]Lista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 t="str">
        <f>IF(LEN('[41]Datos Financieros'!A21:B21)&gt;0,'[41]Datos Financieros'!A21:B21,"")</f>
        <v>ATLANTICO</v>
      </c>
      <c r="B18" s="119">
        <f>IF(LEN('[41]Datos Financieros'!C21)&gt;0,'[41]Datos Financieros'!C21,"")</f>
        <v>1071288153</v>
      </c>
      <c r="C18" s="119"/>
      <c r="D18" s="119"/>
      <c r="E18" s="119">
        <f>IF(LEN('[41]Datos Financieros'!D21)&gt;0,'[41]Datos Financieros'!D21,"")</f>
        <v>1739.1041444805194</v>
      </c>
      <c r="F18" s="119"/>
      <c r="G18" s="120"/>
    </row>
    <row r="19" spans="1:7" ht="12.95" customHeight="1">
      <c r="A19" s="42" t="str">
        <f>IF(LEN('[41]Datos Financieros'!A22:B22)&gt;0,'[41]Datos Financieros'!A22:B22,"")</f>
        <v>MAGDALENA</v>
      </c>
      <c r="B19" s="118">
        <f>IF(LEN('[41]Datos Financieros'!C22)&gt;0,'[41]Datos Financieros'!C22,"")</f>
        <v>2276226290</v>
      </c>
      <c r="C19" s="118"/>
      <c r="D19" s="118"/>
      <c r="E19" s="119">
        <f>IF(LEN('[41]Datos Financieros'!D22)&gt;0,'[41]Datos Financieros'!D22,"")</f>
        <v>3695.1725487012986</v>
      </c>
      <c r="F19" s="119"/>
      <c r="G19" s="120"/>
    </row>
    <row r="20" spans="1:7" ht="12.95" customHeight="1">
      <c r="A20" s="42" t="str">
        <f>IF(LEN('[41]Datos Financieros'!A23:B23)&gt;0,'[41]Datos Financieros'!A23:B23,"")</f>
        <v/>
      </c>
      <c r="B20" s="118">
        <f>IF(LEN('[41]Datos Financieros'!C23)&gt;0,'[41]Datos Financieros'!C23,"")</f>
        <v>0</v>
      </c>
      <c r="C20" s="118"/>
      <c r="D20" s="118"/>
      <c r="E20" s="119">
        <f>IF(LEN('[41]Datos Financieros'!D23)&gt;0,'[41]Datos Financieros'!D23,"")</f>
        <v>0</v>
      </c>
      <c r="F20" s="119"/>
      <c r="G20" s="120"/>
    </row>
    <row r="21" spans="1:7" ht="12.95" customHeight="1">
      <c r="A21" s="42" t="str">
        <f>IF(LEN('[41]Datos Financieros'!A24:B24)&gt;0,'[41]Datos Financieros'!A24:B24,"")</f>
        <v/>
      </c>
      <c r="B21" s="118">
        <f>IF(LEN('[41]Datos Financieros'!C24)&gt;0,'[41]Datos Financieros'!C24,"")</f>
        <v>0</v>
      </c>
      <c r="C21" s="118"/>
      <c r="D21" s="118"/>
      <c r="E21" s="119">
        <f>IF(LEN('[41]Datos Financieros'!D24)&gt;0,'[41]Datos Financieros'!D24,"")</f>
        <v>0</v>
      </c>
      <c r="F21" s="119"/>
      <c r="G21" s="120"/>
    </row>
    <row r="22" spans="1:7" ht="12.95" customHeight="1" thickBot="1">
      <c r="A22" s="43" t="str">
        <f>IF(LEN('[41]Datos Financieros'!A25:B25)&gt;0,'[41]Datos Financieros'!A25:B25,"")</f>
        <v/>
      </c>
      <c r="B22" s="121">
        <f>IF(LEN('[41]Datos Financieros'!C25)&gt;0,'[41]Datos Financieros'!C25,"")</f>
        <v>0</v>
      </c>
      <c r="C22" s="121"/>
      <c r="D22" s="121"/>
      <c r="E22" s="119">
        <f>IF(LEN('[41]Datos Financieros'!D25)&gt;0,'[41]Datos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3347514443</v>
      </c>
      <c r="C23" s="106"/>
      <c r="D23" s="106"/>
      <c r="E23" s="105">
        <f>SUM(E18:G22)</f>
        <v>5434.2766931818178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IF('[41]Datos Financieros'!F15="CUMPLE","X","")</f>
        <v>X</v>
      </c>
      <c r="G26" s="115" t="str">
        <f>IF('[41]Datos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IF(LEN('[41]Datos Financieros'!$D7)&gt;0,'[41]Datos Financieros'!$D7,"")</f>
        <v>55037467</v>
      </c>
      <c r="C29" s="53" t="str">
        <f>IF(LEN('[41]Datos Financieros'!$D8)&gt;0,'[41]Datos Financieros'!$D8,"")</f>
        <v/>
      </c>
      <c r="D29" s="53" t="str">
        <f>IF(LEN('[41]Datos Financieros'!$D9)&gt;0,'[41]Datos Financieros'!$D9,"")</f>
        <v/>
      </c>
      <c r="E29" s="54">
        <f>SUM(B29:D29)</f>
        <v>55037467</v>
      </c>
      <c r="F29" s="113"/>
      <c r="G29" s="116"/>
    </row>
    <row r="30" spans="1:7" ht="15.75" customHeight="1">
      <c r="A30" s="52" t="s">
        <v>61</v>
      </c>
      <c r="B30" s="53">
        <f>IF(LEN('[41]Datos Financieros'!$E7)&gt;0,'[41]Datos Financieros'!$E7,"")</f>
        <v>17835000</v>
      </c>
      <c r="C30" s="53" t="str">
        <f>IF(LEN('[41]Datos Financieros'!$E8)&gt;0,'[41]Datos Financieros'!$E8,"")</f>
        <v/>
      </c>
      <c r="D30" s="53" t="str">
        <f>IF(LEN('[41]Datos Financieros'!$E9)&gt;0,'[41]Datos Financieros'!$E9,"")</f>
        <v/>
      </c>
      <c r="E30" s="54">
        <f>SUM(B30:D30)</f>
        <v>17835000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161">
        <f>'[41]Datos Financieros'!D15</f>
        <v>1.2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3.0859246986262967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IF('[41]Datos Financieros'!F17="CUMPLE","X","")</f>
        <v>X</v>
      </c>
      <c r="G35" s="100" t="str">
        <f>IF('[41]Datos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IF(LEN('[41]Datos Financieros'!$G7)&gt;0,'[41]Datos Financieros'!$G7,"")</f>
        <v>17835000</v>
      </c>
      <c r="C38" s="53" t="str">
        <f>IF(LEN('[41]Datos Financieros'!$G8)&gt;0,'[41]Datos Financieros'!$G8,"")</f>
        <v/>
      </c>
      <c r="D38" s="53" t="str">
        <f>IF(LEN('[41]Datos Financieros'!$G9)&gt;0,'[41]Datos Financieros'!$G9,"")</f>
        <v/>
      </c>
      <c r="E38" s="67">
        <f>SUM(B38:D38)</f>
        <v>17835000</v>
      </c>
      <c r="F38" s="98"/>
      <c r="G38" s="101"/>
    </row>
    <row r="39" spans="1:7">
      <c r="A39" s="52" t="s">
        <v>66</v>
      </c>
      <c r="B39" s="53">
        <f>IF(LEN('[41]Datos Financieros'!$F7)&gt;0,'[41]Datos Financieros'!$F7,"")</f>
        <v>89136767</v>
      </c>
      <c r="C39" s="53" t="str">
        <f>IF(LEN('[41]Datos Financieros'!$F8)&gt;0,'[41]Datos Financieros'!$F8,"")</f>
        <v/>
      </c>
      <c r="D39" s="53" t="str">
        <f>IF(LEN('[41]Datos Financieros'!$F9)&gt;0,'[41]Datos Financieros'!$F9,"")</f>
        <v/>
      </c>
      <c r="E39" s="67">
        <f>SUM(B39:D39)</f>
        <v>89136767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'[41]Datos Financieros'!D17</f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0.20008578502740626</v>
      </c>
      <c r="F41" s="99"/>
      <c r="G41" s="102"/>
    </row>
    <row r="42" spans="1:7" ht="65.25" customHeight="1" thickBot="1">
      <c r="A42" s="103"/>
      <c r="B42" s="104"/>
      <c r="C42" s="88"/>
      <c r="D42" s="88"/>
      <c r="E42" s="88"/>
      <c r="F42" s="8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1"/>
  <sheetViews>
    <sheetView workbookViewId="0">
      <selection sqref="A1:XFD1048576"/>
    </sheetView>
  </sheetViews>
  <sheetFormatPr baseColWidth="10" defaultRowHeight="15"/>
  <cols>
    <col min="1" max="1" width="11.42578125" style="90"/>
    <col min="2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IF(LEN('[43]Lista de Chequeo'!A15)&gt;0,'[43]Lista de Chequeo'!A15,"")</f>
        <v>1</v>
      </c>
      <c r="B13" s="130" t="str">
        <f>IF(LEN('[43]Lista de Chequeo'!C15)&gt;0,'[43]Lista de Chequeo'!C15,"")</f>
        <v>FUNDACION CONSTRUYENDO CAMINO</v>
      </c>
      <c r="C13" s="130"/>
      <c r="D13" s="130"/>
      <c r="E13" s="130"/>
      <c r="F13" s="130"/>
      <c r="G13" s="36">
        <f>IF(LEN('[43]Lista de Chequeo'!B15)&gt;0,'[43]Lista de Chequeo'!B15,"")</f>
        <v>802022940</v>
      </c>
    </row>
    <row r="14" spans="1:7" ht="12.95" customHeight="1">
      <c r="A14" s="35" t="str">
        <f>IF(LEN('[43]Lista de Chequeo'!A16)&gt;0,'[43]Lista de Chequeo'!A16,"")</f>
        <v/>
      </c>
      <c r="B14" s="130" t="str">
        <f>IF(LEN('[43]Lista de Chequeo'!C16)&gt;0,'[43]Lista de Chequeo'!C16,"")</f>
        <v/>
      </c>
      <c r="C14" s="130"/>
      <c r="D14" s="130"/>
      <c r="E14" s="130"/>
      <c r="F14" s="130"/>
      <c r="G14" s="36" t="str">
        <f>IF(LEN('[43]Lista de Chequeo'!B16)&gt;0,'[43]Lista de Chequeo'!B16,"")</f>
        <v/>
      </c>
    </row>
    <row r="15" spans="1:7" ht="12.95" customHeight="1" thickBot="1">
      <c r="A15" s="37" t="str">
        <f>IF(LEN('[43]Lista de Chequeo'!A17)&gt;0,'[43]Lista de Chequeo'!A17,"")</f>
        <v/>
      </c>
      <c r="B15" s="131" t="str">
        <f>IF(LEN('[43]Lista de Chequeo'!C17)&gt;0,'[43]Lista de Chequeo'!C17,"")</f>
        <v/>
      </c>
      <c r="C15" s="131"/>
      <c r="D15" s="131"/>
      <c r="E15" s="131"/>
      <c r="F15" s="131"/>
      <c r="G15" s="38" t="str">
        <f>IF(LEN('[43]Lista de Chequeo'!B17)&gt;0,'[43]Lista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>
        <f>IF(LEN('[43]Datos Financieros'!A21:B21)&gt;0,'[43]Datos Financieros'!A21:B21,"")</f>
        <v>4</v>
      </c>
      <c r="B18" s="119">
        <f>IF(LEN('[43]Datos Financieros'!C21)&gt;0,'[43]Datos Financieros'!C21,"")</f>
        <v>910490516</v>
      </c>
      <c r="C18" s="119"/>
      <c r="D18" s="119"/>
      <c r="E18" s="119">
        <f>IF(LEN('[43]Datos Financieros'!D21)&gt;0,'[43]Datos Financieros'!D21,"")</f>
        <v>1478.0690194805195</v>
      </c>
      <c r="F18" s="119"/>
      <c r="G18" s="120"/>
    </row>
    <row r="19" spans="1:7" ht="12.95" customHeight="1">
      <c r="A19" s="42">
        <f>IF(LEN('[43]Datos Financieros'!A22:B22)&gt;0,'[43]Datos Financieros'!A22:B22,"")</f>
        <v>19</v>
      </c>
      <c r="B19" s="118">
        <f>IF(LEN('[43]Datos Financieros'!C22)&gt;0,'[43]Datos Financieros'!C22,"")</f>
        <v>204055350</v>
      </c>
      <c r="C19" s="118"/>
      <c r="D19" s="118"/>
      <c r="E19" s="119">
        <f>IF(LEN('[43]Datos Financieros'!D22)&gt;0,'[43]Datos Financieros'!D22,"")</f>
        <v>331.25868506493504</v>
      </c>
      <c r="F19" s="119"/>
      <c r="G19" s="120"/>
    </row>
    <row r="20" spans="1:7" ht="12.95" customHeight="1">
      <c r="A20" s="42">
        <f>IF(LEN('[43]Datos Financieros'!A23:B23)&gt;0,'[43]Datos Financieros'!A23:B23,"")</f>
        <v>31</v>
      </c>
      <c r="B20" s="118">
        <f>IF(LEN('[43]Datos Financieros'!C23)&gt;0,'[43]Datos Financieros'!C23,"")</f>
        <v>1252968600</v>
      </c>
      <c r="C20" s="118"/>
      <c r="D20" s="118"/>
      <c r="E20" s="119">
        <f>IF(LEN('[43]Datos Financieros'!D23)&gt;0,'[43]Datos Financieros'!D23,"")</f>
        <v>2034.039935064935</v>
      </c>
      <c r="F20" s="119"/>
      <c r="G20" s="120"/>
    </row>
    <row r="21" spans="1:7" ht="12.95" customHeight="1">
      <c r="A21" s="42" t="str">
        <f>IF(LEN('[43]Datos Financieros'!A24:B24)&gt;0,'[43]Datos Financieros'!A24:B24,"")</f>
        <v/>
      </c>
      <c r="B21" s="118">
        <f>IF(LEN('[43]Datos Financieros'!C24)&gt;0,'[43]Datos Financieros'!C24,"")</f>
        <v>0</v>
      </c>
      <c r="C21" s="118"/>
      <c r="D21" s="118"/>
      <c r="E21" s="119">
        <f>IF(LEN('[43]Datos Financieros'!D24)&gt;0,'[43]Datos Financieros'!D24,"")</f>
        <v>0</v>
      </c>
      <c r="F21" s="119"/>
      <c r="G21" s="120"/>
    </row>
    <row r="22" spans="1:7" ht="12.95" customHeight="1" thickBot="1">
      <c r="A22" s="43" t="str">
        <f>IF(LEN('[43]Datos Financieros'!A25:B25)&gt;0,'[43]Datos Financieros'!A25:B25,"")</f>
        <v/>
      </c>
      <c r="B22" s="121">
        <f>IF(LEN('[43]Datos Financieros'!C25)&gt;0,'[43]Datos Financieros'!C25,"")</f>
        <v>0</v>
      </c>
      <c r="C22" s="121"/>
      <c r="D22" s="121"/>
      <c r="E22" s="119">
        <f>IF(LEN('[43]Datos Financieros'!D25)&gt;0,'[43]Datos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2367514466</v>
      </c>
      <c r="C23" s="106"/>
      <c r="D23" s="106"/>
      <c r="E23" s="105">
        <f>SUM(E18:G22)</f>
        <v>3843.3676396103892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IF('[43]Datos Financieros'!F15="CUMPLE","X","")</f>
        <v>X</v>
      </c>
      <c r="G26" s="115" t="str">
        <f>IF('[43]Datos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IF(LEN('[43]Datos Financieros'!$D7)&gt;0,'[43]Datos Financieros'!$D7,"")</f>
        <v>1141603756</v>
      </c>
      <c r="C29" s="53" t="str">
        <f>IF(LEN('[43]Datos Financieros'!$D8)&gt;0,'[43]Datos Financieros'!$D8,"")</f>
        <v/>
      </c>
      <c r="D29" s="53" t="str">
        <f>IF(LEN('[43]Datos Financieros'!$D9)&gt;0,'[43]Datos Financieros'!$D9,"")</f>
        <v/>
      </c>
      <c r="E29" s="54">
        <f>SUM(B29:D29)</f>
        <v>1141603756</v>
      </c>
      <c r="F29" s="113"/>
      <c r="G29" s="116"/>
    </row>
    <row r="30" spans="1:7" ht="15.75" customHeight="1">
      <c r="A30" s="52" t="s">
        <v>61</v>
      </c>
      <c r="B30" s="53">
        <f>IF(LEN('[43]Datos Financieros'!$E7)&gt;0,'[43]Datos Financieros'!$E7,"")</f>
        <v>90901696</v>
      </c>
      <c r="C30" s="53" t="str">
        <f>IF(LEN('[43]Datos Financieros'!$E8)&gt;0,'[43]Datos Financieros'!$E8,"")</f>
        <v/>
      </c>
      <c r="D30" s="53" t="str">
        <f>IF(LEN('[43]Datos Financieros'!$E9)&gt;0,'[43]Datos Financieros'!$E9,"")</f>
        <v/>
      </c>
      <c r="E30" s="54">
        <f>SUM(B30:D30)</f>
        <v>90901696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60">
        <v>1.1000000000000001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12.55866288787395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IF('[43]Datos Financieros'!F17="CUMPLE","X","")</f>
        <v>X</v>
      </c>
      <c r="G35" s="100" t="str">
        <f>IF('[43]Datos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IF(LEN('[43]Datos Financieros'!$G7)&gt;0,'[43]Datos Financieros'!$G7,"")</f>
        <v>90901696</v>
      </c>
      <c r="C38" s="53" t="str">
        <f>IF(LEN('[43]Datos Financieros'!$G8)&gt;0,'[43]Datos Financieros'!$G8,"")</f>
        <v/>
      </c>
      <c r="D38" s="53" t="str">
        <f>IF(LEN('[43]Datos Financieros'!$G9)&gt;0,'[43]Datos Financieros'!$G9,"")</f>
        <v/>
      </c>
      <c r="E38" s="67">
        <f>SUM(B38:D38)</f>
        <v>90901696</v>
      </c>
      <c r="F38" s="98"/>
      <c r="G38" s="101"/>
    </row>
    <row r="39" spans="1:7">
      <c r="A39" s="52" t="s">
        <v>66</v>
      </c>
      <c r="B39" s="53">
        <f>IF(LEN('[43]Datos Financieros'!$F7)&gt;0,'[43]Datos Financieros'!$F7,"")</f>
        <v>1341800015</v>
      </c>
      <c r="C39" s="53" t="str">
        <f>IF(LEN('[43]Datos Financieros'!$F8)&gt;0,'[43]Datos Financieros'!$F8,"")</f>
        <v/>
      </c>
      <c r="D39" s="53" t="str">
        <f>IF(LEN('[43]Datos Financieros'!$F9)&gt;0,'[43]Datos Financieros'!$F9,"")</f>
        <v/>
      </c>
      <c r="E39" s="67">
        <f>SUM(B39:D39)</f>
        <v>1341800015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6.7746083606952417E-2</v>
      </c>
      <c r="F41" s="99"/>
      <c r="G41" s="102"/>
    </row>
    <row r="42" spans="1:7" ht="15.75" customHeight="1" thickBot="1">
      <c r="A42" s="103" t="s">
        <v>68</v>
      </c>
      <c r="B42" s="104"/>
      <c r="C42" s="88" t="str">
        <f>IF(LEN('[43]Datos Financieros'!G16)&gt;0,'[43]Datos Financieros'!G16,"")</f>
        <v>CUMPLE</v>
      </c>
      <c r="D42" s="88"/>
      <c r="E42" s="88"/>
      <c r="F42" s="8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6" spans="1:7">
      <c r="A46" s="152" t="s">
        <v>96</v>
      </c>
      <c r="B46" s="152"/>
      <c r="C46" s="152"/>
      <c r="E46" s="153" t="s">
        <v>97</v>
      </c>
      <c r="F46" s="153"/>
      <c r="G46" s="153"/>
    </row>
    <row r="47" spans="1:7">
      <c r="A47" s="150" t="s">
        <v>98</v>
      </c>
      <c r="B47" s="150"/>
      <c r="C47" s="150"/>
      <c r="E47" s="151" t="s">
        <v>99</v>
      </c>
      <c r="F47" s="151"/>
      <c r="G47" s="151"/>
    </row>
    <row r="49" spans="1:3">
      <c r="A49" s="73" t="s">
        <v>69</v>
      </c>
      <c r="B49" s="74"/>
      <c r="C49" s="2"/>
    </row>
    <row r="50" spans="1:3">
      <c r="A50" s="75" t="s">
        <v>70</v>
      </c>
      <c r="B50" s="74"/>
      <c r="C50" s="2"/>
    </row>
    <row r="51" spans="1:3">
      <c r="A51" s="75" t="s">
        <v>71</v>
      </c>
      <c r="B51" s="74"/>
      <c r="C51" s="2"/>
    </row>
  </sheetData>
  <mergeCells count="33">
    <mergeCell ref="A46:C46"/>
    <mergeCell ref="E46:G46"/>
    <mergeCell ref="A47:C47"/>
    <mergeCell ref="E47:G47"/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1"/>
  <sheetViews>
    <sheetView topLeftCell="A10" workbookViewId="0">
      <selection sqref="A1:XFD1048576"/>
    </sheetView>
  </sheetViews>
  <sheetFormatPr baseColWidth="10" defaultRowHeight="15"/>
  <cols>
    <col min="1" max="1" width="11.42578125" style="90"/>
    <col min="2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IF(LEN('[43]Lista de Chequeo'!A15)&gt;0,'[43]Lista de Chequeo'!A15,"")</f>
        <v>1</v>
      </c>
      <c r="B13" s="130" t="str">
        <f>IF(LEN('[43]Lista de Chequeo'!C15)&gt;0,'[43]Lista de Chequeo'!C15,"")</f>
        <v>FUNDACION CONSTRUYENDO CAMINO</v>
      </c>
      <c r="C13" s="130"/>
      <c r="D13" s="130"/>
      <c r="E13" s="130"/>
      <c r="F13" s="130"/>
      <c r="G13" s="36">
        <f>IF(LEN('[43]Lista de Chequeo'!B15)&gt;0,'[43]Lista de Chequeo'!B15,"")</f>
        <v>802022940</v>
      </c>
    </row>
    <row r="14" spans="1:7" ht="12.95" customHeight="1">
      <c r="A14" s="35" t="str">
        <f>IF(LEN('[43]Lista de Chequeo'!A16)&gt;0,'[43]Lista de Chequeo'!A16,"")</f>
        <v/>
      </c>
      <c r="B14" s="130" t="str">
        <f>IF(LEN('[43]Lista de Chequeo'!C16)&gt;0,'[43]Lista de Chequeo'!C16,"")</f>
        <v/>
      </c>
      <c r="C14" s="130"/>
      <c r="D14" s="130"/>
      <c r="E14" s="130"/>
      <c r="F14" s="130"/>
      <c r="G14" s="36" t="str">
        <f>IF(LEN('[43]Lista de Chequeo'!B16)&gt;0,'[43]Lista de Chequeo'!B16,"")</f>
        <v/>
      </c>
    </row>
    <row r="15" spans="1:7" ht="12.95" customHeight="1" thickBot="1">
      <c r="A15" s="37" t="str">
        <f>IF(LEN('[43]Lista de Chequeo'!A17)&gt;0,'[43]Lista de Chequeo'!A17,"")</f>
        <v/>
      </c>
      <c r="B15" s="131" t="str">
        <f>IF(LEN('[43]Lista de Chequeo'!C17)&gt;0,'[43]Lista de Chequeo'!C17,"")</f>
        <v/>
      </c>
      <c r="C15" s="131"/>
      <c r="D15" s="131"/>
      <c r="E15" s="131"/>
      <c r="F15" s="131"/>
      <c r="G15" s="38" t="str">
        <f>IF(LEN('[43]Lista de Chequeo'!B17)&gt;0,'[43]Lista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>
        <f>IF(LEN('[43]Datos Financieros'!A21:B21)&gt;0,'[43]Datos Financieros'!A21:B21,"")</f>
        <v>4</v>
      </c>
      <c r="B18" s="119">
        <f>IF(LEN('[43]Datos Financieros'!C21)&gt;0,'[43]Datos Financieros'!C21,"")</f>
        <v>910490516</v>
      </c>
      <c r="C18" s="119"/>
      <c r="D18" s="119"/>
      <c r="E18" s="119">
        <f>IF(LEN('[43]Datos Financieros'!D21)&gt;0,'[43]Datos Financieros'!D21,"")</f>
        <v>1478.0690194805195</v>
      </c>
      <c r="F18" s="119"/>
      <c r="G18" s="120"/>
    </row>
    <row r="19" spans="1:7" ht="12.95" customHeight="1">
      <c r="A19" s="42">
        <f>IF(LEN('[43]Datos Financieros'!A22:B22)&gt;0,'[43]Datos Financieros'!A22:B22,"")</f>
        <v>19</v>
      </c>
      <c r="B19" s="118">
        <f>IF(LEN('[43]Datos Financieros'!C22)&gt;0,'[43]Datos Financieros'!C22,"")</f>
        <v>204055350</v>
      </c>
      <c r="C19" s="118"/>
      <c r="D19" s="118"/>
      <c r="E19" s="119">
        <f>IF(LEN('[43]Datos Financieros'!D22)&gt;0,'[43]Datos Financieros'!D22,"")</f>
        <v>331.25868506493504</v>
      </c>
      <c r="F19" s="119"/>
      <c r="G19" s="120"/>
    </row>
    <row r="20" spans="1:7" ht="12.95" customHeight="1">
      <c r="A20" s="42">
        <f>IF(LEN('[43]Datos Financieros'!A23:B23)&gt;0,'[43]Datos Financieros'!A23:B23,"")</f>
        <v>31</v>
      </c>
      <c r="B20" s="118">
        <f>IF(LEN('[43]Datos Financieros'!C23)&gt;0,'[43]Datos Financieros'!C23,"")</f>
        <v>1252968600</v>
      </c>
      <c r="C20" s="118"/>
      <c r="D20" s="118"/>
      <c r="E20" s="119">
        <f>IF(LEN('[43]Datos Financieros'!D23)&gt;0,'[43]Datos Financieros'!D23,"")</f>
        <v>2034.039935064935</v>
      </c>
      <c r="F20" s="119"/>
      <c r="G20" s="120"/>
    </row>
    <row r="21" spans="1:7" ht="12.95" customHeight="1">
      <c r="A21" s="42" t="str">
        <f>IF(LEN('[43]Datos Financieros'!A24:B24)&gt;0,'[43]Datos Financieros'!A24:B24,"")</f>
        <v/>
      </c>
      <c r="B21" s="118">
        <f>IF(LEN('[43]Datos Financieros'!C24)&gt;0,'[43]Datos Financieros'!C24,"")</f>
        <v>0</v>
      </c>
      <c r="C21" s="118"/>
      <c r="D21" s="118"/>
      <c r="E21" s="119">
        <f>IF(LEN('[43]Datos Financieros'!D24)&gt;0,'[43]Datos Financieros'!D24,"")</f>
        <v>0</v>
      </c>
      <c r="F21" s="119"/>
      <c r="G21" s="120"/>
    </row>
    <row r="22" spans="1:7" ht="12.95" customHeight="1" thickBot="1">
      <c r="A22" s="43" t="str">
        <f>IF(LEN('[43]Datos Financieros'!A25:B25)&gt;0,'[43]Datos Financieros'!A25:B25,"")</f>
        <v/>
      </c>
      <c r="B22" s="121">
        <f>IF(LEN('[43]Datos Financieros'!C25)&gt;0,'[43]Datos Financieros'!C25,"")</f>
        <v>0</v>
      </c>
      <c r="C22" s="121"/>
      <c r="D22" s="121"/>
      <c r="E22" s="119">
        <f>IF(LEN('[43]Datos Financieros'!D25)&gt;0,'[43]Datos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2367514466</v>
      </c>
      <c r="C23" s="106"/>
      <c r="D23" s="106"/>
      <c r="E23" s="105">
        <f>SUM(E18:G22)</f>
        <v>3843.3676396103892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IF('[43]Datos Financieros'!F15="CUMPLE","X","")</f>
        <v>X</v>
      </c>
      <c r="G26" s="115" t="str">
        <f>IF('[43]Datos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IF(LEN('[43]Datos Financieros'!$D7)&gt;0,'[43]Datos Financieros'!$D7,"")</f>
        <v>1141603756</v>
      </c>
      <c r="C29" s="53" t="str">
        <f>IF(LEN('[43]Datos Financieros'!$D8)&gt;0,'[43]Datos Financieros'!$D8,"")</f>
        <v/>
      </c>
      <c r="D29" s="53" t="str">
        <f>IF(LEN('[43]Datos Financieros'!$D9)&gt;0,'[43]Datos Financieros'!$D9,"")</f>
        <v/>
      </c>
      <c r="E29" s="54">
        <f>SUM(B29:D29)</f>
        <v>1141603756</v>
      </c>
      <c r="F29" s="113"/>
      <c r="G29" s="116"/>
    </row>
    <row r="30" spans="1:7" ht="15.75" customHeight="1">
      <c r="A30" s="52" t="s">
        <v>61</v>
      </c>
      <c r="B30" s="53">
        <f>IF(LEN('[43]Datos Financieros'!$E7)&gt;0,'[43]Datos Financieros'!$E7,"")</f>
        <v>90901696</v>
      </c>
      <c r="C30" s="53" t="str">
        <f>IF(LEN('[43]Datos Financieros'!$E8)&gt;0,'[43]Datos Financieros'!$E8,"")</f>
        <v/>
      </c>
      <c r="D30" s="53" t="str">
        <f>IF(LEN('[43]Datos Financieros'!$E9)&gt;0,'[43]Datos Financieros'!$E9,"")</f>
        <v/>
      </c>
      <c r="E30" s="54">
        <f>SUM(B30:D30)</f>
        <v>90901696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60">
        <v>1.1000000000000001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12.55866288787395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IF('[43]Datos Financieros'!F17="CUMPLE","X","")</f>
        <v>X</v>
      </c>
      <c r="G35" s="100" t="str">
        <f>IF('[43]Datos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IF(LEN('[43]Datos Financieros'!$G7)&gt;0,'[43]Datos Financieros'!$G7,"")</f>
        <v>90901696</v>
      </c>
      <c r="C38" s="53" t="str">
        <f>IF(LEN('[43]Datos Financieros'!$G8)&gt;0,'[43]Datos Financieros'!$G8,"")</f>
        <v/>
      </c>
      <c r="D38" s="53" t="str">
        <f>IF(LEN('[43]Datos Financieros'!$G9)&gt;0,'[43]Datos Financieros'!$G9,"")</f>
        <v/>
      </c>
      <c r="E38" s="67">
        <f>SUM(B38:D38)</f>
        <v>90901696</v>
      </c>
      <c r="F38" s="98"/>
      <c r="G38" s="101"/>
    </row>
    <row r="39" spans="1:7">
      <c r="A39" s="52" t="s">
        <v>66</v>
      </c>
      <c r="B39" s="53">
        <f>IF(LEN('[43]Datos Financieros'!$F7)&gt;0,'[43]Datos Financieros'!$F7,"")</f>
        <v>1341800015</v>
      </c>
      <c r="C39" s="53" t="str">
        <f>IF(LEN('[43]Datos Financieros'!$F8)&gt;0,'[43]Datos Financieros'!$F8,"")</f>
        <v/>
      </c>
      <c r="D39" s="53" t="str">
        <f>IF(LEN('[43]Datos Financieros'!$F9)&gt;0,'[43]Datos Financieros'!$F9,"")</f>
        <v/>
      </c>
      <c r="E39" s="67">
        <f>SUM(B39:D39)</f>
        <v>1341800015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6.7746083606952417E-2</v>
      </c>
      <c r="F41" s="99"/>
      <c r="G41" s="102"/>
    </row>
    <row r="42" spans="1:7" ht="15.75" customHeight="1" thickBot="1">
      <c r="A42" s="103" t="s">
        <v>68</v>
      </c>
      <c r="B42" s="104"/>
      <c r="C42" s="88" t="str">
        <f>IF(LEN('[43]Datos Financieros'!G16)&gt;0,'[43]Datos Financieros'!G16,"")</f>
        <v>CUMPLE</v>
      </c>
      <c r="D42" s="88"/>
      <c r="E42" s="88"/>
      <c r="F42" s="8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6" spans="1:7">
      <c r="A46" s="152" t="s">
        <v>96</v>
      </c>
      <c r="B46" s="152"/>
      <c r="C46" s="152"/>
      <c r="E46" s="153" t="s">
        <v>97</v>
      </c>
      <c r="F46" s="153"/>
      <c r="G46" s="153"/>
    </row>
    <row r="47" spans="1:7">
      <c r="A47" s="150" t="s">
        <v>98</v>
      </c>
      <c r="B47" s="150"/>
      <c r="C47" s="150"/>
      <c r="E47" s="151" t="s">
        <v>99</v>
      </c>
      <c r="F47" s="151"/>
      <c r="G47" s="151"/>
    </row>
    <row r="49" spans="1:3">
      <c r="A49" s="73" t="s">
        <v>69</v>
      </c>
      <c r="B49" s="74"/>
      <c r="C49" s="2"/>
    </row>
    <row r="50" spans="1:3">
      <c r="A50" s="75" t="s">
        <v>70</v>
      </c>
      <c r="B50" s="74"/>
      <c r="C50" s="2"/>
    </row>
    <row r="51" spans="1:3">
      <c r="A51" s="75" t="s">
        <v>71</v>
      </c>
      <c r="B51" s="74"/>
      <c r="C51" s="2"/>
    </row>
  </sheetData>
  <mergeCells count="33">
    <mergeCell ref="A46:C46"/>
    <mergeCell ref="E46:G46"/>
    <mergeCell ref="A47:C47"/>
    <mergeCell ref="E47:G47"/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51"/>
  <sheetViews>
    <sheetView topLeftCell="A10" workbookViewId="0">
      <selection activeCell="A42" sqref="A42:G42"/>
    </sheetView>
  </sheetViews>
  <sheetFormatPr baseColWidth="10" defaultRowHeight="15"/>
  <cols>
    <col min="1" max="1" width="11.42578125" style="90"/>
    <col min="2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IF(LEN('[43]Lista de Chequeo'!A15)&gt;0,'[43]Lista de Chequeo'!A15,"")</f>
        <v>1</v>
      </c>
      <c r="B13" s="130" t="str">
        <f>IF(LEN('[43]Lista de Chequeo'!C15)&gt;0,'[43]Lista de Chequeo'!C15,"")</f>
        <v>FUNDACION CONSTRUYENDO CAMINO</v>
      </c>
      <c r="C13" s="130"/>
      <c r="D13" s="130"/>
      <c r="E13" s="130"/>
      <c r="F13" s="130"/>
      <c r="G13" s="36">
        <f>IF(LEN('[43]Lista de Chequeo'!B15)&gt;0,'[43]Lista de Chequeo'!B15,"")</f>
        <v>802022940</v>
      </c>
    </row>
    <row r="14" spans="1:7" ht="12.95" customHeight="1">
      <c r="A14" s="35" t="str">
        <f>IF(LEN('[43]Lista de Chequeo'!A16)&gt;0,'[43]Lista de Chequeo'!A16,"")</f>
        <v/>
      </c>
      <c r="B14" s="130" t="str">
        <f>IF(LEN('[43]Lista de Chequeo'!C16)&gt;0,'[43]Lista de Chequeo'!C16,"")</f>
        <v/>
      </c>
      <c r="C14" s="130"/>
      <c r="D14" s="130"/>
      <c r="E14" s="130"/>
      <c r="F14" s="130"/>
      <c r="G14" s="36" t="str">
        <f>IF(LEN('[43]Lista de Chequeo'!B16)&gt;0,'[43]Lista de Chequeo'!B16,"")</f>
        <v/>
      </c>
    </row>
    <row r="15" spans="1:7" ht="12.95" customHeight="1" thickBot="1">
      <c r="A15" s="37" t="str">
        <f>IF(LEN('[43]Lista de Chequeo'!A17)&gt;0,'[43]Lista de Chequeo'!A17,"")</f>
        <v/>
      </c>
      <c r="B15" s="131" t="str">
        <f>IF(LEN('[43]Lista de Chequeo'!C17)&gt;0,'[43]Lista de Chequeo'!C17,"")</f>
        <v/>
      </c>
      <c r="C15" s="131"/>
      <c r="D15" s="131"/>
      <c r="E15" s="131"/>
      <c r="F15" s="131"/>
      <c r="G15" s="38" t="str">
        <f>IF(LEN('[43]Lista de Chequeo'!B17)&gt;0,'[43]Lista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>
        <f>IF(LEN('[43]Datos Financieros'!A21:B21)&gt;0,'[43]Datos Financieros'!A21:B21,"")</f>
        <v>4</v>
      </c>
      <c r="B18" s="119">
        <f>IF(LEN('[43]Datos Financieros'!C21)&gt;0,'[43]Datos Financieros'!C21,"")</f>
        <v>910490516</v>
      </c>
      <c r="C18" s="119"/>
      <c r="D18" s="119"/>
      <c r="E18" s="119">
        <f>IF(LEN('[43]Datos Financieros'!D21)&gt;0,'[43]Datos Financieros'!D21,"")</f>
        <v>1478.0690194805195</v>
      </c>
      <c r="F18" s="119"/>
      <c r="G18" s="120"/>
    </row>
    <row r="19" spans="1:7" ht="12.95" customHeight="1">
      <c r="A19" s="42">
        <f>IF(LEN('[43]Datos Financieros'!A22:B22)&gt;0,'[43]Datos Financieros'!A22:B22,"")</f>
        <v>19</v>
      </c>
      <c r="B19" s="118">
        <f>IF(LEN('[43]Datos Financieros'!C22)&gt;0,'[43]Datos Financieros'!C22,"")</f>
        <v>204055350</v>
      </c>
      <c r="C19" s="118"/>
      <c r="D19" s="118"/>
      <c r="E19" s="119">
        <f>IF(LEN('[43]Datos Financieros'!D22)&gt;0,'[43]Datos Financieros'!D22,"")</f>
        <v>331.25868506493504</v>
      </c>
      <c r="F19" s="119"/>
      <c r="G19" s="120"/>
    </row>
    <row r="20" spans="1:7" ht="12.95" customHeight="1">
      <c r="A20" s="42">
        <f>IF(LEN('[43]Datos Financieros'!A23:B23)&gt;0,'[43]Datos Financieros'!A23:B23,"")</f>
        <v>31</v>
      </c>
      <c r="B20" s="118">
        <f>IF(LEN('[43]Datos Financieros'!C23)&gt;0,'[43]Datos Financieros'!C23,"")</f>
        <v>1252968600</v>
      </c>
      <c r="C20" s="118"/>
      <c r="D20" s="118"/>
      <c r="E20" s="119">
        <f>IF(LEN('[43]Datos Financieros'!D23)&gt;0,'[43]Datos Financieros'!D23,"")</f>
        <v>2034.039935064935</v>
      </c>
      <c r="F20" s="119"/>
      <c r="G20" s="120"/>
    </row>
    <row r="21" spans="1:7" ht="12.95" customHeight="1">
      <c r="A21" s="42" t="str">
        <f>IF(LEN('[43]Datos Financieros'!A24:B24)&gt;0,'[43]Datos Financieros'!A24:B24,"")</f>
        <v/>
      </c>
      <c r="B21" s="118">
        <f>IF(LEN('[43]Datos Financieros'!C24)&gt;0,'[43]Datos Financieros'!C24,"")</f>
        <v>0</v>
      </c>
      <c r="C21" s="118"/>
      <c r="D21" s="118"/>
      <c r="E21" s="119">
        <f>IF(LEN('[43]Datos Financieros'!D24)&gt;0,'[43]Datos Financieros'!D24,"")</f>
        <v>0</v>
      </c>
      <c r="F21" s="119"/>
      <c r="G21" s="120"/>
    </row>
    <row r="22" spans="1:7" ht="12.95" customHeight="1" thickBot="1">
      <c r="A22" s="43" t="str">
        <f>IF(LEN('[43]Datos Financieros'!A25:B25)&gt;0,'[43]Datos Financieros'!A25:B25,"")</f>
        <v/>
      </c>
      <c r="B22" s="121">
        <f>IF(LEN('[43]Datos Financieros'!C25)&gt;0,'[43]Datos Financieros'!C25,"")</f>
        <v>0</v>
      </c>
      <c r="C22" s="121"/>
      <c r="D22" s="121"/>
      <c r="E22" s="119">
        <f>IF(LEN('[43]Datos Financieros'!D25)&gt;0,'[43]Datos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2367514466</v>
      </c>
      <c r="C23" s="106"/>
      <c r="D23" s="106"/>
      <c r="E23" s="105">
        <f>SUM(E18:G22)</f>
        <v>3843.3676396103892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IF('[43]Datos Financieros'!F15="CUMPLE","X","")</f>
        <v>X</v>
      </c>
      <c r="G26" s="115" t="str">
        <f>IF('[43]Datos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IF(LEN('[43]Datos Financieros'!$D7)&gt;0,'[43]Datos Financieros'!$D7,"")</f>
        <v>1141603756</v>
      </c>
      <c r="C29" s="53" t="str">
        <f>IF(LEN('[43]Datos Financieros'!$D8)&gt;0,'[43]Datos Financieros'!$D8,"")</f>
        <v/>
      </c>
      <c r="D29" s="53" t="str">
        <f>IF(LEN('[43]Datos Financieros'!$D9)&gt;0,'[43]Datos Financieros'!$D9,"")</f>
        <v/>
      </c>
      <c r="E29" s="54">
        <f>SUM(B29:D29)</f>
        <v>1141603756</v>
      </c>
      <c r="F29" s="113"/>
      <c r="G29" s="116"/>
    </row>
    <row r="30" spans="1:7" ht="15.75" customHeight="1">
      <c r="A30" s="52" t="s">
        <v>61</v>
      </c>
      <c r="B30" s="53">
        <f>IF(LEN('[43]Datos Financieros'!$E7)&gt;0,'[43]Datos Financieros'!$E7,"")</f>
        <v>90901696</v>
      </c>
      <c r="C30" s="53" t="str">
        <f>IF(LEN('[43]Datos Financieros'!$E8)&gt;0,'[43]Datos Financieros'!$E8,"")</f>
        <v/>
      </c>
      <c r="D30" s="53" t="str">
        <f>IF(LEN('[43]Datos Financieros'!$E9)&gt;0,'[43]Datos Financieros'!$E9,"")</f>
        <v/>
      </c>
      <c r="E30" s="54">
        <f>SUM(B30:D30)</f>
        <v>90901696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60">
        <v>1.1000000000000001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12.55866288787395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IF('[43]Datos Financieros'!F17="CUMPLE","X","")</f>
        <v>X</v>
      </c>
      <c r="G35" s="100" t="str">
        <f>IF('[43]Datos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IF(LEN('[43]Datos Financieros'!$G7)&gt;0,'[43]Datos Financieros'!$G7,"")</f>
        <v>90901696</v>
      </c>
      <c r="C38" s="53" t="str">
        <f>IF(LEN('[43]Datos Financieros'!$G8)&gt;0,'[43]Datos Financieros'!$G8,"")</f>
        <v/>
      </c>
      <c r="D38" s="53" t="str">
        <f>IF(LEN('[43]Datos Financieros'!$G9)&gt;0,'[43]Datos Financieros'!$G9,"")</f>
        <v/>
      </c>
      <c r="E38" s="67">
        <f>SUM(B38:D38)</f>
        <v>90901696</v>
      </c>
      <c r="F38" s="98"/>
      <c r="G38" s="101"/>
    </row>
    <row r="39" spans="1:7">
      <c r="A39" s="52" t="s">
        <v>66</v>
      </c>
      <c r="B39" s="53">
        <f>IF(LEN('[43]Datos Financieros'!$F7)&gt;0,'[43]Datos Financieros'!$F7,"")</f>
        <v>1341800015</v>
      </c>
      <c r="C39" s="53" t="str">
        <f>IF(LEN('[43]Datos Financieros'!$F8)&gt;0,'[43]Datos Financieros'!$F8,"")</f>
        <v/>
      </c>
      <c r="D39" s="53" t="str">
        <f>IF(LEN('[43]Datos Financieros'!$F9)&gt;0,'[43]Datos Financieros'!$F9,"")</f>
        <v/>
      </c>
      <c r="E39" s="67">
        <f>SUM(B39:D39)</f>
        <v>1341800015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6.7746083606952417E-2</v>
      </c>
      <c r="F41" s="99"/>
      <c r="G41" s="102"/>
    </row>
    <row r="42" spans="1:7" ht="15.75" customHeight="1" thickBot="1">
      <c r="A42" s="103" t="s">
        <v>68</v>
      </c>
      <c r="B42" s="104"/>
      <c r="C42" s="88" t="str">
        <f>IF(LEN('[43]Datos Financieros'!G16)&gt;0,'[43]Datos Financieros'!G16,"")</f>
        <v>CUMPLE</v>
      </c>
      <c r="D42" s="88"/>
      <c r="E42" s="88"/>
      <c r="F42" s="8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6" spans="1:7">
      <c r="A46" s="152" t="s">
        <v>96</v>
      </c>
      <c r="B46" s="152"/>
      <c r="C46" s="152"/>
      <c r="E46" s="153" t="s">
        <v>97</v>
      </c>
      <c r="F46" s="153"/>
      <c r="G46" s="153"/>
    </row>
    <row r="47" spans="1:7">
      <c r="A47" s="150" t="s">
        <v>98</v>
      </c>
      <c r="B47" s="150"/>
      <c r="C47" s="150"/>
      <c r="E47" s="151" t="s">
        <v>99</v>
      </c>
      <c r="F47" s="151"/>
      <c r="G47" s="151"/>
    </row>
    <row r="49" spans="1:3">
      <c r="A49" s="73" t="s">
        <v>69</v>
      </c>
      <c r="B49" s="74"/>
      <c r="C49" s="2"/>
    </row>
    <row r="50" spans="1:3">
      <c r="A50" s="75" t="s">
        <v>70</v>
      </c>
      <c r="B50" s="74"/>
      <c r="C50" s="2"/>
    </row>
    <row r="51" spans="1:3">
      <c r="A51" s="75" t="s">
        <v>71</v>
      </c>
      <c r="B51" s="74"/>
      <c r="C51" s="2"/>
    </row>
  </sheetData>
  <mergeCells count="33">
    <mergeCell ref="A46:C46"/>
    <mergeCell ref="E46:G46"/>
    <mergeCell ref="A47:C47"/>
    <mergeCell ref="E47:G47"/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6"/>
  <sheetViews>
    <sheetView topLeftCell="A13" workbookViewId="0">
      <selection sqref="A1:XFD1048576"/>
    </sheetView>
  </sheetViews>
  <sheetFormatPr baseColWidth="10" defaultRowHeight="15"/>
  <cols>
    <col min="1" max="1" width="11.42578125" style="90"/>
    <col min="2" max="2" width="29.28515625" style="90" customWidth="1"/>
    <col min="3" max="3" width="13.140625" style="90" customWidth="1"/>
    <col min="4" max="4" width="12.85546875" style="90" customWidth="1"/>
    <col min="5" max="5" width="10.42578125" style="90" customWidth="1"/>
    <col min="6" max="6" width="21.85546875" style="90" customWidth="1"/>
    <col min="7" max="7" width="12.28515625" style="90" customWidth="1"/>
    <col min="8" max="16384" width="11.42578125" style="90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85"/>
    </row>
    <row r="9" spans="1:7" ht="6" customHeight="1" thickBot="1">
      <c r="A9" s="7"/>
      <c r="B9" s="8"/>
      <c r="C9" s="8"/>
      <c r="D9" s="8"/>
      <c r="E9" s="9"/>
      <c r="F9" s="8"/>
      <c r="G9" s="85"/>
    </row>
    <row r="10" spans="1:7" ht="21.75" customHeight="1" thickBot="1">
      <c r="A10" s="135" t="s">
        <v>7</v>
      </c>
      <c r="B10" s="136"/>
      <c r="C10" s="136"/>
      <c r="D10" s="136"/>
      <c r="E10" s="137"/>
      <c r="F10" s="27"/>
      <c r="G10" s="85"/>
    </row>
    <row r="11" spans="1:7" ht="23.25" customHeight="1" thickBot="1">
      <c r="A11" s="138" t="s">
        <v>8</v>
      </c>
      <c r="B11" s="139"/>
      <c r="C11" s="139"/>
      <c r="D11" s="139"/>
      <c r="E11" s="140"/>
      <c r="F11" s="27" t="s">
        <v>9</v>
      </c>
      <c r="G11" s="85"/>
    </row>
    <row r="12" spans="1:7" ht="6" customHeight="1">
      <c r="A12" s="9"/>
      <c r="B12" s="9"/>
      <c r="C12" s="9"/>
      <c r="D12" s="9"/>
      <c r="E12" s="9"/>
      <c r="F12" s="9"/>
      <c r="G12" s="85"/>
    </row>
    <row r="13" spans="1:7" ht="22.5" customHeight="1">
      <c r="A13" s="166" t="s">
        <v>30</v>
      </c>
      <c r="B13" s="166"/>
      <c r="C13" s="166"/>
      <c r="D13" s="166"/>
      <c r="E13" s="166"/>
      <c r="F13" s="166"/>
    </row>
    <row r="14" spans="1:7" ht="15" customHeight="1">
      <c r="A14" s="87" t="s">
        <v>11</v>
      </c>
      <c r="B14" s="87" t="s">
        <v>12</v>
      </c>
      <c r="C14" s="163" t="s">
        <v>13</v>
      </c>
      <c r="D14" s="164"/>
      <c r="E14" s="164"/>
      <c r="F14" s="165"/>
    </row>
    <row r="15" spans="1:7" ht="15" customHeight="1">
      <c r="A15" s="12">
        <v>1</v>
      </c>
      <c r="B15" s="13">
        <v>900470245</v>
      </c>
      <c r="C15" s="170" t="s">
        <v>43</v>
      </c>
      <c r="D15" s="171"/>
      <c r="E15" s="171"/>
      <c r="F15" s="172"/>
    </row>
    <row r="16" spans="1:7" ht="15" customHeight="1">
      <c r="A16" s="29"/>
      <c r="B16" s="30"/>
      <c r="C16" s="173"/>
      <c r="D16" s="174"/>
      <c r="E16" s="174"/>
      <c r="F16" s="175"/>
    </row>
    <row r="17" spans="1:7" ht="15" customHeight="1">
      <c r="A17" s="12"/>
      <c r="B17" s="13"/>
      <c r="C17" s="170"/>
      <c r="D17" s="171"/>
      <c r="E17" s="171"/>
      <c r="F17" s="172"/>
    </row>
    <row r="18" spans="1:7" ht="15.75">
      <c r="A18" s="86"/>
      <c r="B18" s="86"/>
      <c r="C18" s="86"/>
      <c r="D18" s="86"/>
      <c r="E18" s="86"/>
      <c r="F18" s="86"/>
    </row>
    <row r="19" spans="1:7" ht="20.25" customHeight="1">
      <c r="A19" s="167" t="s">
        <v>14</v>
      </c>
      <c r="B19" s="168"/>
      <c r="C19" s="168"/>
      <c r="D19" s="168"/>
      <c r="E19" s="168"/>
      <c r="F19" s="169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30" customHeight="1">
      <c r="A21" s="18">
        <v>1</v>
      </c>
      <c r="B21" s="19" t="s">
        <v>20</v>
      </c>
      <c r="C21" s="20"/>
      <c r="D21" s="20" t="s">
        <v>9</v>
      </c>
      <c r="E21" s="20"/>
      <c r="F21" s="21" t="s">
        <v>44</v>
      </c>
      <c r="G21" s="22"/>
    </row>
    <row r="22" spans="1:7" ht="34.5" customHeight="1">
      <c r="A22" s="18">
        <v>2</v>
      </c>
      <c r="B22" s="19" t="s">
        <v>22</v>
      </c>
      <c r="C22" s="20"/>
      <c r="D22" s="20" t="s">
        <v>9</v>
      </c>
      <c r="E22" s="20"/>
      <c r="F22" s="21" t="s">
        <v>44</v>
      </c>
      <c r="G22" s="22"/>
    </row>
    <row r="23" spans="1:7" ht="23.25" customHeight="1">
      <c r="A23" s="18">
        <v>3</v>
      </c>
      <c r="B23" s="19" t="s">
        <v>23</v>
      </c>
      <c r="C23" s="20"/>
      <c r="D23" s="20" t="s">
        <v>9</v>
      </c>
      <c r="E23" s="20"/>
      <c r="F23" s="21" t="s">
        <v>45</v>
      </c>
      <c r="G23" s="22"/>
    </row>
    <row r="24" spans="1:7" ht="39.75" customHeight="1">
      <c r="A24" s="18">
        <v>4</v>
      </c>
      <c r="B24" s="19" t="s">
        <v>24</v>
      </c>
      <c r="C24" s="20"/>
      <c r="D24" s="20" t="s">
        <v>9</v>
      </c>
      <c r="E24" s="20"/>
      <c r="F24" s="21" t="s">
        <v>45</v>
      </c>
      <c r="G24" s="22"/>
    </row>
    <row r="25" spans="1:7" ht="65.25" customHeight="1">
      <c r="A25" s="18">
        <v>5</v>
      </c>
      <c r="B25" s="19" t="s">
        <v>25</v>
      </c>
      <c r="C25" s="20"/>
      <c r="D25" s="20" t="s">
        <v>9</v>
      </c>
      <c r="E25" s="20"/>
      <c r="F25" s="21" t="s">
        <v>45</v>
      </c>
      <c r="G25" s="22"/>
    </row>
    <row r="26" spans="1:7" ht="78.75" customHeight="1">
      <c r="A26" s="18">
        <v>6</v>
      </c>
      <c r="B26" s="23" t="s">
        <v>26</v>
      </c>
      <c r="C26" s="20"/>
      <c r="D26" s="20" t="s">
        <v>9</v>
      </c>
      <c r="E26" s="20"/>
      <c r="F26" s="21" t="s">
        <v>45</v>
      </c>
      <c r="G26" s="22"/>
    </row>
    <row r="27" spans="1:7" ht="69.75" customHeight="1">
      <c r="A27" s="18">
        <v>7</v>
      </c>
      <c r="B27" s="24" t="s">
        <v>28</v>
      </c>
      <c r="C27" s="20" t="s">
        <v>9</v>
      </c>
      <c r="D27" s="20"/>
      <c r="E27" s="20"/>
      <c r="F27" s="21"/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40" sqref="E40"/>
    </sheetView>
  </sheetViews>
  <sheetFormatPr baseColWidth="10" defaultRowHeight="15"/>
  <cols>
    <col min="1" max="1" width="27.85546875" style="81" customWidth="1"/>
    <col min="2" max="2" width="36" style="81" customWidth="1"/>
    <col min="3" max="3" width="14.7109375" style="81" customWidth="1"/>
    <col min="4" max="4" width="9.85546875" style="81" customWidth="1"/>
    <col min="5" max="5" width="14.2851562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71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IF(LEN('[24]Lista de Chequeo'!A15)&gt;0,'[24]Lista de Chequeo'!A15,"")</f>
        <v>1</v>
      </c>
      <c r="B13" s="130" t="str">
        <f>IF(LEN('[24]Lista de Chequeo'!C15)&gt;0,'[24]Lista de Chequeo'!C15,"")</f>
        <v>FUNDACIÓN POR UN MUNDO NUEVO</v>
      </c>
      <c r="C13" s="130"/>
      <c r="D13" s="130"/>
      <c r="E13" s="130"/>
      <c r="F13" s="130"/>
      <c r="G13" s="36" t="str">
        <f>IF(LEN('[24]Lista de Chequeo'!B15)&gt;0,'[24]Lista de Chequeo'!B15,"")</f>
        <v>830125802 - 9</v>
      </c>
    </row>
    <row r="14" spans="1:7">
      <c r="A14" s="35">
        <f>IF(LEN('[24]Lista de Chequeo'!A16)&gt;0,'[24]Lista de Chequeo'!A16,"")</f>
        <v>2</v>
      </c>
      <c r="B14" s="130" t="str">
        <f>IF(LEN('[24]Lista de Chequeo'!C16)&gt;0,'[24]Lista de Chequeo'!C16,"")</f>
        <v/>
      </c>
      <c r="C14" s="130"/>
      <c r="D14" s="130"/>
      <c r="E14" s="130"/>
      <c r="F14" s="130"/>
      <c r="G14" s="36" t="str">
        <f>IF(LEN('[24]Lista de Chequeo'!B16)&gt;0,'[24]Lista de Chequeo'!B16,"")</f>
        <v/>
      </c>
    </row>
    <row r="15" spans="1:7" ht="15.75" thickBot="1">
      <c r="A15" s="37">
        <f>IF(LEN('[24]Lista de Chequeo'!A17)&gt;0,'[24]Lista de Chequeo'!A17,"")</f>
        <v>3</v>
      </c>
      <c r="B15" s="131" t="str">
        <f>IF(LEN('[24]Lista de Chequeo'!C17)&gt;0,'[24]Lista de Chequeo'!C17,"")</f>
        <v/>
      </c>
      <c r="C15" s="131"/>
      <c r="D15" s="131"/>
      <c r="E15" s="131"/>
      <c r="F15" s="131"/>
      <c r="G15" s="38" t="str">
        <f>IF(LEN('[24]Lista de Chequeo'!B17)&gt;0,'[24]Lista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IF(LEN('[24]Datos Financieros'!A21:B21)&gt;0,'[24]Datos Financieros'!A21:B21,"")</f>
        <v>MAGDALENA</v>
      </c>
      <c r="B18" s="119">
        <f>IF(LEN('[24]Datos Financieros'!C21)&gt;0,'[24]Datos Financieros'!C21,"")</f>
        <v>6258598157</v>
      </c>
      <c r="C18" s="119"/>
      <c r="D18" s="119"/>
      <c r="E18" s="119">
        <f>IF(LEN('[24]Datos Financieros'!D21)&gt;0,'[24]Datos Financieros'!D21,"")</f>
        <v>10160.061943181818</v>
      </c>
      <c r="F18" s="119"/>
      <c r="G18" s="120"/>
    </row>
    <row r="19" spans="1:7">
      <c r="A19" s="42" t="str">
        <f>IF(LEN('[24]Datos Financieros'!A22:B22)&gt;0,'[24]Datos Financieros'!A22:B22,"")</f>
        <v>META</v>
      </c>
      <c r="B19" s="118">
        <f>IF(LEN('[24]Datos Financieros'!C22)&gt;0,'[24]Datos Financieros'!C22,"")</f>
        <v>6051838338</v>
      </c>
      <c r="C19" s="118"/>
      <c r="D19" s="118"/>
      <c r="E19" s="119">
        <f>IF(LEN('[24]Datos Financieros'!D22)&gt;0,'[24]Datos Financieros'!D22,"")</f>
        <v>9824.4128863636361</v>
      </c>
      <c r="F19" s="119"/>
      <c r="G19" s="120"/>
    </row>
    <row r="20" spans="1:7">
      <c r="A20" s="42" t="str">
        <f>IF(LEN('[24]Datos Financieros'!A23:B23)&gt;0,'[24]Datos Financieros'!A23:B23,"")</f>
        <v>ATLANTICO</v>
      </c>
      <c r="B20" s="118">
        <f>IF(LEN('[24]Datos Financieros'!C23)&gt;0,'[24]Datos Financieros'!C23,"")</f>
        <v>3291130856</v>
      </c>
      <c r="C20" s="118"/>
      <c r="D20" s="118"/>
      <c r="E20" s="119">
        <f>IF(LEN('[24]Datos Financieros'!D23)&gt;0,'[24]Datos Financieros'!D23,"")</f>
        <v>5342.7448961038963</v>
      </c>
      <c r="F20" s="119"/>
      <c r="G20" s="120"/>
    </row>
    <row r="21" spans="1:7">
      <c r="A21" s="42" t="str">
        <f>IF(LEN('[24]Datos Financieros'!A24:B24)&gt;0,'[24]Datos Financieros'!A24:B24,"")</f>
        <v>BOYACA</v>
      </c>
      <c r="B21" s="118">
        <f>IF(LEN('[24]Datos Financieros'!C24)&gt;0,'[24]Datos Financieros'!C24,"")</f>
        <v>1733626971</v>
      </c>
      <c r="C21" s="118"/>
      <c r="D21" s="118"/>
      <c r="E21" s="119">
        <f>IF(LEN('[24]Datos Financieros'!D24)&gt;0,'[24]Datos Financieros'!D24,"")</f>
        <v>2814.3294983766232</v>
      </c>
      <c r="F21" s="119"/>
      <c r="G21" s="120"/>
    </row>
    <row r="22" spans="1:7" ht="15.75" thickBot="1">
      <c r="A22" s="43" t="str">
        <f>IF(LEN('[24]Datos Financieros'!A25:B25)&gt;0,'[24]Datos Financieros'!A25:B25,"")</f>
        <v>CUNDINAMARCA</v>
      </c>
      <c r="B22" s="121">
        <f>IF(LEN('[24]Datos Financieros'!C25)&gt;0,'[24]Datos Financieros'!C25,"")</f>
        <v>1252968600</v>
      </c>
      <c r="C22" s="121"/>
      <c r="D22" s="121"/>
      <c r="E22" s="119">
        <f>IF(LEN('[24]Datos Financieros'!D25)&gt;0,'[24]Datos Financieros'!D25,"")</f>
        <v>2034.039935064935</v>
      </c>
      <c r="F22" s="119"/>
      <c r="G22" s="120"/>
    </row>
    <row r="23" spans="1:7" ht="15.75" thickBot="1">
      <c r="A23" s="44" t="s">
        <v>55</v>
      </c>
      <c r="B23" s="105">
        <f>SUM(B18:D22)</f>
        <v>18588162922</v>
      </c>
      <c r="C23" s="106"/>
      <c r="D23" s="106"/>
      <c r="E23" s="105">
        <f>SUM(E18:G22)</f>
        <v>30175.589159090912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IF('[24]Datos Financieros'!F15="CUMPLE","X","")</f>
        <v>X</v>
      </c>
      <c r="G26" s="115" t="str">
        <f>IF('[24]Datos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IF(LEN('[24]Datos Financieros'!$D7)&gt;0,'[24]Datos Financieros'!$D7,"")</f>
        <v>768156900</v>
      </c>
      <c r="C29" s="53" t="str">
        <f>IF(LEN('[24]Datos Financieros'!$D8)&gt;0,'[24]Datos Financieros'!$D8,"")</f>
        <v/>
      </c>
      <c r="D29" s="53" t="str">
        <f>IF(LEN('[24]Datos Financieros'!$D9)&gt;0,'[24]Datos Financieros'!$D9,"")</f>
        <v/>
      </c>
      <c r="E29" s="54">
        <f>SUM(B29:D29)</f>
        <v>768156900</v>
      </c>
      <c r="F29" s="113"/>
      <c r="G29" s="116"/>
    </row>
    <row r="30" spans="1:7">
      <c r="A30" s="52" t="s">
        <v>61</v>
      </c>
      <c r="B30" s="53">
        <f>IF(LEN('[24]Datos Financieros'!$E7)&gt;0,'[24]Datos Financieros'!$E7,"")</f>
        <v>539175153</v>
      </c>
      <c r="C30" s="53" t="str">
        <f>IF(LEN('[24]Datos Financieros'!$E8)&gt;0,'[24]Datos Financieros'!$E8,"")</f>
        <v/>
      </c>
      <c r="D30" s="53" t="str">
        <f>IF(LEN('[24]Datos Financieros'!$E9)&gt;0,'[24]Datos Financieros'!$E9,"")</f>
        <v/>
      </c>
      <c r="E30" s="54">
        <f>SUM(B30:D30)</f>
        <v>539175153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1.4246889822832767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30" customHeight="1">
      <c r="A35" s="95" t="s">
        <v>64</v>
      </c>
      <c r="B35" s="96"/>
      <c r="C35" s="96"/>
      <c r="D35" s="96"/>
      <c r="E35" s="96"/>
      <c r="F35" s="97" t="str">
        <f>IF('[24]Datos Financieros'!F17="CUMPLE","X","")</f>
        <v>X</v>
      </c>
      <c r="G35" s="100" t="str">
        <f>IF('[24]Datos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 ht="26.25" customHeight="1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IF(LEN('[24]Datos Financieros'!$G7)&gt;0,'[24]Datos Financieros'!$G7,"")</f>
        <v>734715153</v>
      </c>
      <c r="C38" s="53" t="str">
        <f>IF(LEN('[24]Datos Financieros'!$G8)&gt;0,'[24]Datos Financieros'!$G8,"")</f>
        <v/>
      </c>
      <c r="D38" s="53" t="str">
        <f>IF(LEN('[24]Datos Financieros'!$G9)&gt;0,'[24]Datos Financieros'!$G9,"")</f>
        <v/>
      </c>
      <c r="E38" s="67">
        <f>SUM(B38:D38)</f>
        <v>734715153</v>
      </c>
      <c r="F38" s="98"/>
      <c r="G38" s="101"/>
    </row>
    <row r="39" spans="1:7">
      <c r="A39" s="52" t="s">
        <v>66</v>
      </c>
      <c r="B39" s="53">
        <f>IF(LEN('[24]Datos Financieros'!$F7)&gt;0,'[24]Datos Financieros'!$F7,"")</f>
        <v>1132771851</v>
      </c>
      <c r="C39" s="53" t="str">
        <f>IF(LEN('[24]Datos Financieros'!$F8)&gt;0,'[24]Datos Financieros'!$F8,"")</f>
        <v/>
      </c>
      <c r="D39" s="53" t="str">
        <f>IF(LEN('[24]Datos Financieros'!$F9)&gt;0,'[24]Datos Financieros'!$F9,"")</f>
        <v/>
      </c>
      <c r="E39" s="67">
        <f>SUM(B39:D39)</f>
        <v>1132771851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0.64859940892016388</v>
      </c>
      <c r="F41" s="99"/>
      <c r="G41" s="102"/>
    </row>
    <row r="42" spans="1:7" ht="15.75" thickBot="1">
      <c r="A42" s="103" t="s">
        <v>68</v>
      </c>
      <c r="B42" s="104"/>
      <c r="C42" s="78" t="str">
        <f>IF(LEN('[24]Datos Financieros'!G16)&gt;0,'[24]Datos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6" workbookViewId="0">
      <selection activeCell="B20" sqref="B20:D20"/>
    </sheetView>
  </sheetViews>
  <sheetFormatPr baseColWidth="10" defaultRowHeight="15"/>
  <cols>
    <col min="1" max="1" width="23.5703125" style="90" customWidth="1"/>
    <col min="2" max="5" width="14.7109375" style="90" customWidth="1"/>
    <col min="6" max="6" width="12" style="90" customWidth="1"/>
    <col min="7" max="7" width="13.5703125" style="90" customWidth="1"/>
    <col min="8" max="16384" width="11.42578125" style="90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>
      <c r="D5" s="5" t="s">
        <v>4</v>
      </c>
    </row>
    <row r="6" spans="1:7" ht="8.25" customHeight="1"/>
    <row r="8" spans="1:7" ht="60" customHeight="1">
      <c r="A8" s="125" t="s">
        <v>5</v>
      </c>
      <c r="B8" s="125"/>
      <c r="C8" s="125"/>
      <c r="D8" s="125"/>
      <c r="E8" s="125"/>
      <c r="F8" s="125"/>
      <c r="G8" s="125"/>
    </row>
    <row r="9" spans="1:7" ht="6" customHeight="1" thickBot="1">
      <c r="A9" s="31"/>
    </row>
    <row r="10" spans="1:7" ht="47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3.5" customHeight="1" thickBot="1">
      <c r="A11" s="32"/>
      <c r="B11" s="32"/>
      <c r="C11" s="32"/>
      <c r="D11" s="32"/>
      <c r="E11" s="32"/>
      <c r="F11" s="32"/>
      <c r="G11" s="32"/>
    </row>
    <row r="12" spans="1:7" ht="17.2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22.5" customHeight="1">
      <c r="A13" s="35">
        <f>IF(LEN('[44]Lista de Chequeo'!A15)&gt;0,'[44]Lista de Chequeo'!A15,"")</f>
        <v>1</v>
      </c>
      <c r="B13" s="130" t="str">
        <f>IF(LEN('[44]Lista de Chequeo'!C15)&gt;0,'[44]Lista de Chequeo'!C15,"")</f>
        <v>FUNDACIÓN SANTO DOMINGO SAVIO</v>
      </c>
      <c r="C13" s="130"/>
      <c r="D13" s="130"/>
      <c r="E13" s="130"/>
      <c r="F13" s="130"/>
      <c r="G13" s="36" t="str">
        <f>IF(LEN('[44]Lista de Chequeo'!B15)&gt;0,'[44]Lista de Chequeo'!B15,"")</f>
        <v>802014237 - 9</v>
      </c>
    </row>
    <row r="14" spans="1:7" ht="15" customHeight="1">
      <c r="A14" s="35">
        <f>IF(LEN('[44]Lista de Chequeo'!A16)&gt;0,'[44]Lista de Chequeo'!A16,"")</f>
        <v>2</v>
      </c>
      <c r="B14" s="130" t="str">
        <f>IF(LEN('[44]Lista de Chequeo'!C16)&gt;0,'[44]Lista de Chequeo'!C16,"")</f>
        <v/>
      </c>
      <c r="C14" s="130"/>
      <c r="D14" s="130"/>
      <c r="E14" s="130"/>
      <c r="F14" s="130"/>
      <c r="G14" s="36" t="str">
        <f>IF(LEN('[44]Lista de Chequeo'!B16)&gt;0,'[44]Lista de Chequeo'!B16,"")</f>
        <v/>
      </c>
    </row>
    <row r="15" spans="1:7" ht="15" customHeight="1" thickBot="1">
      <c r="A15" s="37">
        <f>IF(LEN('[44]Lista de Chequeo'!A17)&gt;0,'[44]Lista de Chequeo'!A17,"")</f>
        <v>3</v>
      </c>
      <c r="B15" s="131" t="str">
        <f>IF(LEN('[44]Lista de Chequeo'!C17)&gt;0,'[44]Lista de Chequeo'!C17,"")</f>
        <v/>
      </c>
      <c r="C15" s="131"/>
      <c r="D15" s="131"/>
      <c r="E15" s="131"/>
      <c r="F15" s="131"/>
      <c r="G15" s="38" t="str">
        <f>IF(LEN('[44]Lista de Chequeo'!B17)&gt;0,'[44]Lista de Chequeo'!B17,"")</f>
        <v/>
      </c>
    </row>
    <row r="16" spans="1:7" ht="15" customHeight="1" thickBot="1">
      <c r="A16" s="39"/>
      <c r="B16" s="39"/>
      <c r="C16" s="39"/>
      <c r="D16" s="39"/>
      <c r="E16" s="39"/>
      <c r="F16" s="39"/>
      <c r="G16" s="40"/>
    </row>
    <row r="17" spans="1:7" ht="1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IF(LEN('[44]Datos Financieros'!A21:B21)&gt;0,'[44]Datos Financieros'!A21:B21,"")</f>
        <v>23</v>
      </c>
      <c r="B18" s="119">
        <f>IF(LEN('[44]Datos Financieros'!C21)&gt;0,'[44]Datos Financieros'!C21,"")</f>
        <v>1285075210</v>
      </c>
      <c r="C18" s="119"/>
      <c r="D18" s="119"/>
      <c r="E18" s="119">
        <f>IF(LEN('[44]Datos Financieros'!D21)&gt;0,'[44]Datos Financieros'!D21,"")</f>
        <v>2086.1610551948052</v>
      </c>
      <c r="F18" s="119"/>
      <c r="G18" s="120"/>
    </row>
    <row r="19" spans="1:7" ht="20.25" customHeight="1">
      <c r="A19" s="42" t="str">
        <f>IF(LEN('[44]Datos Financieros'!A22:B22)&gt;0,'[44]Datos Financieros'!A22:B22,"")</f>
        <v/>
      </c>
      <c r="B19" s="118">
        <f>IF(LEN('[44]Datos Financieros'!C22)&gt;0,'[44]Datos Financieros'!C22,"")</f>
        <v>0</v>
      </c>
      <c r="C19" s="118"/>
      <c r="D19" s="118"/>
      <c r="E19" s="119">
        <f>IF(LEN('[44]Datos Financieros'!D22)&gt;0,'[44]Datos Financieros'!D22,"")</f>
        <v>0</v>
      </c>
      <c r="F19" s="119"/>
      <c r="G19" s="120"/>
    </row>
    <row r="20" spans="1:7">
      <c r="A20" s="42" t="str">
        <f>IF(LEN('[44]Datos Financieros'!A23:B23)&gt;0,'[44]Datos Financieros'!A23:B23,"")</f>
        <v/>
      </c>
      <c r="B20" s="118">
        <f>IF(LEN('[44]Datos Financieros'!C23)&gt;0,'[44]Datos Financieros'!C23,"")</f>
        <v>0</v>
      </c>
      <c r="C20" s="118"/>
      <c r="D20" s="118"/>
      <c r="E20" s="119">
        <f>IF(LEN('[44]Datos Financieros'!D23)&gt;0,'[44]Datos Financieros'!D23,"")</f>
        <v>0</v>
      </c>
      <c r="F20" s="119"/>
      <c r="G20" s="120"/>
    </row>
    <row r="21" spans="1:7">
      <c r="A21" s="42" t="str">
        <f>IF(LEN('[44]Datos Financieros'!A24:B24)&gt;0,'[44]Datos Financieros'!A24:B24,"")</f>
        <v/>
      </c>
      <c r="B21" s="118">
        <f>IF(LEN('[44]Datos Financieros'!C24)&gt;0,'[44]Datos Financieros'!C24,"")</f>
        <v>0</v>
      </c>
      <c r="C21" s="118"/>
      <c r="D21" s="118"/>
      <c r="E21" s="119">
        <f>IF(LEN('[44]Datos Financieros'!D24)&gt;0,'[44]Datos Financieros'!D24,"")</f>
        <v>0</v>
      </c>
      <c r="F21" s="119"/>
      <c r="G21" s="120"/>
    </row>
    <row r="22" spans="1:7" ht="15.75" thickBot="1">
      <c r="A22" s="43" t="str">
        <f>IF(LEN('[44]Datos Financieros'!A25:B25)&gt;0,'[44]Datos Financieros'!A25:B25,"")</f>
        <v/>
      </c>
      <c r="B22" s="121">
        <f>IF(LEN('[44]Datos Financieros'!C25)&gt;0,'[44]Datos Financieros'!C25,"")</f>
        <v>0</v>
      </c>
      <c r="C22" s="121"/>
      <c r="D22" s="121"/>
      <c r="E22" s="119">
        <f>IF(LEN('[44]Datos Financieros'!D25)&gt;0,'[44]Datos Financieros'!D25,"")</f>
        <v>0</v>
      </c>
      <c r="F22" s="119"/>
      <c r="G22" s="120"/>
    </row>
    <row r="23" spans="1:7" ht="23.25" customHeight="1" thickBot="1">
      <c r="A23" s="44" t="s">
        <v>55</v>
      </c>
      <c r="B23" s="105">
        <f>SUM(B18:D22)</f>
        <v>1285075210</v>
      </c>
      <c r="C23" s="106"/>
      <c r="D23" s="106"/>
      <c r="E23" s="105">
        <f>SUM(E18:G22)</f>
        <v>2086.1610551948052</v>
      </c>
      <c r="F23" s="105"/>
      <c r="G23" s="107"/>
    </row>
    <row r="24" spans="1:7" ht="15" customHeight="1" thickBot="1">
      <c r="G24" s="25"/>
    </row>
    <row r="25" spans="1:7" ht="27.75" customHeight="1" thickBot="1">
      <c r="A25" s="108" t="s">
        <v>56</v>
      </c>
      <c r="B25" s="109"/>
      <c r="C25" s="109"/>
      <c r="D25" s="109"/>
      <c r="E25" s="109"/>
      <c r="F25" s="89" t="s">
        <v>57</v>
      </c>
      <c r="G25" s="46" t="s">
        <v>58</v>
      </c>
    </row>
    <row r="26" spans="1:7" ht="35.25" customHeight="1">
      <c r="A26" s="110" t="s">
        <v>59</v>
      </c>
      <c r="B26" s="111"/>
      <c r="C26" s="111"/>
      <c r="D26" s="111"/>
      <c r="E26" s="111"/>
      <c r="F26" s="112" t="str">
        <f>IF('[44]Datos Financieros'!F15="CUMPLE","X","")</f>
        <v>X</v>
      </c>
      <c r="G26" s="115" t="str">
        <f>IF('[44]Datos Financieros'!F15="NO CUMPLE","X","")</f>
        <v/>
      </c>
    </row>
    <row r="27" spans="1:7" ht="16.5" customHeight="1">
      <c r="A27" s="47"/>
      <c r="B27" s="48"/>
      <c r="C27" s="48"/>
      <c r="D27" s="48"/>
      <c r="E27" s="49"/>
      <c r="F27" s="113"/>
      <c r="G27" s="116"/>
    </row>
    <row r="28" spans="1:7" ht="14.2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>
      <c r="A29" s="52" t="s">
        <v>60</v>
      </c>
      <c r="B29" s="53">
        <f>IF(LEN('[44]Datos Financieros'!$D7)&gt;0,'[44]Datos Financieros'!$D7,"")</f>
        <v>33</v>
      </c>
      <c r="C29" s="53" t="str">
        <f>IF(LEN('[44]Datos Financieros'!$D8)&gt;0,'[44]Datos Financieros'!$D8,"")</f>
        <v/>
      </c>
      <c r="D29" s="53" t="str">
        <f>IF(LEN('[44]Datos Financieros'!$D9)&gt;0,'[44]Datos Financieros'!$D9,"")</f>
        <v/>
      </c>
      <c r="E29" s="54">
        <f>SUM(B29:D29)</f>
        <v>33</v>
      </c>
      <c r="F29" s="113"/>
      <c r="G29" s="116"/>
    </row>
    <row r="30" spans="1:7">
      <c r="A30" s="52" t="s">
        <v>61</v>
      </c>
      <c r="B30" s="53">
        <f>IF(LEN('[44]Datos Financieros'!$E7)&gt;0,'[44]Datos Financieros'!$E7,"")</f>
        <v>7</v>
      </c>
      <c r="C30" s="53" t="str">
        <f>IF(LEN('[44]Datos Financieros'!$E8)&gt;0,'[44]Datos Financieros'!$E8,"")</f>
        <v/>
      </c>
      <c r="D30" s="53" t="str">
        <f>IF(LEN('[44]Datos Financieros'!$E9)&gt;0,'[44]Datos Financieros'!$E9,"")</f>
        <v/>
      </c>
      <c r="E30" s="54">
        <f>SUM(B30:D30)</f>
        <v>7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'[44]Datos Financieros'!D15</f>
        <v>0.9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4.7142857142857144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IF('[44]Datos Financieros'!F17="CUMPLE","X","")</f>
        <v>X</v>
      </c>
      <c r="G35" s="100" t="str">
        <f>IF('[44]Datos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IF(LEN('[44]Datos Financieros'!$G7)&gt;0,'[44]Datos Financieros'!$G7,"")</f>
        <v>7</v>
      </c>
      <c r="C38" s="53" t="str">
        <f>IF(LEN('[44]Datos Financieros'!$G8)&gt;0,'[44]Datos Financieros'!$G8,"")</f>
        <v/>
      </c>
      <c r="D38" s="53" t="str">
        <f>IF(LEN('[44]Datos Financieros'!$G9)&gt;0,'[44]Datos Financieros'!$G9,"")</f>
        <v/>
      </c>
      <c r="E38" s="67">
        <f>SUM(B38:D38)</f>
        <v>7</v>
      </c>
      <c r="F38" s="98"/>
      <c r="G38" s="101"/>
    </row>
    <row r="39" spans="1:7">
      <c r="A39" s="52" t="s">
        <v>66</v>
      </c>
      <c r="B39" s="53">
        <f>IF(LEN('[44]Datos Financieros'!$F7)&gt;0,'[44]Datos Financieros'!$F7,"")</f>
        <v>55</v>
      </c>
      <c r="C39" s="53" t="str">
        <f>IF(LEN('[44]Datos Financieros'!$F8)&gt;0,'[44]Datos Financieros'!$F8,"")</f>
        <v/>
      </c>
      <c r="D39" s="53" t="str">
        <f>IF(LEN('[44]Datos Financieros'!$F9)&gt;0,'[44]Datos Financieros'!$F9,"")</f>
        <v/>
      </c>
      <c r="E39" s="67">
        <f>SUM(B39:D39)</f>
        <v>55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'[44]Datos Financieros'!D17</f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0.12727272727272726</v>
      </c>
      <c r="F41" s="99"/>
      <c r="G41" s="102"/>
    </row>
    <row r="42" spans="1:7" ht="15.75" thickBot="1">
      <c r="A42" s="103" t="s">
        <v>68</v>
      </c>
      <c r="B42" s="104"/>
      <c r="C42" s="88" t="str">
        <f>IF(LEN('[43]Datos Financieros'!G16)&gt;0,'[43]Datos Financieros'!G16,"")</f>
        <v>CUMPLE</v>
      </c>
      <c r="D42" s="88"/>
      <c r="E42" s="88"/>
      <c r="F42" s="88"/>
      <c r="G42" s="70"/>
    </row>
    <row r="43" spans="1:7">
      <c r="A43" s="152"/>
      <c r="B43" s="152"/>
      <c r="C43" s="152"/>
      <c r="E43" s="153"/>
      <c r="F43" s="153"/>
      <c r="G43" s="153"/>
    </row>
    <row r="44" spans="1:7">
      <c r="A44" s="150"/>
      <c r="B44" s="150"/>
      <c r="C44" s="150"/>
      <c r="E44" s="151"/>
      <c r="F44" s="151"/>
      <c r="G44" s="15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33">
    <mergeCell ref="A43:C43"/>
    <mergeCell ref="E43:G43"/>
    <mergeCell ref="A44:C44"/>
    <mergeCell ref="E44:G44"/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A8:G8"/>
    <mergeCell ref="A10:G10"/>
    <mergeCell ref="B12:F12"/>
    <mergeCell ref="B13:F13"/>
    <mergeCell ref="B14:F14"/>
    <mergeCell ref="B15:F15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47"/>
  <sheetViews>
    <sheetView topLeftCell="A14" workbookViewId="0">
      <selection activeCell="A53" sqref="A53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6.5" customHeight="1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IF(LEN('[25]Lista de Chequeo'!A15)&gt;0,'[25]Lista de Chequeo'!A15,"")</f>
        <v>1</v>
      </c>
      <c r="B13" s="130" t="str">
        <f>IF(LEN('[25]Lista de Chequeo'!C15)&gt;0,'[25]Lista de Chequeo'!C15,"")</f>
        <v>FUNDACION EL LIRIO DE LOS VALLES</v>
      </c>
      <c r="C13" s="130"/>
      <c r="D13" s="130"/>
      <c r="E13" s="130"/>
      <c r="F13" s="130"/>
      <c r="G13" s="36">
        <f>IF(LEN('[25]Lista de Chequeo'!B15)&gt;0,'[25]Lista de Chequeo'!B15,"")</f>
        <v>802018059</v>
      </c>
    </row>
    <row r="14" spans="1:7" ht="12.95" customHeight="1">
      <c r="A14" s="35">
        <f>IF(LEN('[25]Lista de Chequeo'!A16)&gt;0,'[25]Lista de Chequeo'!A16,"")</f>
        <v>2</v>
      </c>
      <c r="B14" s="130" t="str">
        <f>IF(LEN('[25]Lista de Chequeo'!C16)&gt;0,'[25]Lista de Chequeo'!C16,"")</f>
        <v>FUNDACION PARA EL DESARROLLO DE LAS CLASES MARGINADAS</v>
      </c>
      <c r="C14" s="130"/>
      <c r="D14" s="130"/>
      <c r="E14" s="130"/>
      <c r="F14" s="130"/>
      <c r="G14" s="36">
        <f>IF(LEN('[25]Lista de Chequeo'!B16)&gt;0,'[25]Lista de Chequeo'!B16,"")</f>
        <v>802014382</v>
      </c>
    </row>
    <row r="15" spans="1:7" ht="12.95" customHeight="1" thickBot="1">
      <c r="A15" s="37" t="str">
        <f>IF(LEN('[25]Lista de Chequeo'!A17)&gt;0,'[25]Lista de Chequeo'!A17,"")</f>
        <v/>
      </c>
      <c r="B15" s="131" t="str">
        <f>IF(LEN('[25]Lista de Chequeo'!C17)&gt;0,'[25]Lista de Chequeo'!C17,"")</f>
        <v/>
      </c>
      <c r="C15" s="131"/>
      <c r="D15" s="131"/>
      <c r="E15" s="131"/>
      <c r="F15" s="131"/>
      <c r="G15" s="38" t="str">
        <f>IF(LEN('[25]Lista de Chequeo'!B17)&gt;0,'[25]Lista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>
        <f>IF(LEN('[25]Datos Financieros'!A21:B21)&gt;0,'[25]Datos Financieros'!A21:B21,"")</f>
        <v>1</v>
      </c>
      <c r="B18" s="119">
        <f>IF(LEN('[25]Datos Financieros'!C21)&gt;0,'[25]Datos Financieros'!C21,"")</f>
        <v>1207026418</v>
      </c>
      <c r="C18" s="119"/>
      <c r="D18" s="119"/>
      <c r="E18" s="119">
        <f>IF(LEN('[25]Datos Financieros'!D21)&gt;0,'[25]Datos Financieros'!D21,"")</f>
        <v>1959.4584707792208</v>
      </c>
      <c r="F18" s="119"/>
      <c r="G18" s="120"/>
    </row>
    <row r="19" spans="1:7" ht="12.95" customHeight="1">
      <c r="A19" s="42">
        <f>IF(LEN('[25]Datos Financieros'!A22:B22)&gt;0,'[25]Datos Financieros'!A22:B22,"")</f>
        <v>15</v>
      </c>
      <c r="B19" s="118">
        <f>IF(LEN('[25]Datos Financieros'!C22)&gt;0,'[25]Datos Financieros'!C22,"")</f>
        <v>626484300</v>
      </c>
      <c r="C19" s="118"/>
      <c r="D19" s="118"/>
      <c r="E19" s="119">
        <f>IF(LEN('[25]Datos Financieros'!D22)&gt;0,'[25]Datos Financieros'!D22,"")</f>
        <v>1017.0199675324675</v>
      </c>
      <c r="F19" s="119"/>
      <c r="G19" s="120"/>
    </row>
    <row r="20" spans="1:7" ht="12.95" customHeight="1">
      <c r="A20" s="42">
        <f>IF(LEN('[25]Datos Financieros'!A23:B23)&gt;0,'[25]Datos Financieros'!A23:B23,"")</f>
        <v>17</v>
      </c>
      <c r="B20" s="118">
        <f>IF(LEN('[25]Datos Financieros'!C23)&gt;0,'[25]Datos Financieros'!C23,"")</f>
        <v>1252968600</v>
      </c>
      <c r="C20" s="118"/>
      <c r="D20" s="118"/>
      <c r="E20" s="119">
        <f>IF(LEN('[25]Datos Financieros'!D23)&gt;0,'[25]Datos Financieros'!D23,"")</f>
        <v>2034.039935064935</v>
      </c>
      <c r="F20" s="119"/>
      <c r="G20" s="120"/>
    </row>
    <row r="21" spans="1:7" ht="12.95" customHeight="1">
      <c r="A21" s="42" t="str">
        <f>IF(LEN('[25]Datos Financieros'!A24:B24)&gt;0,'[25]Datos Financieros'!A24:B24,"")</f>
        <v/>
      </c>
      <c r="B21" s="118">
        <f>IF(LEN('[25]Datos Financieros'!C24)&gt;0,'[25]Datos Financieros'!C24,"")</f>
        <v>0</v>
      </c>
      <c r="C21" s="118"/>
      <c r="D21" s="118"/>
      <c r="E21" s="119">
        <f>IF(LEN('[25]Datos Financieros'!D24)&gt;0,'[25]Datos Financieros'!D24,"")</f>
        <v>0</v>
      </c>
      <c r="F21" s="119"/>
      <c r="G21" s="120"/>
    </row>
    <row r="22" spans="1:7" ht="12.95" customHeight="1" thickBot="1">
      <c r="A22" s="43" t="str">
        <f>IF(LEN('[25]Datos Financieros'!A25:B25)&gt;0,'[25]Datos Financieros'!A25:B25,"")</f>
        <v/>
      </c>
      <c r="B22" s="121">
        <f>IF(LEN('[25]Datos Financieros'!C25)&gt;0,'[25]Datos Financieros'!C25,"")</f>
        <v>0</v>
      </c>
      <c r="C22" s="121"/>
      <c r="D22" s="121"/>
      <c r="E22" s="119">
        <f>IF(LEN('[25]Datos Financieros'!D25)&gt;0,'[25]Datos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3086479318</v>
      </c>
      <c r="C23" s="106"/>
      <c r="D23" s="106"/>
      <c r="E23" s="105">
        <f>SUM(E18:G22)</f>
        <v>5010.5183733766235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IF('[25]Datos Financieros'!F15="CUMPLE","X","")</f>
        <v>X</v>
      </c>
      <c r="G26" s="115" t="str">
        <f>IF('[25]Datos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IF(LEN('[25]Datos Financieros'!$D7)&gt;0,'[25]Datos Financieros'!$D7,"")</f>
        <v>51300000</v>
      </c>
      <c r="C29" s="53">
        <f>IF(LEN('[25]Datos Financieros'!$D8)&gt;0,'[25]Datos Financieros'!$D8,"")</f>
        <v>116740000</v>
      </c>
      <c r="D29" s="53" t="str">
        <f>IF(LEN('[25]Datos Financieros'!$D9)&gt;0,'[25]Datos Financieros'!$D9,"")</f>
        <v/>
      </c>
      <c r="E29" s="54">
        <f>SUM(B29:D29)</f>
        <v>168040000</v>
      </c>
      <c r="F29" s="113"/>
      <c r="G29" s="116"/>
    </row>
    <row r="30" spans="1:7" ht="15.75" customHeight="1">
      <c r="A30" s="52" t="s">
        <v>61</v>
      </c>
      <c r="B30" s="53">
        <f>IF(LEN('[25]Datos Financieros'!$E7)&gt;0,'[25]Datos Financieros'!$E7,"")</f>
        <v>4627000</v>
      </c>
      <c r="C30" s="53">
        <f>IF(LEN('[25]Datos Financieros'!$E8)&gt;0,'[25]Datos Financieros'!$E8,"")</f>
        <v>15011000</v>
      </c>
      <c r="D30" s="53" t="str">
        <f>IF(LEN('[25]Datos Financieros'!$E9)&gt;0,'[25]Datos Financieros'!$E9,"")</f>
        <v/>
      </c>
      <c r="E30" s="54">
        <f>SUM(B30:D30)</f>
        <v>19638000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91">
        <f>'[25]Datos Financieros'!D15</f>
        <v>1.2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8.5568795192993168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IF('[25]Datos Financieros'!F17="CUMPLE","X","")</f>
        <v>X</v>
      </c>
      <c r="G35" s="100" t="str">
        <f>IF('[25]Datos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IF(LEN('[25]Datos Financieros'!$G7)&gt;0,'[25]Datos Financieros'!$G7,"")</f>
        <v>9747000</v>
      </c>
      <c r="C38" s="53">
        <f>IF(LEN('[25]Datos Financieros'!$G8)&gt;0,'[25]Datos Financieros'!$G8,"")</f>
        <v>20444000</v>
      </c>
      <c r="D38" s="53" t="str">
        <f>IF(LEN('[25]Datos Financieros'!$G9)&gt;0,'[25]Datos Financieros'!$G9,"")</f>
        <v/>
      </c>
      <c r="E38" s="67">
        <f>SUM(B38:D38)</f>
        <v>30191000</v>
      </c>
      <c r="F38" s="98"/>
      <c r="G38" s="101"/>
    </row>
    <row r="39" spans="1:7">
      <c r="A39" s="52" t="s">
        <v>66</v>
      </c>
      <c r="B39" s="53">
        <f>IF(LEN('[25]Datos Financieros'!$F7)&gt;0,'[25]Datos Financieros'!$F7,"")</f>
        <v>232152000</v>
      </c>
      <c r="C39" s="53">
        <f>IF(LEN('[25]Datos Financieros'!$F8)&gt;0,'[25]Datos Financieros'!$F8,"")</f>
        <v>460976000</v>
      </c>
      <c r="D39" s="53" t="str">
        <f>IF(LEN('[25]Datos Financieros'!$F9)&gt;0,'[25]Datos Financieros'!$F9,"")</f>
        <v/>
      </c>
      <c r="E39" s="67">
        <f>SUM(B39:D39)</f>
        <v>693128000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'[25]Datos Financieros'!D17</f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4.3557611292575106E-2</v>
      </c>
      <c r="F41" s="99"/>
      <c r="G41" s="102"/>
    </row>
    <row r="42" spans="1:7" ht="15.75" customHeight="1" thickBot="1">
      <c r="A42" s="103" t="s">
        <v>68</v>
      </c>
      <c r="B42" s="104"/>
      <c r="C42" s="84" t="str">
        <f>IF(LEN('[25]Datos Financieros'!G16)&gt;0,'[25]Datos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6" workbookViewId="0">
      <selection activeCell="D22" sqref="D22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10.42578125" customWidth="1"/>
    <col min="6" max="6" width="24.570312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28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28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46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>
        <v>890105361</v>
      </c>
      <c r="C15" s="132" t="s">
        <v>47</v>
      </c>
      <c r="D15" s="132"/>
      <c r="E15" s="132"/>
      <c r="F15" s="132"/>
    </row>
    <row r="16" spans="1:7" ht="15" customHeight="1">
      <c r="A16" s="12"/>
      <c r="B16" s="13"/>
      <c r="C16" s="132"/>
      <c r="D16" s="132"/>
      <c r="E16" s="132"/>
      <c r="F16" s="132"/>
    </row>
    <row r="17" spans="1:7" ht="15" customHeight="1">
      <c r="A17" s="12"/>
      <c r="B17" s="13"/>
      <c r="C17" s="132"/>
      <c r="D17" s="132"/>
      <c r="E17" s="132"/>
      <c r="F17" s="132"/>
    </row>
    <row r="18" spans="1:7" ht="15.75">
      <c r="A18" s="14"/>
      <c r="B18" s="14"/>
      <c r="C18" s="14"/>
      <c r="D18" s="14"/>
      <c r="E18" s="14"/>
      <c r="F18" s="14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100.5" customHeight="1">
      <c r="A21" s="18">
        <v>1</v>
      </c>
      <c r="B21" s="19" t="s">
        <v>20</v>
      </c>
      <c r="C21" s="20"/>
      <c r="D21" s="20" t="s">
        <v>9</v>
      </c>
      <c r="E21" s="20"/>
      <c r="F21" s="21" t="s">
        <v>100</v>
      </c>
      <c r="G21" s="22"/>
    </row>
    <row r="22" spans="1:7" ht="117" customHeight="1">
      <c r="A22" s="18">
        <v>2</v>
      </c>
      <c r="B22" s="19" t="s">
        <v>22</v>
      </c>
      <c r="C22" s="20"/>
      <c r="D22" s="20" t="s">
        <v>9</v>
      </c>
      <c r="E22" s="20"/>
      <c r="F22" s="21" t="s">
        <v>101</v>
      </c>
      <c r="G22" s="22"/>
    </row>
    <row r="23" spans="1:7" ht="23.25" customHeight="1">
      <c r="A23" s="18">
        <v>3</v>
      </c>
      <c r="B23" s="19" t="s">
        <v>23</v>
      </c>
      <c r="C23" s="20" t="s">
        <v>9</v>
      </c>
      <c r="D23" s="20"/>
      <c r="E23" s="20"/>
      <c r="F23" s="21"/>
      <c r="G23" s="22"/>
    </row>
    <row r="24" spans="1:7" ht="39.75" customHeight="1">
      <c r="A24" s="18">
        <v>4</v>
      </c>
      <c r="B24" s="19" t="s">
        <v>24</v>
      </c>
      <c r="C24" s="20" t="s">
        <v>9</v>
      </c>
      <c r="D24" s="20"/>
      <c r="E24" s="20"/>
      <c r="F24" s="19"/>
      <c r="G24" s="22"/>
    </row>
    <row r="25" spans="1:7" ht="65.25" customHeight="1">
      <c r="A25" s="18">
        <v>5</v>
      </c>
      <c r="B25" s="19" t="s">
        <v>25</v>
      </c>
      <c r="C25" s="20" t="s">
        <v>9</v>
      </c>
      <c r="D25" s="20"/>
      <c r="E25" s="20"/>
      <c r="F25" s="21"/>
      <c r="G25" s="22"/>
    </row>
    <row r="26" spans="1:7" ht="78.75" customHeight="1">
      <c r="A26" s="18">
        <v>6</v>
      </c>
      <c r="B26" s="23" t="s">
        <v>26</v>
      </c>
      <c r="C26" s="20" t="s">
        <v>9</v>
      </c>
      <c r="D26" s="20"/>
      <c r="E26" s="20"/>
      <c r="F26" s="21"/>
      <c r="G26" s="22"/>
    </row>
    <row r="27" spans="1:7" ht="69.75" customHeight="1">
      <c r="A27" s="18">
        <v>7</v>
      </c>
      <c r="B27" s="24" t="s">
        <v>28</v>
      </c>
      <c r="C27" s="20" t="s">
        <v>9</v>
      </c>
      <c r="D27" s="20"/>
      <c r="E27" s="20"/>
      <c r="F27" s="21"/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H42" sqref="H42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1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68.25" customHeight="1" thickBot="1">
      <c r="A11" s="149" t="s">
        <v>75</v>
      </c>
      <c r="B11" s="149"/>
      <c r="C11" s="149"/>
      <c r="D11" s="149"/>
      <c r="E11" s="149"/>
      <c r="F11" s="149"/>
      <c r="G11" s="149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IF(LEN('[26]Lista de Chequeo'!A15)&gt;0,'[26]Lista de Chequeo'!A15,"")</f>
        <v>1</v>
      </c>
      <c r="B13" s="130" t="str">
        <f>IF(LEN('[26]Lista de Chequeo'!C15)&gt;0,'[26]Lista de Chequeo'!C15,"")</f>
        <v>FUNDACION BARRANQUILLA SOLIDARIA FUNBASOL</v>
      </c>
      <c r="C13" s="130"/>
      <c r="D13" s="130"/>
      <c r="E13" s="130"/>
      <c r="F13" s="130"/>
      <c r="G13" s="36">
        <f>IF(LEN('[26]Lista de Chequeo'!B15)&gt;0,'[26]Lista de Chequeo'!B15,"")</f>
        <v>802013652</v>
      </c>
    </row>
    <row r="14" spans="1:7">
      <c r="A14" s="35">
        <f>IF(LEN('[26]Lista de Chequeo'!A16)&gt;0,'[26]Lista de Chequeo'!A16,"")</f>
        <v>2</v>
      </c>
      <c r="B14" s="130" t="str">
        <f>IF(LEN('[26]Lista de Chequeo'!C16)&gt;0,'[26]Lista de Chequeo'!C16,"")</f>
        <v>FUNDACION PROYECTO NUEVO</v>
      </c>
      <c r="C14" s="130"/>
      <c r="D14" s="130"/>
      <c r="E14" s="130"/>
      <c r="F14" s="130"/>
      <c r="G14" s="36">
        <f>IF(LEN('[26]Lista de Chequeo'!B16)&gt;0,'[26]Lista de Chequeo'!B16,"")</f>
        <v>900136152</v>
      </c>
    </row>
    <row r="15" spans="1:7" ht="15.75" thickBot="1">
      <c r="A15" s="37">
        <f>IF(LEN('[26]Lista de Chequeo'!A17)&gt;0,'[26]Lista de Chequeo'!A17,"")</f>
        <v>3</v>
      </c>
      <c r="B15" s="131" t="str">
        <f>IF(LEN('[26]Lista de Chequeo'!C17)&gt;0,'[26]Lista de Chequeo'!C17,"")</f>
        <v/>
      </c>
      <c r="C15" s="131"/>
      <c r="D15" s="131"/>
      <c r="E15" s="131"/>
      <c r="F15" s="131"/>
      <c r="G15" s="38" t="str">
        <f>IF(LEN('[26]Lista de Chequeo'!B17)&gt;0,'[26]Lista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IF(LEN('[26]Datos Financieros'!A21:B21)&gt;0,'[26]Datos Financieros'!A21:B21,"")</f>
        <v>6</v>
      </c>
      <c r="B18" s="119">
        <f>IF(LEN('[26]Datos Financieros'!C21)&gt;0,'[26]Datos Financieros'!C21,"")</f>
        <v>630167480</v>
      </c>
      <c r="C18" s="119"/>
      <c r="D18" s="119"/>
      <c r="E18" s="119">
        <f>IF(LEN('[26]Datos Financieros'!D21)&gt;0,'[26]Datos Financieros'!D21,"")</f>
        <v>1022.9991558441559</v>
      </c>
      <c r="F18" s="119"/>
      <c r="G18" s="120"/>
    </row>
    <row r="19" spans="1:7">
      <c r="A19" s="42">
        <f>IF(LEN('[26]Datos Financieros'!A22:B22)&gt;0,'[26]Datos Financieros'!A22:B22,"")</f>
        <v>8</v>
      </c>
      <c r="B19" s="118">
        <f>IF(LEN('[26]Datos Financieros'!C22)&gt;0,'[26]Datos Financieros'!C22,"")</f>
        <v>532220912</v>
      </c>
      <c r="C19" s="118"/>
      <c r="D19" s="118"/>
      <c r="E19" s="119">
        <f>IF(LEN('[26]Datos Financieros'!D22)&gt;0,'[26]Datos Financieros'!D22,"")</f>
        <v>863.99498701298705</v>
      </c>
      <c r="F19" s="119"/>
      <c r="G19" s="120"/>
    </row>
    <row r="20" spans="1:7">
      <c r="A20" s="42">
        <f>IF(LEN('[26]Datos Financieros'!A23:B23)&gt;0,'[26]Datos Financieros'!A23:B23,"")</f>
        <v>10</v>
      </c>
      <c r="B20" s="118">
        <f>IF(LEN('[26]Datos Financieros'!C23)&gt;0,'[26]Datos Financieros'!C23,"")</f>
        <v>1065549124</v>
      </c>
      <c r="C20" s="118"/>
      <c r="D20" s="118"/>
      <c r="E20" s="119">
        <f>IF(LEN('[26]Datos Financieros'!D23)&gt;0,'[26]Datos Financieros'!D23,"")</f>
        <v>1729.787538961039</v>
      </c>
      <c r="F20" s="119"/>
      <c r="G20" s="120"/>
    </row>
    <row r="21" spans="1:7">
      <c r="A21" s="42" t="str">
        <f>IF(LEN('[26]Datos Financieros'!A24:B24)&gt;0,'[26]Datos Financieros'!A24:B24,"")</f>
        <v/>
      </c>
      <c r="B21" s="118">
        <f>IF(LEN('[26]Datos Financieros'!C24)&gt;0,'[26]Datos Financieros'!C24,"")</f>
        <v>0</v>
      </c>
      <c r="C21" s="118"/>
      <c r="D21" s="118"/>
      <c r="E21" s="119">
        <f>IF(LEN('[26]Datos Financieros'!D24)&gt;0,'[26]Datos Financieros'!D24,"")</f>
        <v>0</v>
      </c>
      <c r="F21" s="119"/>
      <c r="G21" s="120"/>
    </row>
    <row r="22" spans="1:7" ht="15.75" thickBot="1">
      <c r="A22" s="43" t="str">
        <f>IF(LEN('[26]Datos Financieros'!A25:B25)&gt;0,'[26]Datos Financieros'!A25:B25,"")</f>
        <v/>
      </c>
      <c r="B22" s="121">
        <f>IF(LEN('[26]Datos Financieros'!C25)&gt;0,'[26]Datos Financieros'!C25,"")</f>
        <v>0</v>
      </c>
      <c r="C22" s="121"/>
      <c r="D22" s="121"/>
      <c r="E22" s="119">
        <f>IF(LEN('[26]Datos Financieros'!D25)&gt;0,'[26]Datos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2227937516</v>
      </c>
      <c r="C23" s="106"/>
      <c r="D23" s="106"/>
      <c r="E23" s="105">
        <f>SUM(E18:G22)</f>
        <v>3616.7816818181818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IF('[26]Datos Financieros'!F15="CUMPLE","X","")</f>
        <v>X</v>
      </c>
      <c r="G26" s="115" t="str">
        <f>IF('[26]Datos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IF(LEN('[26]Datos Financieros'!$D7)&gt;0,'[26]Datos Financieros'!$D7,"")</f>
        <v>136422791</v>
      </c>
      <c r="C29" s="53">
        <f>IF(LEN('[26]Datos Financieros'!$D8)&gt;0,'[26]Datos Financieros'!$D8,"")</f>
        <v>289064720</v>
      </c>
      <c r="D29" s="53" t="str">
        <f>IF(LEN('[26]Datos Financieros'!$D9)&gt;0,'[26]Datos Financieros'!$D9,"")</f>
        <v/>
      </c>
      <c r="E29" s="54">
        <f>SUM(B29:D29)</f>
        <v>425487511</v>
      </c>
      <c r="F29" s="113"/>
      <c r="G29" s="116"/>
    </row>
    <row r="30" spans="1:7">
      <c r="A30" s="52" t="s">
        <v>61</v>
      </c>
      <c r="B30" s="53">
        <f>IF(LEN('[26]Datos Financieros'!$E7)&gt;0,'[26]Datos Financieros'!$E7,"")</f>
        <v>39238791</v>
      </c>
      <c r="C30" s="53">
        <f>IF(LEN('[26]Datos Financieros'!$E8)&gt;0,'[26]Datos Financieros'!$E8,"")</f>
        <v>85532498</v>
      </c>
      <c r="D30" s="53" t="str">
        <f>IF(LEN('[26]Datos Financieros'!$E9)&gt;0,'[26]Datos Financieros'!$E9,"")</f>
        <v/>
      </c>
      <c r="E30" s="54">
        <f>SUM(B30:D30)</f>
        <v>124771289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1.1000000000000001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3.4101395794668754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IF('[26]Datos Financieros'!F17="CUMPLE","X","")</f>
        <v>X</v>
      </c>
      <c r="G35" s="100" t="str">
        <f>IF('[26]Datos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IF(LEN('[26]Datos Financieros'!$G7)&gt;0,'[26]Datos Financieros'!$G7,"")</f>
        <v>39238791</v>
      </c>
      <c r="C38" s="53">
        <f>IF(LEN('[26]Datos Financieros'!$G8)&gt;0,'[26]Datos Financieros'!$G8,"")</f>
        <v>85532498</v>
      </c>
      <c r="D38" s="53" t="str">
        <f>IF(LEN('[26]Datos Financieros'!$G9)&gt;0,'[26]Datos Financieros'!$G9,"")</f>
        <v/>
      </c>
      <c r="E38" s="67">
        <f>SUM(B38:D38)</f>
        <v>124771289</v>
      </c>
      <c r="F38" s="98"/>
      <c r="G38" s="101"/>
    </row>
    <row r="39" spans="1:7">
      <c r="A39" s="52" t="s">
        <v>66</v>
      </c>
      <c r="B39" s="53">
        <f>IF(LEN('[26]Datos Financieros'!$F7)&gt;0,'[26]Datos Financieros'!$F7,"")</f>
        <v>136422791</v>
      </c>
      <c r="C39" s="53">
        <f>IF(LEN('[26]Datos Financieros'!$F8)&gt;0,'[26]Datos Financieros'!$F8,"")</f>
        <v>345442798</v>
      </c>
      <c r="D39" s="53" t="str">
        <f>IF(LEN('[26]Datos Financieros'!$F9)&gt;0,'[26]Datos Financieros'!$F9,"")</f>
        <v/>
      </c>
      <c r="E39" s="67">
        <f>SUM(B39:D39)</f>
        <v>481865589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0.25893380197356236</v>
      </c>
      <c r="F41" s="99"/>
      <c r="G41" s="102"/>
    </row>
    <row r="42" spans="1:7" ht="15.75" thickBot="1">
      <c r="A42" s="103" t="s">
        <v>68</v>
      </c>
      <c r="B42" s="104"/>
      <c r="C42" s="78" t="str">
        <f>IF(LEN('[26]Datos Financieros'!G16)&gt;0,'[26]Datos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A11:G11"/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opLeftCell="A6" workbookViewId="0">
      <selection activeCell="E32" sqref="E32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 ht="14.25" customHeight="1">
      <c r="C4" s="2"/>
      <c r="D4" s="4" t="s">
        <v>3</v>
      </c>
      <c r="E4" s="2"/>
    </row>
    <row r="5" spans="1:7" hidden="1">
      <c r="D5" s="5" t="s">
        <v>4</v>
      </c>
    </row>
    <row r="6" spans="1:7" ht="0.75" customHeight="1"/>
    <row r="7" spans="1:7" ht="1.5" customHeight="1"/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0.75" customHeight="1" thickBot="1">
      <c r="A9" s="31"/>
    </row>
    <row r="10" spans="1:7" ht="50.1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25.5" customHeight="1" thickBot="1">
      <c r="A12" s="33" t="s">
        <v>49</v>
      </c>
      <c r="B12" s="129" t="s">
        <v>76</v>
      </c>
      <c r="C12" s="129"/>
      <c r="D12" s="129"/>
      <c r="E12" s="129"/>
      <c r="F12" s="129"/>
      <c r="G12" s="34" t="s">
        <v>51</v>
      </c>
    </row>
    <row r="13" spans="1:7" ht="12.95" customHeight="1">
      <c r="A13" s="35">
        <f>IF(LEN('[27]Lista de Chequeo'!A15)&gt;0,'[27]Lista de Chequeo'!A15,"")</f>
        <v>1</v>
      </c>
      <c r="B13" s="130" t="str">
        <f>IF(LEN('[27]Lista de Chequeo'!C15)&gt;0,'[27]Lista de Chequeo'!C15,"")</f>
        <v>FUNDACION SALUD Y AYUDA PARA LOS NECESITADOS FUNSANES</v>
      </c>
      <c r="C13" s="130"/>
      <c r="D13" s="130"/>
      <c r="E13" s="130"/>
      <c r="F13" s="130"/>
      <c r="G13" s="36">
        <f>IF(LEN('[27]Lista de Chequeo'!B15)&gt;0,'[27]Lista de Chequeo'!B15,"")</f>
        <v>900314494</v>
      </c>
    </row>
    <row r="14" spans="1:7" ht="12.95" customHeight="1">
      <c r="A14" s="35">
        <f>IF(LEN('[27]Lista de Chequeo'!A16)&gt;0,'[27]Lista de Chequeo'!A16,"")</f>
        <v>2</v>
      </c>
      <c r="B14" s="130" t="str">
        <f>IF(LEN('[27]Lista de Chequeo'!C16)&gt;0,'[27]Lista de Chequeo'!C16,"")</f>
        <v>FUNDACION MULTIACTIVA SAN JUAN BOSCO FUMSAJUBO</v>
      </c>
      <c r="C14" s="130"/>
      <c r="D14" s="130"/>
      <c r="E14" s="130"/>
      <c r="F14" s="130"/>
      <c r="G14" s="36">
        <f>IF(LEN('[27]Lista de Chequeo'!B16)&gt;0,'[27]Lista de Chequeo'!B16,"")</f>
        <v>900632928</v>
      </c>
    </row>
    <row r="15" spans="1:7" ht="12.95" customHeight="1" thickBot="1">
      <c r="A15" s="37" t="str">
        <f>IF(LEN('[27]Lista de Chequeo'!A17)&gt;0,'[27]Lista de Chequeo'!A17,"")</f>
        <v/>
      </c>
      <c r="B15" s="131" t="str">
        <f>IF(LEN('[27]Lista de Chequeo'!C17)&gt;0,'[27]Lista de Chequeo'!C17,"")</f>
        <v/>
      </c>
      <c r="C15" s="131"/>
      <c r="D15" s="131"/>
      <c r="E15" s="131"/>
      <c r="F15" s="131"/>
      <c r="G15" s="38" t="str">
        <f>IF(LEN('[27]Lista de Chequeo'!B17)&gt;0,'[27]Lista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23.25" customHeight="1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 ht="12.95" customHeight="1">
      <c r="A18" s="41">
        <f>IF(LEN('[27]Datos Financieros'!A21:B21)&gt;0,'[27]Datos Financieros'!A21:B21,"")</f>
        <v>33</v>
      </c>
      <c r="B18" s="119">
        <f>IF(LEN('[27]Datos Financieros'!C21)&gt;0,'[27]Datos Financieros'!C21,"")</f>
        <v>952258300</v>
      </c>
      <c r="C18" s="119"/>
      <c r="D18" s="119"/>
      <c r="E18" s="119">
        <f>IF(LEN('[27]Datos Financieros'!D21)&gt;0,'[27]Datos Financieros'!D21,"")</f>
        <v>1545.8738636363637</v>
      </c>
      <c r="F18" s="119"/>
      <c r="G18" s="120"/>
    </row>
    <row r="19" spans="1:7" ht="12.95" customHeight="1">
      <c r="A19" s="42" t="str">
        <f>IF(LEN('[27]Datos Financieros'!A22:B22)&gt;0,'[27]Datos Financieros'!A22:B22,"")</f>
        <v/>
      </c>
      <c r="B19" s="118">
        <f>IF(LEN('[27]Datos Financieros'!C22)&gt;0,'[27]Datos Financieros'!C22,"")</f>
        <v>0</v>
      </c>
      <c r="C19" s="118"/>
      <c r="D19" s="118"/>
      <c r="E19" s="119">
        <f>IF(LEN('[27]Datos Financieros'!D22)&gt;0,'[27]Datos Financieros'!D22,"")</f>
        <v>0</v>
      </c>
      <c r="F19" s="119"/>
      <c r="G19" s="120"/>
    </row>
    <row r="20" spans="1:7" ht="12.95" customHeight="1">
      <c r="A20" s="42" t="str">
        <f>IF(LEN('[27]Datos Financieros'!A23:B23)&gt;0,'[27]Datos Financieros'!A23:B23,"")</f>
        <v/>
      </c>
      <c r="B20" s="118">
        <f>IF(LEN('[27]Datos Financieros'!C23)&gt;0,'[27]Datos Financieros'!C23,"")</f>
        <v>0</v>
      </c>
      <c r="C20" s="118"/>
      <c r="D20" s="118"/>
      <c r="E20" s="119">
        <f>IF(LEN('[27]Datos Financieros'!D23)&gt;0,'[27]Datos Financieros'!D23,"")</f>
        <v>0</v>
      </c>
      <c r="F20" s="119"/>
      <c r="G20" s="120"/>
    </row>
    <row r="21" spans="1:7" ht="12.95" customHeight="1">
      <c r="A21" s="42" t="str">
        <f>IF(LEN('[27]Datos Financieros'!A24:B24)&gt;0,'[27]Datos Financieros'!A24:B24,"")</f>
        <v/>
      </c>
      <c r="B21" s="118">
        <f>IF(LEN('[27]Datos Financieros'!C24)&gt;0,'[27]Datos Financieros'!C24,"")</f>
        <v>0</v>
      </c>
      <c r="C21" s="118"/>
      <c r="D21" s="118"/>
      <c r="E21" s="119">
        <f>IF(LEN('[27]Datos Financieros'!D24)&gt;0,'[27]Datos Financieros'!D24,"")</f>
        <v>0</v>
      </c>
      <c r="F21" s="119"/>
      <c r="G21" s="120"/>
    </row>
    <row r="22" spans="1:7" ht="12.95" customHeight="1" thickBot="1">
      <c r="A22" s="43" t="str">
        <f>IF(LEN('[27]Datos Financieros'!A25:B25)&gt;0,'[27]Datos Financieros'!A25:B25,"")</f>
        <v/>
      </c>
      <c r="B22" s="121">
        <f>IF(LEN('[27]Datos Financieros'!C25)&gt;0,'[27]Datos Financieros'!C25,"")</f>
        <v>0</v>
      </c>
      <c r="C22" s="121"/>
      <c r="D22" s="121"/>
      <c r="E22" s="119">
        <f>IF(LEN('[27]Datos Financieros'!D25)&gt;0,'[27]Datos Financieros'!D25,"")</f>
        <v>0</v>
      </c>
      <c r="F22" s="119"/>
      <c r="G22" s="120"/>
    </row>
    <row r="23" spans="1:7" ht="13.5" customHeight="1" thickBot="1">
      <c r="A23" s="44" t="s">
        <v>55</v>
      </c>
      <c r="B23" s="105">
        <f>SUM(B18:D22)</f>
        <v>952258300</v>
      </c>
      <c r="C23" s="106"/>
      <c r="D23" s="106"/>
      <c r="E23" s="105">
        <f>SUM(E18:G22)</f>
        <v>1545.8738636363637</v>
      </c>
      <c r="F23" s="105"/>
      <c r="G23" s="107"/>
    </row>
    <row r="24" spans="1:7" ht="15.75" thickBot="1">
      <c r="G24" s="25"/>
    </row>
    <row r="25" spans="1:7" ht="15.75" customHeight="1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 ht="24" customHeight="1">
      <c r="A26" s="110" t="s">
        <v>59</v>
      </c>
      <c r="B26" s="111"/>
      <c r="C26" s="111"/>
      <c r="D26" s="111"/>
      <c r="E26" s="111"/>
      <c r="F26" s="112" t="str">
        <f>IF('[27]Datos Financieros'!F15="CUMPLE","X","")</f>
        <v>X</v>
      </c>
      <c r="G26" s="115" t="str">
        <f>IF('[27]Datos Financieros'!F15="NO CUMPLE","X","")</f>
        <v/>
      </c>
    </row>
    <row r="27" spans="1:7" ht="7.5" customHeight="1">
      <c r="A27" s="47"/>
      <c r="B27" s="48"/>
      <c r="C27" s="48"/>
      <c r="D27" s="48"/>
      <c r="E27" s="49"/>
      <c r="F27" s="113"/>
      <c r="G27" s="116"/>
    </row>
    <row r="28" spans="1:7" ht="15" customHeight="1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IF(LEN('[27]Datos Financieros'!$D7)&gt;0,'[27]Datos Financieros'!$D7,"")</f>
        <v>229701284</v>
      </c>
      <c r="C29" s="53">
        <f>IF(LEN('[27]Datos Financieros'!$D8)&gt;0,'[27]Datos Financieros'!$D8,"")</f>
        <v>1739086595</v>
      </c>
      <c r="D29" s="53" t="str">
        <f>IF(LEN('[27]Datos Financieros'!$D9)&gt;0,'[27]Datos Financieros'!$D9,"")</f>
        <v/>
      </c>
      <c r="E29" s="54">
        <f>SUM(B29:D29)</f>
        <v>1968787879</v>
      </c>
      <c r="F29" s="113"/>
      <c r="G29" s="116"/>
    </row>
    <row r="30" spans="1:7" ht="15.75" customHeight="1">
      <c r="A30" s="52" t="s">
        <v>61</v>
      </c>
      <c r="B30" s="53">
        <f>IF(LEN('[27]Datos Financieros'!$E7)&gt;0,'[27]Datos Financieros'!$E7,"")</f>
        <v>84393000</v>
      </c>
      <c r="C30" s="53">
        <f>IF(LEN('[27]Datos Financieros'!$E8)&gt;0,'[27]Datos Financieros'!$E8,"")</f>
        <v>1445699085</v>
      </c>
      <c r="D30" s="53" t="str">
        <f>IF(LEN('[27]Datos Financieros'!$E9)&gt;0,'[27]Datos Financieros'!$E9,"")</f>
        <v/>
      </c>
      <c r="E30" s="54">
        <f>SUM(B30:D30)</f>
        <v>1530092085</v>
      </c>
      <c r="F30" s="113"/>
      <c r="G30" s="116"/>
    </row>
    <row r="31" spans="1:7" ht="4.5" customHeight="1">
      <c r="A31" s="55"/>
      <c r="B31" s="56"/>
      <c r="C31" s="56"/>
      <c r="D31" s="56"/>
      <c r="E31" s="57"/>
      <c r="F31" s="113"/>
      <c r="G31" s="116"/>
    </row>
    <row r="32" spans="1:7" ht="15.75" customHeight="1">
      <c r="A32" s="58"/>
      <c r="B32" s="59" t="s">
        <v>62</v>
      </c>
      <c r="C32" s="60"/>
      <c r="D32" s="61"/>
      <c r="E32" s="91">
        <f>'[27]Datos Financieros'!D15</f>
        <v>0.9</v>
      </c>
      <c r="F32" s="113"/>
      <c r="G32" s="116"/>
    </row>
    <row r="33" spans="1:7" ht="15.75" customHeight="1" thickBot="1">
      <c r="A33" s="62"/>
      <c r="B33" s="63" t="s">
        <v>63</v>
      </c>
      <c r="C33" s="64"/>
      <c r="D33" s="65"/>
      <c r="E33" s="66">
        <f>E29/E30</f>
        <v>1.2867120209957821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4" customHeight="1">
      <c r="A35" s="95" t="s">
        <v>64</v>
      </c>
      <c r="B35" s="96"/>
      <c r="C35" s="96"/>
      <c r="D35" s="96"/>
      <c r="E35" s="96"/>
      <c r="F35" s="97" t="str">
        <f>IF('[27]Datos Financieros'!F17="CUMPLE","X","")</f>
        <v>X</v>
      </c>
      <c r="G35" s="100" t="str">
        <f>IF('[27]Datos Financieros'!F17="NO CUMPLE","X","")</f>
        <v/>
      </c>
    </row>
    <row r="36" spans="1:7" ht="3.75" customHeight="1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IF(LEN('[27]Datos Financieros'!$G7)&gt;0,'[27]Datos Financieros'!$G7,"")</f>
        <v>84393000</v>
      </c>
      <c r="C38" s="53">
        <f>IF(LEN('[27]Datos Financieros'!$G8)&gt;0,'[27]Datos Financieros'!$G8,"")</f>
        <v>1445699085</v>
      </c>
      <c r="D38" s="53" t="str">
        <f>IF(LEN('[27]Datos Financieros'!$G9)&gt;0,'[27]Datos Financieros'!$G9,"")</f>
        <v/>
      </c>
      <c r="E38" s="67">
        <f>SUM(B38:D38)</f>
        <v>1530092085</v>
      </c>
      <c r="F38" s="98"/>
      <c r="G38" s="101"/>
    </row>
    <row r="39" spans="1:7">
      <c r="A39" s="52" t="s">
        <v>66</v>
      </c>
      <c r="B39" s="53">
        <f>IF(LEN('[27]Datos Financieros'!$F7)&gt;0,'[27]Datos Financieros'!$F7,"")</f>
        <v>291501284</v>
      </c>
      <c r="C39" s="53">
        <f>IF(LEN('[27]Datos Financieros'!$F8)&gt;0,'[27]Datos Financieros'!$F8,"")</f>
        <v>2191886595</v>
      </c>
      <c r="D39" s="53" t="str">
        <f>IF(LEN('[27]Datos Financieros'!$F9)&gt;0,'[27]Datos Financieros'!$F9,"")</f>
        <v/>
      </c>
      <c r="E39" s="67">
        <f>SUM(B39:D39)</f>
        <v>2483387879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'[27]Datos Financieros'!D17</f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0.61613093062857782</v>
      </c>
      <c r="F41" s="99"/>
      <c r="G41" s="102"/>
    </row>
    <row r="42" spans="1:7" ht="26.25" customHeight="1" thickBot="1">
      <c r="A42" s="103" t="s">
        <v>68</v>
      </c>
      <c r="B42" s="104"/>
      <c r="C42" s="84" t="str">
        <f>IF(LEN('[27]Datos Financieros'!G16)&gt;0,'[27]Datos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3" t="s">
        <v>69</v>
      </c>
      <c r="B44" s="74"/>
      <c r="C44" s="2"/>
    </row>
    <row r="45" spans="1:7">
      <c r="A45" s="75" t="s">
        <v>70</v>
      </c>
      <c r="B45" s="74"/>
      <c r="C45" s="2"/>
    </row>
    <row r="46" spans="1:7">
      <c r="A46" s="75" t="s">
        <v>71</v>
      </c>
      <c r="B46" s="74"/>
      <c r="C46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6" workbookViewId="0">
      <selection activeCell="A53" sqref="A53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2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27.75" customHeight="1">
      <c r="A13" s="35">
        <f>IF(LEN('[3]Lista de Chequeo'!A15)&gt;0,'[3]Lista de Chequeo'!A15,"")</f>
        <v>1</v>
      </c>
      <c r="B13" s="130" t="str">
        <f>IF(LEN('[3]Lista de Chequeo'!C15)&gt;0,'[3]Lista de Chequeo'!C15,"")</f>
        <v>FUNDACION PARA LA COOPERACION DEL DESARROLLO INTEGRAL DE LA FAMILIA FUCIDF</v>
      </c>
      <c r="C13" s="130"/>
      <c r="D13" s="130"/>
      <c r="E13" s="130"/>
      <c r="F13" s="130"/>
      <c r="G13" s="36">
        <f>IF(LEN('[3]Lista de Chequeo'!B15)&gt;0,'[3]Lista de Chequeo'!B15,"")</f>
        <v>802014056</v>
      </c>
    </row>
    <row r="14" spans="1:7">
      <c r="A14" s="35" t="str">
        <f>IF(LEN('[3]Lista de Chequeo'!A16)&gt;0,'[3]Lista de Chequeo'!A16,"")</f>
        <v/>
      </c>
      <c r="B14" s="130" t="str">
        <f>IF(LEN('[3]Lista de Chequeo'!C16)&gt;0,'[3]Lista de Chequeo'!C16,"")</f>
        <v/>
      </c>
      <c r="C14" s="130"/>
      <c r="D14" s="130"/>
      <c r="E14" s="130"/>
      <c r="F14" s="130"/>
      <c r="G14" s="36" t="str">
        <f>IF(LEN('[3]Lista de Chequeo'!B16)&gt;0,'[3]Lista de Chequeo'!B16,"")</f>
        <v/>
      </c>
    </row>
    <row r="15" spans="1:7" ht="15.75" thickBot="1">
      <c r="A15" s="37" t="str">
        <f>IF(LEN('[3]Lista de Chequeo'!A17)&gt;0,'[3]Lista de Chequeo'!A17,"")</f>
        <v/>
      </c>
      <c r="B15" s="131" t="str">
        <f>IF(LEN('[3]Lista de Chequeo'!C17)&gt;0,'[3]Lista de Chequeo'!C17,"")</f>
        <v/>
      </c>
      <c r="C15" s="131"/>
      <c r="D15" s="131"/>
      <c r="E15" s="131"/>
      <c r="F15" s="131"/>
      <c r="G15" s="38" t="str">
        <f>IF(LEN('[3]Lista de Chequeo'!B17)&gt;0,'[3]Lista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IF(LEN('[3]Datos Financieros'!A21:B21)&gt;0,'[3]Datos Financieros'!A21:B21,"")</f>
        <v>41</v>
      </c>
      <c r="B18" s="119">
        <f>IF(LEN('[3]Datos Financieros'!C21)&gt;0,'[3]Datos Financieros'!C21,"")</f>
        <v>379375100</v>
      </c>
      <c r="C18" s="119"/>
      <c r="D18" s="119"/>
      <c r="E18" s="119">
        <f>IF(LEN('[3]Datos Financieros'!D21)&gt;0,'[3]Datos Financieros'!D21,"")</f>
        <v>615.86866883116886</v>
      </c>
      <c r="F18" s="119"/>
      <c r="G18" s="120"/>
    </row>
    <row r="19" spans="1:7">
      <c r="A19" s="42" t="str">
        <f>IF(LEN('[3]Datos Financieros'!A22:B22)&gt;0,'[3]Datos Financieros'!A22:B22,"")</f>
        <v/>
      </c>
      <c r="B19" s="118">
        <f>IF(LEN('[3]Datos Financieros'!C22)&gt;0,'[3]Datos Financieros'!C22,"")</f>
        <v>0</v>
      </c>
      <c r="C19" s="118"/>
      <c r="D19" s="118"/>
      <c r="E19" s="119">
        <f>IF(LEN('[3]Datos Financieros'!D22)&gt;0,'[3]Datos Financieros'!D22,"")</f>
        <v>0</v>
      </c>
      <c r="F19" s="119"/>
      <c r="G19" s="120"/>
    </row>
    <row r="20" spans="1:7">
      <c r="A20" s="42" t="str">
        <f>IF(LEN('[3]Datos Financieros'!A23:B23)&gt;0,'[3]Datos Financieros'!A23:B23,"")</f>
        <v/>
      </c>
      <c r="B20" s="118">
        <f>IF(LEN('[3]Datos Financieros'!C23)&gt;0,'[3]Datos Financieros'!C23,"")</f>
        <v>0</v>
      </c>
      <c r="C20" s="118"/>
      <c r="D20" s="118"/>
      <c r="E20" s="119">
        <f>IF(LEN('[3]Datos Financieros'!D23)&gt;0,'[3]Datos Financieros'!D23,"")</f>
        <v>0</v>
      </c>
      <c r="F20" s="119"/>
      <c r="G20" s="120"/>
    </row>
    <row r="21" spans="1:7">
      <c r="A21" s="42" t="str">
        <f>IF(LEN('[3]Datos Financieros'!A24:B24)&gt;0,'[3]Datos Financieros'!A24:B24,"")</f>
        <v/>
      </c>
      <c r="B21" s="118">
        <f>IF(LEN('[3]Datos Financieros'!C24)&gt;0,'[3]Datos Financieros'!C24,"")</f>
        <v>0</v>
      </c>
      <c r="C21" s="118"/>
      <c r="D21" s="118"/>
      <c r="E21" s="119">
        <f>IF(LEN('[3]Datos Financieros'!D24)&gt;0,'[3]Datos Financieros'!D24,"")</f>
        <v>0</v>
      </c>
      <c r="F21" s="119"/>
      <c r="G21" s="120"/>
    </row>
    <row r="22" spans="1:7" ht="15.75" thickBot="1">
      <c r="A22" s="43" t="str">
        <f>IF(LEN('[3]Datos Financieros'!A25:B25)&gt;0,'[3]Datos Financieros'!A25:B25,"")</f>
        <v/>
      </c>
      <c r="B22" s="121">
        <f>IF(LEN('[3]Datos Financieros'!C25)&gt;0,'[3]Datos Financieros'!C25,"")</f>
        <v>0</v>
      </c>
      <c r="C22" s="121"/>
      <c r="D22" s="121"/>
      <c r="E22" s="119">
        <f>IF(LEN('[3]Datos Financieros'!D25)&gt;0,'[3]Datos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379375100</v>
      </c>
      <c r="C23" s="106"/>
      <c r="D23" s="106"/>
      <c r="E23" s="105">
        <f>SUM(E18:G22)</f>
        <v>615.86866883116886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IF('[3]Datos Financieros'!F15="CUMPLE","X","")</f>
        <v>X</v>
      </c>
      <c r="G26" s="115" t="str">
        <f>IF('[3]Datos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IF(LEN('[3]Datos Financieros'!$D7)&gt;0,'[3]Datos Financieros'!$D7,"")</f>
        <v>3265000</v>
      </c>
      <c r="C29" s="53" t="str">
        <f>IF(LEN('[3]Datos Financieros'!$D8)&gt;0,'[3]Datos Financieros'!$D8,"")</f>
        <v/>
      </c>
      <c r="D29" s="53" t="str">
        <f>IF(LEN('[3]Datos Financieros'!$D9)&gt;0,'[3]Datos Financieros'!$D9,"")</f>
        <v/>
      </c>
      <c r="E29" s="54">
        <f>SUM(B29:D29)</f>
        <v>3265000</v>
      </c>
      <c r="F29" s="113"/>
      <c r="G29" s="116"/>
    </row>
    <row r="30" spans="1:7">
      <c r="A30" s="52" t="s">
        <v>61</v>
      </c>
      <c r="B30" s="53">
        <f>IF(LEN('[3]Datos Financieros'!$E7)&gt;0,'[3]Datos Financieros'!$E7,"")</f>
        <v>2989000</v>
      </c>
      <c r="C30" s="53" t="str">
        <f>IF(LEN('[3]Datos Financieros'!$E8)&gt;0,'[3]Datos Financieros'!$E8,"")</f>
        <v/>
      </c>
      <c r="D30" s="53" t="str">
        <f>IF(LEN('[3]Datos Financieros'!$E9)&gt;0,'[3]Datos Financieros'!$E9,"")</f>
        <v/>
      </c>
      <c r="E30" s="54">
        <f>SUM(B30:D30)</f>
        <v>2989000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1.0923385747741721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IF('[3]Datos Financieros'!F17="CUMPLE","X","")</f>
        <v>X</v>
      </c>
      <c r="G35" s="100" t="str">
        <f>IF('[3]Datos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IF(LEN('[3]Datos Financieros'!$G7)&gt;0,'[3]Datos Financieros'!$G7,"")</f>
        <v>3190000</v>
      </c>
      <c r="C38" s="53" t="str">
        <f>IF(LEN('[3]Datos Financieros'!$G8)&gt;0,'[3]Datos Financieros'!$G8,"")</f>
        <v/>
      </c>
      <c r="D38" s="53" t="str">
        <f>IF(LEN('[3]Datos Financieros'!$G9)&gt;0,'[3]Datos Financieros'!$G9,"")</f>
        <v/>
      </c>
      <c r="E38" s="67">
        <f>SUM(B38:D38)</f>
        <v>3190000</v>
      </c>
      <c r="F38" s="98"/>
      <c r="G38" s="101"/>
    </row>
    <row r="39" spans="1:7">
      <c r="A39" s="52" t="s">
        <v>66</v>
      </c>
      <c r="B39" s="53">
        <f>IF(LEN('[3]Datos Financieros'!$F7)&gt;0,'[3]Datos Financieros'!$F7,"")</f>
        <v>4365000</v>
      </c>
      <c r="C39" s="53" t="str">
        <f>IF(LEN('[3]Datos Financieros'!$F8)&gt;0,'[3]Datos Financieros'!$F8,"")</f>
        <v/>
      </c>
      <c r="D39" s="53" t="str">
        <f>IF(LEN('[3]Datos Financieros'!$F9)&gt;0,'[3]Datos Financieros'!$F9,"")</f>
        <v/>
      </c>
      <c r="E39" s="67">
        <f>SUM(B39:D39)</f>
        <v>4365000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0.7308132875143184</v>
      </c>
      <c r="F41" s="99"/>
      <c r="G41" s="102"/>
    </row>
    <row r="42" spans="1:7" ht="15.75" thickBot="1">
      <c r="A42" s="103" t="s">
        <v>68</v>
      </c>
      <c r="B42" s="104"/>
      <c r="C42" s="78" t="str">
        <f>IF(LEN('[3]Datos Financieros'!G16)&gt;0,'[3]Datos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1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9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IF(LEN('[28]Lista de Chequeo'!A15)&gt;0,'[28]Lista de Chequeo'!A15,"")</f>
        <v>1</v>
      </c>
      <c r="B13" s="130" t="str">
        <f>IF(LEN('[28]Lista de Chequeo'!C15)&gt;0,'[28]Lista de Chequeo'!C15,"")</f>
        <v>FUNDACION MULTIACTIVA SAN JUAN BOSCO</v>
      </c>
      <c r="C13" s="130"/>
      <c r="D13" s="130"/>
      <c r="E13" s="130"/>
      <c r="F13" s="130"/>
      <c r="G13" s="36">
        <f>IF(LEN('[28]Lista de Chequeo'!B15)&gt;0,'[28]Lista de Chequeo'!B15,"")</f>
        <v>900632928</v>
      </c>
    </row>
    <row r="14" spans="1:7">
      <c r="A14" s="35" t="str">
        <f>IF(LEN('[28]Lista de Chequeo'!A16)&gt;0,'[28]Lista de Chequeo'!A16,"")</f>
        <v/>
      </c>
      <c r="B14" s="130" t="str">
        <f>IF(LEN('[28]Lista de Chequeo'!C16)&gt;0,'[28]Lista de Chequeo'!C16,"")</f>
        <v/>
      </c>
      <c r="C14" s="130"/>
      <c r="D14" s="130"/>
      <c r="E14" s="130"/>
      <c r="F14" s="130"/>
      <c r="G14" s="36" t="str">
        <f>IF(LEN('[28]Lista de Chequeo'!B16)&gt;0,'[28]Lista de Chequeo'!B16,"")</f>
        <v/>
      </c>
    </row>
    <row r="15" spans="1:7" ht="15.75" thickBot="1">
      <c r="A15" s="37" t="str">
        <f>IF(LEN('[28]Lista de Chequeo'!A17)&gt;0,'[28]Lista de Chequeo'!A17,"")</f>
        <v/>
      </c>
      <c r="B15" s="131" t="str">
        <f>IF(LEN('[28]Lista de Chequeo'!C17)&gt;0,'[28]Lista de Chequeo'!C17,"")</f>
        <v/>
      </c>
      <c r="C15" s="131"/>
      <c r="D15" s="131"/>
      <c r="E15" s="131"/>
      <c r="F15" s="131"/>
      <c r="G15" s="38" t="str">
        <f>IF(LEN('[28]Lista de Chequeo'!B17)&gt;0,'[28]Lista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IF(LEN('[28]Datos Financieros'!A21:B21)&gt;0,'[28]Datos Financieros'!A21:B21,"")</f>
        <v>35</v>
      </c>
      <c r="B18" s="119">
        <f>IF(LEN('[28]Datos Financieros'!C21)&gt;0,'[28]Datos Financieros'!C21,"")</f>
        <v>1597781240</v>
      </c>
      <c r="C18" s="119"/>
      <c r="D18" s="119"/>
      <c r="E18" s="119">
        <f>IF(LEN('[28]Datos Financieros'!D21)&gt;0,'[28]Datos Financieros'!D21,"")</f>
        <v>2593.8007142857141</v>
      </c>
      <c r="F18" s="119"/>
      <c r="G18" s="120"/>
    </row>
    <row r="19" spans="1:7">
      <c r="A19" s="42">
        <f>IF(LEN('[28]Datos Financieros'!A22:B22)&gt;0,'[28]Datos Financieros'!A22:B22,"")</f>
        <v>28</v>
      </c>
      <c r="B19" s="118">
        <f>IF(LEN('[28]Datos Financieros'!C22)&gt;0,'[28]Datos Financieros'!C22,"")</f>
        <v>525102434</v>
      </c>
      <c r="C19" s="118"/>
      <c r="D19" s="118"/>
      <c r="E19" s="119">
        <f>IF(LEN('[28]Datos Financieros'!D22)&gt;0,'[28]Datos Financieros'!D22,"")</f>
        <v>852.43901623376621</v>
      </c>
      <c r="F19" s="119"/>
      <c r="G19" s="120"/>
    </row>
    <row r="20" spans="1:7">
      <c r="A20" s="42" t="str">
        <f>IF(LEN('[28]Datos Financieros'!A23:B23)&gt;0,'[28]Datos Financieros'!A23:B23,"")</f>
        <v/>
      </c>
      <c r="B20" s="118">
        <f>IF(LEN('[28]Datos Financieros'!C23)&gt;0,'[28]Datos Financieros'!C23,"")</f>
        <v>0</v>
      </c>
      <c r="C20" s="118"/>
      <c r="D20" s="118"/>
      <c r="E20" s="119">
        <f>IF(LEN('[28]Datos Financieros'!D23)&gt;0,'[28]Datos Financieros'!D23,"")</f>
        <v>0</v>
      </c>
      <c r="F20" s="119"/>
      <c r="G20" s="120"/>
    </row>
    <row r="21" spans="1:7">
      <c r="A21" s="42" t="str">
        <f>IF(LEN('[28]Datos Financieros'!A24:B24)&gt;0,'[28]Datos Financieros'!A24:B24,"")</f>
        <v/>
      </c>
      <c r="B21" s="118">
        <f>IF(LEN('[28]Datos Financieros'!C24)&gt;0,'[28]Datos Financieros'!C24,"")</f>
        <v>0</v>
      </c>
      <c r="C21" s="118"/>
      <c r="D21" s="118"/>
      <c r="E21" s="119">
        <f>IF(LEN('[28]Datos Financieros'!D24)&gt;0,'[28]Datos Financieros'!D24,"")</f>
        <v>0</v>
      </c>
      <c r="F21" s="119"/>
      <c r="G21" s="120"/>
    </row>
    <row r="22" spans="1:7" ht="15.75" thickBot="1">
      <c r="A22" s="43" t="str">
        <f>IF(LEN('[28]Datos Financieros'!A25:B25)&gt;0,'[28]Datos Financieros'!A25:B25,"")</f>
        <v/>
      </c>
      <c r="B22" s="121">
        <f>IF(LEN('[28]Datos Financieros'!C25)&gt;0,'[28]Datos Financieros'!C25,"")</f>
        <v>0</v>
      </c>
      <c r="C22" s="121"/>
      <c r="D22" s="121"/>
      <c r="E22" s="119">
        <f>IF(LEN('[28]Datos Financieros'!D25)&gt;0,'[28]Datos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2122883674</v>
      </c>
      <c r="C23" s="106"/>
      <c r="D23" s="106"/>
      <c r="E23" s="105">
        <f>SUM(E18:G22)</f>
        <v>3446.2397305194804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IF('[28]Datos Financieros'!F15="CUMPLE","X","")</f>
        <v>X</v>
      </c>
      <c r="G26" s="115" t="str">
        <f>IF('[28]Datos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IF(LEN('[28]Datos Financieros'!$D7)&gt;0,'[28]Datos Financieros'!$D7,"")</f>
        <v>1739086595</v>
      </c>
      <c r="C29" s="53" t="str">
        <f>IF(LEN('[28]Datos Financieros'!$D8)&gt;0,'[28]Datos Financieros'!$D8,"")</f>
        <v/>
      </c>
      <c r="D29" s="53" t="str">
        <f>IF(LEN('[28]Datos Financieros'!$D9)&gt;0,'[28]Datos Financieros'!$D9,"")</f>
        <v/>
      </c>
      <c r="E29" s="54">
        <f>SUM(B29:D29)</f>
        <v>1739086595</v>
      </c>
      <c r="F29" s="113"/>
      <c r="G29" s="116"/>
    </row>
    <row r="30" spans="1:7">
      <c r="A30" s="52" t="s">
        <v>61</v>
      </c>
      <c r="B30" s="53">
        <f>IF(LEN('[28]Datos Financieros'!$E7)&gt;0,'[28]Datos Financieros'!$E7,"")</f>
        <v>1445699085</v>
      </c>
      <c r="C30" s="53" t="str">
        <f>IF(LEN('[28]Datos Financieros'!$E8)&gt;0,'[28]Datos Financieros'!$E8,"")</f>
        <v/>
      </c>
      <c r="D30" s="53" t="str">
        <f>IF(LEN('[28]Datos Financieros'!$E9)&gt;0,'[28]Datos Financieros'!$E9,"")</f>
        <v/>
      </c>
      <c r="E30" s="54">
        <f>SUM(B30:D30)</f>
        <v>1445699085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 ht="15.75" thickBot="1">
      <c r="A32" s="58"/>
      <c r="B32" s="59" t="s">
        <v>62</v>
      </c>
      <c r="C32" s="60"/>
      <c r="D32" s="61"/>
      <c r="E32" s="162">
        <v>1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1.2029381584619319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IF('[28]Datos Financieros'!F17="CUMPLE","X","")</f>
        <v>X</v>
      </c>
      <c r="G35" s="100" t="str">
        <f>IF('[28]Datos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IF(LEN('[28]Datos Financieros'!$G7)&gt;0,'[28]Datos Financieros'!$G7,"")</f>
        <v>1445699085</v>
      </c>
      <c r="C38" s="53" t="str">
        <f>IF(LEN('[28]Datos Financieros'!$G8)&gt;0,'[28]Datos Financieros'!$G8,"")</f>
        <v/>
      </c>
      <c r="D38" s="53" t="str">
        <f>IF(LEN('[28]Datos Financieros'!$G9)&gt;0,'[28]Datos Financieros'!$G9,"")</f>
        <v/>
      </c>
      <c r="E38" s="67">
        <f>SUM(B38:D38)</f>
        <v>1445699085</v>
      </c>
      <c r="F38" s="98"/>
      <c r="G38" s="101"/>
    </row>
    <row r="39" spans="1:7">
      <c r="A39" s="52" t="s">
        <v>66</v>
      </c>
      <c r="B39" s="53">
        <f>IF(LEN('[28]Datos Financieros'!$F7)&gt;0,'[28]Datos Financieros'!$F7,"")</f>
        <v>2191886595</v>
      </c>
      <c r="C39" s="53" t="str">
        <f>IF(LEN('[28]Datos Financieros'!$F8)&gt;0,'[28]Datos Financieros'!$F8,"")</f>
        <v/>
      </c>
      <c r="D39" s="53" t="str">
        <f>IF(LEN('[28]Datos Financieros'!$F9)&gt;0,'[28]Datos Financieros'!$F9,"")</f>
        <v/>
      </c>
      <c r="E39" s="67">
        <f>SUM(B39:D39)</f>
        <v>2191886595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0.68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0.65956837744153451</v>
      </c>
      <c r="F41" s="99"/>
      <c r="G41" s="102"/>
    </row>
    <row r="42" spans="1:7" ht="15.75" thickBot="1">
      <c r="A42" s="103" t="s">
        <v>68</v>
      </c>
      <c r="B42" s="104"/>
      <c r="C42" s="78" t="str">
        <f>IF(LEN('[28]Datos Financieros'!G16)&gt;0,'[28]Datos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3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73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43.5" customHeight="1" thickBot="1">
      <c r="A11" s="149" t="s">
        <v>77</v>
      </c>
      <c r="B11" s="149"/>
      <c r="C11" s="149"/>
      <c r="D11" s="149"/>
      <c r="E11" s="149"/>
      <c r="F11" s="149"/>
      <c r="G11" s="149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IF(LEN('[29]Lista de Chequeo'!A15)&gt;0,'[29]Lista de Chequeo'!A15,"")</f>
        <v>1</v>
      </c>
      <c r="B13" s="130" t="str">
        <f>IF(LEN('[29]Lista de Chequeo'!C15)&gt;0,'[29]Lista de Chequeo'!C15,"")</f>
        <v>FUNDACION SOCIAL UNA MANO AMIGA</v>
      </c>
      <c r="C13" s="130"/>
      <c r="D13" s="130"/>
      <c r="E13" s="130"/>
      <c r="F13" s="130"/>
      <c r="G13" s="36">
        <f>IF(LEN('[29]Lista de Chequeo'!B15)&gt;0,'[29]Lista de Chequeo'!B15,"")</f>
        <v>802016812</v>
      </c>
    </row>
    <row r="14" spans="1:7">
      <c r="A14" s="35">
        <f>IF(LEN('[29]Lista de Chequeo'!A16)&gt;0,'[29]Lista de Chequeo'!A16,"")</f>
        <v>2</v>
      </c>
      <c r="B14" s="130" t="str">
        <f>IF(LEN('[29]Lista de Chequeo'!C16)&gt;0,'[29]Lista de Chequeo'!C16,"")</f>
        <v>FUNDACION ESPERANZA PARA LA NIÑEZ FUNEPAN</v>
      </c>
      <c r="C14" s="130"/>
      <c r="D14" s="130"/>
      <c r="E14" s="130"/>
      <c r="F14" s="130"/>
      <c r="G14" s="36">
        <f>IF(LEN('[29]Lista de Chequeo'!B16)&gt;0,'[29]Lista de Chequeo'!B16,"")</f>
        <v>900642207</v>
      </c>
    </row>
    <row r="15" spans="1:7" ht="15.75" thickBot="1">
      <c r="A15" s="37">
        <f>IF(LEN('[29]Lista de Chequeo'!A17)&gt;0,'[29]Lista de Chequeo'!A17,"")</f>
        <v>3</v>
      </c>
      <c r="B15" s="131" t="str">
        <f>IF(LEN('[29]Lista de Chequeo'!C17)&gt;0,'[29]Lista de Chequeo'!C17,"")</f>
        <v/>
      </c>
      <c r="C15" s="131"/>
      <c r="D15" s="131"/>
      <c r="E15" s="131"/>
      <c r="F15" s="131"/>
      <c r="G15" s="38" t="str">
        <f>IF(LEN('[29]Lista de Chequeo'!B17)&gt;0,'[29]Lista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IF(LEN('[29]Datos Financieros'!A21:B21)&gt;0,'[29]Datos Financieros'!A21:B21,"")</f>
        <v>1</v>
      </c>
      <c r="B18" s="119">
        <f>IF(LEN('[29]Datos Financieros'!C21)&gt;0,'[29]Datos Financieros'!C21,"")</f>
        <v>1207026418</v>
      </c>
      <c r="C18" s="119"/>
      <c r="D18" s="119"/>
      <c r="E18" s="119">
        <f>IF(LEN('[29]Datos Financieros'!D21)&gt;0,'[29]Datos Financieros'!D21,"")</f>
        <v>1959.4584707792208</v>
      </c>
      <c r="F18" s="119"/>
      <c r="G18" s="120"/>
    </row>
    <row r="19" spans="1:7">
      <c r="A19" s="42">
        <f>IF(LEN('[29]Datos Financieros'!A22:B22)&gt;0,'[29]Datos Financieros'!A22:B22,"")</f>
        <v>10</v>
      </c>
      <c r="B19" s="118">
        <f>IF(LEN('[29]Datos Financieros'!C22)&gt;0,'[29]Datos Financieros'!C22,"")</f>
        <v>1065549124</v>
      </c>
      <c r="C19" s="118"/>
      <c r="D19" s="118"/>
      <c r="E19" s="119">
        <f>IF(LEN('[29]Datos Financieros'!D22)&gt;0,'[29]Datos Financieros'!D22,"")</f>
        <v>1729.787538961039</v>
      </c>
      <c r="F19" s="119"/>
      <c r="G19" s="120"/>
    </row>
    <row r="20" spans="1:7">
      <c r="A20" s="42">
        <f>IF(LEN('[29]Datos Financieros'!A23:B23)&gt;0,'[29]Datos Financieros'!A23:B23,"")</f>
        <v>11</v>
      </c>
      <c r="B20" s="118">
        <f>IF(LEN('[29]Datos Financieros'!C23)&gt;0,'[29]Datos Financieros'!C23,"")</f>
        <v>417312610</v>
      </c>
      <c r="C20" s="118"/>
      <c r="D20" s="118"/>
      <c r="E20" s="119">
        <f>IF(LEN('[29]Datos Financieros'!D23)&gt;0,'[29]Datos Financieros'!D23,"")</f>
        <v>677.4555357142857</v>
      </c>
      <c r="F20" s="119"/>
      <c r="G20" s="120"/>
    </row>
    <row r="21" spans="1:7">
      <c r="A21" s="42">
        <f>IF(LEN('[29]Datos Financieros'!A24:B24)&gt;0,'[29]Datos Financieros'!A24:B24,"")</f>
        <v>17</v>
      </c>
      <c r="B21" s="118">
        <f>IF(LEN('[29]Datos Financieros'!C24)&gt;0,'[29]Datos Financieros'!C24,"")</f>
        <v>1252968600</v>
      </c>
      <c r="C21" s="118"/>
      <c r="D21" s="118"/>
      <c r="E21" s="119">
        <f>IF(LEN('[29]Datos Financieros'!D24)&gt;0,'[29]Datos Financieros'!D24,"")</f>
        <v>2034.039935064935</v>
      </c>
      <c r="F21" s="119"/>
      <c r="G21" s="120"/>
    </row>
    <row r="22" spans="1:7" ht="15.75" thickBot="1">
      <c r="A22" s="43" t="str">
        <f>IF(LEN('[29]Datos Financieros'!A25:B25)&gt;0,'[29]Datos Financieros'!A25:B25,"")</f>
        <v/>
      </c>
      <c r="B22" s="121">
        <f>IF(LEN('[29]Datos Financieros'!C25)&gt;0,'[29]Datos Financieros'!C25,"")</f>
        <v>0</v>
      </c>
      <c r="C22" s="121"/>
      <c r="D22" s="121"/>
      <c r="E22" s="119">
        <f>IF(LEN('[29]Datos Financieros'!D25)&gt;0,'[29]Datos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3942856752</v>
      </c>
      <c r="C23" s="106"/>
      <c r="D23" s="106"/>
      <c r="E23" s="105">
        <f>SUM(E18:G22)</f>
        <v>6400.7414805194803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IF('[29]Datos Financieros'!F15="CUMPLE","X","")</f>
        <v>X</v>
      </c>
      <c r="G26" s="115" t="str">
        <f>IF('[29]Datos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IF(LEN('[29]Datos Financieros'!$D7)&gt;0,'[29]Datos Financieros'!$D7,"")</f>
        <v>150785829</v>
      </c>
      <c r="C29" s="53">
        <f>IF(LEN('[29]Datos Financieros'!$D8)&gt;0,'[29]Datos Financieros'!$D8,"")</f>
        <v>197909728</v>
      </c>
      <c r="D29" s="53" t="str">
        <f>IF(LEN('[29]Datos Financieros'!$D9)&gt;0,'[29]Datos Financieros'!$D9,"")</f>
        <v/>
      </c>
      <c r="E29" s="54">
        <f>SUM(B29:D29)</f>
        <v>348695557</v>
      </c>
      <c r="F29" s="113"/>
      <c r="G29" s="116"/>
    </row>
    <row r="30" spans="1:7">
      <c r="A30" s="52" t="s">
        <v>61</v>
      </c>
      <c r="B30" s="53">
        <f>IF(LEN('[29]Datos Financieros'!$E7)&gt;0,'[29]Datos Financieros'!$E7,"")</f>
        <v>44561128</v>
      </c>
      <c r="C30" s="53">
        <f>IF(LEN('[29]Datos Financieros'!$E8)&gt;0,'[29]Datos Financieros'!$E8,"")</f>
        <v>21225970</v>
      </c>
      <c r="D30" s="53" t="str">
        <f>IF(LEN('[29]Datos Financieros'!$E9)&gt;0,'[29]Datos Financieros'!$E9,"")</f>
        <v/>
      </c>
      <c r="E30" s="54">
        <f>SUM(B30:D30)</f>
        <v>65787098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5.3003638646592988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IF('[29]Datos Financieros'!F17="CUMPLE","X","")</f>
        <v>X</v>
      </c>
      <c r="G35" s="100" t="str">
        <f>IF('[29]Datos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IF(LEN('[29]Datos Financieros'!$G7)&gt;0,'[29]Datos Financieros'!$G7,"")</f>
        <v>44561128</v>
      </c>
      <c r="C38" s="53">
        <f>IF(LEN('[29]Datos Financieros'!$G8)&gt;0,'[29]Datos Financieros'!$G8,"")</f>
        <v>127972153</v>
      </c>
      <c r="D38" s="53" t="str">
        <f>IF(LEN('[29]Datos Financieros'!$G9)&gt;0,'[29]Datos Financieros'!$G9,"")</f>
        <v/>
      </c>
      <c r="E38" s="67">
        <f>SUM(B38:D38)</f>
        <v>172533281</v>
      </c>
      <c r="F38" s="98"/>
      <c r="G38" s="101"/>
    </row>
    <row r="39" spans="1:7">
      <c r="A39" s="52" t="s">
        <v>66</v>
      </c>
      <c r="B39" s="53">
        <f>IF(LEN('[29]Datos Financieros'!$F7)&gt;0,'[29]Datos Financieros'!$F7,"")</f>
        <v>203535829</v>
      </c>
      <c r="C39" s="53">
        <f>IF(LEN('[29]Datos Financieros'!$F8)&gt;0,'[29]Datos Financieros'!$F8,"")</f>
        <v>265279728</v>
      </c>
      <c r="D39" s="53" t="str">
        <f>IF(LEN('[29]Datos Financieros'!$F9)&gt;0,'[29]Datos Financieros'!$F9,"")</f>
        <v/>
      </c>
      <c r="E39" s="67">
        <f>SUM(B39:D39)</f>
        <v>468815557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0.36801953011981642</v>
      </c>
      <c r="F41" s="99"/>
      <c r="G41" s="102"/>
    </row>
    <row r="42" spans="1:7" ht="15.75" thickBot="1">
      <c r="A42" s="103" t="s">
        <v>68</v>
      </c>
      <c r="B42" s="104"/>
      <c r="C42" s="78" t="str">
        <f>IF(LEN('[29]Datos Financieros'!G16)&gt;0,'[29]Datos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0:D20"/>
    <mergeCell ref="E20:G20"/>
    <mergeCell ref="B21:D21"/>
    <mergeCell ref="E21:G21"/>
    <mergeCell ref="B22:D22"/>
    <mergeCell ref="E22:G22"/>
    <mergeCell ref="A42:B4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E19:G19"/>
    <mergeCell ref="A8:G8"/>
    <mergeCell ref="A10:G10"/>
    <mergeCell ref="B12:F12"/>
    <mergeCell ref="B13:F13"/>
    <mergeCell ref="B14:F14"/>
    <mergeCell ref="B15:F15"/>
    <mergeCell ref="A11:G11"/>
    <mergeCell ref="B17:D17"/>
    <mergeCell ref="E17:G17"/>
    <mergeCell ref="B18:D18"/>
    <mergeCell ref="E18:G18"/>
    <mergeCell ref="B19:D19"/>
  </mergeCell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33" sqref="E33"/>
    </sheetView>
  </sheetViews>
  <sheetFormatPr baseColWidth="10" defaultRowHeight="15"/>
  <cols>
    <col min="1" max="1" width="29.140625" style="81" customWidth="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9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45.75" customHeight="1" thickBot="1">
      <c r="A11" s="146" t="s">
        <v>78</v>
      </c>
      <c r="B11" s="146"/>
      <c r="C11" s="146"/>
      <c r="D11" s="146"/>
      <c r="E11" s="146"/>
      <c r="F11" s="146"/>
      <c r="G11" s="146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IF(LEN('[30]Lista de Chequeo'!A15)&gt;0,'[30]Lista de Chequeo'!A15,"")</f>
        <v>1</v>
      </c>
      <c r="B13" s="130" t="str">
        <f>IF(LEN('[30]Lista de Chequeo'!C15)&gt;0,'[30]Lista de Chequeo'!C15,"")</f>
        <v>FUNDACIÓN MULTIACTIVA SAN JUAN BOSCO</v>
      </c>
      <c r="C13" s="130"/>
      <c r="D13" s="130"/>
      <c r="E13" s="130"/>
      <c r="F13" s="130"/>
      <c r="G13" s="36" t="str">
        <f>IF(LEN('[30]Lista de Chequeo'!B15)&gt;0,'[30]Lista de Chequeo'!B15,"")</f>
        <v>900632928 - 6</v>
      </c>
    </row>
    <row r="14" spans="1:7">
      <c r="A14" s="35">
        <f>IF(LEN('[30]Lista de Chequeo'!A16)&gt;0,'[30]Lista de Chequeo'!A16,"")</f>
        <v>2</v>
      </c>
      <c r="B14" s="130" t="str">
        <f>IF(LEN('[30]Lista de Chequeo'!C16)&gt;0,'[30]Lista de Chequeo'!C16,"")</f>
        <v>FUNDACIÓN MULTIACTIVA ROBINSON DE LA HOZ</v>
      </c>
      <c r="C14" s="130"/>
      <c r="D14" s="130"/>
      <c r="E14" s="130"/>
      <c r="F14" s="130"/>
      <c r="G14" s="36" t="str">
        <f>IF(LEN('[30]Lista de Chequeo'!B16)&gt;0,'[30]Lista de Chequeo'!B16,"")</f>
        <v>900632920 - 8</v>
      </c>
    </row>
    <row r="15" spans="1:7" ht="15.75" thickBot="1">
      <c r="A15" s="37">
        <f>IF(LEN('[30]Lista de Chequeo'!A17)&gt;0,'[30]Lista de Chequeo'!A17,"")</f>
        <v>3</v>
      </c>
      <c r="B15" s="131" t="str">
        <f>IF(LEN('[30]Lista de Chequeo'!C17)&gt;0,'[30]Lista de Chequeo'!C17,"")</f>
        <v/>
      </c>
      <c r="C15" s="131"/>
      <c r="D15" s="131"/>
      <c r="E15" s="131"/>
      <c r="F15" s="131"/>
      <c r="G15" s="38" t="str">
        <f>IF(LEN('[30]Lista de Chequeo'!B17)&gt;0,'[30]Lista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IF(LEN('[30]Datos Financieros'!A21:B21)&gt;0,'[30]Datos Financieros'!A21:B21,"")</f>
        <v>27</v>
      </c>
      <c r="B18" s="119">
        <f>IF(LEN('[30]Datos Financieros'!C21)&gt;0,'[30]Datos Financieros'!C21,"")</f>
        <v>1193572430</v>
      </c>
      <c r="C18" s="119"/>
      <c r="D18" s="119"/>
      <c r="E18" s="119">
        <f>IF(LEN('[30]Datos Financieros'!D21)&gt;0,'[30]Datos Financieros'!D21,"")</f>
        <v>1937.6175811688311</v>
      </c>
      <c r="F18" s="119"/>
      <c r="G18" s="120"/>
    </row>
    <row r="19" spans="1:7">
      <c r="A19" s="42" t="str">
        <f>IF(LEN('[30]Datos Financieros'!A22:B22)&gt;0,'[30]Datos Financieros'!A22:B22,"")</f>
        <v/>
      </c>
      <c r="B19" s="118">
        <f>IF(LEN('[30]Datos Financieros'!C22)&gt;0,'[30]Datos Financieros'!C22,"")</f>
        <v>0</v>
      </c>
      <c r="C19" s="118"/>
      <c r="D19" s="118"/>
      <c r="E19" s="119">
        <f>IF(LEN('[30]Datos Financieros'!D22)&gt;0,'[30]Datos Financieros'!D22,"")</f>
        <v>0</v>
      </c>
      <c r="F19" s="119"/>
      <c r="G19" s="120"/>
    </row>
    <row r="20" spans="1:7">
      <c r="A20" s="42" t="str">
        <f>IF(LEN('[30]Datos Financieros'!A23:B23)&gt;0,'[30]Datos Financieros'!A23:B23,"")</f>
        <v/>
      </c>
      <c r="B20" s="118">
        <f>IF(LEN('[30]Datos Financieros'!C23)&gt;0,'[30]Datos Financieros'!C23,"")</f>
        <v>0</v>
      </c>
      <c r="C20" s="118"/>
      <c r="D20" s="118"/>
      <c r="E20" s="119">
        <f>IF(LEN('[30]Datos Financieros'!D23)&gt;0,'[30]Datos Financieros'!D23,"")</f>
        <v>0</v>
      </c>
      <c r="F20" s="119"/>
      <c r="G20" s="120"/>
    </row>
    <row r="21" spans="1:7">
      <c r="A21" s="42" t="str">
        <f>IF(LEN('[30]Datos Financieros'!A24:B24)&gt;0,'[30]Datos Financieros'!A24:B24,"")</f>
        <v/>
      </c>
      <c r="B21" s="118">
        <f>IF(LEN('[30]Datos Financieros'!C24)&gt;0,'[30]Datos Financieros'!C24,"")</f>
        <v>0</v>
      </c>
      <c r="C21" s="118"/>
      <c r="D21" s="118"/>
      <c r="E21" s="119">
        <f>IF(LEN('[30]Datos Financieros'!D24)&gt;0,'[30]Datos Financieros'!D24,"")</f>
        <v>0</v>
      </c>
      <c r="F21" s="119"/>
      <c r="G21" s="120"/>
    </row>
    <row r="22" spans="1:7" ht="15.75" thickBot="1">
      <c r="A22" s="43" t="str">
        <f>IF(LEN('[30]Datos Financieros'!A25:B25)&gt;0,'[30]Datos Financieros'!A25:B25,"")</f>
        <v/>
      </c>
      <c r="B22" s="121">
        <f>IF(LEN('[30]Datos Financieros'!C25)&gt;0,'[30]Datos Financieros'!C25,"")</f>
        <v>0</v>
      </c>
      <c r="C22" s="121"/>
      <c r="D22" s="121"/>
      <c r="E22" s="119">
        <f>IF(LEN('[30]Datos Financieros'!D25)&gt;0,'[30]Datos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1193572430</v>
      </c>
      <c r="C23" s="106"/>
      <c r="D23" s="106"/>
      <c r="E23" s="105">
        <f>SUM(E18:G22)</f>
        <v>1937.6175811688311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IF('[30]Datos Financieros'!F15="CUMPLE","X","")</f>
        <v>X</v>
      </c>
      <c r="G26" s="115" t="str">
        <f>IF('[30]Datos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IF(LEN('[30]Datos Financieros'!$D7)&gt;0,'[30]Datos Financieros'!$D7,"")</f>
        <v>1739086595</v>
      </c>
      <c r="C29" s="53">
        <f>IF(LEN('[30]Datos Financieros'!$D8)&gt;0,'[30]Datos Financieros'!$D8,"")</f>
        <v>635910540</v>
      </c>
      <c r="D29" s="53" t="str">
        <f>IF(LEN('[30]Datos Financieros'!$D9)&gt;0,'[30]Datos Financieros'!$D9,"")</f>
        <v/>
      </c>
      <c r="E29" s="54">
        <f>SUM(B29:D29)</f>
        <v>2374997135</v>
      </c>
      <c r="F29" s="113"/>
      <c r="G29" s="116"/>
    </row>
    <row r="30" spans="1:7">
      <c r="A30" s="52" t="s">
        <v>61</v>
      </c>
      <c r="B30" s="53">
        <f>IF(LEN('[30]Datos Financieros'!$E7)&gt;0,'[30]Datos Financieros'!$E7,"")</f>
        <v>1445699085</v>
      </c>
      <c r="C30" s="53">
        <f>IF(LEN('[30]Datos Financieros'!$E8)&gt;0,'[30]Datos Financieros'!$E8,"")</f>
        <v>0</v>
      </c>
      <c r="D30" s="53" t="str">
        <f>IF(LEN('[30]Datos Financieros'!$E9)&gt;0,'[30]Datos Financieros'!$E9,"")</f>
        <v/>
      </c>
      <c r="E30" s="54">
        <f>SUM(B30:D30)</f>
        <v>1445699085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1.6428018525030748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IF('[30]Datos Financieros'!F17="CUMPLE","X","")</f>
        <v>X</v>
      </c>
      <c r="G35" s="100" t="str">
        <f>IF('[30]Datos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IF(LEN('[30]Datos Financieros'!$G7)&gt;0,'[30]Datos Financieros'!$G7,"")</f>
        <v>1445699085</v>
      </c>
      <c r="C38" s="53">
        <f>IF(LEN('[30]Datos Financieros'!$G8)&gt;0,'[30]Datos Financieros'!$G8,"")</f>
        <v>206952158</v>
      </c>
      <c r="D38" s="53" t="str">
        <f>IF(LEN('[30]Datos Financieros'!$G9)&gt;0,'[30]Datos Financieros'!$G9,"")</f>
        <v/>
      </c>
      <c r="E38" s="67">
        <f>SUM(B38:D38)</f>
        <v>1652651243</v>
      </c>
      <c r="F38" s="98"/>
      <c r="G38" s="101"/>
    </row>
    <row r="39" spans="1:7">
      <c r="A39" s="52" t="s">
        <v>66</v>
      </c>
      <c r="B39" s="53">
        <f>IF(LEN('[30]Datos Financieros'!$F7)&gt;0,'[30]Datos Financieros'!$F7,"")</f>
        <v>2191886595</v>
      </c>
      <c r="C39" s="53">
        <f>IF(LEN('[30]Datos Financieros'!$F8)&gt;0,'[30]Datos Financieros'!$F8,"")</f>
        <v>673140540</v>
      </c>
      <c r="D39" s="53" t="str">
        <f>IF(LEN('[30]Datos Financieros'!$F9)&gt;0,'[30]Datos Financieros'!$F9,"")</f>
        <v/>
      </c>
      <c r="E39" s="67">
        <f>SUM(B39:D39)</f>
        <v>2865027135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0.57683615726033954</v>
      </c>
      <c r="F41" s="99"/>
      <c r="G41" s="102"/>
    </row>
    <row r="42" spans="1:7" ht="15.75" thickBot="1">
      <c r="A42" s="103" t="s">
        <v>68</v>
      </c>
      <c r="B42" s="104"/>
      <c r="C42" s="78" t="str">
        <f>IF(LEN('[30]Datos Financieros'!G16)&gt;0,'[30]Datos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0:D20"/>
    <mergeCell ref="E20:G20"/>
    <mergeCell ref="B21:D21"/>
    <mergeCell ref="E21:G21"/>
    <mergeCell ref="B22:D22"/>
    <mergeCell ref="E22:G22"/>
    <mergeCell ref="A42:B4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E19:G19"/>
    <mergeCell ref="A8:G8"/>
    <mergeCell ref="A10:G10"/>
    <mergeCell ref="B12:F12"/>
    <mergeCell ref="B13:F13"/>
    <mergeCell ref="B14:F14"/>
    <mergeCell ref="B15:F15"/>
    <mergeCell ref="A11:G11"/>
    <mergeCell ref="B17:D17"/>
    <mergeCell ref="E17:G17"/>
    <mergeCell ref="B18:D18"/>
    <mergeCell ref="E18:G18"/>
    <mergeCell ref="B19:D19"/>
  </mergeCells>
  <pageMargins left="0.7" right="0.7" top="0.75" bottom="0.75" header="0.3" footer="0.3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7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7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IF(LEN('[31]Lista de Chequeo'!A15)&gt;0,'[31]Lista de Chequeo'!A15,"")</f>
        <v>1</v>
      </c>
      <c r="B13" s="130" t="str">
        <f>IF(LEN('[31]Lista de Chequeo'!C15)&gt;0,'[31]Lista de Chequeo'!C15,"")</f>
        <v>FUNDACION MULTIACTIVA LAS MORAS</v>
      </c>
      <c r="C13" s="130"/>
      <c r="D13" s="130"/>
      <c r="E13" s="130"/>
      <c r="F13" s="130"/>
      <c r="G13" s="36">
        <f>IF(LEN('[31]Lista de Chequeo'!B15)&gt;0,'[31]Lista de Chequeo'!B15,"")</f>
        <v>900642214</v>
      </c>
    </row>
    <row r="14" spans="1:7">
      <c r="A14" s="35" t="str">
        <f>IF(LEN('[31]Lista de Chequeo'!A16)&gt;0,'[31]Lista de Chequeo'!A16,"")</f>
        <v/>
      </c>
      <c r="B14" s="130" t="str">
        <f>IF(LEN('[31]Lista de Chequeo'!C16)&gt;0,'[31]Lista de Chequeo'!C16,"")</f>
        <v/>
      </c>
      <c r="C14" s="130"/>
      <c r="D14" s="130"/>
      <c r="E14" s="130"/>
      <c r="F14" s="130"/>
      <c r="G14" s="36" t="str">
        <f>IF(LEN('[31]Lista de Chequeo'!B16)&gt;0,'[31]Lista de Chequeo'!B16,"")</f>
        <v/>
      </c>
    </row>
    <row r="15" spans="1:7" ht="15.75" thickBot="1">
      <c r="A15" s="37" t="str">
        <f>IF(LEN('[31]Lista de Chequeo'!A17)&gt;0,'[31]Lista de Chequeo'!A17,"")</f>
        <v/>
      </c>
      <c r="B15" s="131" t="str">
        <f>IF(LEN('[31]Lista de Chequeo'!C17)&gt;0,'[31]Lista de Chequeo'!C17,"")</f>
        <v/>
      </c>
      <c r="C15" s="131"/>
      <c r="D15" s="131"/>
      <c r="E15" s="131"/>
      <c r="F15" s="131"/>
      <c r="G15" s="38" t="str">
        <f>IF(LEN('[31]Lista de Chequeo'!B17)&gt;0,'[31]Lista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IF(LEN('[31]Datos Financieros'!A21:B21)&gt;0,'[31]Datos Financieros'!A21:B21,"")</f>
        <v>BOLIVAR</v>
      </c>
      <c r="B18" s="119">
        <f>IF(LEN('[31]Datos Financieros'!C21)&gt;0,'[31]Datos Financieros'!C21,"")</f>
        <v>9266865166</v>
      </c>
      <c r="C18" s="119"/>
      <c r="D18" s="119"/>
      <c r="E18" s="119">
        <f>IF(LEN('[31]Datos Financieros'!D21)&gt;0,'[31]Datos Financieros'!D21,"")</f>
        <v>15043.612282467533</v>
      </c>
      <c r="F18" s="119"/>
      <c r="G18" s="120"/>
    </row>
    <row r="19" spans="1:7">
      <c r="A19" s="42" t="str">
        <f>IF(LEN('[31]Datos Financieros'!A22:B22)&gt;0,'[31]Datos Financieros'!A22:B22,"")</f>
        <v>ATLANTICO</v>
      </c>
      <c r="B19" s="118">
        <f>IF(LEN('[31]Datos Financieros'!C22)&gt;0,'[31]Datos Financieros'!C22,"")</f>
        <v>4038885680</v>
      </c>
      <c r="C19" s="118"/>
      <c r="D19" s="118"/>
      <c r="E19" s="119">
        <f>IF(LEN('[31]Datos Financieros'!D22)&gt;0,'[31]Datos Financieros'!D22,"")</f>
        <v>6556.6325974025976</v>
      </c>
      <c r="F19" s="119"/>
      <c r="G19" s="120"/>
    </row>
    <row r="20" spans="1:7">
      <c r="A20" s="42" t="str">
        <f>IF(LEN('[31]Datos Financieros'!A23:B23)&gt;0,'[31]Datos Financieros'!A23:B23,"")</f>
        <v/>
      </c>
      <c r="B20" s="118">
        <f>IF(LEN('[31]Datos Financieros'!C23)&gt;0,'[31]Datos Financieros'!C23,"")</f>
        <v>0</v>
      </c>
      <c r="C20" s="118"/>
      <c r="D20" s="118"/>
      <c r="E20" s="119">
        <f>IF(LEN('[31]Datos Financieros'!D23)&gt;0,'[31]Datos Financieros'!D23,"")</f>
        <v>0</v>
      </c>
      <c r="F20" s="119"/>
      <c r="G20" s="120"/>
    </row>
    <row r="21" spans="1:7">
      <c r="A21" s="42" t="str">
        <f>IF(LEN('[31]Datos Financieros'!A24:B24)&gt;0,'[31]Datos Financieros'!A24:B24,"")</f>
        <v/>
      </c>
      <c r="B21" s="118">
        <f>IF(LEN('[31]Datos Financieros'!C24)&gt;0,'[31]Datos Financieros'!C24,"")</f>
        <v>0</v>
      </c>
      <c r="C21" s="118"/>
      <c r="D21" s="118"/>
      <c r="E21" s="119">
        <f>IF(LEN('[31]Datos Financieros'!D24)&gt;0,'[31]Datos Financieros'!D24,"")</f>
        <v>0</v>
      </c>
      <c r="F21" s="119"/>
      <c r="G21" s="120"/>
    </row>
    <row r="22" spans="1:7" ht="15.75" thickBot="1">
      <c r="A22" s="43" t="str">
        <f>IF(LEN('[31]Datos Financieros'!A25:B25)&gt;0,'[31]Datos Financieros'!A25:B25,"")</f>
        <v/>
      </c>
      <c r="B22" s="121">
        <f>IF(LEN('[31]Datos Financieros'!C25)&gt;0,'[31]Datos Financieros'!C25,"")</f>
        <v>0</v>
      </c>
      <c r="C22" s="121"/>
      <c r="D22" s="121"/>
      <c r="E22" s="119">
        <f>IF(LEN('[31]Datos Financieros'!D25)&gt;0,'[31]Datos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13305750846</v>
      </c>
      <c r="C23" s="106"/>
      <c r="D23" s="106"/>
      <c r="E23" s="105">
        <f>SUM(E18:G22)</f>
        <v>21600.24487987013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IF('[31]Datos Financieros'!F15="CUMPLE","X","")</f>
        <v>X</v>
      </c>
      <c r="G26" s="115" t="str">
        <f>IF('[31]Datos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IF(LEN('[31]Datos Financieros'!$D7)&gt;0,'[31]Datos Financieros'!$D7,"")</f>
        <v>64674600</v>
      </c>
      <c r="C29" s="53" t="str">
        <f>IF(LEN('[31]Datos Financieros'!$D8)&gt;0,'[31]Datos Financieros'!$D8,"")</f>
        <v/>
      </c>
      <c r="D29" s="53" t="str">
        <f>IF(LEN('[31]Datos Financieros'!$D9)&gt;0,'[31]Datos Financieros'!$D9,"")</f>
        <v/>
      </c>
      <c r="E29" s="54">
        <f>SUM(B29:D29)</f>
        <v>64674600</v>
      </c>
      <c r="F29" s="113"/>
      <c r="G29" s="116"/>
    </row>
    <row r="30" spans="1:7">
      <c r="A30" s="52" t="s">
        <v>61</v>
      </c>
      <c r="B30" s="53">
        <f>IF(LEN('[31]Datos Financieros'!$E7)&gt;0,'[31]Datos Financieros'!$E7,"")</f>
        <v>35963321</v>
      </c>
      <c r="C30" s="53" t="str">
        <f>IF(LEN('[31]Datos Financieros'!$E8)&gt;0,'[31]Datos Financieros'!$E8,"")</f>
        <v/>
      </c>
      <c r="D30" s="53" t="str">
        <f>IF(LEN('[31]Datos Financieros'!$E9)&gt;0,'[31]Datos Financieros'!$E9,"")</f>
        <v/>
      </c>
      <c r="E30" s="54">
        <f>SUM(B30:D30)</f>
        <v>35963321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1.7983489344601962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IF('[31]Datos Financieros'!F17="CUMPLE","X","")</f>
        <v>X</v>
      </c>
      <c r="G35" s="100" t="str">
        <f>IF('[31]Datos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IF(LEN('[31]Datos Financieros'!$G7)&gt;0,'[31]Datos Financieros'!$G7,"")</f>
        <v>35963321</v>
      </c>
      <c r="C38" s="53" t="str">
        <f>IF(LEN('[31]Datos Financieros'!$G8)&gt;0,'[31]Datos Financieros'!$G8,"")</f>
        <v/>
      </c>
      <c r="D38" s="53" t="str">
        <f>IF(LEN('[31]Datos Financieros'!$G9)&gt;0,'[31]Datos Financieros'!$G9,"")</f>
        <v/>
      </c>
      <c r="E38" s="67">
        <f>SUM(B38:D38)</f>
        <v>35963321</v>
      </c>
      <c r="F38" s="98"/>
      <c r="G38" s="101"/>
    </row>
    <row r="39" spans="1:7">
      <c r="A39" s="52" t="s">
        <v>66</v>
      </c>
      <c r="B39" s="53">
        <f>IF(LEN('[31]Datos Financieros'!$F7)&gt;0,'[31]Datos Financieros'!$F7,"")</f>
        <v>306570100</v>
      </c>
      <c r="C39" s="53" t="str">
        <f>IF(LEN('[31]Datos Financieros'!$F8)&gt;0,'[31]Datos Financieros'!$F8,"")</f>
        <v/>
      </c>
      <c r="D39" s="53" t="str">
        <f>IF(LEN('[31]Datos Financieros'!$F9)&gt;0,'[31]Datos Financieros'!$F9,"")</f>
        <v/>
      </c>
      <c r="E39" s="67">
        <f>SUM(B39:D39)</f>
        <v>306570100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0.11730863838319523</v>
      </c>
      <c r="F41" s="99"/>
      <c r="G41" s="102"/>
    </row>
    <row r="42" spans="1:7" ht="15.75" thickBot="1">
      <c r="A42" s="103" t="s">
        <v>68</v>
      </c>
      <c r="B42" s="104"/>
      <c r="C42" s="78" t="str">
        <f>IF(LEN('[31]Datos Financieros'!G16)&gt;0,'[31]Datos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0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IF(LEN('[32]Lista de Chequeo'!A15)&gt;0,'[32]Lista de Chequeo'!A15,"")</f>
        <v>1</v>
      </c>
      <c r="B13" s="130" t="str">
        <f>IF(LEN('[32]Lista de Chequeo'!C15)&gt;0,'[32]Lista de Chequeo'!C15,"")</f>
        <v>FUNDACION SEMBRANDO ESPERANZA</v>
      </c>
      <c r="C13" s="130"/>
      <c r="D13" s="130"/>
      <c r="E13" s="130"/>
      <c r="F13" s="130"/>
      <c r="G13" s="36">
        <f>IF(LEN('[32]Lista de Chequeo'!B15)&gt;0,'[32]Lista de Chequeo'!B15,"")</f>
        <v>900012676</v>
      </c>
    </row>
    <row r="14" spans="1:7">
      <c r="A14" s="35" t="str">
        <f>IF(LEN('[32]Lista de Chequeo'!A16)&gt;0,'[32]Lista de Chequeo'!A16,"")</f>
        <v/>
      </c>
      <c r="B14" s="130" t="str">
        <f>IF(LEN('[32]Lista de Chequeo'!C16)&gt;0,'[32]Lista de Chequeo'!C16,"")</f>
        <v/>
      </c>
      <c r="C14" s="130"/>
      <c r="D14" s="130"/>
      <c r="E14" s="130"/>
      <c r="F14" s="130"/>
      <c r="G14" s="36" t="str">
        <f>IF(LEN('[32]Lista de Chequeo'!B16)&gt;0,'[32]Lista de Chequeo'!B16,"")</f>
        <v/>
      </c>
    </row>
    <row r="15" spans="1:7" ht="15.75" thickBot="1">
      <c r="A15" s="37" t="str">
        <f>IF(LEN('[32]Lista de Chequeo'!A17)&gt;0,'[32]Lista de Chequeo'!A17,"")</f>
        <v/>
      </c>
      <c r="B15" s="131" t="str">
        <f>IF(LEN('[32]Lista de Chequeo'!C17)&gt;0,'[32]Lista de Chequeo'!C17,"")</f>
        <v/>
      </c>
      <c r="C15" s="131"/>
      <c r="D15" s="131"/>
      <c r="E15" s="131"/>
      <c r="F15" s="131"/>
      <c r="G15" s="38" t="str">
        <f>IF(LEN('[32]Lista de Chequeo'!B17)&gt;0,'[32]Lista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IF(LEN('[32]Datos Financieros'!A21:B21)&gt;0,'[32]Datos Financieros'!A21:B21,"")</f>
        <v>16</v>
      </c>
      <c r="B18" s="119">
        <f>IF(LEN('[32]Datos Financieros'!C21)&gt;0,'[32]Datos Financieros'!C21,"")</f>
        <v>1071288153</v>
      </c>
      <c r="C18" s="119"/>
      <c r="D18" s="119"/>
      <c r="E18" s="119">
        <f>IF(LEN('[32]Datos Financieros'!D21)&gt;0,'[32]Datos Financieros'!D21,"")</f>
        <v>1739.1041444805194</v>
      </c>
      <c r="F18" s="119"/>
      <c r="G18" s="120"/>
    </row>
    <row r="19" spans="1:7">
      <c r="A19" s="42">
        <f>IF(LEN('[32]Datos Financieros'!A22:B22)&gt;0,'[32]Datos Financieros'!A22:B22,"")</f>
        <v>19</v>
      </c>
      <c r="B19" s="118">
        <f>IF(LEN('[32]Datos Financieros'!C22)&gt;0,'[32]Datos Financieros'!C22,"")</f>
        <v>204055350</v>
      </c>
      <c r="C19" s="118"/>
      <c r="D19" s="118"/>
      <c r="E19" s="119">
        <f>IF(LEN('[32]Datos Financieros'!D22)&gt;0,'[32]Datos Financieros'!D22,"")</f>
        <v>331.25868506493504</v>
      </c>
      <c r="F19" s="119"/>
      <c r="G19" s="120"/>
    </row>
    <row r="20" spans="1:7">
      <c r="A20" s="42">
        <f>IF(LEN('[32]Datos Financieros'!A23:B23)&gt;0,'[32]Datos Financieros'!A23:B23,"")</f>
        <v>35</v>
      </c>
      <c r="B20" s="118">
        <f>IF(LEN('[32]Datos Financieros'!C23)&gt;0,'[32]Datos Financieros'!C23,"")</f>
        <v>1597781240</v>
      </c>
      <c r="C20" s="118"/>
      <c r="D20" s="118"/>
      <c r="E20" s="119">
        <f>IF(LEN('[32]Datos Financieros'!D23)&gt;0,'[32]Datos Financieros'!D23,"")</f>
        <v>2593.8007142857141</v>
      </c>
      <c r="F20" s="119"/>
      <c r="G20" s="120"/>
    </row>
    <row r="21" spans="1:7">
      <c r="A21" s="42" t="str">
        <f>IF(LEN('[32]Datos Financieros'!A24:B24)&gt;0,'[32]Datos Financieros'!A24:B24,"")</f>
        <v/>
      </c>
      <c r="B21" s="118">
        <f>IF(LEN('[32]Datos Financieros'!C24)&gt;0,'[32]Datos Financieros'!C24,"")</f>
        <v>0</v>
      </c>
      <c r="C21" s="118"/>
      <c r="D21" s="118"/>
      <c r="E21" s="119">
        <f>IF(LEN('[32]Datos Financieros'!D24)&gt;0,'[32]Datos Financieros'!D24,"")</f>
        <v>0</v>
      </c>
      <c r="F21" s="119"/>
      <c r="G21" s="120"/>
    </row>
    <row r="22" spans="1:7" ht="15.75" thickBot="1">
      <c r="A22" s="43" t="str">
        <f>IF(LEN('[32]Datos Financieros'!A25:B25)&gt;0,'[32]Datos Financieros'!A25:B25,"")</f>
        <v/>
      </c>
      <c r="B22" s="121">
        <f>IF(LEN('[32]Datos Financieros'!C25)&gt;0,'[32]Datos Financieros'!C25,"")</f>
        <v>0</v>
      </c>
      <c r="C22" s="121"/>
      <c r="D22" s="121"/>
      <c r="E22" s="119">
        <f>IF(LEN('[32]Datos Financieros'!D25)&gt;0,'[32]Datos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2873124743</v>
      </c>
      <c r="C23" s="106"/>
      <c r="D23" s="106"/>
      <c r="E23" s="105">
        <f>SUM(E18:G22)</f>
        <v>4664.1635438311687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IF('[32]Datos Financieros'!F15="CUMPLE","X","")</f>
        <v>X</v>
      </c>
      <c r="G26" s="115" t="str">
        <f>IF('[32]Datos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IF(LEN('[32]Datos Financieros'!$D7)&gt;0,'[32]Datos Financieros'!$D7,"")</f>
        <v>53884707</v>
      </c>
      <c r="C29" s="53" t="str">
        <f>IF(LEN('[32]Datos Financieros'!$D8)&gt;0,'[32]Datos Financieros'!$D8,"")</f>
        <v/>
      </c>
      <c r="D29" s="53" t="str">
        <f>IF(LEN('[32]Datos Financieros'!$D9)&gt;0,'[32]Datos Financieros'!$D9,"")</f>
        <v/>
      </c>
      <c r="E29" s="54">
        <f>SUM(B29:D29)</f>
        <v>53884707</v>
      </c>
      <c r="F29" s="113"/>
      <c r="G29" s="116"/>
    </row>
    <row r="30" spans="1:7">
      <c r="A30" s="52" t="s">
        <v>61</v>
      </c>
      <c r="B30" s="53">
        <f>IF(LEN('[32]Datos Financieros'!$E7)&gt;0,'[32]Datos Financieros'!$E7,"")</f>
        <v>6214442</v>
      </c>
      <c r="C30" s="53" t="str">
        <f>IF(LEN('[32]Datos Financieros'!$E8)&gt;0,'[32]Datos Financieros'!$E8,"")</f>
        <v/>
      </c>
      <c r="D30" s="53" t="str">
        <f>IF(LEN('[32]Datos Financieros'!$E9)&gt;0,'[32]Datos Financieros'!$E9,"")</f>
        <v/>
      </c>
      <c r="E30" s="54">
        <f>SUM(B30:D30)</f>
        <v>6214442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8.6708842081075019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IF('[32]Datos Financieros'!F17="CUMPLE","X","")</f>
        <v>X</v>
      </c>
      <c r="G35" s="100" t="str">
        <f>IF('[32]Datos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IF(LEN('[32]Datos Financieros'!$G7)&gt;0,'[32]Datos Financieros'!$G7,"")</f>
        <v>62356965</v>
      </c>
      <c r="C38" s="53" t="str">
        <f>IF(LEN('[32]Datos Financieros'!$G8)&gt;0,'[32]Datos Financieros'!$G8,"")</f>
        <v/>
      </c>
      <c r="D38" s="53" t="str">
        <f>IF(LEN('[32]Datos Financieros'!$G9)&gt;0,'[32]Datos Financieros'!$G9,"")</f>
        <v/>
      </c>
      <c r="E38" s="67">
        <f>SUM(B38:D38)</f>
        <v>62356965</v>
      </c>
      <c r="F38" s="98"/>
      <c r="G38" s="101"/>
    </row>
    <row r="39" spans="1:7">
      <c r="A39" s="52" t="s">
        <v>66</v>
      </c>
      <c r="B39" s="53">
        <f>IF(LEN('[32]Datos Financieros'!$F7)&gt;0,'[32]Datos Financieros'!$F7,"")</f>
        <v>102384707</v>
      </c>
      <c r="C39" s="53" t="str">
        <f>IF(LEN('[32]Datos Financieros'!$F8)&gt;0,'[32]Datos Financieros'!$F8,"")</f>
        <v/>
      </c>
      <c r="D39" s="53" t="str">
        <f>IF(LEN('[32]Datos Financieros'!$F9)&gt;0,'[32]Datos Financieros'!$F9,"")</f>
        <v/>
      </c>
      <c r="E39" s="67">
        <f>SUM(B39:D39)</f>
        <v>102384707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0.60904569468563308</v>
      </c>
      <c r="F41" s="99"/>
      <c r="G41" s="102"/>
    </row>
    <row r="42" spans="1:7" ht="15.75" thickBot="1">
      <c r="A42" s="103" t="s">
        <v>68</v>
      </c>
      <c r="B42" s="104"/>
      <c r="C42" s="78" t="str">
        <f>IF(LEN('[32]Datos Financieros'!G16)&gt;0,'[32]Datos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7" workbookViewId="0">
      <selection activeCell="E41" sqref="E41"/>
    </sheetView>
  </sheetViews>
  <sheetFormatPr baseColWidth="10" defaultRowHeight="15"/>
  <cols>
    <col min="1" max="1" width="22.140625" style="81" customWidth="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3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IF(LEN('[33]Lista de Chequeo'!A15)&gt;0,'[33]Lista de Chequeo'!A15,"")</f>
        <v>1</v>
      </c>
      <c r="B13" s="130" t="s">
        <v>79</v>
      </c>
      <c r="C13" s="130"/>
      <c r="D13" s="130"/>
      <c r="E13" s="130"/>
      <c r="F13" s="130"/>
      <c r="G13" s="36" t="str">
        <f>IF(LEN('[33]Lista de Chequeo'!B15)&gt;0,'[33]Lista de Chequeo'!B15,"")</f>
        <v>802018708 - 4</v>
      </c>
    </row>
    <row r="14" spans="1:7">
      <c r="A14" s="35">
        <f>IF(LEN('[33]Lista de Chequeo'!A16)&gt;0,'[33]Lista de Chequeo'!A16,"")</f>
        <v>2</v>
      </c>
      <c r="B14" s="130" t="str">
        <f>IF(LEN('[33]Lista de Chequeo'!C16)&gt;0,'[33]Lista de Chequeo'!C16,"")</f>
        <v/>
      </c>
      <c r="C14" s="130"/>
      <c r="D14" s="130"/>
      <c r="E14" s="130"/>
      <c r="F14" s="130"/>
      <c r="G14" s="36" t="str">
        <f>IF(LEN('[33]Lista de Chequeo'!B16)&gt;0,'[33]Lista de Chequeo'!B16,"")</f>
        <v/>
      </c>
    </row>
    <row r="15" spans="1:7" ht="15.75" thickBot="1">
      <c r="A15" s="37">
        <f>IF(LEN('[33]Lista de Chequeo'!A17)&gt;0,'[33]Lista de Chequeo'!A17,"")</f>
        <v>3</v>
      </c>
      <c r="B15" s="131" t="str">
        <f>IF(LEN('[33]Lista de Chequeo'!C17)&gt;0,'[33]Lista de Chequeo'!C17,"")</f>
        <v/>
      </c>
      <c r="C15" s="131"/>
      <c r="D15" s="131"/>
      <c r="E15" s="131"/>
      <c r="F15" s="131"/>
      <c r="G15" s="38" t="str">
        <f>IF(LEN('[33]Lista de Chequeo'!B17)&gt;0,'[33]Lista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IF(LEN('[33]Datos Financieros'!A21:B21)&gt;0,'[33]Datos Financieros'!A21:B21,"")</f>
        <v>ATLANTICO</v>
      </c>
      <c r="B18" s="119">
        <f>IF(LEN('[33]Datos Financieros'!C21)&gt;0,'[33]Datos Financieros'!C21,"")</f>
        <v>2069190000</v>
      </c>
      <c r="C18" s="119"/>
      <c r="D18" s="119"/>
      <c r="E18" s="119">
        <f>IF(LEN('[33]Datos Financieros'!D21)&gt;0,'[33]Datos Financieros'!D21,"")</f>
        <v>3359.0746753246754</v>
      </c>
      <c r="F18" s="119"/>
      <c r="G18" s="120"/>
    </row>
    <row r="19" spans="1:7">
      <c r="A19" s="42" t="str">
        <f>IF(LEN('[33]Datos Financieros'!A22:B22)&gt;0,'[33]Datos Financieros'!A22:B22,"")</f>
        <v>MAGDALENA</v>
      </c>
      <c r="B19" s="118">
        <f>IF(LEN('[33]Datos Financieros'!C22)&gt;0,'[33]Datos Financieros'!C22,"")</f>
        <v>9378523379</v>
      </c>
      <c r="C19" s="118"/>
      <c r="D19" s="118"/>
      <c r="E19" s="119">
        <f>IF(LEN('[33]Datos Financieros'!D22)&gt;0,'[33]Datos Financieros'!D22,"")</f>
        <v>15224.87561525974</v>
      </c>
      <c r="F19" s="119"/>
      <c r="G19" s="120"/>
    </row>
    <row r="20" spans="1:7">
      <c r="A20" s="42" t="str">
        <f>IF(LEN('[33]Datos Financieros'!A23:B23)&gt;0,'[33]Datos Financieros'!A23:B23,"")</f>
        <v>SANTANDER</v>
      </c>
      <c r="B20" s="118">
        <f>IF(LEN('[33]Datos Financieros'!C23)&gt;0,'[33]Datos Financieros'!C23,"")</f>
        <v>15150478655</v>
      </c>
      <c r="C20" s="118"/>
      <c r="D20" s="118"/>
      <c r="E20" s="154">
        <f>IF(LEN('[33]Datos Financieros'!D23)&gt;0,'[33]Datos Financieros'!D23,"")</f>
        <v>24594.932881493507</v>
      </c>
      <c r="F20" s="155"/>
      <c r="G20" s="156"/>
    </row>
    <row r="21" spans="1:7">
      <c r="A21" s="42" t="str">
        <f>IF(LEN('[33]Datos Financieros'!A24:B24)&gt;0,'[33]Datos Financieros'!A24:B24,"")</f>
        <v/>
      </c>
      <c r="B21" s="118" t="str">
        <f>IF(LEN('[33]Datos Financieros'!C24)&gt;0,'[33]Datos Financieros'!C24,"")</f>
        <v/>
      </c>
      <c r="C21" s="118"/>
      <c r="D21" s="118"/>
      <c r="E21" s="154">
        <f>IF(LEN('[33]Datos Financieros'!D24)&gt;0,'[33]Datos Financieros'!D24,"")</f>
        <v>0</v>
      </c>
      <c r="F21" s="155"/>
      <c r="G21" s="156"/>
    </row>
    <row r="22" spans="1:7" ht="15.75" thickBot="1">
      <c r="A22" s="43" t="str">
        <f>IF(LEN('[33]Datos Financieros'!A25:B25)&gt;0,'[33]Datos Financieros'!A25:B25,"")</f>
        <v/>
      </c>
      <c r="B22" s="121" t="str">
        <f>IF(LEN('[33]Datos Financieros'!C25)&gt;0,'[33]Datos Financieros'!C25,"")</f>
        <v/>
      </c>
      <c r="C22" s="121"/>
      <c r="D22" s="121"/>
      <c r="E22" s="157">
        <f>IF(LEN('[33]Datos Financieros'!D25)&gt;0,'[33]Datos Financieros'!D25,"")</f>
        <v>0</v>
      </c>
      <c r="F22" s="158"/>
      <c r="G22" s="159"/>
    </row>
    <row r="23" spans="1:7" ht="15.75" thickBot="1">
      <c r="A23" s="44" t="s">
        <v>55</v>
      </c>
      <c r="B23" s="105">
        <f>SUM(B18:D22)</f>
        <v>26598192034</v>
      </c>
      <c r="C23" s="106"/>
      <c r="D23" s="106"/>
      <c r="E23" s="105">
        <f>SUM(E18:G22)</f>
        <v>43178.883172077927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IF('[33]Datos Financieros'!F15="CUMPLE","X","")</f>
        <v>X</v>
      </c>
      <c r="G26" s="115" t="str">
        <f>IF('[33]Datos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IF(LEN('[33]Datos Financieros'!$D7)&gt;0,'[33]Datos Financieros'!$D7,"")</f>
        <v>851807005</v>
      </c>
      <c r="C29" s="53" t="str">
        <f>IF(LEN('[33]Datos Financieros'!$D8)&gt;0,'[33]Datos Financieros'!$D8,"")</f>
        <v/>
      </c>
      <c r="D29" s="53" t="str">
        <f>IF(LEN('[33]Datos Financieros'!$D9)&gt;0,'[33]Datos Financieros'!$D9,"")</f>
        <v/>
      </c>
      <c r="E29" s="54">
        <f>SUM(B29:D29)</f>
        <v>851807005</v>
      </c>
      <c r="F29" s="113"/>
      <c r="G29" s="116"/>
    </row>
    <row r="30" spans="1:7">
      <c r="A30" s="52" t="s">
        <v>61</v>
      </c>
      <c r="B30" s="53">
        <f>IF(LEN('[33]Datos Financieros'!$E7)&gt;0,'[33]Datos Financieros'!$E7,"")</f>
        <v>366048195</v>
      </c>
      <c r="C30" s="53" t="str">
        <f>IF(LEN('[33]Datos Financieros'!$E8)&gt;0,'[33]Datos Financieros'!$E8,"")</f>
        <v/>
      </c>
      <c r="D30" s="53" t="str">
        <f>IF(LEN('[33]Datos Financieros'!$E9)&gt;0,'[33]Datos Financieros'!$E9,"")</f>
        <v/>
      </c>
      <c r="E30" s="54">
        <f>SUM(B30:D30)</f>
        <v>366048195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2.3270351189684191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IF('[33]Datos Financieros'!F17="CUMPLE","X","")</f>
        <v>X</v>
      </c>
      <c r="G35" s="100" t="str">
        <f>IF('[33]Datos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IF(LEN('[33]Datos Financieros'!$G7)&gt;0,'[33]Datos Financieros'!$G7,"")</f>
        <v>471048194</v>
      </c>
      <c r="C38" s="53" t="str">
        <f>IF(LEN('[33]Datos Financieros'!$G8)&gt;0,'[33]Datos Financieros'!$G8,"")</f>
        <v/>
      </c>
      <c r="D38" s="53" t="str">
        <f>IF(LEN('[33]Datos Financieros'!$G9)&gt;0,'[33]Datos Financieros'!$G9,"")</f>
        <v/>
      </c>
      <c r="E38" s="67">
        <f>SUM(B38:D38)</f>
        <v>471048194</v>
      </c>
      <c r="F38" s="98"/>
      <c r="G38" s="101"/>
    </row>
    <row r="39" spans="1:7">
      <c r="A39" s="52" t="s">
        <v>66</v>
      </c>
      <c r="B39" s="53">
        <f>IF(LEN('[33]Datos Financieros'!$F7)&gt;0,'[33]Datos Financieros'!$F7,"")</f>
        <v>925704218</v>
      </c>
      <c r="C39" s="53" t="str">
        <f>IF(LEN('[33]Datos Financieros'!$F8)&gt;0,'[33]Datos Financieros'!$F8,"")</f>
        <v/>
      </c>
      <c r="D39" s="53" t="str">
        <f>IF(LEN('[33]Datos Financieros'!$F9)&gt;0,'[33]Datos Financieros'!$F9,"")</f>
        <v/>
      </c>
      <c r="E39" s="67">
        <f>SUM(B39:D39)</f>
        <v>925704218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0.5088538918162302</v>
      </c>
      <c r="F41" s="99"/>
      <c r="G41" s="102"/>
    </row>
    <row r="42" spans="1:7" ht="15.75" thickBot="1">
      <c r="A42" s="103" t="s">
        <v>68</v>
      </c>
      <c r="B42" s="104"/>
      <c r="C42" s="78" t="str">
        <f>IF(LEN('[33]Datos Financieros'!G16)&gt;0,'[33]Datos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6"/>
  <sheetViews>
    <sheetView topLeftCell="A11" workbookViewId="0">
      <selection activeCell="C26" sqref="C26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4.140625" bestFit="1" customWidth="1"/>
    <col min="6" max="6" width="30.710937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10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10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10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>
        <v>900453008</v>
      </c>
      <c r="C15" s="143" t="s">
        <v>48</v>
      </c>
      <c r="D15" s="143"/>
      <c r="E15" s="143"/>
      <c r="F15" s="143"/>
    </row>
    <row r="16" spans="1:7" ht="15" customHeight="1">
      <c r="A16" s="12"/>
      <c r="B16" s="13"/>
      <c r="C16" s="132"/>
      <c r="D16" s="132"/>
      <c r="E16" s="132"/>
      <c r="F16" s="132"/>
    </row>
    <row r="17" spans="1:7" ht="15" customHeight="1">
      <c r="A17" s="12"/>
      <c r="B17" s="13"/>
      <c r="C17" s="132"/>
      <c r="D17" s="132"/>
      <c r="E17" s="132"/>
      <c r="F17" s="132"/>
    </row>
    <row r="18" spans="1:7" ht="15.75">
      <c r="A18" s="14"/>
      <c r="B18" s="14"/>
      <c r="C18" s="14"/>
      <c r="D18" s="14"/>
      <c r="E18" s="14"/>
      <c r="F18" s="14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25.5">
      <c r="A21" s="18">
        <v>1</v>
      </c>
      <c r="B21" s="19" t="s">
        <v>20</v>
      </c>
      <c r="C21" s="20" t="s">
        <v>21</v>
      </c>
      <c r="D21" s="20"/>
      <c r="E21" s="20"/>
      <c r="F21" s="19"/>
      <c r="G21" s="22"/>
    </row>
    <row r="22" spans="1:7" ht="102">
      <c r="A22" s="18">
        <v>2</v>
      </c>
      <c r="B22" s="19" t="s">
        <v>22</v>
      </c>
      <c r="C22" s="20"/>
      <c r="D22" s="20" t="s">
        <v>21</v>
      </c>
      <c r="E22" s="20"/>
      <c r="F22" s="19" t="s">
        <v>102</v>
      </c>
      <c r="G22" s="22"/>
    </row>
    <row r="23" spans="1:7" ht="18.75">
      <c r="A23" s="18"/>
      <c r="B23" s="19" t="s">
        <v>23</v>
      </c>
      <c r="C23" s="20" t="s">
        <v>21</v>
      </c>
      <c r="D23" s="20"/>
      <c r="E23" s="20"/>
      <c r="F23" s="19"/>
      <c r="G23" s="22"/>
    </row>
    <row r="24" spans="1:7" ht="38.25">
      <c r="A24" s="18">
        <v>4</v>
      </c>
      <c r="B24" s="19" t="s">
        <v>24</v>
      </c>
      <c r="C24" s="20" t="s">
        <v>21</v>
      </c>
      <c r="D24" s="20"/>
      <c r="E24" s="20"/>
      <c r="F24" s="19"/>
      <c r="G24" s="22"/>
    </row>
    <row r="25" spans="1:7" ht="63.75">
      <c r="A25" s="18">
        <v>5</v>
      </c>
      <c r="B25" s="19" t="s">
        <v>25</v>
      </c>
      <c r="C25" s="20" t="s">
        <v>21</v>
      </c>
      <c r="D25" s="20"/>
      <c r="E25" s="20"/>
      <c r="F25" s="19"/>
      <c r="G25" s="22"/>
    </row>
    <row r="26" spans="1:7" ht="90">
      <c r="A26" s="18">
        <v>6</v>
      </c>
      <c r="B26" s="23" t="s">
        <v>26</v>
      </c>
      <c r="C26" s="20" t="s">
        <v>21</v>
      </c>
      <c r="D26" s="20"/>
      <c r="E26" s="20" t="s">
        <v>27</v>
      </c>
      <c r="F26" s="19"/>
      <c r="G26" s="22"/>
    </row>
    <row r="27" spans="1:7" ht="63.75">
      <c r="A27" s="18">
        <v>7</v>
      </c>
      <c r="B27" s="24" t="s">
        <v>28</v>
      </c>
      <c r="C27" s="20" t="s">
        <v>21</v>
      </c>
      <c r="D27" s="20"/>
      <c r="E27" s="20" t="s">
        <v>27</v>
      </c>
      <c r="F27" s="19"/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</sheetData>
  <mergeCells count="10">
    <mergeCell ref="C15:F15"/>
    <mergeCell ref="C16:F16"/>
    <mergeCell ref="C17:F17"/>
    <mergeCell ref="A19:F19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2"/>
  <sheetViews>
    <sheetView topLeftCell="A10" workbookViewId="0">
      <selection activeCell="E38" sqref="E38"/>
    </sheetView>
  </sheetViews>
  <sheetFormatPr baseColWidth="10" defaultRowHeight="15"/>
  <cols>
    <col min="1" max="1" width="11.42578125" style="90"/>
    <col min="2" max="2" width="29.28515625" style="90" customWidth="1"/>
    <col min="3" max="3" width="13.140625" style="90" customWidth="1"/>
    <col min="4" max="4" width="12.85546875" style="90" customWidth="1"/>
    <col min="5" max="5" width="10.42578125" style="90" customWidth="1"/>
    <col min="6" max="6" width="21.85546875" style="90" customWidth="1"/>
    <col min="7" max="7" width="12.28515625" style="90" customWidth="1"/>
    <col min="8" max="16384" width="11.42578125" style="90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85"/>
    </row>
    <row r="9" spans="1:7" ht="6" customHeight="1" thickBot="1">
      <c r="A9" s="7"/>
      <c r="B9" s="8"/>
      <c r="C9" s="8"/>
      <c r="D9" s="8"/>
      <c r="E9" s="9"/>
      <c r="F9" s="8"/>
      <c r="G9" s="85"/>
    </row>
    <row r="10" spans="1:7" ht="21.75" customHeight="1" thickBot="1">
      <c r="A10" s="135" t="s">
        <v>7</v>
      </c>
      <c r="B10" s="136"/>
      <c r="C10" s="136"/>
      <c r="D10" s="136"/>
      <c r="E10" s="137"/>
      <c r="F10" s="28"/>
      <c r="G10" s="85"/>
    </row>
    <row r="11" spans="1:7" ht="23.25" customHeight="1" thickBot="1">
      <c r="A11" s="138" t="s">
        <v>8</v>
      </c>
      <c r="B11" s="139"/>
      <c r="C11" s="139"/>
      <c r="D11" s="139"/>
      <c r="E11" s="140"/>
      <c r="F11" s="28" t="s">
        <v>9</v>
      </c>
      <c r="G11" s="85"/>
    </row>
    <row r="12" spans="1:7" ht="6" customHeight="1">
      <c r="A12" s="9"/>
      <c r="B12" s="9"/>
      <c r="C12" s="9"/>
      <c r="D12" s="9"/>
      <c r="E12" s="9"/>
      <c r="F12" s="9"/>
      <c r="G12" s="85"/>
    </row>
    <row r="13" spans="1:7" ht="22.5" customHeight="1">
      <c r="A13" s="141" t="s">
        <v>103</v>
      </c>
      <c r="B13" s="141"/>
      <c r="C13" s="141"/>
      <c r="D13" s="141"/>
      <c r="E13" s="141"/>
      <c r="F13" s="141"/>
    </row>
    <row r="14" spans="1:7" ht="15" customHeight="1">
      <c r="A14" s="87" t="s">
        <v>11</v>
      </c>
      <c r="B14" s="87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>
        <v>900603293</v>
      </c>
      <c r="C15" s="132" t="s">
        <v>104</v>
      </c>
      <c r="D15" s="132"/>
      <c r="E15" s="132"/>
      <c r="F15" s="132"/>
    </row>
    <row r="16" spans="1:7" ht="15" customHeight="1">
      <c r="A16" s="12"/>
      <c r="B16" s="13"/>
      <c r="C16" s="132"/>
      <c r="D16" s="132"/>
      <c r="E16" s="132"/>
      <c r="F16" s="132"/>
    </row>
    <row r="17" spans="1:7" ht="15" customHeight="1">
      <c r="A17" s="12"/>
      <c r="B17" s="13"/>
      <c r="C17" s="132"/>
      <c r="D17" s="132"/>
      <c r="E17" s="132"/>
      <c r="F17" s="132"/>
    </row>
    <row r="18" spans="1:7" ht="15.75">
      <c r="A18" s="86"/>
      <c r="B18" s="86"/>
      <c r="C18" s="86"/>
      <c r="D18" s="86"/>
      <c r="E18" s="86"/>
      <c r="F18" s="86"/>
    </row>
    <row r="19" spans="1:7" ht="20.25" customHeight="1">
      <c r="A19" s="133" t="s">
        <v>14</v>
      </c>
      <c r="B19" s="133"/>
      <c r="C19" s="133"/>
      <c r="D19" s="133"/>
      <c r="E19" s="133"/>
      <c r="F19" s="133"/>
      <c r="G19" s="15"/>
    </row>
    <row r="20" spans="1:7">
      <c r="A20" s="16" t="s">
        <v>11</v>
      </c>
      <c r="B20" s="16" t="s">
        <v>15</v>
      </c>
      <c r="C20" s="16" t="s">
        <v>16</v>
      </c>
      <c r="D20" s="16" t="s">
        <v>17</v>
      </c>
      <c r="E20" s="16" t="s">
        <v>18</v>
      </c>
      <c r="F20" s="16" t="s">
        <v>19</v>
      </c>
      <c r="G20" s="17"/>
    </row>
    <row r="21" spans="1:7" ht="48" customHeight="1">
      <c r="A21" s="18">
        <v>1</v>
      </c>
      <c r="B21" s="19" t="s">
        <v>20</v>
      </c>
      <c r="C21" s="20"/>
      <c r="D21" s="20" t="s">
        <v>21</v>
      </c>
      <c r="E21" s="20"/>
      <c r="F21" s="21" t="s">
        <v>105</v>
      </c>
      <c r="G21" s="22"/>
    </row>
    <row r="22" spans="1:7" ht="53.25" customHeight="1">
      <c r="A22" s="18">
        <v>2</v>
      </c>
      <c r="B22" s="19" t="s">
        <v>22</v>
      </c>
      <c r="C22" s="20" t="s">
        <v>21</v>
      </c>
      <c r="D22" s="20"/>
      <c r="E22" s="20"/>
      <c r="F22" s="21"/>
      <c r="G22" s="22"/>
    </row>
    <row r="23" spans="1:7" ht="23.25" customHeight="1">
      <c r="A23" s="18">
        <v>3</v>
      </c>
      <c r="B23" s="19" t="s">
        <v>23</v>
      </c>
      <c r="C23" s="20" t="s">
        <v>21</v>
      </c>
      <c r="D23" s="20"/>
      <c r="E23" s="20"/>
      <c r="F23" s="21"/>
      <c r="G23" s="22"/>
    </row>
    <row r="24" spans="1:7" ht="39.75" customHeight="1">
      <c r="A24" s="18">
        <v>4</v>
      </c>
      <c r="B24" s="19" t="s">
        <v>24</v>
      </c>
      <c r="C24" s="20" t="s">
        <v>21</v>
      </c>
      <c r="D24" s="20"/>
      <c r="E24" s="20"/>
      <c r="F24" s="21"/>
      <c r="G24" s="22"/>
    </row>
    <row r="25" spans="1:7" ht="65.25" customHeight="1">
      <c r="A25" s="18">
        <v>5</v>
      </c>
      <c r="B25" s="19" t="s">
        <v>25</v>
      </c>
      <c r="C25" s="20" t="s">
        <v>21</v>
      </c>
      <c r="D25" s="20"/>
      <c r="E25" s="20"/>
      <c r="F25" s="21"/>
      <c r="G25" s="22"/>
    </row>
    <row r="26" spans="1:7" ht="78.75" customHeight="1">
      <c r="A26" s="18">
        <v>6</v>
      </c>
      <c r="B26" s="23" t="s">
        <v>26</v>
      </c>
      <c r="C26" s="20" t="s">
        <v>21</v>
      </c>
      <c r="D26" s="20"/>
      <c r="E26" s="20"/>
      <c r="F26" s="19"/>
      <c r="G26" s="22"/>
    </row>
    <row r="27" spans="1:7" ht="69.75" customHeight="1">
      <c r="A27" s="18">
        <v>7</v>
      </c>
      <c r="B27" s="24" t="s">
        <v>28</v>
      </c>
      <c r="C27" s="20" t="s">
        <v>21</v>
      </c>
      <c r="D27" s="20"/>
      <c r="E27" s="20"/>
      <c r="F27" s="19"/>
      <c r="G27" s="22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</sheetData>
  <mergeCells count="10">
    <mergeCell ref="C16:F16"/>
    <mergeCell ref="C17:F17"/>
    <mergeCell ref="A19:F19"/>
    <mergeCell ref="A7:G7"/>
    <mergeCell ref="A8:F8"/>
    <mergeCell ref="A10:E10"/>
    <mergeCell ref="A11:E11"/>
    <mergeCell ref="A13:F13"/>
    <mergeCell ref="C14:F14"/>
    <mergeCell ref="C15:F15"/>
  </mergeCells>
  <pageMargins left="0.7" right="0.7" top="0.75" bottom="0.75" header="0.3" footer="0.3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6"/>
  <sheetViews>
    <sheetView topLeftCell="A16" workbookViewId="0">
      <selection activeCell="D46" sqref="D46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2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IF(LEN('[34]Lista de Chequeo'!A15)&gt;0,'[34]Lista de Chequeo'!A15,"")</f>
        <v>1</v>
      </c>
      <c r="B13" s="130" t="str">
        <f>IF(LEN('[34]Lista de Chequeo'!C15)&gt;0,'[34]Lista de Chequeo'!C15,"")</f>
        <v>FUNDACION ENLACE - FUNDAENLACE</v>
      </c>
      <c r="C13" s="130"/>
      <c r="D13" s="130"/>
      <c r="E13" s="130"/>
      <c r="F13" s="130"/>
      <c r="G13" s="36">
        <f>IF(LEN('[34]Lista de Chequeo'!B15)&gt;0,'[34]Lista de Chequeo'!B15,"")</f>
        <v>806009816</v>
      </c>
    </row>
    <row r="14" spans="1:7">
      <c r="A14" s="35" t="str">
        <f>IF(LEN('[34]Lista de Chequeo'!A16)&gt;0,'[34]Lista de Chequeo'!A16,"")</f>
        <v/>
      </c>
      <c r="B14" s="130" t="str">
        <f>IF(LEN('[34]Lista de Chequeo'!C16)&gt;0,'[34]Lista de Chequeo'!C16,"")</f>
        <v/>
      </c>
      <c r="C14" s="130"/>
      <c r="D14" s="130"/>
      <c r="E14" s="130"/>
      <c r="F14" s="130"/>
      <c r="G14" s="36" t="str">
        <f>IF(LEN('[34]Lista de Chequeo'!B16)&gt;0,'[34]Lista de Chequeo'!B16,"")</f>
        <v/>
      </c>
    </row>
    <row r="15" spans="1:7" ht="15.75" thickBot="1">
      <c r="A15" s="37" t="str">
        <f>IF(LEN('[34]Lista de Chequeo'!A17)&gt;0,'[34]Lista de Chequeo'!A17,"")</f>
        <v/>
      </c>
      <c r="B15" s="131" t="str">
        <f>IF(LEN('[34]Lista de Chequeo'!C17)&gt;0,'[34]Lista de Chequeo'!C17,"")</f>
        <v/>
      </c>
      <c r="C15" s="131"/>
      <c r="D15" s="131"/>
      <c r="E15" s="131"/>
      <c r="F15" s="131"/>
      <c r="G15" s="38" t="str">
        <f>IF(LEN('[34]Lista de Chequeo'!B17)&gt;0,'[34]Lista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IF(LEN('[34]Datos Financieros'!A21:B21)&gt;0,'[34]Datos Financieros'!A21:B21,"")</f>
        <v>MAGDALENA</v>
      </c>
      <c r="B18" s="119">
        <f>IF(LEN('[34]Datos Financieros'!C21)&gt;0,'[34]Datos Financieros'!C21,"")</f>
        <v>6122839892</v>
      </c>
      <c r="C18" s="119"/>
      <c r="D18" s="119"/>
      <c r="E18" s="119">
        <f>IF(LEN('[34]Datos Financieros'!D21)&gt;0,'[34]Datos Financieros'!D21,"")</f>
        <v>9939.675149350649</v>
      </c>
      <c r="F18" s="119"/>
      <c r="G18" s="120"/>
    </row>
    <row r="19" spans="1:7">
      <c r="A19" s="42" t="str">
        <f>IF(LEN('[34]Datos Financieros'!A22:B22)&gt;0,'[34]Datos Financieros'!A22:B22,"")</f>
        <v>ATLANTICO</v>
      </c>
      <c r="B19" s="118">
        <f>IF(LEN('[34]Datos Financieros'!C22)&gt;0,'[34]Datos Financieros'!C22,"")</f>
        <v>3201334773</v>
      </c>
      <c r="C19" s="118"/>
      <c r="D19" s="118"/>
      <c r="E19" s="119">
        <f>IF(LEN('[34]Datos Financieros'!D22)&gt;0,'[34]Datos Financieros'!D22,"")</f>
        <v>5196.9720340909089</v>
      </c>
      <c r="F19" s="119"/>
      <c r="G19" s="120"/>
    </row>
    <row r="20" spans="1:7">
      <c r="A20" s="42" t="str">
        <f>IF(LEN('[34]Datos Financieros'!A23:B23)&gt;0,'[34]Datos Financieros'!A23:B23,"")</f>
        <v>SUCRE</v>
      </c>
      <c r="B20" s="118">
        <f>IF(LEN('[34]Datos Financieros'!C23)&gt;0,'[34]Datos Financieros'!C23,"")</f>
        <v>4949225970</v>
      </c>
      <c r="C20" s="118"/>
      <c r="D20" s="118"/>
      <c r="E20" s="119">
        <f>IF(LEN('[34]Datos Financieros'!D23)&gt;0,'[34]Datos Financieros'!D23,"")</f>
        <v>8034.4577435064939</v>
      </c>
      <c r="F20" s="119"/>
      <c r="G20" s="120"/>
    </row>
    <row r="21" spans="1:7">
      <c r="A21" s="42" t="str">
        <f>IF(LEN('[34]Datos Financieros'!A24:B24)&gt;0,'[34]Datos Financieros'!A24:B24,"")</f>
        <v>BOLIVAR</v>
      </c>
      <c r="B21" s="118">
        <f>IF(LEN('[34]Datos Financieros'!C24)&gt;0,'[34]Datos Financieros'!C24,"")</f>
        <v>7898319674</v>
      </c>
      <c r="C21" s="118"/>
      <c r="D21" s="118"/>
      <c r="E21" s="119">
        <f>IF(LEN('[34]Datos Financieros'!D24)&gt;0,'[34]Datos Financieros'!D24,"")</f>
        <v>12821.947522727272</v>
      </c>
      <c r="F21" s="119"/>
      <c r="G21" s="120"/>
    </row>
    <row r="22" spans="1:7" ht="15.75" thickBot="1">
      <c r="A22" s="43" t="str">
        <f>IF(LEN('[34]Datos Financieros'!A25:B25)&gt;0,'[34]Datos Financieros'!A25:B25,"")</f>
        <v/>
      </c>
      <c r="B22" s="121">
        <f>IF(LEN('[34]Datos Financieros'!C25)&gt;0,'[34]Datos Financieros'!C25,"")</f>
        <v>0</v>
      </c>
      <c r="C22" s="121"/>
      <c r="D22" s="121"/>
      <c r="E22" s="119">
        <f>IF(LEN('[34]Datos Financieros'!D25)&gt;0,'[34]Datos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22171720309</v>
      </c>
      <c r="C23" s="106"/>
      <c r="D23" s="106"/>
      <c r="E23" s="105">
        <f>SUM(E18:G22)</f>
        <v>35993.052449675321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IF('[34]Datos Financieros'!F15="CUMPLE","X","")</f>
        <v>X</v>
      </c>
      <c r="G26" s="115" t="str">
        <f>IF('[34]Datos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IF(LEN('[34]Datos Financieros'!$D7)&gt;0,'[34]Datos Financieros'!$D7,"")</f>
        <v>3959614478.6999998</v>
      </c>
      <c r="C29" s="53" t="str">
        <f>IF(LEN('[34]Datos Financieros'!$D8)&gt;0,'[34]Datos Financieros'!$D8,"")</f>
        <v/>
      </c>
      <c r="D29" s="53" t="str">
        <f>IF(LEN('[34]Datos Financieros'!$D9)&gt;0,'[34]Datos Financieros'!$D9,"")</f>
        <v/>
      </c>
      <c r="E29" s="54">
        <f>SUM(B29:D29)</f>
        <v>3959614478.6999998</v>
      </c>
      <c r="F29" s="113"/>
      <c r="G29" s="116"/>
    </row>
    <row r="30" spans="1:7">
      <c r="A30" s="52" t="s">
        <v>61</v>
      </c>
      <c r="B30" s="53">
        <f>IF(LEN('[34]Datos Financieros'!$E7)&gt;0,'[34]Datos Financieros'!$E7,"")</f>
        <v>564495770.70000005</v>
      </c>
      <c r="C30" s="53" t="str">
        <f>IF(LEN('[34]Datos Financieros'!$E8)&gt;0,'[34]Datos Financieros'!$E8,"")</f>
        <v/>
      </c>
      <c r="D30" s="53" t="str">
        <f>IF(LEN('[34]Datos Financieros'!$E9)&gt;0,'[34]Datos Financieros'!$E9,"")</f>
        <v/>
      </c>
      <c r="E30" s="54">
        <f>SUM(B30:D30)</f>
        <v>564495770.70000005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7.0144271830237104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IF('[34]Datos Financieros'!F17="CUMPLE","X","")</f>
        <v>X</v>
      </c>
      <c r="G35" s="100" t="str">
        <f>IF('[34]Datos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IF(LEN('[34]Datos Financieros'!$G7)&gt;0,'[34]Datos Financieros'!$G7,"")</f>
        <v>1408329478.7</v>
      </c>
      <c r="C38" s="53" t="str">
        <f>IF(LEN('[34]Datos Financieros'!$G8)&gt;0,'[34]Datos Financieros'!$G8,"")</f>
        <v/>
      </c>
      <c r="D38" s="53" t="str">
        <f>IF(LEN('[34]Datos Financieros'!$G9)&gt;0,'[34]Datos Financieros'!$G9,"")</f>
        <v/>
      </c>
      <c r="E38" s="67">
        <f>SUM(B38:D38)</f>
        <v>1408329478.7</v>
      </c>
      <c r="F38" s="98"/>
      <c r="G38" s="101"/>
    </row>
    <row r="39" spans="1:7">
      <c r="A39" s="52" t="s">
        <v>66</v>
      </c>
      <c r="B39" s="53">
        <f>IF(LEN('[34]Datos Financieros'!$F7)&gt;0,'[34]Datos Financieros'!$F7,"")</f>
        <v>4350814478.6999998</v>
      </c>
      <c r="C39" s="53" t="str">
        <f>IF(LEN('[34]Datos Financieros'!$F8)&gt;0,'[34]Datos Financieros'!$F8,"")</f>
        <v/>
      </c>
      <c r="D39" s="53" t="str">
        <f>IF(LEN('[34]Datos Financieros'!$F9)&gt;0,'[34]Datos Financieros'!$F9,"")</f>
        <v/>
      </c>
      <c r="E39" s="67">
        <f>SUM(B39:D39)</f>
        <v>4350814478.6999998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0.32369329595519813</v>
      </c>
      <c r="F41" s="99"/>
      <c r="G41" s="102"/>
    </row>
    <row r="42" spans="1:7" ht="15.75" thickBot="1">
      <c r="A42" s="103" t="s">
        <v>68</v>
      </c>
      <c r="B42" s="104"/>
      <c r="C42" s="78" t="str">
        <f>IF(LEN('[34]Datos Financieros'!G16)&gt;0,'[34]Datos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3" t="s">
        <v>69</v>
      </c>
      <c r="B44" s="74"/>
      <c r="C44" s="2"/>
    </row>
    <row r="45" spans="1:7">
      <c r="A45" s="75" t="s">
        <v>70</v>
      </c>
      <c r="B45" s="74"/>
      <c r="C45" s="2"/>
    </row>
    <row r="46" spans="1:7">
      <c r="A46" s="75" t="s">
        <v>71</v>
      </c>
      <c r="B46" s="74"/>
      <c r="C46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9" workbookViewId="0">
      <selection activeCell="E40" sqref="E40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3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IF(LEN('[35]Lista de Chequeo'!A15)&gt;0,'[35]Lista de Chequeo'!A15,"")</f>
        <v>1</v>
      </c>
      <c r="B13" s="130" t="str">
        <f>IF(LEN('[35]Lista de Chequeo'!C15)&gt;0,'[35]Lista de Chequeo'!C15,"")</f>
        <v>FUNDACION POLIFACTICA LA INMACULADA FUNDAINMAC</v>
      </c>
      <c r="C13" s="130"/>
      <c r="D13" s="130"/>
      <c r="E13" s="130"/>
      <c r="F13" s="130"/>
      <c r="G13" s="36">
        <f>IF(LEN('[35]Lista de Chequeo'!B15)&gt;0,'[35]Lista de Chequeo'!B15,"")</f>
        <v>900638582</v>
      </c>
    </row>
    <row r="14" spans="1:7">
      <c r="A14" s="35" t="str">
        <f>IF(LEN('[35]Lista de Chequeo'!A16)&gt;0,'[35]Lista de Chequeo'!A16,"")</f>
        <v/>
      </c>
      <c r="B14" s="130" t="str">
        <f>IF(LEN('[35]Lista de Chequeo'!C16)&gt;0,'[35]Lista de Chequeo'!C16,"")</f>
        <v/>
      </c>
      <c r="C14" s="130"/>
      <c r="D14" s="130"/>
      <c r="E14" s="130"/>
      <c r="F14" s="130"/>
      <c r="G14" s="36" t="str">
        <f>IF(LEN('[35]Lista de Chequeo'!B16)&gt;0,'[35]Lista de Chequeo'!B16,"")</f>
        <v/>
      </c>
    </row>
    <row r="15" spans="1:7" ht="15.75" thickBot="1">
      <c r="A15" s="37" t="str">
        <f>IF(LEN('[35]Lista de Chequeo'!A17)&gt;0,'[35]Lista de Chequeo'!A17,"")</f>
        <v/>
      </c>
      <c r="B15" s="131" t="str">
        <f>IF(LEN('[35]Lista de Chequeo'!C17)&gt;0,'[35]Lista de Chequeo'!C17,"")</f>
        <v/>
      </c>
      <c r="C15" s="131"/>
      <c r="D15" s="131"/>
      <c r="E15" s="131"/>
      <c r="F15" s="131"/>
      <c r="G15" s="38" t="str">
        <f>IF(LEN('[35]Lista de Chequeo'!B17)&gt;0,'[35]Lista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IF(LEN('[35]Datos Financieros'!A21:B21)&gt;0,'[35]Datos Financieros'!A21:B21,"")</f>
        <v>47</v>
      </c>
      <c r="B18" s="119">
        <f>IF(LEN('[35]Datos Financieros'!C21)&gt;0,'[35]Datos Financieros'!C21,"")</f>
        <v>272073800</v>
      </c>
      <c r="C18" s="119"/>
      <c r="D18" s="119"/>
      <c r="E18" s="119">
        <f>IF(LEN('[35]Datos Financieros'!D21)&gt;0,'[35]Datos Financieros'!D21,"")</f>
        <v>441.67824675324675</v>
      </c>
      <c r="F18" s="119"/>
      <c r="G18" s="120"/>
    </row>
    <row r="19" spans="1:7">
      <c r="A19" s="42" t="str">
        <f>IF(LEN('[35]Datos Financieros'!A22:B22)&gt;0,'[35]Datos Financieros'!A22:B22,"")</f>
        <v/>
      </c>
      <c r="B19" s="118">
        <f>IF(LEN('[35]Datos Financieros'!C22)&gt;0,'[35]Datos Financieros'!C22,"")</f>
        <v>0</v>
      </c>
      <c r="C19" s="118"/>
      <c r="D19" s="118"/>
      <c r="E19" s="119">
        <f>IF(LEN('[35]Datos Financieros'!D22)&gt;0,'[35]Datos Financieros'!D22,"")</f>
        <v>0</v>
      </c>
      <c r="F19" s="119"/>
      <c r="G19" s="120"/>
    </row>
    <row r="20" spans="1:7">
      <c r="A20" s="42" t="str">
        <f>IF(LEN('[35]Datos Financieros'!A23:B23)&gt;0,'[35]Datos Financieros'!A23:B23,"")</f>
        <v/>
      </c>
      <c r="B20" s="118">
        <f>IF(LEN('[35]Datos Financieros'!C23)&gt;0,'[35]Datos Financieros'!C23,"")</f>
        <v>0</v>
      </c>
      <c r="C20" s="118"/>
      <c r="D20" s="118"/>
      <c r="E20" s="119">
        <f>IF(LEN('[35]Datos Financieros'!D23)&gt;0,'[35]Datos Financieros'!D23,"")</f>
        <v>0</v>
      </c>
      <c r="F20" s="119"/>
      <c r="G20" s="120"/>
    </row>
    <row r="21" spans="1:7">
      <c r="A21" s="42" t="str">
        <f>IF(LEN('[35]Datos Financieros'!A24:B24)&gt;0,'[35]Datos Financieros'!A24:B24,"")</f>
        <v/>
      </c>
      <c r="B21" s="118">
        <f>IF(LEN('[35]Datos Financieros'!C24)&gt;0,'[35]Datos Financieros'!C24,"")</f>
        <v>0</v>
      </c>
      <c r="C21" s="118"/>
      <c r="D21" s="118"/>
      <c r="E21" s="119">
        <f>IF(LEN('[35]Datos Financieros'!D24)&gt;0,'[35]Datos Financieros'!D24,"")</f>
        <v>0</v>
      </c>
      <c r="F21" s="119"/>
      <c r="G21" s="120"/>
    </row>
    <row r="22" spans="1:7" ht="15.75" thickBot="1">
      <c r="A22" s="43" t="str">
        <f>IF(LEN('[35]Datos Financieros'!A25:B25)&gt;0,'[35]Datos Financieros'!A25:B25,"")</f>
        <v/>
      </c>
      <c r="B22" s="121">
        <f>IF(LEN('[35]Datos Financieros'!C25)&gt;0,'[35]Datos Financieros'!C25,"")</f>
        <v>0</v>
      </c>
      <c r="C22" s="121"/>
      <c r="D22" s="121"/>
      <c r="E22" s="119">
        <f>IF(LEN('[35]Datos Financieros'!D25)&gt;0,'[35]Datos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272073800</v>
      </c>
      <c r="C23" s="106"/>
      <c r="D23" s="106"/>
      <c r="E23" s="105">
        <f>SUM(E18:G22)</f>
        <v>441.67824675324675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IF('[35]Datos Financieros'!F15="CUMPLE","X","")</f>
        <v>X</v>
      </c>
      <c r="G26" s="115" t="str">
        <f>IF('[35]Datos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IF(LEN('[35]Datos Financieros'!$D7)&gt;0,'[35]Datos Financieros'!$D7,"")</f>
        <v>51179550</v>
      </c>
      <c r="C29" s="53" t="str">
        <f>IF(LEN('[35]Datos Financieros'!$D8)&gt;0,'[35]Datos Financieros'!$D8,"")</f>
        <v/>
      </c>
      <c r="D29" s="53" t="str">
        <f>IF(LEN('[35]Datos Financieros'!$D9)&gt;0,'[35]Datos Financieros'!$D9,"")</f>
        <v/>
      </c>
      <c r="E29" s="54">
        <f>SUM(B29:D29)</f>
        <v>51179550</v>
      </c>
      <c r="F29" s="113"/>
      <c r="G29" s="116"/>
    </row>
    <row r="30" spans="1:7">
      <c r="A30" s="52" t="s">
        <v>61</v>
      </c>
      <c r="B30" s="53">
        <f>IF(LEN('[35]Datos Financieros'!$E7)&gt;0,'[35]Datos Financieros'!$E7,"")</f>
        <v>51178350</v>
      </c>
      <c r="C30" s="53" t="str">
        <f>IF(LEN('[35]Datos Financieros'!$E8)&gt;0,'[35]Datos Financieros'!$E8,"")</f>
        <v/>
      </c>
      <c r="D30" s="53" t="str">
        <f>IF(LEN('[35]Datos Financieros'!$E9)&gt;0,'[35]Datos Financieros'!$E9,"")</f>
        <v/>
      </c>
      <c r="E30" s="54">
        <f>SUM(B30:D30)</f>
        <v>51178350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'[35]Datos Financieros'!D15</f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1.000023447414776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IF('[35]Datos Financieros'!F17="CUMPLE","X","")</f>
        <v>X</v>
      </c>
      <c r="G35" s="100" t="str">
        <f>IF('[35]Datos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IF(LEN('[35]Datos Financieros'!$G7)&gt;0,'[35]Datos Financieros'!$G7,"")</f>
        <v>51178350</v>
      </c>
      <c r="C38" s="53" t="str">
        <f>IF(LEN('[35]Datos Financieros'!$G8)&gt;0,'[35]Datos Financieros'!$G8,"")</f>
        <v/>
      </c>
      <c r="D38" s="53" t="str">
        <f>IF(LEN('[35]Datos Financieros'!$G9)&gt;0,'[35]Datos Financieros'!$G9,"")</f>
        <v/>
      </c>
      <c r="E38" s="67">
        <f>SUM(B38:D38)</f>
        <v>51178350</v>
      </c>
      <c r="F38" s="98"/>
      <c r="G38" s="101"/>
    </row>
    <row r="39" spans="1:7">
      <c r="A39" s="52" t="s">
        <v>66</v>
      </c>
      <c r="B39" s="53">
        <f>IF(LEN('[35]Datos Financieros'!$F7)&gt;0,'[35]Datos Financieros'!$F7,"")</f>
        <v>96075100</v>
      </c>
      <c r="C39" s="53" t="str">
        <f>IF(LEN('[35]Datos Financieros'!$F8)&gt;0,'[35]Datos Financieros'!$F8,"")</f>
        <v/>
      </c>
      <c r="D39" s="53" t="str">
        <f>IF(LEN('[35]Datos Financieros'!$F9)&gt;0,'[35]Datos Financieros'!$F9,"")</f>
        <v/>
      </c>
      <c r="E39" s="67">
        <f>SUM(B39:D39)</f>
        <v>96075100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'[35]Datos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0.53269109269727533</v>
      </c>
      <c r="F41" s="99"/>
      <c r="G41" s="102"/>
    </row>
    <row r="42" spans="1:7" ht="15.75" thickBot="1">
      <c r="A42" s="103" t="s">
        <v>68</v>
      </c>
      <c r="B42" s="104"/>
      <c r="C42" s="84" t="str">
        <f>IF(LEN('[35]Datos Financieros'!G16)&gt;0,'[35]Datos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9"/>
  <sheetViews>
    <sheetView topLeftCell="A10" workbookViewId="0">
      <selection activeCell="C22" sqref="C22"/>
    </sheetView>
  </sheetViews>
  <sheetFormatPr baseColWidth="10" defaultRowHeight="15"/>
  <cols>
    <col min="2" max="2" width="29.28515625" customWidth="1"/>
    <col min="3" max="3" width="13.140625" customWidth="1"/>
    <col min="4" max="4" width="12.85546875" customWidth="1"/>
    <col min="5" max="5" width="4.140625" bestFit="1" customWidth="1"/>
    <col min="6" max="6" width="30.7109375" customWidth="1"/>
    <col min="7" max="7" width="12.28515625" customWidth="1"/>
  </cols>
  <sheetData>
    <row r="1" spans="1:7">
      <c r="C1" s="1" t="s">
        <v>0</v>
      </c>
      <c r="E1" s="2"/>
    </row>
    <row r="2" spans="1:7">
      <c r="C2" s="1" t="s">
        <v>1</v>
      </c>
      <c r="E2" s="2"/>
    </row>
    <row r="3" spans="1:7">
      <c r="C3" s="3" t="s">
        <v>2</v>
      </c>
      <c r="E3" s="2"/>
    </row>
    <row r="4" spans="1:7">
      <c r="C4" s="4" t="s">
        <v>3</v>
      </c>
      <c r="E4" s="2"/>
    </row>
    <row r="5" spans="1:7">
      <c r="C5" s="5" t="s">
        <v>4</v>
      </c>
    </row>
    <row r="6" spans="1:7" ht="8.25" customHeight="1"/>
    <row r="7" spans="1:7">
      <c r="A7" s="125" t="s">
        <v>5</v>
      </c>
      <c r="B7" s="125"/>
      <c r="C7" s="125"/>
      <c r="D7" s="125"/>
      <c r="E7" s="125"/>
      <c r="F7" s="125"/>
      <c r="G7" s="125"/>
    </row>
    <row r="8" spans="1:7" ht="60" customHeight="1">
      <c r="A8" s="134" t="s">
        <v>6</v>
      </c>
      <c r="B8" s="134"/>
      <c r="C8" s="134"/>
      <c r="D8" s="134"/>
      <c r="E8" s="134"/>
      <c r="F8" s="134"/>
      <c r="G8" s="6"/>
    </row>
    <row r="9" spans="1:7" ht="6" customHeight="1" thickBot="1">
      <c r="A9" s="7"/>
      <c r="B9" s="8"/>
      <c r="C9" s="8"/>
      <c r="D9" s="8"/>
      <c r="E9" s="9"/>
      <c r="F9" s="8"/>
      <c r="G9" s="6"/>
    </row>
    <row r="10" spans="1:7" ht="21.75" customHeight="1" thickBot="1">
      <c r="A10" s="135" t="s">
        <v>7</v>
      </c>
      <c r="B10" s="136"/>
      <c r="C10" s="136"/>
      <c r="D10" s="136"/>
      <c r="E10" s="137"/>
      <c r="F10" s="10"/>
      <c r="G10" s="6"/>
    </row>
    <row r="11" spans="1:7" ht="23.25" customHeight="1" thickBot="1">
      <c r="A11" s="138" t="s">
        <v>8</v>
      </c>
      <c r="B11" s="139"/>
      <c r="C11" s="139"/>
      <c r="D11" s="139"/>
      <c r="E11" s="140"/>
      <c r="F11" s="10" t="s">
        <v>9</v>
      </c>
      <c r="G11" s="6"/>
    </row>
    <row r="12" spans="1:7" ht="6" customHeight="1">
      <c r="A12" s="9"/>
      <c r="B12" s="9"/>
      <c r="C12" s="9"/>
      <c r="D12" s="9"/>
      <c r="E12" s="9"/>
      <c r="F12" s="9"/>
      <c r="G12" s="6"/>
    </row>
    <row r="13" spans="1:7" ht="22.5" customHeight="1">
      <c r="A13" s="141" t="s">
        <v>10</v>
      </c>
      <c r="B13" s="141"/>
      <c r="C13" s="141"/>
      <c r="D13" s="141"/>
      <c r="E13" s="141"/>
      <c r="F13" s="141"/>
    </row>
    <row r="14" spans="1:7" ht="15" customHeight="1">
      <c r="A14" s="11" t="s">
        <v>11</v>
      </c>
      <c r="B14" s="11" t="s">
        <v>12</v>
      </c>
      <c r="C14" s="142" t="s">
        <v>13</v>
      </c>
      <c r="D14" s="142"/>
      <c r="E14" s="142"/>
      <c r="F14" s="142"/>
    </row>
    <row r="15" spans="1:7" ht="15" customHeight="1">
      <c r="A15" s="12">
        <v>1</v>
      </c>
      <c r="B15" s="13">
        <v>890102145</v>
      </c>
      <c r="C15" s="143" t="s">
        <v>29</v>
      </c>
      <c r="D15" s="143"/>
      <c r="E15" s="143"/>
      <c r="F15" s="143"/>
    </row>
    <row r="16" spans="1:7" ht="15.75">
      <c r="A16" s="14"/>
      <c r="B16" s="14"/>
      <c r="C16" s="14"/>
      <c r="D16" s="14"/>
      <c r="E16" s="14"/>
      <c r="F16" s="14"/>
    </row>
    <row r="17" spans="1:7" ht="20.25" customHeight="1">
      <c r="A17" s="133" t="s">
        <v>14</v>
      </c>
      <c r="B17" s="133"/>
      <c r="C17" s="133"/>
      <c r="D17" s="133"/>
      <c r="E17" s="133"/>
      <c r="F17" s="133"/>
      <c r="G17" s="15"/>
    </row>
    <row r="18" spans="1:7">
      <c r="A18" s="16" t="s">
        <v>11</v>
      </c>
      <c r="B18" s="16" t="s">
        <v>15</v>
      </c>
      <c r="C18" s="16" t="s">
        <v>16</v>
      </c>
      <c r="D18" s="16" t="s">
        <v>17</v>
      </c>
      <c r="E18" s="16" t="s">
        <v>18</v>
      </c>
      <c r="F18" s="16" t="s">
        <v>19</v>
      </c>
      <c r="G18" s="17"/>
    </row>
    <row r="19" spans="1:7" ht="25.5">
      <c r="A19" s="18">
        <v>1</v>
      </c>
      <c r="B19" s="19" t="s">
        <v>20</v>
      </c>
      <c r="C19" s="20" t="s">
        <v>21</v>
      </c>
      <c r="D19" s="20"/>
      <c r="E19" s="20"/>
      <c r="F19" s="19"/>
      <c r="G19" s="22"/>
    </row>
    <row r="20" spans="1:7" ht="63" customHeight="1">
      <c r="A20" s="18">
        <v>2</v>
      </c>
      <c r="B20" s="19" t="s">
        <v>22</v>
      </c>
      <c r="C20" s="20" t="s">
        <v>21</v>
      </c>
      <c r="D20" s="20"/>
      <c r="E20" s="20"/>
      <c r="F20" s="19"/>
      <c r="G20" s="22"/>
    </row>
    <row r="21" spans="1:7" ht="43.5" customHeight="1">
      <c r="A21" s="18">
        <v>3</v>
      </c>
      <c r="B21" s="19" t="s">
        <v>23</v>
      </c>
      <c r="C21" s="20" t="s">
        <v>21</v>
      </c>
      <c r="D21" s="20"/>
      <c r="E21" s="20"/>
      <c r="F21" s="19"/>
      <c r="G21" s="22"/>
    </row>
    <row r="22" spans="1:7" ht="39.75" customHeight="1">
      <c r="A22" s="18">
        <v>4</v>
      </c>
      <c r="B22" s="19" t="s">
        <v>24</v>
      </c>
      <c r="C22" s="20" t="s">
        <v>21</v>
      </c>
      <c r="D22" s="20"/>
      <c r="E22" s="20"/>
      <c r="F22" s="19"/>
      <c r="G22" s="22"/>
    </row>
    <row r="23" spans="1:7" ht="74.25" customHeight="1">
      <c r="A23" s="18">
        <v>5</v>
      </c>
      <c r="B23" s="19" t="s">
        <v>25</v>
      </c>
      <c r="C23" s="20"/>
      <c r="D23" s="20" t="s">
        <v>21</v>
      </c>
      <c r="E23" s="20"/>
      <c r="F23" s="19" t="s">
        <v>90</v>
      </c>
      <c r="G23" s="22"/>
    </row>
    <row r="24" spans="1:7" ht="78.75" customHeight="1">
      <c r="A24" s="18">
        <v>6</v>
      </c>
      <c r="B24" s="23" t="s">
        <v>26</v>
      </c>
      <c r="C24" s="26" t="s">
        <v>27</v>
      </c>
      <c r="D24" s="20" t="s">
        <v>21</v>
      </c>
      <c r="E24" s="20" t="s">
        <v>27</v>
      </c>
      <c r="F24" s="19" t="s">
        <v>91</v>
      </c>
      <c r="G24" s="22"/>
    </row>
    <row r="25" spans="1:7" ht="69.75" customHeight="1">
      <c r="A25" s="18">
        <v>7</v>
      </c>
      <c r="B25" s="24" t="s">
        <v>28</v>
      </c>
      <c r="C25" s="20"/>
      <c r="D25" s="20" t="s">
        <v>21</v>
      </c>
      <c r="E25" s="20" t="s">
        <v>27</v>
      </c>
      <c r="F25" s="21" t="s">
        <v>92</v>
      </c>
      <c r="G25" s="22"/>
    </row>
    <row r="26" spans="1:7">
      <c r="A26" s="25"/>
      <c r="B26" s="25"/>
      <c r="C26" s="25"/>
      <c r="D26" s="25"/>
      <c r="E26" s="25"/>
      <c r="F26" s="25"/>
      <c r="G26" s="25"/>
    </row>
    <row r="27" spans="1:7">
      <c r="A27" s="25"/>
      <c r="B27" s="25"/>
      <c r="C27" s="25"/>
      <c r="D27" s="25"/>
      <c r="E27" s="25"/>
      <c r="F27" s="25"/>
      <c r="G27" s="25"/>
    </row>
    <row r="28" spans="1:7">
      <c r="A28" s="25"/>
      <c r="B28" s="25"/>
      <c r="C28" s="25"/>
      <c r="D28" s="25"/>
      <c r="E28" s="25"/>
      <c r="F28" s="25"/>
      <c r="G28" s="25"/>
    </row>
    <row r="29" spans="1:7">
      <c r="A29" s="25"/>
      <c r="B29" s="25"/>
      <c r="C29" s="25"/>
      <c r="D29" s="25"/>
      <c r="E29" s="25"/>
      <c r="F29" s="25"/>
      <c r="G29" s="25"/>
    </row>
    <row r="30" spans="1:7">
      <c r="A30" s="25"/>
      <c r="B30" s="25"/>
      <c r="C30" s="25"/>
      <c r="D30" s="25"/>
      <c r="E30" s="25"/>
      <c r="F30" s="25"/>
      <c r="G30" s="25"/>
    </row>
    <row r="31" spans="1:7">
      <c r="A31" s="25"/>
      <c r="B31" s="25"/>
      <c r="C31" s="25"/>
      <c r="D31" s="25"/>
      <c r="E31" s="25"/>
      <c r="F31" s="25"/>
      <c r="G31" s="25"/>
    </row>
    <row r="32" spans="1:7">
      <c r="A32" s="25"/>
      <c r="B32" s="25"/>
      <c r="C32" s="25"/>
      <c r="D32" s="25"/>
      <c r="E32" s="25"/>
      <c r="F32" s="25"/>
      <c r="G32" s="25"/>
    </row>
    <row r="33" spans="1:7">
      <c r="A33" s="25"/>
      <c r="B33" s="25"/>
      <c r="C33" s="25"/>
      <c r="D33" s="25"/>
      <c r="E33" s="25"/>
      <c r="F33" s="25"/>
      <c r="G33" s="25"/>
    </row>
    <row r="34" spans="1:7">
      <c r="A34" s="25"/>
      <c r="B34" s="25"/>
      <c r="C34" s="25"/>
      <c r="D34" s="25"/>
      <c r="E34" s="25"/>
      <c r="F34" s="25"/>
      <c r="G34" s="25"/>
    </row>
    <row r="35" spans="1:7">
      <c r="A35" s="25"/>
      <c r="B35" s="25"/>
      <c r="C35" s="25"/>
      <c r="D35" s="25"/>
      <c r="E35" s="25"/>
      <c r="F35" s="25"/>
      <c r="G35" s="25"/>
    </row>
    <row r="36" spans="1:7">
      <c r="A36" s="25"/>
      <c r="B36" s="25"/>
      <c r="C36" s="25"/>
      <c r="D36" s="25"/>
      <c r="E36" s="25"/>
      <c r="F36" s="25"/>
      <c r="G36" s="25"/>
    </row>
    <row r="37" spans="1:7">
      <c r="A37" s="25"/>
      <c r="B37" s="25"/>
      <c r="C37" s="25"/>
      <c r="D37" s="25"/>
      <c r="E37" s="25"/>
      <c r="F37" s="25"/>
      <c r="G37" s="25"/>
    </row>
    <row r="38" spans="1:7">
      <c r="A38" s="25"/>
      <c r="B38" s="25"/>
      <c r="C38" s="25"/>
      <c r="D38" s="25"/>
      <c r="E38" s="25"/>
      <c r="F38" s="25"/>
      <c r="G38" s="25"/>
    </row>
    <row r="39" spans="1:7">
      <c r="A39" s="25"/>
      <c r="B39" s="25"/>
      <c r="C39" s="25"/>
      <c r="D39" s="25"/>
      <c r="E39" s="25"/>
      <c r="F39" s="25"/>
      <c r="G39" s="25"/>
    </row>
    <row r="40" spans="1:7">
      <c r="A40" s="25"/>
      <c r="B40" s="25"/>
      <c r="C40" s="25"/>
      <c r="D40" s="25"/>
      <c r="E40" s="25"/>
      <c r="F40" s="25"/>
      <c r="G40" s="25"/>
    </row>
    <row r="41" spans="1:7">
      <c r="A41" s="25"/>
      <c r="B41" s="25"/>
      <c r="C41" s="25"/>
      <c r="D41" s="25"/>
      <c r="E41" s="25"/>
      <c r="F41" s="25"/>
      <c r="G41" s="25"/>
    </row>
    <row r="42" spans="1:7">
      <c r="A42" s="25"/>
      <c r="B42" s="25"/>
      <c r="C42" s="25"/>
      <c r="D42" s="25"/>
      <c r="E42" s="25"/>
      <c r="F42" s="25"/>
      <c r="G42" s="25"/>
    </row>
    <row r="43" spans="1:7">
      <c r="A43" s="25"/>
      <c r="B43" s="25"/>
      <c r="C43" s="25"/>
      <c r="D43" s="25"/>
      <c r="E43" s="25"/>
      <c r="F43" s="25"/>
      <c r="G43" s="25"/>
    </row>
    <row r="44" spans="1:7">
      <c r="A44" s="25"/>
      <c r="B44" s="25"/>
      <c r="C44" s="25"/>
      <c r="D44" s="25"/>
      <c r="E44" s="25"/>
      <c r="F44" s="25"/>
      <c r="G44" s="25"/>
    </row>
    <row r="45" spans="1:7">
      <c r="A45" s="25"/>
      <c r="B45" s="25"/>
      <c r="C45" s="25"/>
      <c r="D45" s="25"/>
      <c r="E45" s="25"/>
      <c r="F45" s="25"/>
      <c r="G45" s="25"/>
    </row>
    <row r="46" spans="1:7">
      <c r="A46" s="25"/>
      <c r="B46" s="25"/>
      <c r="C46" s="25"/>
      <c r="D46" s="25"/>
      <c r="E46" s="25"/>
      <c r="F46" s="25"/>
      <c r="G46" s="25"/>
    </row>
    <row r="47" spans="1:7">
      <c r="A47" s="25"/>
      <c r="B47" s="25"/>
      <c r="C47" s="25"/>
      <c r="D47" s="25"/>
      <c r="E47" s="25"/>
      <c r="F47" s="25"/>
      <c r="G47" s="25"/>
    </row>
    <row r="48" spans="1:7">
      <c r="A48" s="25"/>
      <c r="B48" s="25"/>
      <c r="C48" s="25"/>
      <c r="D48" s="25"/>
      <c r="E48" s="25"/>
      <c r="F48" s="25"/>
      <c r="G48" s="25"/>
    </row>
    <row r="49" spans="1:7">
      <c r="A49" s="25"/>
      <c r="B49" s="25"/>
      <c r="C49" s="25"/>
      <c r="D49" s="25"/>
      <c r="E49" s="25"/>
      <c r="F49" s="25"/>
      <c r="G49" s="25"/>
    </row>
  </sheetData>
  <mergeCells count="8">
    <mergeCell ref="C15:F15"/>
    <mergeCell ref="A17:F17"/>
    <mergeCell ref="A7:G7"/>
    <mergeCell ref="A8:F8"/>
    <mergeCell ref="A10:E10"/>
    <mergeCell ref="A11:E11"/>
    <mergeCell ref="A13:F13"/>
    <mergeCell ref="C14:F14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9"/>
  <sheetViews>
    <sheetView topLeftCell="A13" workbookViewId="0">
      <selection activeCell="B39" sqref="B39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9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IF(LEN('[36]Lista de Chequeo'!A15)&gt;0,'[36]Lista de Chequeo'!A15,"")</f>
        <v>1</v>
      </c>
      <c r="B13" s="130" t="str">
        <f>IF(LEN('[36]Lista de Chequeo'!C15)&gt;0,'[36]Lista de Chequeo'!C15,"")</f>
        <v>FUNDACION PARA EL DESARROLLO Y BIENESTAR SOCIAL</v>
      </c>
      <c r="C13" s="130"/>
      <c r="D13" s="130"/>
      <c r="E13" s="130"/>
      <c r="F13" s="130"/>
      <c r="G13" s="36">
        <f>IF(LEN('[36]Lista de Chequeo'!B15)&gt;0,'[36]Lista de Chequeo'!B15,"")</f>
        <v>900020330</v>
      </c>
    </row>
    <row r="14" spans="1:7">
      <c r="A14" s="35" t="str">
        <f>IF(LEN('[36]Lista de Chequeo'!A16)&gt;0,'[36]Lista de Chequeo'!A16,"")</f>
        <v/>
      </c>
      <c r="B14" s="130" t="str">
        <f>IF(LEN('[36]Lista de Chequeo'!C16)&gt;0,'[36]Lista de Chequeo'!C16,"")</f>
        <v/>
      </c>
      <c r="C14" s="130"/>
      <c r="D14" s="130"/>
      <c r="E14" s="130"/>
      <c r="F14" s="130"/>
      <c r="G14" s="36" t="str">
        <f>IF(LEN('[36]Lista de Chequeo'!B16)&gt;0,'[36]Lista de Chequeo'!B16,"")</f>
        <v/>
      </c>
    </row>
    <row r="15" spans="1:7" ht="15.75" thickBot="1">
      <c r="A15" s="37" t="str">
        <f>IF(LEN('[36]Lista de Chequeo'!A17)&gt;0,'[36]Lista de Chequeo'!A17,"")</f>
        <v/>
      </c>
      <c r="B15" s="131" t="str">
        <f>IF(LEN('[36]Lista de Chequeo'!C17)&gt;0,'[36]Lista de Chequeo'!C17,"")</f>
        <v/>
      </c>
      <c r="C15" s="131"/>
      <c r="D15" s="131"/>
      <c r="E15" s="131"/>
      <c r="F15" s="131"/>
      <c r="G15" s="38" t="str">
        <f>IF(LEN('[36]Lista de Chequeo'!B17)&gt;0,'[36]Lista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IF(LEN('[36]Datos Financieros'!A21:B21)&gt;0,'[36]Datos Financieros'!A21:B21,"")</f>
        <v>5</v>
      </c>
      <c r="B18" s="119">
        <f>IF(LEN('[36]Datos Financieros'!C21)&gt;0,'[36]Datos Financieros'!C21,"")</f>
        <v>1101898890</v>
      </c>
      <c r="C18" s="119"/>
      <c r="D18" s="119"/>
      <c r="E18" s="119">
        <f>IF(LEN('[36]Datos Financieros'!D21)&gt;0,'[36]Datos Financieros'!D21,"")</f>
        <v>1788.7968993506493</v>
      </c>
      <c r="F18" s="119"/>
      <c r="G18" s="120"/>
    </row>
    <row r="19" spans="1:7">
      <c r="A19" s="42" t="str">
        <f>IF(LEN('[36]Datos Financieros'!A22:B22)&gt;0,'[36]Datos Financieros'!A22:B22,"")</f>
        <v/>
      </c>
      <c r="B19" s="118">
        <f>IF(LEN('[36]Datos Financieros'!C22)&gt;0,'[36]Datos Financieros'!C22,"")</f>
        <v>0</v>
      </c>
      <c r="C19" s="118"/>
      <c r="D19" s="118"/>
      <c r="E19" s="119">
        <f>IF(LEN('[36]Datos Financieros'!D22)&gt;0,'[36]Datos Financieros'!D22,"")</f>
        <v>0</v>
      </c>
      <c r="F19" s="119"/>
      <c r="G19" s="120"/>
    </row>
    <row r="20" spans="1:7">
      <c r="A20" s="42" t="str">
        <f>IF(LEN('[36]Datos Financieros'!A23:B23)&gt;0,'[36]Datos Financieros'!A23:B23,"")</f>
        <v/>
      </c>
      <c r="B20" s="118">
        <f>IF(LEN('[36]Datos Financieros'!C23)&gt;0,'[36]Datos Financieros'!C23,"")</f>
        <v>0</v>
      </c>
      <c r="C20" s="118"/>
      <c r="D20" s="118"/>
      <c r="E20" s="119">
        <f>IF(LEN('[36]Datos Financieros'!D23)&gt;0,'[36]Datos Financieros'!D23,"")</f>
        <v>0</v>
      </c>
      <c r="F20" s="119"/>
      <c r="G20" s="120"/>
    </row>
    <row r="21" spans="1:7">
      <c r="A21" s="42" t="str">
        <f>IF(LEN('[36]Datos Financieros'!A24:B24)&gt;0,'[36]Datos Financieros'!A24:B24,"")</f>
        <v/>
      </c>
      <c r="B21" s="118">
        <f>IF(LEN('[36]Datos Financieros'!C24)&gt;0,'[36]Datos Financieros'!C24,"")</f>
        <v>0</v>
      </c>
      <c r="C21" s="118"/>
      <c r="D21" s="118"/>
      <c r="E21" s="119">
        <f>IF(LEN('[36]Datos Financieros'!D24)&gt;0,'[36]Datos Financieros'!D24,"")</f>
        <v>0</v>
      </c>
      <c r="F21" s="119"/>
      <c r="G21" s="120"/>
    </row>
    <row r="22" spans="1:7" ht="15.75" thickBot="1">
      <c r="A22" s="43" t="str">
        <f>IF(LEN('[36]Datos Financieros'!A25:B25)&gt;0,'[36]Datos Financieros'!A25:B25,"")</f>
        <v/>
      </c>
      <c r="B22" s="121">
        <f>IF(LEN('[36]Datos Financieros'!C25)&gt;0,'[36]Datos Financieros'!C25,"")</f>
        <v>0</v>
      </c>
      <c r="C22" s="121"/>
      <c r="D22" s="121"/>
      <c r="E22" s="119">
        <f>IF(LEN('[36]Datos Financieros'!D25)&gt;0,'[36]Datos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1101898890</v>
      </c>
      <c r="C23" s="106"/>
      <c r="D23" s="106"/>
      <c r="E23" s="105">
        <f>SUM(E18:G22)</f>
        <v>1788.7968993506493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IF('[36]Datos Financieros'!F15="CUMPLE","X","")</f>
        <v>X</v>
      </c>
      <c r="G26" s="115" t="str">
        <f>IF('[36]Datos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IF(LEN('[36]Datos Financieros'!$D7)&gt;0,'[36]Datos Financieros'!$D7,"")</f>
        <v>7136000</v>
      </c>
      <c r="C29" s="53" t="str">
        <f>IF(LEN('[36]Datos Financieros'!$D8)&gt;0,'[36]Datos Financieros'!$D8,"")</f>
        <v/>
      </c>
      <c r="D29" s="53" t="str">
        <f>IF(LEN('[36]Datos Financieros'!$D9)&gt;0,'[36]Datos Financieros'!$D9,"")</f>
        <v/>
      </c>
      <c r="E29" s="54">
        <f>SUM(B29:D29)</f>
        <v>7136000</v>
      </c>
      <c r="F29" s="113"/>
      <c r="G29" s="116"/>
    </row>
    <row r="30" spans="1:7">
      <c r="A30" s="52" t="s">
        <v>61</v>
      </c>
      <c r="B30" s="53">
        <v>0</v>
      </c>
      <c r="C30" s="53" t="str">
        <f>IF(LEN('[36]Datos Financieros'!$E8)&gt;0,'[36]Datos Financieros'!$E8,"")</f>
        <v/>
      </c>
      <c r="D30" s="53" t="str">
        <f>IF(LEN('[36]Datos Financieros'!$E9)&gt;0,'[36]Datos Financieros'!$E9,"")</f>
        <v/>
      </c>
      <c r="E30" s="54">
        <f>SUM(B30:D30)</f>
        <v>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'[36]Datos Financieros'!D15</f>
        <v>0.9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 t="e">
        <f>E29/E30</f>
        <v>#DIV/0!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IF('[36]Datos Financieros'!F17="CUMPLE","X","")</f>
        <v>X</v>
      </c>
      <c r="G35" s="100" t="str">
        <f>IF('[36]Datos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v>0</v>
      </c>
      <c r="C38" s="53" t="str">
        <f>IF(LEN('[36]Datos Financieros'!$G8)&gt;0,'[36]Datos Financieros'!$G8,"")</f>
        <v/>
      </c>
      <c r="D38" s="53" t="str">
        <f>IF(LEN('[36]Datos Financieros'!$G9)&gt;0,'[36]Datos Financieros'!$G9,"")</f>
        <v/>
      </c>
      <c r="E38" s="67">
        <f>SUM(B38:D38)</f>
        <v>0</v>
      </c>
      <c r="F38" s="98"/>
      <c r="G38" s="101"/>
    </row>
    <row r="39" spans="1:7">
      <c r="A39" s="52" t="s">
        <v>66</v>
      </c>
      <c r="B39" s="53">
        <f>IF(LEN('[36]Datos Financieros'!$F7)&gt;0,'[36]Datos Financieros'!$F7,"")</f>
        <v>53436000</v>
      </c>
      <c r="C39" s="53" t="str">
        <f>IF(LEN('[36]Datos Financieros'!$F8)&gt;0,'[36]Datos Financieros'!$F8,"")</f>
        <v/>
      </c>
      <c r="D39" s="53" t="str">
        <f>IF(LEN('[36]Datos Financieros'!$F9)&gt;0,'[36]Datos Financieros'!$F9,"")</f>
        <v/>
      </c>
      <c r="E39" s="67">
        <f>SUM(B39:D39)</f>
        <v>53436000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'[36]Datos Financieros'!D17</f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</v>
      </c>
      <c r="F41" s="99"/>
      <c r="G41" s="102"/>
    </row>
    <row r="42" spans="1:7" ht="15.75" thickBot="1">
      <c r="A42" s="103" t="s">
        <v>68</v>
      </c>
      <c r="B42" s="104"/>
      <c r="C42" s="84" t="str">
        <f>IF(LEN('[36]Datos Financieros'!G16)&gt;0,'[36]Datos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7" spans="1:7">
      <c r="A47" s="73" t="s">
        <v>69</v>
      </c>
      <c r="B47" s="74"/>
      <c r="C47" s="2"/>
    </row>
    <row r="48" spans="1:7">
      <c r="A48" s="75" t="s">
        <v>70</v>
      </c>
      <c r="B48" s="74"/>
      <c r="C48" s="2"/>
    </row>
    <row r="49" spans="1:3">
      <c r="A49" s="75" t="s">
        <v>71</v>
      </c>
      <c r="B49" s="74"/>
      <c r="C49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opLeftCell="A11" workbookViewId="0">
      <selection activeCell="E41" sqref="E41"/>
    </sheetView>
  </sheetViews>
  <sheetFormatPr baseColWidth="10" defaultRowHeight="15"/>
  <cols>
    <col min="1" max="1" width="25.42578125" style="81" customWidth="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1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 t="s">
        <v>80</v>
      </c>
      <c r="B11" s="145" t="s">
        <v>81</v>
      </c>
      <c r="C11" s="145"/>
      <c r="D11" s="145"/>
      <c r="E11" s="145"/>
      <c r="F11" s="145"/>
      <c r="G11" s="145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IF(LEN('[37]Lista de Chequeo'!A15)&gt;0,'[37]Lista de Chequeo'!A15,"")</f>
        <v>1</v>
      </c>
      <c r="B13" s="130" t="str">
        <f>IF(LEN('[37]Lista de Chequeo'!C15)&gt;0,'[37]Lista de Chequeo'!C15,"")</f>
        <v>FUNDACIÓN PARA EL DESARROLLO Y LA PROMOCIÓN COMUNITARIA</v>
      </c>
      <c r="C13" s="130"/>
      <c r="D13" s="130"/>
      <c r="E13" s="130"/>
      <c r="F13" s="130"/>
      <c r="G13" s="36" t="str">
        <f>IF(LEN('[37]Lista de Chequeo'!B15)&gt;0,'[37]Lista de Chequeo'!B15,"")</f>
        <v>900044471- 1</v>
      </c>
    </row>
    <row r="14" spans="1:7">
      <c r="A14" s="35">
        <f>IF(LEN('[37]Lista de Chequeo'!A16)&gt;0,'[37]Lista de Chequeo'!A16,"")</f>
        <v>2</v>
      </c>
      <c r="B14" s="130" t="str">
        <f>IF(LEN('[37]Lista de Chequeo'!C16)&gt;0,'[37]Lista de Chequeo'!C16,"")</f>
        <v>COOPERATIVA DE ASOCIACIONES HOGARES DE BIENESTAR Y PERSONAS NATURALES</v>
      </c>
      <c r="C14" s="130"/>
      <c r="D14" s="130"/>
      <c r="E14" s="130"/>
      <c r="F14" s="130"/>
      <c r="G14" s="36" t="str">
        <f>IF(LEN('[37]Lista de Chequeo'!B16)&gt;0,'[37]Lista de Chequeo'!B16,"")</f>
        <v>802003545- 5</v>
      </c>
    </row>
    <row r="15" spans="1:7" ht="15.75" thickBot="1">
      <c r="A15" s="37"/>
      <c r="B15" s="131" t="str">
        <f>IF(LEN('[37]Lista de Chequeo'!C17)&gt;0,'[37]Lista de Chequeo'!C17,"")</f>
        <v/>
      </c>
      <c r="C15" s="131"/>
      <c r="D15" s="131"/>
      <c r="E15" s="131"/>
      <c r="F15" s="131"/>
      <c r="G15" s="38" t="str">
        <f>IF(LEN('[37]Lista de Chequeo'!B17)&gt;0,'[37]Lista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IF(LEN('[37]Datos Financieros'!A21:B21)&gt;0,'[37]Datos Financieros'!A21:B21,"")</f>
        <v>24</v>
      </c>
      <c r="B18" s="119">
        <f>IF(LEN('[37]Datos Financieros'!C21)&gt;0,'[37]Datos Financieros'!C21,"")</f>
        <v>569062650</v>
      </c>
      <c r="C18" s="119"/>
      <c r="D18" s="119"/>
      <c r="E18" s="119">
        <f>IF(LEN('[37]Datos Financieros'!D21)&gt;0,'[37]Datos Financieros'!D21,"")</f>
        <v>923.80300324675329</v>
      </c>
      <c r="F18" s="119"/>
      <c r="G18" s="120"/>
    </row>
    <row r="19" spans="1:7">
      <c r="A19" s="42">
        <f>IF(LEN('[37]Datos Financieros'!A22:B22)&gt;0,'[37]Datos Financieros'!A22:B22,"")</f>
        <v>35</v>
      </c>
      <c r="B19" s="118">
        <f>IF(LEN('[37]Datos Financieros'!C22)&gt;0,'[37]Datos Financieros'!C22,"")</f>
        <v>1597781240</v>
      </c>
      <c r="C19" s="118"/>
      <c r="D19" s="118"/>
      <c r="E19" s="119">
        <f>IF(LEN('[37]Datos Financieros'!D22)&gt;0,'[37]Datos Financieros'!D22,"")</f>
        <v>2593.8007142857141</v>
      </c>
      <c r="F19" s="119"/>
      <c r="G19" s="120"/>
    </row>
    <row r="20" spans="1:7">
      <c r="A20" s="42">
        <f>IF(LEN('[37]Datos Financieros'!A23:B23)&gt;0,'[37]Datos Financieros'!A23:B23,"")</f>
        <v>39</v>
      </c>
      <c r="B20" s="118">
        <f>IF(LEN('[37]Datos Financieros'!C23)&gt;0,'[37]Datos Financieros'!C23,"")</f>
        <v>291827000</v>
      </c>
      <c r="C20" s="118"/>
      <c r="D20" s="118"/>
      <c r="E20" s="119">
        <f>IF(LEN('[37]Datos Financieros'!D23)&gt;0,'[37]Datos Financieros'!D23,"")</f>
        <v>473.74512987012986</v>
      </c>
      <c r="F20" s="119"/>
      <c r="G20" s="120"/>
    </row>
    <row r="21" spans="1:7">
      <c r="A21" s="42">
        <f>IF(LEN('[37]Datos Financieros'!A24:B24)&gt;0,'[37]Datos Financieros'!A24:B24,"")</f>
        <v>40</v>
      </c>
      <c r="B21" s="118">
        <f>IF(LEN('[37]Datos Financieros'!C24)&gt;0,'[37]Datos Financieros'!C24,"")</f>
        <v>837543490</v>
      </c>
      <c r="C21" s="118"/>
      <c r="D21" s="118"/>
      <c r="E21" s="119">
        <f>IF(LEN('[37]Datos Financieros'!D24)&gt;0,'[37]Datos Financieros'!D24,"")</f>
        <v>1359.6485227272726</v>
      </c>
      <c r="F21" s="119"/>
      <c r="G21" s="120"/>
    </row>
    <row r="22" spans="1:7" ht="15.75" thickBot="1">
      <c r="A22" s="43" t="str">
        <f>IF(LEN('[37]Datos Financieros'!A25:B25)&gt;0,'[37]Datos Financieros'!A25:B25,"")</f>
        <v/>
      </c>
      <c r="B22" s="121">
        <f>IF(LEN('[37]Datos Financieros'!C25)&gt;0,'[37]Datos Financieros'!C25,"")</f>
        <v>0</v>
      </c>
      <c r="C22" s="121"/>
      <c r="D22" s="121"/>
      <c r="E22" s="119">
        <f>IF(LEN('[37]Datos Financieros'!D25)&gt;0,'[37]Datos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3296214380</v>
      </c>
      <c r="C23" s="106"/>
      <c r="D23" s="106"/>
      <c r="E23" s="105">
        <f>SUM(E18:G22)</f>
        <v>5350.9973701298695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IF('[37]Datos Financieros'!F15="CUMPLE","X","")</f>
        <v>X</v>
      </c>
      <c r="G26" s="115" t="str">
        <f>IF('[37]Datos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IF(LEN('[37]Datos Financieros'!$D7)&gt;0,'[37]Datos Financieros'!$D7,"")</f>
        <v>249285495</v>
      </c>
      <c r="C29" s="53">
        <f>IF(LEN('[37]Datos Financieros'!$D8)&gt;0,'[37]Datos Financieros'!$D8,"")</f>
        <v>277145326</v>
      </c>
      <c r="D29" s="53" t="str">
        <f>IF(LEN('[37]Datos Financieros'!$D9)&gt;0,'[37]Datos Financieros'!$D9,"")</f>
        <v/>
      </c>
      <c r="E29" s="54">
        <f>SUM(B29:D29)</f>
        <v>526430821</v>
      </c>
      <c r="F29" s="113"/>
      <c r="G29" s="116"/>
    </row>
    <row r="30" spans="1:7">
      <c r="A30" s="52" t="s">
        <v>61</v>
      </c>
      <c r="B30" s="53">
        <f>IF(LEN('[37]Datos Financieros'!$E7)&gt;0,'[37]Datos Financieros'!$E7,"")</f>
        <v>18426408</v>
      </c>
      <c r="C30" s="53">
        <f>IF(LEN('[37]Datos Financieros'!$E8)&gt;0,'[37]Datos Financieros'!$E8,"")</f>
        <v>13720154</v>
      </c>
      <c r="D30" s="53" t="str">
        <f>IF(LEN('[37]Datos Financieros'!$E9)&gt;0,'[37]Datos Financieros'!$E9,"")</f>
        <v/>
      </c>
      <c r="E30" s="54">
        <f>SUM(B30:D30)</f>
        <v>32146562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16.37596023487675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IF('[37]Datos Financieros'!F17="CUMPLE","X","")</f>
        <v>X</v>
      </c>
      <c r="G35" s="100" t="str">
        <f>IF('[37]Datos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IF(LEN('[37]Datos Financieros'!$G7)&gt;0,'[37]Datos Financieros'!$G7,"")</f>
        <v>18426408</v>
      </c>
      <c r="C38" s="53">
        <f>IF(LEN('[37]Datos Financieros'!$G8)&gt;0,'[37]Datos Financieros'!$G8,"")</f>
        <v>103938193</v>
      </c>
      <c r="D38" s="53" t="str">
        <f>IF(LEN('[37]Datos Financieros'!$G9)&gt;0,'[37]Datos Financieros'!$G9,"")</f>
        <v/>
      </c>
      <c r="E38" s="67">
        <f>SUM(B38:D38)</f>
        <v>122364601</v>
      </c>
      <c r="F38" s="98"/>
      <c r="G38" s="101"/>
    </row>
    <row r="39" spans="1:7">
      <c r="A39" s="52" t="s">
        <v>66</v>
      </c>
      <c r="B39" s="53">
        <f>IF(LEN('[37]Datos Financieros'!$F7)&gt;0,'[37]Datos Financieros'!$F7,"")</f>
        <v>287660495</v>
      </c>
      <c r="C39" s="53">
        <f>IF(LEN('[37]Datos Financieros'!$F8)&gt;0,'[37]Datos Financieros'!$F8,"")</f>
        <v>285353450</v>
      </c>
      <c r="D39" s="53" t="str">
        <f>IF(LEN('[37]Datos Financieros'!$F9)&gt;0,'[37]Datos Financieros'!$F9,"")</f>
        <v/>
      </c>
      <c r="E39" s="67">
        <f>SUM(B39:D39)</f>
        <v>573013945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0.21354559006413013</v>
      </c>
      <c r="F41" s="99"/>
      <c r="G41" s="102"/>
    </row>
    <row r="42" spans="1:7" ht="15.75" thickBot="1">
      <c r="A42" s="103" t="s">
        <v>68</v>
      </c>
      <c r="B42" s="104"/>
      <c r="C42" s="78" t="str">
        <f>IF(LEN('[37]Datos Financieros'!G16)&gt;0,'[37]Datos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30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9:D19"/>
    <mergeCell ref="E19:G19"/>
    <mergeCell ref="A8:G8"/>
    <mergeCell ref="A10:G10"/>
    <mergeCell ref="B11:G11"/>
    <mergeCell ref="B12:F12"/>
    <mergeCell ref="B13:F13"/>
    <mergeCell ref="B14:F14"/>
    <mergeCell ref="B15:F15"/>
    <mergeCell ref="B17:D17"/>
    <mergeCell ref="E17:G17"/>
    <mergeCell ref="B18:D18"/>
    <mergeCell ref="E18:G18"/>
  </mergeCell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2" workbookViewId="0">
      <selection activeCell="E41" sqref="E41"/>
    </sheetView>
  </sheetViews>
  <sheetFormatPr baseColWidth="10" defaultRowHeight="15"/>
  <cols>
    <col min="1" max="1" width="22.42578125" style="81" customWidth="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3.2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IF(LEN('[38]Lista de Chequeo'!A15)&gt;0,'[38]Lista de Chequeo'!A15,"")</f>
        <v>1</v>
      </c>
      <c r="B13" s="130" t="str">
        <f>IF(LEN('[38]Lista de Chequeo'!C15)&gt;0,'[38]Lista de Chequeo'!C15,"")</f>
        <v>FUNDACIÓN SOCIAL ESFUERZO PROPIO</v>
      </c>
      <c r="C13" s="130"/>
      <c r="D13" s="130"/>
      <c r="E13" s="130"/>
      <c r="F13" s="130"/>
      <c r="G13" s="36" t="str">
        <f>IF(LEN('[38]Lista de Chequeo'!B15)&gt;0,'[38]Lista de Chequeo'!B15,"")</f>
        <v>900293455 - 9</v>
      </c>
    </row>
    <row r="14" spans="1:7">
      <c r="A14" s="35">
        <f>IF(LEN('[38]Lista de Chequeo'!A16)&gt;0,'[38]Lista de Chequeo'!A16,"")</f>
        <v>2</v>
      </c>
      <c r="B14" s="130" t="str">
        <f>IF(LEN('[38]Lista de Chequeo'!C16)&gt;0,'[38]Lista de Chequeo'!C16,"")</f>
        <v/>
      </c>
      <c r="C14" s="130"/>
      <c r="D14" s="130"/>
      <c r="E14" s="130"/>
      <c r="F14" s="130"/>
      <c r="G14" s="36" t="str">
        <f>IF(LEN('[38]Lista de Chequeo'!B16)&gt;0,'[38]Lista de Chequeo'!B16,"")</f>
        <v/>
      </c>
    </row>
    <row r="15" spans="1:7" ht="15.75" thickBot="1">
      <c r="A15" s="37">
        <f>IF(LEN('[38]Lista de Chequeo'!A17)&gt;0,'[38]Lista de Chequeo'!A17,"")</f>
        <v>3</v>
      </c>
      <c r="B15" s="131" t="str">
        <f>IF(LEN('[38]Lista de Chequeo'!C17)&gt;0,'[38]Lista de Chequeo'!C17,"")</f>
        <v/>
      </c>
      <c r="C15" s="131"/>
      <c r="D15" s="131"/>
      <c r="E15" s="131"/>
      <c r="F15" s="131"/>
      <c r="G15" s="38" t="str">
        <f>IF(LEN('[38]Lista de Chequeo'!B17)&gt;0,'[38]Lista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IF(LEN('[38]Datos Financieros'!A21:B21)&gt;0,'[38]Datos Financieros'!A21:B21,"")</f>
        <v>24</v>
      </c>
      <c r="B18" s="119">
        <f>IF(LEN('[38]Datos Financieros'!C21)&gt;0,'[38]Datos Financieros'!C21,"")</f>
        <v>569062650</v>
      </c>
      <c r="C18" s="119"/>
      <c r="D18" s="119"/>
      <c r="E18" s="119">
        <f>IF(LEN('[38]Datos Financieros'!D21)&gt;0,'[38]Datos Financieros'!D21,"")</f>
        <v>923.80300324675329</v>
      </c>
      <c r="F18" s="119"/>
      <c r="G18" s="120"/>
    </row>
    <row r="19" spans="1:7">
      <c r="A19" s="42">
        <f>IF(LEN('[38]Datos Financieros'!A22:B22)&gt;0,'[38]Datos Financieros'!A22:B22,"")</f>
        <v>35</v>
      </c>
      <c r="B19" s="118">
        <f>IF(LEN('[38]Datos Financieros'!C22)&gt;0,'[38]Datos Financieros'!C22,"")</f>
        <v>1597781240</v>
      </c>
      <c r="C19" s="118"/>
      <c r="D19" s="118"/>
      <c r="E19" s="119">
        <f>IF(LEN('[38]Datos Financieros'!D22)&gt;0,'[38]Datos Financieros'!D22,"")</f>
        <v>2593.8007142857141</v>
      </c>
      <c r="F19" s="119"/>
      <c r="G19" s="120"/>
    </row>
    <row r="20" spans="1:7">
      <c r="A20" s="42">
        <f>IF(LEN('[38]Datos Financieros'!A23:B23)&gt;0,'[38]Datos Financieros'!A23:B23,"")</f>
        <v>39</v>
      </c>
      <c r="B20" s="118">
        <f>IF(LEN('[38]Datos Financieros'!C23)&gt;0,'[38]Datos Financieros'!C23,"")</f>
        <v>291827000</v>
      </c>
      <c r="C20" s="118"/>
      <c r="D20" s="118"/>
      <c r="E20" s="119">
        <f>IF(LEN('[38]Datos Financieros'!D23)&gt;0,'[38]Datos Financieros'!D23,"")</f>
        <v>473.74512987012986</v>
      </c>
      <c r="F20" s="119"/>
      <c r="G20" s="120"/>
    </row>
    <row r="21" spans="1:7">
      <c r="A21" s="42">
        <f>IF(LEN('[38]Datos Financieros'!A24:B24)&gt;0,'[38]Datos Financieros'!A24:B24,"")</f>
        <v>40</v>
      </c>
      <c r="B21" s="118">
        <f>IF(LEN('[38]Datos Financieros'!C24)&gt;0,'[38]Datos Financieros'!C24,"")</f>
        <v>837543490</v>
      </c>
      <c r="C21" s="118"/>
      <c r="D21" s="118"/>
      <c r="E21" s="119">
        <f>IF(LEN('[38]Datos Financieros'!D24)&gt;0,'[38]Datos Financieros'!D24,"")</f>
        <v>1359.6485227272726</v>
      </c>
      <c r="F21" s="119"/>
      <c r="G21" s="120"/>
    </row>
    <row r="22" spans="1:7" ht="15.75" thickBot="1">
      <c r="A22" s="43" t="str">
        <f>IF(LEN('[38]Datos Financieros'!A25:B25)&gt;0,'[38]Datos Financieros'!A25:B25,"")</f>
        <v/>
      </c>
      <c r="B22" s="121">
        <f>IF(LEN('[38]Datos Financieros'!C25)&gt;0,'[38]Datos Financieros'!C25,"")</f>
        <v>0</v>
      </c>
      <c r="C22" s="121"/>
      <c r="D22" s="121"/>
      <c r="E22" s="119">
        <f>IF(LEN('[38]Datos Financieros'!D25)&gt;0,'[38]Datos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3296214380</v>
      </c>
      <c r="C23" s="106"/>
      <c r="D23" s="106"/>
      <c r="E23" s="105">
        <f>SUM(E18:G22)</f>
        <v>5350.9973701298695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IF('[38]Datos Financieros'!F15="CUMPLE","X","")</f>
        <v>X</v>
      </c>
      <c r="G26" s="115" t="str">
        <f>IF('[38]Datos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IF(LEN('[38]Datos Financieros'!$D7)&gt;0,'[38]Datos Financieros'!$D7,"")</f>
        <v>77200000</v>
      </c>
      <c r="C29" s="53" t="str">
        <f>IF(LEN('[38]Datos Financieros'!$D8)&gt;0,'[38]Datos Financieros'!$D8,"")</f>
        <v/>
      </c>
      <c r="D29" s="53" t="str">
        <f>IF(LEN('[38]Datos Financieros'!$D9)&gt;0,'[38]Datos Financieros'!$D9,"")</f>
        <v/>
      </c>
      <c r="E29" s="54">
        <f>SUM(B29:D29)</f>
        <v>77200000</v>
      </c>
      <c r="F29" s="113"/>
      <c r="G29" s="116"/>
    </row>
    <row r="30" spans="1:7">
      <c r="A30" s="52" t="s">
        <v>61</v>
      </c>
      <c r="B30" s="53">
        <f>IF(LEN('[38]Datos Financieros'!$E7)&gt;0,'[38]Datos Financieros'!$E7,"")</f>
        <v>14900000</v>
      </c>
      <c r="C30" s="53" t="str">
        <f>IF(LEN('[38]Datos Financieros'!$E8)&gt;0,'[38]Datos Financieros'!$E8,"")</f>
        <v/>
      </c>
      <c r="D30" s="53" t="str">
        <f>IF(LEN('[38]Datos Financieros'!$E9)&gt;0,'[38]Datos Financieros'!$E9,"")</f>
        <v/>
      </c>
      <c r="E30" s="54">
        <f>SUM(B30:D30)</f>
        <v>14900000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5.1812080536912752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IF('[38]Datos Financieros'!F17="CUMPLE","X","")</f>
        <v>X</v>
      </c>
      <c r="G35" s="100" t="str">
        <f>IF('[38]Datos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IF(LEN('[38]Datos Financieros'!$G7)&gt;0,'[38]Datos Financieros'!$G7,"")</f>
        <v>14900000</v>
      </c>
      <c r="C38" s="53" t="str">
        <f>IF(LEN('[38]Datos Financieros'!$G8)&gt;0,'[38]Datos Financieros'!$G8,"")</f>
        <v/>
      </c>
      <c r="D38" s="53" t="str">
        <f>IF(LEN('[38]Datos Financieros'!$G9)&gt;0,'[38]Datos Financieros'!$G9,"")</f>
        <v/>
      </c>
      <c r="E38" s="67">
        <f>SUM(B38:D38)</f>
        <v>14900000</v>
      </c>
      <c r="F38" s="98"/>
      <c r="G38" s="101"/>
    </row>
    <row r="39" spans="1:7">
      <c r="A39" s="52" t="s">
        <v>66</v>
      </c>
      <c r="B39" s="53">
        <f>IF(LEN('[38]Datos Financieros'!$F7)&gt;0,'[38]Datos Financieros'!$F7,"")</f>
        <v>101900000</v>
      </c>
      <c r="C39" s="53" t="str">
        <f>IF(LEN('[38]Datos Financieros'!$F8)&gt;0,'[38]Datos Financieros'!$F8,"")</f>
        <v/>
      </c>
      <c r="D39" s="53" t="str">
        <f>IF(LEN('[38]Datos Financieros'!$F9)&gt;0,'[38]Datos Financieros'!$F9,"")</f>
        <v/>
      </c>
      <c r="E39" s="67">
        <f>SUM(B39:D39)</f>
        <v>101900000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0.14622178606476938</v>
      </c>
      <c r="F41" s="99"/>
      <c r="G41" s="102"/>
    </row>
    <row r="42" spans="1:7" ht="15.75" thickBot="1">
      <c r="A42" s="103" t="s">
        <v>68</v>
      </c>
      <c r="B42" s="104"/>
      <c r="C42" s="78" t="str">
        <f>IF(LEN('[38]Datos Financieros'!G16)&gt;0,'[38]Datos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6" workbookViewId="0">
      <selection activeCell="E41" sqref="E41"/>
    </sheetView>
  </sheetViews>
  <sheetFormatPr baseColWidth="10" defaultRowHeight="15"/>
  <cols>
    <col min="1" max="1" width="27.5703125" style="81" customWidth="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66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57" customHeight="1" thickBot="1">
      <c r="A11" s="160" t="s">
        <v>82</v>
      </c>
      <c r="B11" s="160"/>
      <c r="C11" s="160"/>
      <c r="D11" s="160"/>
      <c r="E11" s="160"/>
      <c r="F11" s="160"/>
      <c r="G11" s="160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IF(LEN('[39]Lista de Chequeo'!A15)&gt;0,'[39]Lista de Chequeo'!A15,"")</f>
        <v>1</v>
      </c>
      <c r="B13" s="130" t="str">
        <f>IF(LEN('[39]Lista de Chequeo'!C15)&gt;0,'[39]Lista de Chequeo'!C15,"")</f>
        <v>FUNDACION SEMILLAS DE PROSPERIDAD</v>
      </c>
      <c r="C13" s="130"/>
      <c r="D13" s="130"/>
      <c r="E13" s="130"/>
      <c r="F13" s="130"/>
      <c r="G13" s="36" t="str">
        <f>IF(LEN('[39]Lista de Chequeo'!B15)&gt;0,'[39]Lista de Chequeo'!B15,"")</f>
        <v>802020420 - 5</v>
      </c>
    </row>
    <row r="14" spans="1:7" ht="30.75" customHeight="1">
      <c r="A14" s="35">
        <f>IF(LEN('[39]Lista de Chequeo'!A16)&gt;0,'[39]Lista de Chequeo'!A16,"")</f>
        <v>2</v>
      </c>
      <c r="B14" s="130" t="str">
        <f>IF(LEN('[39]Lista de Chequeo'!C16)&gt;0,'[39]Lista de Chequeo'!C16,"")</f>
        <v>FUNDACIÓN PARA EL FOMENTO DE LA DEMOCRACIA EL DESARROLLO SOCIAL Y LA ECOLOGIA</v>
      </c>
      <c r="C14" s="130"/>
      <c r="D14" s="130"/>
      <c r="E14" s="130"/>
      <c r="F14" s="130"/>
      <c r="G14" s="36" t="str">
        <f>IF(LEN('[39]Lista de Chequeo'!B16)&gt;0,'[39]Lista de Chequeo'!B16,"")</f>
        <v>800205721- 5</v>
      </c>
    </row>
    <row r="15" spans="1:7" ht="15.75" thickBot="1">
      <c r="A15" s="37">
        <f>IF(LEN('[39]Lista de Chequeo'!A17)&gt;0,'[39]Lista de Chequeo'!A17,"")</f>
        <v>3</v>
      </c>
      <c r="B15" s="131" t="str">
        <f>IF(LEN('[39]Lista de Chequeo'!C17)&gt;0,'[39]Lista de Chequeo'!C17,"")</f>
        <v/>
      </c>
      <c r="C15" s="131"/>
      <c r="D15" s="131"/>
      <c r="E15" s="131"/>
      <c r="F15" s="131"/>
      <c r="G15" s="38" t="str">
        <f>IF(LEN('[39]Lista de Chequeo'!B17)&gt;0,'[39]Lista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IF(LEN('[39]Datos Financieros'!A22:B22)&gt;0,'[39]Datos Financieros'!A22:B22,"")</f>
        <v>2</v>
      </c>
      <c r="B18" s="119">
        <f>IF(LEN('[39]Datos Financieros'!C22)&gt;0,'[39]Datos Financieros'!C22,"")</f>
        <v>1252968600</v>
      </c>
      <c r="C18" s="119"/>
      <c r="D18" s="119"/>
      <c r="E18" s="119">
        <f>IF(LEN('[39]Datos Financieros'!D22)&gt;0,'[39]Datos Financieros'!D22,"")</f>
        <v>2034.039935064935</v>
      </c>
      <c r="F18" s="119"/>
      <c r="G18" s="120"/>
    </row>
    <row r="19" spans="1:7">
      <c r="A19" s="42">
        <f>IF(LEN('[39]Datos Financieros'!A23:B23)&gt;0,'[39]Datos Financieros'!A23:B23,"")</f>
        <v>3</v>
      </c>
      <c r="B19" s="118">
        <f>IF(LEN('[39]Datos Financieros'!C23)&gt;0,'[39]Datos Financieros'!C23,"")</f>
        <v>1127671740</v>
      </c>
      <c r="C19" s="118"/>
      <c r="D19" s="118"/>
      <c r="E19" s="119">
        <f>IF(LEN('[39]Datos Financieros'!D23)&gt;0,'[39]Datos Financieros'!D23,"")</f>
        <v>1830.6359415584416</v>
      </c>
      <c r="F19" s="119"/>
      <c r="G19" s="120"/>
    </row>
    <row r="20" spans="1:7">
      <c r="A20" s="42">
        <f>IF(LEN('[39]Datos Financieros'!A24:B24)&gt;0,'[39]Datos Financieros'!A24:B24,"")</f>
        <v>5</v>
      </c>
      <c r="B20" s="118">
        <f>IF(LEN('[39]Datos Financieros'!C24)&gt;0,'[39]Datos Financieros'!C24,"")</f>
        <v>1101898890</v>
      </c>
      <c r="C20" s="118"/>
      <c r="D20" s="118"/>
      <c r="E20" s="119">
        <f>IF(LEN('[39]Datos Financieros'!D24)&gt;0,'[39]Datos Financieros'!D24,"")</f>
        <v>1788.7968993506493</v>
      </c>
      <c r="F20" s="119"/>
      <c r="G20" s="120"/>
    </row>
    <row r="21" spans="1:7">
      <c r="A21" s="42">
        <f>IF(LEN('[39]Datos Financieros'!A25:B25)&gt;0,'[39]Datos Financieros'!A25:B25,"")</f>
        <v>13</v>
      </c>
      <c r="B21" s="118">
        <f>IF(LEN('[39]Datos Financieros'!C25)&gt;0,'[39]Datos Financieros'!C25,"")</f>
        <v>544147600</v>
      </c>
      <c r="C21" s="118"/>
      <c r="D21" s="118"/>
      <c r="E21" s="119">
        <f>IF(LEN('[39]Datos Financieros'!D25)&gt;0,'[39]Datos Financieros'!D25,"")</f>
        <v>883.35649350649351</v>
      </c>
      <c r="F21" s="119"/>
      <c r="G21" s="120"/>
    </row>
    <row r="22" spans="1:7" ht="15.75" thickBot="1">
      <c r="A22" s="43">
        <f>IF(LEN('[39]Datos Financieros'!A27:B27)&gt;0,'[39]Datos Financieros'!A27:B27,"")</f>
        <v>27</v>
      </c>
      <c r="B22" s="121">
        <f>IF(LEN('[39]Datos Financieros'!C27)&gt;0,'[39]Datos Financieros'!C27,"")</f>
        <v>1193572430</v>
      </c>
      <c r="C22" s="121"/>
      <c r="D22" s="121"/>
      <c r="E22" s="119">
        <f>IF(LEN('[39]Datos Financieros'!D27)&gt;0,'[39]Datos Financieros'!D27,"")</f>
        <v>1937.6175811688311</v>
      </c>
      <c r="F22" s="119"/>
      <c r="G22" s="120"/>
    </row>
    <row r="23" spans="1:7" ht="15.75" thickBot="1">
      <c r="A23" s="44" t="s">
        <v>55</v>
      </c>
      <c r="B23" s="105">
        <f>SUM(B18:D22)</f>
        <v>5220259260</v>
      </c>
      <c r="C23" s="106"/>
      <c r="D23" s="106"/>
      <c r="E23" s="105">
        <f>SUM(E18:G22)</f>
        <v>8474.4468506493504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IF('[39]Datos Financieros'!F15="CUMPLE","X","")</f>
        <v>X</v>
      </c>
      <c r="G26" s="115" t="str">
        <f>IF('[39]Datos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IF(LEN('[39]Datos Financieros'!$D7)&gt;0,'[39]Datos Financieros'!$D7,"")</f>
        <v>795028999</v>
      </c>
      <c r="C29" s="53">
        <f>IF(LEN('[39]Datos Financieros'!$D8)&gt;0,'[39]Datos Financieros'!$D8,"")</f>
        <v>440297147</v>
      </c>
      <c r="D29" s="53" t="str">
        <f>IF(LEN('[39]Datos Financieros'!$D9)&gt;0,'[39]Datos Financieros'!$D9,"")</f>
        <v/>
      </c>
      <c r="E29" s="54">
        <f>SUM(B29:D29)</f>
        <v>1235326146</v>
      </c>
      <c r="F29" s="113"/>
      <c r="G29" s="116"/>
    </row>
    <row r="30" spans="1:7">
      <c r="A30" s="52" t="s">
        <v>61</v>
      </c>
      <c r="B30" s="53">
        <f>IF(LEN('[39]Datos Financieros'!$E7)&gt;0,'[39]Datos Financieros'!$E7,"")</f>
        <v>500291999</v>
      </c>
      <c r="C30" s="53">
        <f>IF(LEN('[39]Datos Financieros'!$E8)&gt;0,'[39]Datos Financieros'!$E8,"")</f>
        <v>174925824</v>
      </c>
      <c r="D30" s="53" t="str">
        <f>IF(LEN('[39]Datos Financieros'!$E9)&gt;0,'[39]Datos Financieros'!$E9,"")</f>
        <v/>
      </c>
      <c r="E30" s="54">
        <f>SUM(B30:D30)</f>
        <v>675217823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1.8295224206485439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IF('[39]Datos Financieros'!F17="CUMPLE","X","")</f>
        <v>X</v>
      </c>
      <c r="G35" s="100" t="str">
        <f>IF('[39]Datos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IF(LEN('[39]Datos Financieros'!$G7)&gt;0,'[39]Datos Financieros'!$G7,"")</f>
        <v>570291999</v>
      </c>
      <c r="C38" s="53">
        <f>IF(LEN('[39]Datos Financieros'!$G8)&gt;0,'[39]Datos Financieros'!$G8,"")</f>
        <v>174925824</v>
      </c>
      <c r="D38" s="53" t="str">
        <f>IF(LEN('[39]Datos Financieros'!$G9)&gt;0,'[39]Datos Financieros'!$G9,"")</f>
        <v/>
      </c>
      <c r="E38" s="67">
        <f>SUM(B38:D38)</f>
        <v>745217823</v>
      </c>
      <c r="F38" s="98"/>
      <c r="G38" s="101"/>
    </row>
    <row r="39" spans="1:7">
      <c r="A39" s="52" t="s">
        <v>66</v>
      </c>
      <c r="B39" s="53">
        <f>IF(LEN('[39]Datos Financieros'!$F7)&gt;0,'[39]Datos Financieros'!$F7,"")</f>
        <v>823717999</v>
      </c>
      <c r="C39" s="53">
        <f>IF(LEN('[39]Datos Financieros'!$F8)&gt;0,'[39]Datos Financieros'!$F8,"")</f>
        <v>715858747</v>
      </c>
      <c r="D39" s="53" t="str">
        <f>IF(LEN('[39]Datos Financieros'!$F9)&gt;0,'[39]Datos Financieros'!$F9,"")</f>
        <v/>
      </c>
      <c r="E39" s="67">
        <f>SUM(B39:D39)</f>
        <v>1539576746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0.48404071114750391</v>
      </c>
      <c r="F41" s="99"/>
      <c r="G41" s="102"/>
    </row>
    <row r="42" spans="1:7" ht="15.75" thickBot="1">
      <c r="A42" s="103" t="s">
        <v>68</v>
      </c>
      <c r="B42" s="104"/>
      <c r="C42" s="78" t="str">
        <f>IF(LEN('[39]Datos Financieros'!G16)&gt;0,'[39]Datos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0:D20"/>
    <mergeCell ref="E20:G20"/>
    <mergeCell ref="B21:D21"/>
    <mergeCell ref="E21:G21"/>
    <mergeCell ref="B22:D22"/>
    <mergeCell ref="E22:G22"/>
    <mergeCell ref="A42:B4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E19:G19"/>
    <mergeCell ref="A8:G8"/>
    <mergeCell ref="A10:G10"/>
    <mergeCell ref="B12:F12"/>
    <mergeCell ref="B13:F13"/>
    <mergeCell ref="B14:F14"/>
    <mergeCell ref="B15:F15"/>
    <mergeCell ref="A11:G11"/>
    <mergeCell ref="B17:D17"/>
    <mergeCell ref="E17:G17"/>
    <mergeCell ref="B18:D18"/>
    <mergeCell ref="E18:G18"/>
    <mergeCell ref="B19:D19"/>
  </mergeCell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8"/>
  <sheetViews>
    <sheetView tabSelected="1" topLeftCell="A11" workbookViewId="0">
      <selection activeCell="T44" sqref="T44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70.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6.5" thickBot="1">
      <c r="A11" s="32"/>
      <c r="B11" s="141" t="s">
        <v>88</v>
      </c>
      <c r="C11" s="141"/>
      <c r="D11" s="141"/>
      <c r="E11" s="141"/>
      <c r="F11" s="141"/>
      <c r="G11" s="141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 ht="27" customHeight="1">
      <c r="A13" s="35">
        <f>IF(LEN('[40]Lista de Chequeo'!A15)&gt;0,'[40]Lista de Chequeo'!A15,"")</f>
        <v>1</v>
      </c>
      <c r="B13" s="130" t="str">
        <f>IF(LEN('[40]Lista de Chequeo'!C15)&gt;0,'[40]Lista de Chequeo'!C15,"")</f>
        <v>FUNDACION PARA EL DESARROLLO INTEGRAL DE LA NIÑEZ JESUS DE LA BUENA ESPERANZA - FUNDIJEBE</v>
      </c>
      <c r="C13" s="130"/>
      <c r="D13" s="130"/>
      <c r="E13" s="130"/>
      <c r="F13" s="130"/>
      <c r="G13" s="36">
        <f>IF(LEN('[40]Lista de Chequeo'!B15)&gt;0,'[40]Lista de Chequeo'!B15,"")</f>
        <v>900655545</v>
      </c>
    </row>
    <row r="14" spans="1:7" ht="24" customHeight="1">
      <c r="A14" s="35">
        <v>2</v>
      </c>
      <c r="B14" s="130" t="s">
        <v>89</v>
      </c>
      <c r="C14" s="130"/>
      <c r="D14" s="130"/>
      <c r="E14" s="130"/>
      <c r="F14" s="130"/>
      <c r="G14" s="36">
        <v>802014460</v>
      </c>
    </row>
    <row r="15" spans="1:7" ht="15.75" thickBot="1">
      <c r="A15" s="37" t="str">
        <f>IF(LEN('[40]Lista de Chequeo'!A17)&gt;0,'[40]Lista de Chequeo'!A17,"")</f>
        <v/>
      </c>
      <c r="B15" s="131" t="str">
        <f>IF(LEN('[40]Lista de Chequeo'!C17)&gt;0,'[40]Lista de Chequeo'!C17,"")</f>
        <v/>
      </c>
      <c r="C15" s="131"/>
      <c r="D15" s="131"/>
      <c r="E15" s="131"/>
      <c r="F15" s="131"/>
      <c r="G15" s="38" t="str">
        <f>IF(LEN('[40]Lista de Chequeo'!B17)&gt;0,'[40]Lista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IF(LEN('[40]Datos Financieros'!A21:B21)&gt;0,'[40]Datos Financieros'!A21:B21,"")</f>
        <v>40</v>
      </c>
      <c r="B18" s="119">
        <f>IF(LEN('[40]Datos Financieros'!C21)&gt;0,'[40]Datos Financieros'!C21,"")</f>
        <v>837543490</v>
      </c>
      <c r="C18" s="119"/>
      <c r="D18" s="119"/>
      <c r="E18" s="119">
        <f>IF(LEN('[40]Datos Financieros'!D21)&gt;0,'[40]Datos Financieros'!D21,"")</f>
        <v>1359.6485227272726</v>
      </c>
      <c r="F18" s="119"/>
      <c r="G18" s="120"/>
    </row>
    <row r="19" spans="1:7">
      <c r="A19" s="42">
        <f>IF(LEN('[40]Datos Financieros'!A22:B22)&gt;0,'[40]Datos Financieros'!A22:B22,"")</f>
        <v>44</v>
      </c>
      <c r="B19" s="118">
        <f>IF(LEN('[40]Datos Financieros'!C22)&gt;0,'[40]Datos Financieros'!C22,"")</f>
        <v>149640590</v>
      </c>
      <c r="C19" s="118"/>
      <c r="D19" s="118"/>
      <c r="E19" s="119">
        <f>IF(LEN('[40]Datos Financieros'!D22)&gt;0,'[40]Datos Financieros'!D22,"")</f>
        <v>242.9230357142857</v>
      </c>
      <c r="F19" s="119"/>
      <c r="G19" s="120"/>
    </row>
    <row r="20" spans="1:7">
      <c r="A20" s="42">
        <f>IF(LEN('[40]Datos Financieros'!A23:B23)&gt;0,'[40]Datos Financieros'!A23:B23,"")</f>
        <v>45</v>
      </c>
      <c r="B20" s="118">
        <f>IF(LEN('[40]Datos Financieros'!C23)&gt;0,'[40]Datos Financieros'!C23,"")</f>
        <v>149640590</v>
      </c>
      <c r="C20" s="118"/>
      <c r="D20" s="118"/>
      <c r="E20" s="119">
        <f>IF(LEN('[40]Datos Financieros'!D23)&gt;0,'[40]Datos Financieros'!D23,"")</f>
        <v>242.9230357142857</v>
      </c>
      <c r="F20" s="119"/>
      <c r="G20" s="120"/>
    </row>
    <row r="21" spans="1:7">
      <c r="A21" s="42">
        <f>IF(LEN('[40]Datos Financieros'!A24:B24)&gt;0,'[40]Datos Financieros'!A24:B24,"")</f>
        <v>46</v>
      </c>
      <c r="B21" s="118">
        <f>IF(LEN('[40]Datos Financieros'!C24)&gt;0,'[40]Datos Financieros'!C24,"")</f>
        <v>544147600</v>
      </c>
      <c r="C21" s="118"/>
      <c r="D21" s="118"/>
      <c r="E21" s="119">
        <f>IF(LEN('[40]Datos Financieros'!D24)&gt;0,'[40]Datos Financieros'!D24,"")</f>
        <v>883.35649350649351</v>
      </c>
      <c r="F21" s="119"/>
      <c r="G21" s="120"/>
    </row>
    <row r="22" spans="1:7" ht="15.75" thickBot="1">
      <c r="A22" s="43" t="str">
        <f>IF(LEN('[40]Datos Financieros'!A25:B25)&gt;0,'[40]Datos Financieros'!A25:B25,"")</f>
        <v/>
      </c>
      <c r="B22" s="121">
        <f>IF(LEN('[40]Datos Financieros'!C25)&gt;0,'[40]Datos Financieros'!C25,"")</f>
        <v>0</v>
      </c>
      <c r="C22" s="121"/>
      <c r="D22" s="121"/>
      <c r="E22" s="119">
        <f>IF(LEN('[40]Datos Financieros'!D25)&gt;0,'[40]Datos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1680972270</v>
      </c>
      <c r="C23" s="106"/>
      <c r="D23" s="106"/>
      <c r="E23" s="105">
        <f>SUM(E18:G22)</f>
        <v>2728.8510876623377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IF('[40]Datos Financieros'!F15="CUMPLE","X","")</f>
        <v>X</v>
      </c>
      <c r="G26" s="115" t="str">
        <f>IF('[40]Datos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IF(LEN('[40]Datos Financieros'!$D7)&gt;0,'[40]Datos Financieros'!$D7,"")</f>
        <v>213349125</v>
      </c>
      <c r="C29" s="53">
        <f>IF(LEN('[40]Datos Financieros'!$D8)&gt;0,'[40]Datos Financieros'!$D8,"")</f>
        <v>133669718</v>
      </c>
      <c r="D29" s="53" t="str">
        <f>IF(LEN('[40]Datos Financieros'!$D9)&gt;0,'[40]Datos Financieros'!$D9,"")</f>
        <v/>
      </c>
      <c r="E29" s="54">
        <f>SUM(B29:D29)</f>
        <v>347018843</v>
      </c>
      <c r="F29" s="113"/>
      <c r="G29" s="116"/>
    </row>
    <row r="30" spans="1:7">
      <c r="A30" s="52" t="s">
        <v>61</v>
      </c>
      <c r="B30" s="53">
        <f>IF(LEN('[40]Datos Financieros'!$E7)&gt;0,'[40]Datos Financieros'!$E7,"")</f>
        <v>1</v>
      </c>
      <c r="C30" s="53">
        <f>IF(LEN('[40]Datos Financieros'!$E8)&gt;0,'[40]Datos Financieros'!$E8,"")</f>
        <v>70417098</v>
      </c>
      <c r="D30" s="53" t="str">
        <f>IF(LEN('[40]Datos Financieros'!$E9)&gt;0,'[40]Datos Financieros'!$E9,"")</f>
        <v/>
      </c>
      <c r="E30" s="54">
        <f>SUM(B30:D30)</f>
        <v>70417099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'[40]Datos Financieros'!D15</f>
        <v>1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4.9280479873219427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IF('[40]Datos Financieros'!F17="CUMPLE","X","")</f>
        <v>X</v>
      </c>
      <c r="G35" s="100" t="str">
        <f>IF('[40]Datos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IF(LEN('[40]Datos Financieros'!$G7)&gt;0,'[40]Datos Financieros'!$G7,"")</f>
        <v>1</v>
      </c>
      <c r="C38" s="53">
        <f>IF(LEN('[40]Datos Financieros'!$G8)&gt;0,'[40]Datos Financieros'!$G8,"")</f>
        <v>70417098</v>
      </c>
      <c r="D38" s="53" t="str">
        <f>IF(LEN('[40]Datos Financieros'!$G9)&gt;0,'[40]Datos Financieros'!$G9,"")</f>
        <v/>
      </c>
      <c r="E38" s="67">
        <f>SUM(B38:D38)</f>
        <v>70417099</v>
      </c>
      <c r="F38" s="98"/>
      <c r="G38" s="101"/>
    </row>
    <row r="39" spans="1:7">
      <c r="A39" s="52" t="s">
        <v>66</v>
      </c>
      <c r="B39" s="53">
        <f>IF(LEN('[40]Datos Financieros'!$F7)&gt;0,'[40]Datos Financieros'!$F7,"")</f>
        <v>266889125</v>
      </c>
      <c r="C39" s="53">
        <f>IF(LEN('[40]Datos Financieros'!$F8)&gt;0,'[40]Datos Financieros'!$F8,"")</f>
        <v>344958762</v>
      </c>
      <c r="D39" s="53" t="str">
        <f>IF(LEN('[40]Datos Financieros'!$F9)&gt;0,'[40]Datos Financieros'!$F9,"")</f>
        <v/>
      </c>
      <c r="E39" s="67">
        <f>SUM(B39:D39)</f>
        <v>611847887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'[40]Datos Financieros'!D17</f>
        <v>0.7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0.11508922478308731</v>
      </c>
      <c r="F41" s="99"/>
      <c r="G41" s="102"/>
    </row>
    <row r="42" spans="1:7" ht="15.75" thickBot="1">
      <c r="A42" s="103" t="s">
        <v>68</v>
      </c>
      <c r="B42" s="104"/>
      <c r="C42" s="84" t="str">
        <f>IF(LEN('[40]Datos Financieros'!G16)&gt;0,'[40]Datos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150"/>
      <c r="B44" s="150"/>
      <c r="C44" s="150"/>
      <c r="E44" s="151"/>
      <c r="F44" s="151"/>
      <c r="G44" s="151"/>
    </row>
    <row r="46" spans="1:7">
      <c r="A46" s="73" t="s">
        <v>69</v>
      </c>
      <c r="B46" s="74"/>
      <c r="C46" s="2"/>
    </row>
    <row r="47" spans="1:7">
      <c r="A47" s="75" t="s">
        <v>70</v>
      </c>
      <c r="B47" s="74"/>
      <c r="C47" s="2"/>
    </row>
    <row r="48" spans="1:7">
      <c r="A48" s="75" t="s">
        <v>71</v>
      </c>
      <c r="B48" s="74"/>
      <c r="C48" s="2"/>
    </row>
  </sheetData>
  <mergeCells count="32">
    <mergeCell ref="B14:F14"/>
    <mergeCell ref="A8:G8"/>
    <mergeCell ref="A10:G10"/>
    <mergeCell ref="B11:G11"/>
    <mergeCell ref="B12:F12"/>
    <mergeCell ref="B13:F13"/>
    <mergeCell ref="B15:F15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42:B42"/>
    <mergeCell ref="A44:C44"/>
    <mergeCell ref="E44:G44"/>
    <mergeCell ref="A26:E26"/>
    <mergeCell ref="F26:F33"/>
    <mergeCell ref="G26:G33"/>
    <mergeCell ref="A34:G34"/>
    <mergeCell ref="A35:E35"/>
    <mergeCell ref="F35:F41"/>
    <mergeCell ref="G35:G41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6"/>
  <sheetViews>
    <sheetView topLeftCell="A13" workbookViewId="0">
      <selection activeCell="J45" sqref="J45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8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IF(LEN('[4]Lista de Chequeo'!A15)&gt;0,'[4]Lista de Chequeo'!A15,"")</f>
        <v>1</v>
      </c>
      <c r="B13" s="130" t="str">
        <f>IF(LEN('[4]Lista de Chequeo'!C15)&gt;0,'[4]Lista de Chequeo'!C15,"")</f>
        <v>FUNDACION INTEGRAL FRANCISCO DE QUEVEDO</v>
      </c>
      <c r="C13" s="130"/>
      <c r="D13" s="130"/>
      <c r="E13" s="130"/>
      <c r="F13" s="130"/>
      <c r="G13" s="36">
        <f>IF(LEN('[4]Lista de Chequeo'!B15)&gt;0,'[4]Lista de Chequeo'!B15,"")</f>
        <v>900640868</v>
      </c>
    </row>
    <row r="14" spans="1:7">
      <c r="A14" s="35" t="str">
        <f>IF(LEN('[4]Lista de Chequeo'!A16)&gt;0,'[4]Lista de Chequeo'!A16,"")</f>
        <v/>
      </c>
      <c r="B14" s="130" t="str">
        <f>IF(LEN('[4]Lista de Chequeo'!C16)&gt;0,'[4]Lista de Chequeo'!C16,"")</f>
        <v/>
      </c>
      <c r="C14" s="130"/>
      <c r="D14" s="130"/>
      <c r="E14" s="130"/>
      <c r="F14" s="130"/>
      <c r="G14" s="36" t="str">
        <f>IF(LEN('[4]Lista de Chequeo'!B16)&gt;0,'[4]Lista de Chequeo'!B16,"")</f>
        <v/>
      </c>
    </row>
    <row r="15" spans="1:7" ht="15.75" thickBot="1">
      <c r="A15" s="37" t="str">
        <f>IF(LEN('[4]Lista de Chequeo'!A17)&gt;0,'[4]Lista de Chequeo'!A17,"")</f>
        <v/>
      </c>
      <c r="B15" s="131" t="str">
        <f>IF(LEN('[4]Lista de Chequeo'!C17)&gt;0,'[4]Lista de Chequeo'!C17,"")</f>
        <v/>
      </c>
      <c r="C15" s="131"/>
      <c r="D15" s="131"/>
      <c r="E15" s="131"/>
      <c r="F15" s="131"/>
      <c r="G15" s="38" t="str">
        <f>IF(LEN('[4]Lista de Chequeo'!B17)&gt;0,'[4]Lista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IF(LEN('[4]Datos Financieros'!A21:B21)&gt;0,'[4]Datos Financieros'!A21:B21,"")</f>
        <v>41</v>
      </c>
      <c r="B18" s="119">
        <f>IF(LEN('[4]Datos Financieros'!C21)&gt;0,'[4]Datos Financieros'!C21,"")</f>
        <v>379375100</v>
      </c>
      <c r="C18" s="119"/>
      <c r="D18" s="119"/>
      <c r="E18" s="119">
        <f>IF(LEN('[4]Datos Financieros'!D21)&gt;0,'[4]Datos Financieros'!D21,"")</f>
        <v>615.86866883116886</v>
      </c>
      <c r="F18" s="119"/>
      <c r="G18" s="120"/>
    </row>
    <row r="19" spans="1:7">
      <c r="A19" s="42" t="str">
        <f>IF(LEN('[4]Datos Financieros'!A22:B22)&gt;0,'[4]Datos Financieros'!A22:B22,"")</f>
        <v/>
      </c>
      <c r="B19" s="118">
        <f>IF(LEN('[4]Datos Financieros'!C22)&gt;0,'[4]Datos Financieros'!C22,"")</f>
        <v>0</v>
      </c>
      <c r="C19" s="118"/>
      <c r="D19" s="118"/>
      <c r="E19" s="119">
        <f>IF(LEN('[4]Datos Financieros'!D22)&gt;0,'[4]Datos Financieros'!D22,"")</f>
        <v>0</v>
      </c>
      <c r="F19" s="119"/>
      <c r="G19" s="120"/>
    </row>
    <row r="20" spans="1:7">
      <c r="A20" s="42" t="str">
        <f>IF(LEN('[4]Datos Financieros'!A23:B23)&gt;0,'[4]Datos Financieros'!A23:B23,"")</f>
        <v/>
      </c>
      <c r="B20" s="118">
        <f>IF(LEN('[4]Datos Financieros'!C23)&gt;0,'[4]Datos Financieros'!C23,"")</f>
        <v>0</v>
      </c>
      <c r="C20" s="118"/>
      <c r="D20" s="118"/>
      <c r="E20" s="119">
        <f>IF(LEN('[4]Datos Financieros'!D23)&gt;0,'[4]Datos Financieros'!D23,"")</f>
        <v>0</v>
      </c>
      <c r="F20" s="119"/>
      <c r="G20" s="120"/>
    </row>
    <row r="21" spans="1:7">
      <c r="A21" s="42" t="str">
        <f>IF(LEN('[4]Datos Financieros'!A24:B24)&gt;0,'[4]Datos Financieros'!A24:B24,"")</f>
        <v/>
      </c>
      <c r="B21" s="118">
        <f>IF(LEN('[4]Datos Financieros'!C24)&gt;0,'[4]Datos Financieros'!C24,"")</f>
        <v>0</v>
      </c>
      <c r="C21" s="118"/>
      <c r="D21" s="118"/>
      <c r="E21" s="119">
        <f>IF(LEN('[4]Datos Financieros'!D24)&gt;0,'[4]Datos Financieros'!D24,"")</f>
        <v>0</v>
      </c>
      <c r="F21" s="119"/>
      <c r="G21" s="120"/>
    </row>
    <row r="22" spans="1:7" ht="15.75" thickBot="1">
      <c r="A22" s="43" t="str">
        <f>IF(LEN('[4]Datos Financieros'!A25:B25)&gt;0,'[4]Datos Financieros'!A25:B25,"")</f>
        <v/>
      </c>
      <c r="B22" s="121">
        <f>IF(LEN('[4]Datos Financieros'!C25)&gt;0,'[4]Datos Financieros'!C25,"")</f>
        <v>0</v>
      </c>
      <c r="C22" s="121"/>
      <c r="D22" s="121"/>
      <c r="E22" s="119">
        <f>IF(LEN('[4]Datos Financieros'!D25)&gt;0,'[4]Datos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379375100</v>
      </c>
      <c r="C23" s="106"/>
      <c r="D23" s="106"/>
      <c r="E23" s="105">
        <f>SUM(E18:G22)</f>
        <v>615.86866883116886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IF('[4]Datos Financieros'!F15="CUMPLE","X","")</f>
        <v>X</v>
      </c>
      <c r="G26" s="115" t="str">
        <f>IF('[4]Datos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IF(LEN('[4]Datos Financieros'!$D7)&gt;0,'[4]Datos Financieros'!$D7,"")</f>
        <v>6875870</v>
      </c>
      <c r="C29" s="53" t="str">
        <f>IF(LEN('[4]Datos Financieros'!$D8)&gt;0,'[4]Datos Financieros'!$D8,"")</f>
        <v/>
      </c>
      <c r="D29" s="53" t="str">
        <f>IF(LEN('[4]Datos Financieros'!$D9)&gt;0,'[4]Datos Financieros'!$D9,"")</f>
        <v/>
      </c>
      <c r="E29" s="54">
        <f>SUM(B29:D29)</f>
        <v>6875870</v>
      </c>
      <c r="F29" s="113"/>
      <c r="G29" s="116"/>
    </row>
    <row r="30" spans="1:7">
      <c r="A30" s="52" t="s">
        <v>61</v>
      </c>
      <c r="B30" s="53">
        <f>IF(LEN('[4]Datos Financieros'!$E7)&gt;0,'[4]Datos Financieros'!$E7,"")</f>
        <v>1145300</v>
      </c>
      <c r="C30" s="53" t="str">
        <f>IF(LEN('[4]Datos Financieros'!$E8)&gt;0,'[4]Datos Financieros'!$E8,"")</f>
        <v/>
      </c>
      <c r="D30" s="53" t="str">
        <f>IF(LEN('[4]Datos Financieros'!$E9)&gt;0,'[4]Datos Financieros'!$E9,"")</f>
        <v/>
      </c>
      <c r="E30" s="54">
        <f>SUM(B30:D30)</f>
        <v>1145300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'[4]Datos Financieros'!D15</f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6.0035536540644374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IF('[4]Datos Financieros'!F17="CUMPLE","X","")</f>
        <v>X</v>
      </c>
      <c r="G35" s="100" t="str">
        <f>IF('[4]Datos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IF(LEN('[4]Datos Financieros'!$G7)&gt;0,'[4]Datos Financieros'!$G7,"")</f>
        <v>1145300</v>
      </c>
      <c r="C38" s="53" t="str">
        <f>IF(LEN('[4]Datos Financieros'!$G8)&gt;0,'[4]Datos Financieros'!$G8,"")</f>
        <v/>
      </c>
      <c r="D38" s="53" t="str">
        <f>IF(LEN('[4]Datos Financieros'!$G9)&gt;0,'[4]Datos Financieros'!$G9,"")</f>
        <v/>
      </c>
      <c r="E38" s="67">
        <f>SUM(B38:D38)</f>
        <v>1145300</v>
      </c>
      <c r="F38" s="98"/>
      <c r="G38" s="101"/>
    </row>
    <row r="39" spans="1:7">
      <c r="A39" s="52" t="s">
        <v>66</v>
      </c>
      <c r="B39" s="53">
        <f>IF(LEN('[4]Datos Financieros'!$F7)&gt;0,'[4]Datos Financieros'!$F7,"")</f>
        <v>6875870</v>
      </c>
      <c r="C39" s="53" t="str">
        <f>IF(LEN('[4]Datos Financieros'!$F8)&gt;0,'[4]Datos Financieros'!$F8,"")</f>
        <v/>
      </c>
      <c r="D39" s="53" t="str">
        <f>IF(LEN('[4]Datos Financieros'!$F9)&gt;0,'[4]Datos Financieros'!$F9,"")</f>
        <v/>
      </c>
      <c r="E39" s="67">
        <f>SUM(B39:D39)</f>
        <v>6875870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'[4]Datos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0.16656801248423836</v>
      </c>
      <c r="F41" s="99"/>
      <c r="G41" s="102"/>
    </row>
    <row r="42" spans="1:7" ht="15.75" thickBot="1">
      <c r="A42" s="103" t="s">
        <v>68</v>
      </c>
      <c r="B42" s="104"/>
      <c r="C42" s="84" t="str">
        <f>IF(LEN('[4]Datos Financieros'!G16)&gt;0,'[4]Datos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3" t="s">
        <v>69</v>
      </c>
      <c r="B44" s="74"/>
      <c r="C44" s="2"/>
    </row>
    <row r="45" spans="1:7">
      <c r="A45" s="75" t="s">
        <v>70</v>
      </c>
      <c r="B45" s="74"/>
      <c r="C45" s="2"/>
    </row>
    <row r="46" spans="1:7">
      <c r="A46" s="75" t="s">
        <v>71</v>
      </c>
      <c r="B46" s="74"/>
      <c r="C46" s="2"/>
    </row>
  </sheetData>
  <mergeCells count="29">
    <mergeCell ref="B15:F15"/>
    <mergeCell ref="A8:G8"/>
    <mergeCell ref="A10:G10"/>
    <mergeCell ref="B12:F12"/>
    <mergeCell ref="B13:F13"/>
    <mergeCell ref="B14:F14"/>
    <mergeCell ref="B17:D17"/>
    <mergeCell ref="E17:G17"/>
    <mergeCell ref="B18:D18"/>
    <mergeCell ref="E18:G18"/>
    <mergeCell ref="B19:D19"/>
    <mergeCell ref="E19:G19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9"/>
  <sheetViews>
    <sheetView topLeftCell="A11" workbookViewId="0">
      <selection activeCell="E41" sqref="E41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2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IF(LEN('[5]Lista de Chequeo'!A15)&gt;0,'[5]Lista de Chequeo'!A15,"")</f>
        <v>1</v>
      </c>
      <c r="B13" s="130" t="str">
        <f>IF(LEN('[5]Lista de Chequeo'!C15)&gt;0,'[5]Lista de Chequeo'!C15,"")</f>
        <v>CORPORACION DESARROLLO SOCIAL JAIME URQUIJO BARRIOS</v>
      </c>
      <c r="C13" s="130"/>
      <c r="D13" s="130"/>
      <c r="E13" s="130"/>
      <c r="F13" s="130"/>
      <c r="G13" s="36">
        <f>IF(LEN('[5]Lista de Chequeo'!B15)&gt;0,'[5]Lista de Chequeo'!B15,"")</f>
        <v>800218607</v>
      </c>
    </row>
    <row r="14" spans="1:7">
      <c r="A14" s="35">
        <f>IF(LEN('[5]Lista de Chequeo'!A16)&gt;0,'[5]Lista de Chequeo'!A16,"")</f>
        <v>2</v>
      </c>
      <c r="B14" s="130" t="str">
        <f>IF(LEN('[5]Lista de Chequeo'!C16)&gt;0,'[5]Lista de Chequeo'!C16,"")</f>
        <v>CORPORACION VISION FUTURA - CORVIFU</v>
      </c>
      <c r="C14" s="130"/>
      <c r="D14" s="130"/>
      <c r="E14" s="130"/>
      <c r="F14" s="130"/>
      <c r="G14" s="36">
        <f>IF(LEN('[5]Lista de Chequeo'!B16)&gt;0,'[5]Lista de Chequeo'!B16,"")</f>
        <v>819006455</v>
      </c>
    </row>
    <row r="15" spans="1:7" ht="15.75" thickBot="1">
      <c r="A15" s="37" t="str">
        <f>IF(LEN('[5]Lista de Chequeo'!A17)&gt;0,'[5]Lista de Chequeo'!A17,"")</f>
        <v/>
      </c>
      <c r="B15" s="131" t="str">
        <f>IF(LEN('[5]Lista de Chequeo'!C17)&gt;0,'[5]Lista de Chequeo'!C17,"")</f>
        <v/>
      </c>
      <c r="C15" s="131"/>
      <c r="D15" s="131"/>
      <c r="E15" s="131"/>
      <c r="F15" s="131"/>
      <c r="G15" s="38" t="str">
        <f>IF(LEN('[5]Lista de Chequeo'!B17)&gt;0,'[5]Lista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 t="str">
        <f>IF(LEN('[5]Datos Financieros'!A21:B21)&gt;0,'[5]Datos Financieros'!A21:B21,"")</f>
        <v>BOLIVAR</v>
      </c>
      <c r="B18" s="119">
        <f>IF(LEN('[5]Datos Financieros'!C21)&gt;0,'[5]Datos Financieros'!C21,"")</f>
        <v>13846218419</v>
      </c>
      <c r="C18" s="119"/>
      <c r="D18" s="119"/>
      <c r="E18" s="119">
        <f>IF(LEN('[5]Datos Financieros'!D21)&gt;0,'[5]Datos Financieros'!D21,"")</f>
        <v>22477.627303571429</v>
      </c>
      <c r="F18" s="119"/>
      <c r="G18" s="120"/>
    </row>
    <row r="19" spans="1:7">
      <c r="A19" s="42" t="str">
        <f>IF(LEN('[5]Datos Financieros'!A22:B22)&gt;0,'[5]Datos Financieros'!A22:B22,"")</f>
        <v>MAGDALENA</v>
      </c>
      <c r="B19" s="118">
        <f>IF(LEN('[5]Datos Financieros'!C22)&gt;0,'[5]Datos Financieros'!C22,"")</f>
        <v>2746450122</v>
      </c>
      <c r="C19" s="118"/>
      <c r="D19" s="118"/>
      <c r="E19" s="119">
        <f>IF(LEN('[5]Datos Financieros'!D22)&gt;0,'[5]Datos Financieros'!D22,"")</f>
        <v>4458.5229253246753</v>
      </c>
      <c r="F19" s="119"/>
      <c r="G19" s="120"/>
    </row>
    <row r="20" spans="1:7">
      <c r="A20" s="42" t="str">
        <f>IF(LEN('[5]Datos Financieros'!A23:B23)&gt;0,'[5]Datos Financieros'!A23:B23,"")</f>
        <v>ATLÁNTICO</v>
      </c>
      <c r="B20" s="118">
        <f>IF(LEN('[5]Datos Financieros'!C23)&gt;0,'[5]Datos Financieros'!C23,"")</f>
        <v>3306865053</v>
      </c>
      <c r="C20" s="118"/>
      <c r="D20" s="118"/>
      <c r="E20" s="119">
        <f>IF(LEN('[5]Datos Financieros'!D23)&gt;0,'[5]Datos Financieros'!D23,"")</f>
        <v>5368.2874237012984</v>
      </c>
      <c r="F20" s="119"/>
      <c r="G20" s="120"/>
    </row>
    <row r="21" spans="1:7">
      <c r="A21" s="42" t="str">
        <f>IF(LEN('[5]Datos Financieros'!A24:B24)&gt;0,'[5]Datos Financieros'!A24:B24,"")</f>
        <v>ATLÁNTICO</v>
      </c>
      <c r="B21" s="118">
        <f>IF(LEN('[5]Datos Financieros'!C24)&gt;0,'[5]Datos Financieros'!C24,"")</f>
        <v>1071288153</v>
      </c>
      <c r="C21" s="118"/>
      <c r="D21" s="118"/>
      <c r="E21" s="119">
        <f>IF(LEN('[5]Datos Financieros'!D24)&gt;0,'[5]Datos Financieros'!D24,"")</f>
        <v>1739.1041444805194</v>
      </c>
      <c r="F21" s="119"/>
      <c r="G21" s="120"/>
    </row>
    <row r="22" spans="1:7" ht="15.75" thickBot="1">
      <c r="A22" s="43" t="str">
        <f>IF(LEN('[5]Datos Financieros'!A25:B25)&gt;0,'[5]Datos Financieros'!A25:B25,"")</f>
        <v>MAGDALENA</v>
      </c>
      <c r="B22" s="121">
        <f>IF(LEN('[5]Datos Financieros'!C25)&gt;0,'[5]Datos Financieros'!C25,"")</f>
        <v>2746450122</v>
      </c>
      <c r="C22" s="121"/>
      <c r="D22" s="121"/>
      <c r="E22" s="119">
        <f>IF(LEN('[5]Datos Financieros'!D25)&gt;0,'[5]Datos Financieros'!D25,"")</f>
        <v>4458.5229253246753</v>
      </c>
      <c r="F22" s="119"/>
      <c r="G22" s="120"/>
    </row>
    <row r="23" spans="1:7" ht="15.75" thickBot="1">
      <c r="A23" s="44" t="s">
        <v>55</v>
      </c>
      <c r="B23" s="105">
        <f>SUM(B18:D22)</f>
        <v>23717271869</v>
      </c>
      <c r="C23" s="106"/>
      <c r="D23" s="106"/>
      <c r="E23" s="105">
        <f>SUM(E18:G22)</f>
        <v>38502.064722402596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0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IF('[5]Datos Financieros'!F15="CUMPLE","X","")</f>
        <v>X</v>
      </c>
      <c r="G26" s="115" t="str">
        <f>IF('[5]Datos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IF(LEN('[5]Datos Financieros'!$D7)&gt;0,'[5]Datos Financieros'!$D7,"")</f>
        <v>337951496</v>
      </c>
      <c r="C29" s="53">
        <f>IF(LEN('[5]Datos Financieros'!$D8)&gt;0,'[5]Datos Financieros'!$D8,"")</f>
        <v>41000000</v>
      </c>
      <c r="D29" s="53" t="str">
        <f>IF(LEN('[5]Datos Financieros'!$D9)&gt;0,'[5]Datos Financieros'!$D9,"")</f>
        <v/>
      </c>
      <c r="E29" s="54">
        <f>SUM(B29:D29)</f>
        <v>378951496</v>
      </c>
      <c r="F29" s="113"/>
      <c r="G29" s="116"/>
    </row>
    <row r="30" spans="1:7">
      <c r="A30" s="52" t="s">
        <v>61</v>
      </c>
      <c r="B30" s="53">
        <f>IF(LEN('[5]Datos Financieros'!$E7)&gt;0,'[5]Datos Financieros'!$E7,"")</f>
        <v>166844997</v>
      </c>
      <c r="C30" s="53">
        <f>IF(LEN('[5]Datos Financieros'!$E8)&gt;0,'[5]Datos Financieros'!$E8,"")</f>
        <v>17756200</v>
      </c>
      <c r="D30" s="53" t="str">
        <f>IF(LEN('[5]Datos Financieros'!$E9)&gt;0,'[5]Datos Financieros'!$E9,"")</f>
        <v/>
      </c>
      <c r="E30" s="54">
        <f>SUM(B30:D30)</f>
        <v>184601197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60">
        <v>1.2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2.0528116943900425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>
      <c r="A35" s="95" t="s">
        <v>64</v>
      </c>
      <c r="B35" s="96"/>
      <c r="C35" s="96"/>
      <c r="D35" s="96"/>
      <c r="E35" s="96"/>
      <c r="F35" s="97" t="str">
        <f>IF('[5]Datos Financieros'!F17="CUMPLE","X","")</f>
        <v>X</v>
      </c>
      <c r="G35" s="100" t="str">
        <f>IF('[5]Datos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IF(LEN('[5]Datos Financieros'!$G7)&gt;0,'[5]Datos Financieros'!$G7,"")</f>
        <v>166844997</v>
      </c>
      <c r="C38" s="53">
        <f>IF(LEN('[5]Datos Financieros'!$G8)&gt;0,'[5]Datos Financieros'!$G8,"")</f>
        <v>17756200</v>
      </c>
      <c r="D38" s="53" t="str">
        <f>IF(LEN('[5]Datos Financieros'!$G9)&gt;0,'[5]Datos Financieros'!$G9,"")</f>
        <v/>
      </c>
      <c r="E38" s="67">
        <f>SUM(B38:D38)</f>
        <v>184601197</v>
      </c>
      <c r="F38" s="98"/>
      <c r="G38" s="101"/>
    </row>
    <row r="39" spans="1:7">
      <c r="A39" s="52" t="s">
        <v>66</v>
      </c>
      <c r="B39" s="53">
        <f>IF(LEN('[5]Datos Financieros'!$F7)&gt;0,'[5]Datos Financieros'!$F7,"")</f>
        <v>359281611</v>
      </c>
      <c r="C39" s="53">
        <f>IF(LEN('[5]Datos Financieros'!$F8)&gt;0,'[5]Datos Financieros'!$F8,"")</f>
        <v>280181470</v>
      </c>
      <c r="D39" s="53" t="str">
        <f>IF(LEN('[5]Datos Financieros'!$F9)&gt;0,'[5]Datos Financieros'!$F9,"")</f>
        <v/>
      </c>
      <c r="E39" s="67">
        <f>SUM(B39:D39)</f>
        <v>639463081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v>0.65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0.2886815556440232</v>
      </c>
      <c r="F41" s="99"/>
      <c r="G41" s="102"/>
    </row>
    <row r="42" spans="1:7" ht="15.75" thickBot="1">
      <c r="A42" s="103" t="s">
        <v>68</v>
      </c>
      <c r="B42" s="104"/>
      <c r="C42" s="78" t="str">
        <f>IF(LEN('[5]Datos Financieros'!G16)&gt;0,'[5]Datos Financieros'!G16,"")</f>
        <v>CUMPLE</v>
      </c>
      <c r="D42" s="78"/>
      <c r="E42" s="78"/>
      <c r="F42" s="78"/>
      <c r="G42" s="70"/>
    </row>
    <row r="43" spans="1:7">
      <c r="A43" s="71"/>
      <c r="B43" s="71"/>
      <c r="C43" s="71"/>
      <c r="D43" s="71"/>
      <c r="E43" s="71"/>
      <c r="F43" s="71"/>
      <c r="G43" s="71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2"/>
      <c r="B45" s="72"/>
      <c r="C45" s="72"/>
      <c r="D45" s="72"/>
      <c r="E45" s="72"/>
      <c r="F45" s="72"/>
      <c r="G45" s="72"/>
    </row>
    <row r="47" spans="1:7">
      <c r="A47" s="73" t="s">
        <v>69</v>
      </c>
      <c r="B47" s="74"/>
      <c r="C47" s="2"/>
    </row>
    <row r="48" spans="1:7">
      <c r="A48" s="75" t="s">
        <v>70</v>
      </c>
      <c r="B48" s="74"/>
      <c r="C48" s="2"/>
    </row>
    <row r="49" spans="1:3">
      <c r="A49" s="75" t="s">
        <v>71</v>
      </c>
      <c r="B49" s="74"/>
      <c r="C49" s="2"/>
    </row>
  </sheetData>
  <mergeCells count="29">
    <mergeCell ref="A34:G34"/>
    <mergeCell ref="A35:E35"/>
    <mergeCell ref="F35:F41"/>
    <mergeCell ref="G35:G41"/>
    <mergeCell ref="A42:B42"/>
    <mergeCell ref="B23:D23"/>
    <mergeCell ref="E23:G23"/>
    <mergeCell ref="A25:E25"/>
    <mergeCell ref="A26:E26"/>
    <mergeCell ref="F26:F33"/>
    <mergeCell ref="G26:G33"/>
    <mergeCell ref="B20:D20"/>
    <mergeCell ref="E20:G20"/>
    <mergeCell ref="B21:D21"/>
    <mergeCell ref="E21:G21"/>
    <mergeCell ref="B22:D22"/>
    <mergeCell ref="E22:G22"/>
    <mergeCell ref="B17:D17"/>
    <mergeCell ref="E17:G17"/>
    <mergeCell ref="B18:D18"/>
    <mergeCell ref="E18:G18"/>
    <mergeCell ref="B19:D19"/>
    <mergeCell ref="E19:G19"/>
    <mergeCell ref="B15:F15"/>
    <mergeCell ref="A8:G8"/>
    <mergeCell ref="A10:G10"/>
    <mergeCell ref="B12:F12"/>
    <mergeCell ref="B13:F13"/>
    <mergeCell ref="B14:F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0" workbookViewId="0">
      <selection activeCell="K43" sqref="K43"/>
    </sheetView>
  </sheetViews>
  <sheetFormatPr baseColWidth="10" defaultRowHeight="15"/>
  <cols>
    <col min="1" max="1" width="11.42578125" style="82"/>
    <col min="2" max="5" width="14.7109375" style="82" customWidth="1"/>
    <col min="6" max="6" width="12" style="82" customWidth="1"/>
    <col min="7" max="7" width="13.5703125" style="82" customWidth="1"/>
    <col min="8" max="16384" width="11.42578125" style="82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54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5.75" thickBot="1">
      <c r="A11" s="32"/>
      <c r="B11" s="32"/>
      <c r="C11" s="32"/>
      <c r="D11" s="32"/>
      <c r="E11" s="32"/>
      <c r="F11" s="32"/>
      <c r="G11" s="32"/>
    </row>
    <row r="12" spans="1:7" ht="15.75" thickBot="1">
      <c r="A12" s="33" t="s">
        <v>49</v>
      </c>
      <c r="B12" s="129" t="s">
        <v>50</v>
      </c>
      <c r="C12" s="129"/>
      <c r="D12" s="129"/>
      <c r="E12" s="129"/>
      <c r="F12" s="129"/>
      <c r="G12" s="34" t="s">
        <v>51</v>
      </c>
    </row>
    <row r="13" spans="1:7">
      <c r="A13" s="35">
        <f>IF(LEN('[6]Lista de Chequeo'!A15)&gt;0,'[6]Lista de Chequeo'!A15,"")</f>
        <v>1</v>
      </c>
      <c r="B13" s="130" t="str">
        <f>IF(LEN('[6]Lista de Chequeo'!C15)&gt;0,'[6]Lista de Chequeo'!C15,"")</f>
        <v>FUNDACION PARA EL DESARROLLO INTEGRAL CRISTO REY DE REYES FUNDECREY</v>
      </c>
      <c r="C13" s="130"/>
      <c r="D13" s="130"/>
      <c r="E13" s="130"/>
      <c r="F13" s="130"/>
      <c r="G13" s="36">
        <f>IF(LEN('[6]Lista de Chequeo'!B15)&gt;0,'[6]Lista de Chequeo'!B15,"")</f>
        <v>900633536</v>
      </c>
    </row>
    <row r="14" spans="1:7">
      <c r="A14" s="35">
        <f>IF(LEN('[6]Lista de Chequeo'!A16)&gt;0,'[6]Lista de Chequeo'!A16,"")</f>
        <v>2</v>
      </c>
      <c r="B14" s="130" t="str">
        <f>IF(LEN('[6]Lista de Chequeo'!C16)&gt;0,'[6]Lista de Chequeo'!C16,"")</f>
        <v/>
      </c>
      <c r="C14" s="130"/>
      <c r="D14" s="130"/>
      <c r="E14" s="130"/>
      <c r="F14" s="130"/>
      <c r="G14" s="36" t="str">
        <f>IF(LEN('[6]Lista de Chequeo'!B16)&gt;0,'[6]Lista de Chequeo'!B16,"")</f>
        <v/>
      </c>
    </row>
    <row r="15" spans="1:7" ht="15.75" thickBot="1">
      <c r="A15" s="37">
        <f>IF(LEN('[6]Lista de Chequeo'!A17)&gt;0,'[6]Lista de Chequeo'!A17,"")</f>
        <v>3</v>
      </c>
      <c r="B15" s="131" t="str">
        <f>IF(LEN('[6]Lista de Chequeo'!C17)&gt;0,'[6]Lista de Chequeo'!C17,"")</f>
        <v/>
      </c>
      <c r="C15" s="131"/>
      <c r="D15" s="131"/>
      <c r="E15" s="131"/>
      <c r="F15" s="131"/>
      <c r="G15" s="38" t="str">
        <f>IF(LEN('[6]Lista de Chequeo'!B17)&gt;0,'[6]Lista de Chequeo'!B17,"")</f>
        <v/>
      </c>
    </row>
    <row r="16" spans="1:7" ht="15.75" thickBot="1">
      <c r="A16" s="39"/>
      <c r="B16" s="39"/>
      <c r="C16" s="39"/>
      <c r="D16" s="39"/>
      <c r="E16" s="39"/>
      <c r="F16" s="39"/>
      <c r="G16" s="40"/>
    </row>
    <row r="17" spans="1:7" ht="15.75" thickBot="1">
      <c r="A17" s="33" t="s">
        <v>52</v>
      </c>
      <c r="B17" s="122" t="s">
        <v>53</v>
      </c>
      <c r="C17" s="122"/>
      <c r="D17" s="122"/>
      <c r="E17" s="123" t="s">
        <v>54</v>
      </c>
      <c r="F17" s="123"/>
      <c r="G17" s="124"/>
    </row>
    <row r="18" spans="1:7">
      <c r="A18" s="41">
        <f>IF(LEN('[6]Datos Financieros'!A21:B21)&gt;0,'[6]Datos Financieros'!A21:B21,"")</f>
        <v>43</v>
      </c>
      <c r="B18" s="119">
        <f>IF(LEN('[6]Datos Financieros'!C21)&gt;0,'[6]Datos Financieros'!C21,"")</f>
        <v>291827000</v>
      </c>
      <c r="C18" s="119"/>
      <c r="D18" s="119"/>
      <c r="E18" s="119">
        <f>IF(LEN('[6]Datos Financieros'!D21)&gt;0,'[6]Datos Financieros'!D21,"")</f>
        <v>473.74512987012986</v>
      </c>
      <c r="F18" s="119"/>
      <c r="G18" s="120"/>
    </row>
    <row r="19" spans="1:7">
      <c r="A19" s="42" t="str">
        <f>IF(LEN('[6]Datos Financieros'!A22:B22)&gt;0,'[6]Datos Financieros'!A22:B22,"")</f>
        <v/>
      </c>
      <c r="B19" s="118">
        <f>IF(LEN('[6]Datos Financieros'!C22)&gt;0,'[6]Datos Financieros'!C22,"")</f>
        <v>0</v>
      </c>
      <c r="C19" s="118"/>
      <c r="D19" s="118"/>
      <c r="E19" s="119">
        <f>IF(LEN('[6]Datos Financieros'!D22)&gt;0,'[6]Datos Financieros'!D22,"")</f>
        <v>0</v>
      </c>
      <c r="F19" s="119"/>
      <c r="G19" s="120"/>
    </row>
    <row r="20" spans="1:7">
      <c r="A20" s="42" t="str">
        <f>IF(LEN('[6]Datos Financieros'!A23:B23)&gt;0,'[6]Datos Financieros'!A23:B23,"")</f>
        <v/>
      </c>
      <c r="B20" s="118">
        <f>IF(LEN('[6]Datos Financieros'!C23)&gt;0,'[6]Datos Financieros'!C23,"")</f>
        <v>0</v>
      </c>
      <c r="C20" s="118"/>
      <c r="D20" s="118"/>
      <c r="E20" s="119">
        <f>IF(LEN('[6]Datos Financieros'!D23)&gt;0,'[6]Datos Financieros'!D23,"")</f>
        <v>0</v>
      </c>
      <c r="F20" s="119"/>
      <c r="G20" s="120"/>
    </row>
    <row r="21" spans="1:7">
      <c r="A21" s="42" t="str">
        <f>IF(LEN('[6]Datos Financieros'!A24:B24)&gt;0,'[6]Datos Financieros'!A24:B24,"")</f>
        <v/>
      </c>
      <c r="B21" s="118">
        <f>IF(LEN('[6]Datos Financieros'!C24)&gt;0,'[6]Datos Financieros'!C24,"")</f>
        <v>0</v>
      </c>
      <c r="C21" s="118"/>
      <c r="D21" s="118"/>
      <c r="E21" s="119">
        <f>IF(LEN('[6]Datos Financieros'!D24)&gt;0,'[6]Datos Financieros'!D24,"")</f>
        <v>0</v>
      </c>
      <c r="F21" s="119"/>
      <c r="G21" s="120"/>
    </row>
    <row r="22" spans="1:7" ht="15.75" thickBot="1">
      <c r="A22" s="43" t="str">
        <f>IF(LEN('[6]Datos Financieros'!A25:B25)&gt;0,'[6]Datos Financieros'!A25:B25,"")</f>
        <v/>
      </c>
      <c r="B22" s="121">
        <f>IF(LEN('[6]Datos Financieros'!C25)&gt;0,'[6]Datos Financieros'!C25,"")</f>
        <v>0</v>
      </c>
      <c r="C22" s="121"/>
      <c r="D22" s="121"/>
      <c r="E22" s="119">
        <f>IF(LEN('[6]Datos Financieros'!D25)&gt;0,'[6]Datos Financieros'!D25,"")</f>
        <v>0</v>
      </c>
      <c r="F22" s="119"/>
      <c r="G22" s="120"/>
    </row>
    <row r="23" spans="1:7" ht="15.75" thickBot="1">
      <c r="A23" s="44" t="s">
        <v>55</v>
      </c>
      <c r="B23" s="105">
        <f>SUM(B18:D22)</f>
        <v>291827000</v>
      </c>
      <c r="C23" s="106"/>
      <c r="D23" s="106"/>
      <c r="E23" s="105">
        <f>SUM(E18:G22)</f>
        <v>473.74512987012986</v>
      </c>
      <c r="F23" s="105"/>
      <c r="G23" s="107"/>
    </row>
    <row r="24" spans="1:7" ht="15.75" thickBot="1">
      <c r="G24" s="25"/>
    </row>
    <row r="25" spans="1:7" ht="15.75" thickBot="1">
      <c r="A25" s="108" t="s">
        <v>56</v>
      </c>
      <c r="B25" s="109"/>
      <c r="C25" s="109"/>
      <c r="D25" s="109"/>
      <c r="E25" s="109"/>
      <c r="F25" s="83" t="s">
        <v>57</v>
      </c>
      <c r="G25" s="46" t="s">
        <v>58</v>
      </c>
    </row>
    <row r="26" spans="1:7">
      <c r="A26" s="110" t="s">
        <v>59</v>
      </c>
      <c r="B26" s="111"/>
      <c r="C26" s="111"/>
      <c r="D26" s="111"/>
      <c r="E26" s="111"/>
      <c r="F26" s="112" t="str">
        <f>IF('[6]Datos Financieros'!F15="CUMPLE","X","")</f>
        <v>X</v>
      </c>
      <c r="G26" s="115" t="str">
        <f>IF('[6]Datos Financieros'!F15="NO CUMPLE","X","")</f>
        <v/>
      </c>
    </row>
    <row r="27" spans="1:7">
      <c r="A27" s="47"/>
      <c r="B27" s="48"/>
      <c r="C27" s="48"/>
      <c r="D27" s="48"/>
      <c r="E27" s="49"/>
      <c r="F27" s="113"/>
      <c r="G27" s="116"/>
    </row>
    <row r="28" spans="1:7">
      <c r="A28" s="50"/>
      <c r="B28" s="51">
        <v>1</v>
      </c>
      <c r="C28" s="51">
        <v>2</v>
      </c>
      <c r="D28" s="51">
        <v>3</v>
      </c>
      <c r="E28" s="51" t="s">
        <v>55</v>
      </c>
      <c r="F28" s="113"/>
      <c r="G28" s="116"/>
    </row>
    <row r="29" spans="1:7" ht="15" customHeight="1">
      <c r="A29" s="52" t="s">
        <v>60</v>
      </c>
      <c r="B29" s="53">
        <f>IF(LEN('[6]Datos Financieros'!$D7)&gt;0,'[6]Datos Financieros'!$D7,"")</f>
        <v>166769463</v>
      </c>
      <c r="C29" s="53" t="str">
        <f>IF(LEN('[6]Datos Financieros'!$D8)&gt;0,'[6]Datos Financieros'!$D8,"")</f>
        <v/>
      </c>
      <c r="D29" s="53" t="str">
        <f>IF(LEN('[6]Datos Financieros'!$D9)&gt;0,'[6]Datos Financieros'!$D9,"")</f>
        <v/>
      </c>
      <c r="E29" s="54">
        <f>SUM(B29:D29)</f>
        <v>166769463</v>
      </c>
      <c r="F29" s="113"/>
      <c r="G29" s="116"/>
    </row>
    <row r="30" spans="1:7">
      <c r="A30" s="52" t="s">
        <v>61</v>
      </c>
      <c r="B30" s="53">
        <f>IF(LEN('[6]Datos Financieros'!$E7)&gt;0,'[6]Datos Financieros'!$E7,"")</f>
        <v>147729733</v>
      </c>
      <c r="C30" s="53" t="str">
        <f>IF(LEN('[6]Datos Financieros'!$E8)&gt;0,'[6]Datos Financieros'!$E8,"")</f>
        <v/>
      </c>
      <c r="D30" s="53" t="str">
        <f>IF(LEN('[6]Datos Financieros'!$E9)&gt;0,'[6]Datos Financieros'!$E9,"")</f>
        <v/>
      </c>
      <c r="E30" s="54">
        <f>SUM(B30:D30)</f>
        <v>147729733</v>
      </c>
      <c r="F30" s="113"/>
      <c r="G30" s="116"/>
    </row>
    <row r="31" spans="1:7">
      <c r="A31" s="55"/>
      <c r="B31" s="56"/>
      <c r="C31" s="56"/>
      <c r="D31" s="56"/>
      <c r="E31" s="57"/>
      <c r="F31" s="113"/>
      <c r="G31" s="116"/>
    </row>
    <row r="32" spans="1:7">
      <c r="A32" s="58"/>
      <c r="B32" s="59" t="s">
        <v>62</v>
      </c>
      <c r="C32" s="60"/>
      <c r="D32" s="61"/>
      <c r="E32" s="91">
        <f>'[6]Datos Financieros'!D15</f>
        <v>0.8</v>
      </c>
      <c r="F32" s="113"/>
      <c r="G32" s="116"/>
    </row>
    <row r="33" spans="1:7" ht="15.75" thickBot="1">
      <c r="A33" s="62"/>
      <c r="B33" s="63" t="s">
        <v>63</v>
      </c>
      <c r="C33" s="64"/>
      <c r="D33" s="65"/>
      <c r="E33" s="66">
        <f>E29/E30</f>
        <v>1.1288821797301969</v>
      </c>
      <c r="F33" s="114"/>
      <c r="G33" s="117"/>
    </row>
    <row r="34" spans="1:7" ht="15.75" thickBot="1">
      <c r="A34" s="92"/>
      <c r="B34" s="93"/>
      <c r="C34" s="93"/>
      <c r="D34" s="93"/>
      <c r="E34" s="93"/>
      <c r="F34" s="93"/>
      <c r="G34" s="94"/>
    </row>
    <row r="35" spans="1:7" ht="27.75" customHeight="1">
      <c r="A35" s="95" t="s">
        <v>64</v>
      </c>
      <c r="B35" s="96"/>
      <c r="C35" s="96"/>
      <c r="D35" s="96"/>
      <c r="E35" s="96"/>
      <c r="F35" s="97" t="str">
        <f>IF('[6]Datos Financieros'!F17="CUMPLE","X","")</f>
        <v>X</v>
      </c>
      <c r="G35" s="100" t="str">
        <f>IF('[6]Datos Financieros'!F17="NO CUMPLE","X","")</f>
        <v/>
      </c>
    </row>
    <row r="36" spans="1:7">
      <c r="A36" s="47"/>
      <c r="B36" s="48"/>
      <c r="C36" s="48"/>
      <c r="D36" s="48"/>
      <c r="E36" s="49"/>
      <c r="F36" s="98"/>
      <c r="G36" s="101"/>
    </row>
    <row r="37" spans="1:7">
      <c r="A37" s="50"/>
      <c r="B37" s="51">
        <v>1</v>
      </c>
      <c r="C37" s="51">
        <v>2</v>
      </c>
      <c r="D37" s="51">
        <v>3</v>
      </c>
      <c r="E37" s="51" t="s">
        <v>55</v>
      </c>
      <c r="F37" s="98"/>
      <c r="G37" s="101"/>
    </row>
    <row r="38" spans="1:7">
      <c r="A38" s="52" t="s">
        <v>65</v>
      </c>
      <c r="B38" s="53">
        <f>IF(LEN('[6]Datos Financieros'!$G7)&gt;0,'[6]Datos Financieros'!$G7,"")</f>
        <v>147729733</v>
      </c>
      <c r="C38" s="53" t="str">
        <f>IF(LEN('[6]Datos Financieros'!$G8)&gt;0,'[6]Datos Financieros'!$G8,"")</f>
        <v/>
      </c>
      <c r="D38" s="53" t="str">
        <f>IF(LEN('[6]Datos Financieros'!$G9)&gt;0,'[6]Datos Financieros'!$G9,"")</f>
        <v/>
      </c>
      <c r="E38" s="67">
        <f>SUM(B38:D38)</f>
        <v>147729733</v>
      </c>
      <c r="F38" s="98"/>
      <c r="G38" s="101"/>
    </row>
    <row r="39" spans="1:7">
      <c r="A39" s="52" t="s">
        <v>66</v>
      </c>
      <c r="B39" s="53">
        <f>IF(LEN('[6]Datos Financieros'!$F7)&gt;0,'[6]Datos Financieros'!$F7,"")</f>
        <v>468762095</v>
      </c>
      <c r="C39" s="53" t="str">
        <f>IF(LEN('[6]Datos Financieros'!$F8)&gt;0,'[6]Datos Financieros'!$F8,"")</f>
        <v/>
      </c>
      <c r="D39" s="53" t="str">
        <f>IF(LEN('[6]Datos Financieros'!$F9)&gt;0,'[6]Datos Financieros'!$F9,"")</f>
        <v/>
      </c>
      <c r="E39" s="67">
        <f>SUM(B39:D39)</f>
        <v>468762095</v>
      </c>
      <c r="F39" s="98"/>
      <c r="G39" s="101"/>
    </row>
    <row r="40" spans="1:7">
      <c r="A40" s="58"/>
      <c r="B40" s="59" t="s">
        <v>67</v>
      </c>
      <c r="C40" s="60"/>
      <c r="D40" s="61"/>
      <c r="E40" s="68">
        <f>'[6]Datos Financieros'!D17</f>
        <v>0.75</v>
      </c>
      <c r="F40" s="98"/>
      <c r="G40" s="101"/>
    </row>
    <row r="41" spans="1:7" ht="15.75" thickBot="1">
      <c r="A41" s="62"/>
      <c r="B41" s="63" t="s">
        <v>63</v>
      </c>
      <c r="C41" s="64"/>
      <c r="D41" s="65"/>
      <c r="E41" s="76">
        <f>E38/E39</f>
        <v>0.3151486320582299</v>
      </c>
      <c r="F41" s="99"/>
      <c r="G41" s="102"/>
    </row>
    <row r="42" spans="1:7" ht="15.75" thickBot="1">
      <c r="A42" s="103" t="s">
        <v>68</v>
      </c>
      <c r="B42" s="104"/>
      <c r="C42" s="84" t="str">
        <f>IF(LEN('[6]Datos Financieros'!G16)&gt;0,'[6]Datos Financieros'!G16,"")</f>
        <v>CUMPLE</v>
      </c>
      <c r="D42" s="84"/>
      <c r="E42" s="84"/>
      <c r="F42" s="84"/>
      <c r="G42" s="70"/>
    </row>
    <row r="43" spans="1:7">
      <c r="A43" s="71"/>
      <c r="B43" s="71"/>
      <c r="C43" s="71"/>
      <c r="D43" s="71"/>
      <c r="E43" s="71"/>
      <c r="F43" s="71"/>
      <c r="G43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29">
    <mergeCell ref="B19:D19"/>
    <mergeCell ref="E19:G19"/>
    <mergeCell ref="A8:G8"/>
    <mergeCell ref="A10:G10"/>
    <mergeCell ref="B12:F12"/>
    <mergeCell ref="B13:F13"/>
    <mergeCell ref="B14:F14"/>
    <mergeCell ref="B15:F15"/>
    <mergeCell ref="B17:D17"/>
    <mergeCell ref="E17:G17"/>
    <mergeCell ref="B18:D18"/>
    <mergeCell ref="E18:G18"/>
    <mergeCell ref="B20:D20"/>
    <mergeCell ref="E20:G20"/>
    <mergeCell ref="B21:D21"/>
    <mergeCell ref="E21:G21"/>
    <mergeCell ref="B22:D22"/>
    <mergeCell ref="E22:G22"/>
    <mergeCell ref="B23:D23"/>
    <mergeCell ref="E23:G23"/>
    <mergeCell ref="A25:E25"/>
    <mergeCell ref="A26:E26"/>
    <mergeCell ref="F26:F33"/>
    <mergeCell ref="G26:G33"/>
    <mergeCell ref="A34:G34"/>
    <mergeCell ref="A35:E35"/>
    <mergeCell ref="F35:F41"/>
    <mergeCell ref="G35:G41"/>
    <mergeCell ref="A42:B42"/>
  </mergeCells>
  <pageMargins left="0.31496062992125984" right="0.11811023622047245" top="0.15748031496062992" bottom="0.15748031496062992" header="0.31496062992125984" footer="0.31496062992125984"/>
  <pageSetup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G47"/>
  <sheetViews>
    <sheetView topLeftCell="A10" workbookViewId="0">
      <selection activeCell="E42" sqref="E42"/>
    </sheetView>
  </sheetViews>
  <sheetFormatPr baseColWidth="10" defaultRowHeight="15"/>
  <cols>
    <col min="1" max="1" width="11.42578125" style="81"/>
    <col min="2" max="5" width="14.7109375" style="81" customWidth="1"/>
    <col min="6" max="6" width="12" style="81" customWidth="1"/>
    <col min="7" max="7" width="13.5703125" style="81" customWidth="1"/>
    <col min="8" max="16384" width="11.42578125" style="81"/>
  </cols>
  <sheetData>
    <row r="1" spans="1:7">
      <c r="C1" s="2"/>
      <c r="D1" s="1" t="s">
        <v>0</v>
      </c>
      <c r="E1" s="2"/>
    </row>
    <row r="2" spans="1:7">
      <c r="C2" s="2"/>
      <c r="D2" s="1" t="s">
        <v>1</v>
      </c>
      <c r="E2" s="2"/>
    </row>
    <row r="3" spans="1:7">
      <c r="C3" s="2"/>
      <c r="D3" s="3" t="s">
        <v>2</v>
      </c>
      <c r="E3" s="2"/>
    </row>
    <row r="4" spans="1:7">
      <c r="C4" s="2"/>
      <c r="D4" s="4" t="s">
        <v>3</v>
      </c>
      <c r="E4" s="2"/>
    </row>
    <row r="5" spans="1:7" hidden="1">
      <c r="D5" s="5" t="s">
        <v>4</v>
      </c>
    </row>
    <row r="8" spans="1:7" ht="15" customHeight="1">
      <c r="A8" s="125" t="s">
        <v>5</v>
      </c>
      <c r="B8" s="125"/>
      <c r="C8" s="125"/>
      <c r="D8" s="125"/>
      <c r="E8" s="125"/>
      <c r="F8" s="125"/>
      <c r="G8" s="125"/>
    </row>
    <row r="9" spans="1:7" ht="15.75" thickBot="1">
      <c r="A9" s="31"/>
    </row>
    <row r="10" spans="1:7" ht="42.75" customHeight="1" thickBot="1">
      <c r="A10" s="126" t="s">
        <v>6</v>
      </c>
      <c r="B10" s="127"/>
      <c r="C10" s="127"/>
      <c r="D10" s="127"/>
      <c r="E10" s="127"/>
      <c r="F10" s="127"/>
      <c r="G10" s="128"/>
    </row>
    <row r="11" spans="1:7" ht="14.25" customHeight="1" thickBot="1">
      <c r="A11" s="79"/>
      <c r="B11" s="79"/>
      <c r="C11" s="79"/>
      <c r="D11" s="79"/>
      <c r="E11" s="79"/>
      <c r="F11" s="77"/>
      <c r="G11" s="77"/>
    </row>
    <row r="12" spans="1:7" ht="15.75" customHeight="1" thickBot="1">
      <c r="A12" s="144" t="s">
        <v>72</v>
      </c>
      <c r="B12" s="144"/>
      <c r="C12" s="144"/>
      <c r="D12" s="144"/>
      <c r="E12" s="144"/>
      <c r="F12" s="144"/>
      <c r="G12" s="144"/>
    </row>
    <row r="13" spans="1:7" ht="15.75" thickBot="1">
      <c r="A13" s="33" t="s">
        <v>49</v>
      </c>
      <c r="B13" s="129" t="s">
        <v>50</v>
      </c>
      <c r="C13" s="129"/>
      <c r="D13" s="129"/>
      <c r="E13" s="129"/>
      <c r="F13" s="129"/>
      <c r="G13" s="34" t="s">
        <v>51</v>
      </c>
    </row>
    <row r="14" spans="1:7">
      <c r="A14" s="35">
        <f>IF(LEN('[7]Lista de Chequeo'!A15)&gt;0,'[7]Lista de Chequeo'!A15,"")</f>
        <v>1</v>
      </c>
      <c r="B14" s="130" t="str">
        <f>IF(LEN('[7]Lista de Chequeo'!C15)&gt;0,'[7]Lista de Chequeo'!C15,"")</f>
        <v>FUNDACION MULTIACTIVA LAS MORAS</v>
      </c>
      <c r="C14" s="130"/>
      <c r="D14" s="130"/>
      <c r="E14" s="130"/>
      <c r="F14" s="130"/>
      <c r="G14" s="36">
        <f>IF(LEN('[7]Lista de Chequeo'!B15)&gt;0,'[7]Lista de Chequeo'!B15,"")</f>
        <v>900642214</v>
      </c>
    </row>
    <row r="15" spans="1:7">
      <c r="A15" s="35">
        <f>IF(LEN('[7]Lista de Chequeo'!A16)&gt;0,'[7]Lista de Chequeo'!A16,"")</f>
        <v>2</v>
      </c>
      <c r="B15" s="130" t="str">
        <f>IF(LEN('[7]Lista de Chequeo'!C16)&gt;0,'[7]Lista de Chequeo'!C16,"")</f>
        <v xml:space="preserve">FUNDACION POR UNA COMUNIDAD DIGNA </v>
      </c>
      <c r="C15" s="130"/>
      <c r="D15" s="130"/>
      <c r="E15" s="130"/>
      <c r="F15" s="130"/>
      <c r="G15" s="36">
        <f>IF(LEN('[7]Lista de Chequeo'!B16)&gt;0,'[7]Lista de Chequeo'!B16,"")</f>
        <v>802016669</v>
      </c>
    </row>
    <row r="16" spans="1:7" ht="15.75" thickBot="1">
      <c r="A16" s="37" t="str">
        <f>IF(LEN('[7]Lista de Chequeo'!A17)&gt;0,'[7]Lista de Chequeo'!A17,"")</f>
        <v/>
      </c>
      <c r="B16" s="131" t="str">
        <f>IF(LEN('[7]Lista de Chequeo'!C17)&gt;0,'[7]Lista de Chequeo'!C17,"")</f>
        <v/>
      </c>
      <c r="C16" s="131"/>
      <c r="D16" s="131"/>
      <c r="E16" s="131"/>
      <c r="F16" s="131"/>
      <c r="G16" s="38" t="str">
        <f>IF(LEN('[7]Lista de Chequeo'!B17)&gt;0,'[7]Lista de Chequeo'!B17,"")</f>
        <v/>
      </c>
    </row>
    <row r="17" spans="1:7" ht="15.75" thickBot="1">
      <c r="A17" s="39"/>
      <c r="B17" s="39"/>
      <c r="C17" s="39"/>
      <c r="D17" s="39"/>
      <c r="E17" s="39"/>
      <c r="F17" s="39"/>
      <c r="G17" s="40"/>
    </row>
    <row r="18" spans="1:7" ht="15.75" thickBot="1">
      <c r="A18" s="33" t="s">
        <v>52</v>
      </c>
      <c r="B18" s="122" t="s">
        <v>53</v>
      </c>
      <c r="C18" s="122"/>
      <c r="D18" s="122"/>
      <c r="E18" s="123" t="s">
        <v>54</v>
      </c>
      <c r="F18" s="123"/>
      <c r="G18" s="124"/>
    </row>
    <row r="19" spans="1:7">
      <c r="A19" s="41" t="str">
        <f>IF(LEN('[7]Datos Financieros'!A21:B21)&gt;0,'[7]Datos Financieros'!A21:B21,"")</f>
        <v>BOLIVAR</v>
      </c>
      <c r="B19" s="119">
        <f>IF(LEN('[7]Datos Financieros'!C21)&gt;0,'[7]Datos Financieros'!C21,"")</f>
        <v>9266865166</v>
      </c>
      <c r="C19" s="119"/>
      <c r="D19" s="119"/>
      <c r="E19" s="119">
        <f>IF(LEN('[7]Datos Financieros'!D21)&gt;0,'[7]Datos Financieros'!D21,"")</f>
        <v>15043.612282467533</v>
      </c>
      <c r="F19" s="119"/>
      <c r="G19" s="120"/>
    </row>
    <row r="20" spans="1:7">
      <c r="A20" s="42" t="str">
        <f>IF(LEN('[7]Datos Financieros'!A22:B22)&gt;0,'[7]Datos Financieros'!A22:B22,"")</f>
        <v>ATLANTICO</v>
      </c>
      <c r="B20" s="118">
        <f>IF(LEN('[7]Datos Financieros'!C22)&gt;0,'[7]Datos Financieros'!C22,"")</f>
        <v>4038885680</v>
      </c>
      <c r="C20" s="118"/>
      <c r="D20" s="118"/>
      <c r="E20" s="119">
        <f>IF(LEN('[7]Datos Financieros'!D22)&gt;0,'[7]Datos Financieros'!D22,"")</f>
        <v>6556.6325974025976</v>
      </c>
      <c r="F20" s="119"/>
      <c r="G20" s="120"/>
    </row>
    <row r="21" spans="1:7">
      <c r="A21" s="42">
        <f>IF(LEN('[7]Datos Financieros'!A23:B23)&gt;0,'[7]Datos Financieros'!A23:B23,"")</f>
        <v>0</v>
      </c>
      <c r="B21" s="118">
        <f>IF(LEN('[7]Datos Financieros'!C23)&gt;0,'[7]Datos Financieros'!C23,"")</f>
        <v>0</v>
      </c>
      <c r="C21" s="118"/>
      <c r="D21" s="118"/>
      <c r="E21" s="119">
        <f>IF(LEN('[7]Datos Financieros'!D23)&gt;0,'[7]Datos Financieros'!D23,"")</f>
        <v>0</v>
      </c>
      <c r="F21" s="119"/>
      <c r="G21" s="120"/>
    </row>
    <row r="22" spans="1:7">
      <c r="A22" s="42">
        <f>IF(LEN('[7]Datos Financieros'!A24:B24)&gt;0,'[7]Datos Financieros'!A24:B24,"")</f>
        <v>0</v>
      </c>
      <c r="B22" s="118">
        <f>IF(LEN('[7]Datos Financieros'!C24)&gt;0,'[7]Datos Financieros'!C24,"")</f>
        <v>0</v>
      </c>
      <c r="C22" s="118"/>
      <c r="D22" s="118"/>
      <c r="E22" s="119">
        <f>IF(LEN('[7]Datos Financieros'!D24)&gt;0,'[7]Datos Financieros'!D24,"")</f>
        <v>0</v>
      </c>
      <c r="F22" s="119"/>
      <c r="G22" s="120"/>
    </row>
    <row r="23" spans="1:7" ht="15.75" thickBot="1">
      <c r="A23" s="43">
        <f>IF(LEN('[7]Datos Financieros'!A25:B25)&gt;0,'[7]Datos Financieros'!A25:B25,"")</f>
        <v>0</v>
      </c>
      <c r="B23" s="121">
        <f>IF(LEN('[7]Datos Financieros'!C25)&gt;0,'[7]Datos Financieros'!C25,"")</f>
        <v>0</v>
      </c>
      <c r="C23" s="121"/>
      <c r="D23" s="121"/>
      <c r="E23" s="119">
        <f>IF(LEN('[7]Datos Financieros'!D25)&gt;0,'[7]Datos Financieros'!D25,"")</f>
        <v>0</v>
      </c>
      <c r="F23" s="119"/>
      <c r="G23" s="120"/>
    </row>
    <row r="24" spans="1:7" ht="15.75" thickBot="1">
      <c r="A24" s="44" t="s">
        <v>55</v>
      </c>
      <c r="B24" s="105">
        <f>SUM(B19:D23)</f>
        <v>13305750846</v>
      </c>
      <c r="C24" s="106"/>
      <c r="D24" s="106"/>
      <c r="E24" s="105">
        <f>SUM(E19:G23)</f>
        <v>21600.24487987013</v>
      </c>
      <c r="F24" s="105"/>
      <c r="G24" s="107"/>
    </row>
    <row r="25" spans="1:7" ht="15.75" thickBot="1">
      <c r="G25" s="25"/>
    </row>
    <row r="26" spans="1:7" ht="15.75" thickBot="1">
      <c r="A26" s="108" t="s">
        <v>56</v>
      </c>
      <c r="B26" s="109"/>
      <c r="C26" s="109"/>
      <c r="D26" s="109"/>
      <c r="E26" s="109"/>
      <c r="F26" s="80" t="s">
        <v>57</v>
      </c>
      <c r="G26" s="46" t="s">
        <v>58</v>
      </c>
    </row>
    <row r="27" spans="1:7">
      <c r="A27" s="110" t="s">
        <v>59</v>
      </c>
      <c r="B27" s="111"/>
      <c r="C27" s="111"/>
      <c r="D27" s="111"/>
      <c r="E27" s="111"/>
      <c r="F27" s="112" t="str">
        <f>IF('[7]Datos Financieros'!F15="CUMPLE","X","")</f>
        <v>X</v>
      </c>
      <c r="G27" s="115" t="str">
        <f>IF('[7]Datos Financieros'!F15="NO CUMPLE","X","")</f>
        <v/>
      </c>
    </row>
    <row r="28" spans="1:7">
      <c r="A28" s="47"/>
      <c r="B28" s="48"/>
      <c r="C28" s="48"/>
      <c r="D28" s="48"/>
      <c r="E28" s="49"/>
      <c r="F28" s="113"/>
      <c r="G28" s="116"/>
    </row>
    <row r="29" spans="1:7">
      <c r="A29" s="50"/>
      <c r="B29" s="51">
        <v>1</v>
      </c>
      <c r="C29" s="51">
        <v>2</v>
      </c>
      <c r="D29" s="51">
        <v>3</v>
      </c>
      <c r="E29" s="51" t="s">
        <v>55</v>
      </c>
      <c r="F29" s="113"/>
      <c r="G29" s="116"/>
    </row>
    <row r="30" spans="1:7" ht="15" customHeight="1">
      <c r="A30" s="52" t="s">
        <v>60</v>
      </c>
      <c r="B30" s="53">
        <f>IF(LEN('[7]Datos Financieros'!$D7)&gt;0,'[7]Datos Financieros'!$D7,"")</f>
        <v>64674600</v>
      </c>
      <c r="C30" s="53">
        <f>IF(LEN('[7]Datos Financieros'!$D8)&gt;0,'[7]Datos Financieros'!$D8,"")</f>
        <v>129841700</v>
      </c>
      <c r="D30" s="53" t="str">
        <f>IF(LEN('[7]Datos Financieros'!$D9)&gt;0,'[7]Datos Financieros'!$D9,"")</f>
        <v/>
      </c>
      <c r="E30" s="54">
        <f>SUM(B30:D30)</f>
        <v>194516300</v>
      </c>
      <c r="F30" s="113"/>
      <c r="G30" s="116"/>
    </row>
    <row r="31" spans="1:7">
      <c r="A31" s="52" t="s">
        <v>61</v>
      </c>
      <c r="B31" s="53">
        <f>IF(LEN('[7]Datos Financieros'!$E7)&gt;0,'[7]Datos Financieros'!$E7,"")</f>
        <v>35963321</v>
      </c>
      <c r="C31" s="53">
        <f>IF(LEN('[7]Datos Financieros'!$E8)&gt;0,'[7]Datos Financieros'!$E8,"")</f>
        <v>2456900</v>
      </c>
      <c r="D31" s="53" t="str">
        <f>IF(LEN('[7]Datos Financieros'!$E9)&gt;0,'[7]Datos Financieros'!$E9,"")</f>
        <v/>
      </c>
      <c r="E31" s="54">
        <f>SUM(B31:D31)</f>
        <v>38420221</v>
      </c>
      <c r="F31" s="113"/>
      <c r="G31" s="116"/>
    </row>
    <row r="32" spans="1:7">
      <c r="A32" s="55"/>
      <c r="B32" s="56"/>
      <c r="C32" s="56"/>
      <c r="D32" s="56"/>
      <c r="E32" s="57"/>
      <c r="F32" s="113"/>
      <c r="G32" s="116"/>
    </row>
    <row r="33" spans="1:7">
      <c r="A33" s="58"/>
      <c r="B33" s="59" t="s">
        <v>62</v>
      </c>
      <c r="C33" s="60"/>
      <c r="D33" s="61"/>
      <c r="E33" s="60">
        <v>1.2</v>
      </c>
      <c r="F33" s="113"/>
      <c r="G33" s="116"/>
    </row>
    <row r="34" spans="1:7" ht="15.75" thickBot="1">
      <c r="A34" s="62"/>
      <c r="B34" s="63" t="s">
        <v>63</v>
      </c>
      <c r="C34" s="64"/>
      <c r="D34" s="65"/>
      <c r="E34" s="66">
        <f>E30/E31</f>
        <v>5.0628626003999297</v>
      </c>
      <c r="F34" s="114"/>
      <c r="G34" s="117"/>
    </row>
    <row r="35" spans="1:7" ht="15.75" thickBot="1">
      <c r="A35" s="92"/>
      <c r="B35" s="93"/>
      <c r="C35" s="93"/>
      <c r="D35" s="93"/>
      <c r="E35" s="93"/>
      <c r="F35" s="93"/>
      <c r="G35" s="94"/>
    </row>
    <row r="36" spans="1:7">
      <c r="A36" s="95" t="s">
        <v>64</v>
      </c>
      <c r="B36" s="96"/>
      <c r="C36" s="96"/>
      <c r="D36" s="96"/>
      <c r="E36" s="96"/>
      <c r="F36" s="97" t="str">
        <f>IF('[7]Datos Financieros'!F17="CUMPLE","X","")</f>
        <v>X</v>
      </c>
      <c r="G36" s="100" t="str">
        <f>IF('[7]Datos Financieros'!F17="NO CUMPLE","X","")</f>
        <v/>
      </c>
    </row>
    <row r="37" spans="1:7">
      <c r="A37" s="47"/>
      <c r="B37" s="48"/>
      <c r="C37" s="48"/>
      <c r="D37" s="48"/>
      <c r="E37" s="49"/>
      <c r="F37" s="98"/>
      <c r="G37" s="101"/>
    </row>
    <row r="38" spans="1:7">
      <c r="A38" s="50"/>
      <c r="B38" s="51">
        <v>1</v>
      </c>
      <c r="C38" s="51">
        <v>2</v>
      </c>
      <c r="D38" s="51">
        <v>3</v>
      </c>
      <c r="E38" s="51" t="s">
        <v>55</v>
      </c>
      <c r="F38" s="98"/>
      <c r="G38" s="101"/>
    </row>
    <row r="39" spans="1:7">
      <c r="A39" s="52" t="s">
        <v>65</v>
      </c>
      <c r="B39" s="53">
        <f>IF(LEN('[7]Datos Financieros'!$G7)&gt;0,'[7]Datos Financieros'!$G7,"")</f>
        <v>35963321</v>
      </c>
      <c r="C39" s="53">
        <f>IF(LEN('[7]Datos Financieros'!$G8)&gt;0,'[7]Datos Financieros'!$G8,"")</f>
        <v>2456900</v>
      </c>
      <c r="D39" s="53" t="str">
        <f>IF(LEN('[7]Datos Financieros'!$G9)&gt;0,'[7]Datos Financieros'!$G9,"")</f>
        <v/>
      </c>
      <c r="E39" s="67">
        <f>SUM(B39:D39)</f>
        <v>38420221</v>
      </c>
      <c r="F39" s="98"/>
      <c r="G39" s="101"/>
    </row>
    <row r="40" spans="1:7">
      <c r="A40" s="52" t="s">
        <v>66</v>
      </c>
      <c r="B40" s="53">
        <f>IF(LEN('[7]Datos Financieros'!$F7)&gt;0,'[7]Datos Financieros'!$F7,"")</f>
        <v>306570100</v>
      </c>
      <c r="C40" s="53">
        <f>IF(LEN('[7]Datos Financieros'!$F8)&gt;0,'[7]Datos Financieros'!$F8,"")</f>
        <v>91078200</v>
      </c>
      <c r="D40" s="53" t="str">
        <f>IF(LEN('[7]Datos Financieros'!$F9)&gt;0,'[7]Datos Financieros'!$F9,"")</f>
        <v/>
      </c>
      <c r="E40" s="67">
        <f>SUM(B40:D40)</f>
        <v>397648300</v>
      </c>
      <c r="F40" s="98"/>
      <c r="G40" s="101"/>
    </row>
    <row r="41" spans="1:7">
      <c r="A41" s="58"/>
      <c r="B41" s="59" t="s">
        <v>67</v>
      </c>
      <c r="C41" s="60"/>
      <c r="D41" s="61"/>
      <c r="E41" s="68">
        <v>0.65</v>
      </c>
      <c r="F41" s="98"/>
      <c r="G41" s="101"/>
    </row>
    <row r="42" spans="1:7" ht="15.75" thickBot="1">
      <c r="A42" s="62"/>
      <c r="B42" s="63" t="s">
        <v>63</v>
      </c>
      <c r="C42" s="64"/>
      <c r="D42" s="65"/>
      <c r="E42" s="76">
        <f>E39/E40</f>
        <v>9.6618597388697505E-2</v>
      </c>
      <c r="F42" s="99"/>
      <c r="G42" s="102"/>
    </row>
    <row r="43" spans="1:7" ht="15.75" thickBot="1">
      <c r="A43" s="103" t="s">
        <v>68</v>
      </c>
      <c r="B43" s="104"/>
      <c r="C43" s="78" t="str">
        <f>IF(LEN('[7]Datos Financieros'!G16)&gt;0,'[7]Datos Financieros'!G16,"")</f>
        <v>CUMPLE</v>
      </c>
      <c r="D43" s="78"/>
      <c r="E43" s="78"/>
      <c r="F43" s="78"/>
      <c r="G43" s="70"/>
    </row>
    <row r="44" spans="1:7">
      <c r="A44" s="71"/>
      <c r="B44" s="71"/>
      <c r="C44" s="71"/>
      <c r="D44" s="71"/>
      <c r="E44" s="71"/>
      <c r="F44" s="71"/>
      <c r="G44" s="71"/>
    </row>
    <row r="45" spans="1:7">
      <c r="A45" s="73" t="s">
        <v>69</v>
      </c>
      <c r="B45" s="74"/>
      <c r="C45" s="2"/>
    </row>
    <row r="46" spans="1:7">
      <c r="A46" s="75" t="s">
        <v>70</v>
      </c>
      <c r="B46" s="74"/>
      <c r="C46" s="2"/>
    </row>
    <row r="47" spans="1:7">
      <c r="A47" s="75" t="s">
        <v>71</v>
      </c>
      <c r="B47" s="74"/>
      <c r="C47" s="2"/>
    </row>
  </sheetData>
  <mergeCells count="30">
    <mergeCell ref="B21:D21"/>
    <mergeCell ref="E21:G21"/>
    <mergeCell ref="B22:D22"/>
    <mergeCell ref="E22:G22"/>
    <mergeCell ref="B23:D23"/>
    <mergeCell ref="E23:G23"/>
    <mergeCell ref="A43:B43"/>
    <mergeCell ref="B24:D24"/>
    <mergeCell ref="E24:G24"/>
    <mergeCell ref="A26:E26"/>
    <mergeCell ref="A27:E27"/>
    <mergeCell ref="F27:F34"/>
    <mergeCell ref="G27:G34"/>
    <mergeCell ref="A35:G35"/>
    <mergeCell ref="A36:E36"/>
    <mergeCell ref="F36:F42"/>
    <mergeCell ref="G36:G42"/>
    <mergeCell ref="E20:G20"/>
    <mergeCell ref="A8:G8"/>
    <mergeCell ref="A10:G10"/>
    <mergeCell ref="B13:F13"/>
    <mergeCell ref="B14:F14"/>
    <mergeCell ref="B15:F15"/>
    <mergeCell ref="B16:F16"/>
    <mergeCell ref="A12:G12"/>
    <mergeCell ref="B18:D18"/>
    <mergeCell ref="E18:G18"/>
    <mergeCell ref="B19:D19"/>
    <mergeCell ref="E19:G19"/>
    <mergeCell ref="B20:D2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54</vt:i4>
      </vt:variant>
    </vt:vector>
  </HeadingPairs>
  <TitlesOfParts>
    <vt:vector size="54" baseType="lpstr">
      <vt:lpstr>FUNDACION MULT RAMON NAVARRO D</vt:lpstr>
      <vt:lpstr>FUNDACION SURGIR</vt:lpstr>
      <vt:lpstr>FUNDACION APOYAR</vt:lpstr>
      <vt:lpstr>FUCIDF</vt:lpstr>
      <vt:lpstr>CLUB DE LEONES BQUILLA AEROPUER</vt:lpstr>
      <vt:lpstr>FUND INTEGRAL FCO DE QUEVEDO</vt:lpstr>
      <vt:lpstr>UT DES.SOCIAL POR EL ATLANTICO</vt:lpstr>
      <vt:lpstr>FUND PARA EL DES INT CRISTO REY</vt:lpstr>
      <vt:lpstr>UT SEMBRANDO VALORES</vt:lpstr>
      <vt:lpstr>UT EL MUNDO DE LOS NIÑOS 2015</vt:lpstr>
      <vt:lpstr>CORPORACION RAYOS DE LUZ</vt:lpstr>
      <vt:lpstr>FUND PARA LA PROM. DE LA CIENCI</vt:lpstr>
      <vt:lpstr>UT PRIMERA INFANCIA ATLANT.2015</vt:lpstr>
      <vt:lpstr>CORPORACION JAIME URQUIJO </vt:lpstr>
      <vt:lpstr>CORP LATINOAMERICANA NUEVA</vt:lpstr>
      <vt:lpstr>UT ES POSIBLE MAS</vt:lpstr>
      <vt:lpstr>FUND CONSTRUYENDO VIDAS HK21</vt:lpstr>
      <vt:lpstr>FUND MULT ROBINSON DE LA HOZ </vt:lpstr>
      <vt:lpstr>COOP. MULT.GESTORAS DES.EN COL </vt:lpstr>
      <vt:lpstr>CRUZ ROJA COLOMBIANA</vt:lpstr>
      <vt:lpstr>FUND CRISTIANA LOS BRAZOS DE JE</vt:lpstr>
      <vt:lpstr>FUND PARA DES SOC Y COM ENLACE</vt:lpstr>
      <vt:lpstr>HIJAS DE LA CARIDAD SAN VICENTE</vt:lpstr>
      <vt:lpstr>FUND MANOS UNIDAS </vt:lpstr>
      <vt:lpstr>FUND AYUDA EDU.FORJADORES DE JO</vt:lpstr>
      <vt:lpstr>FUND PRODESARROLLO COM FUNPRODE</vt:lpstr>
      <vt:lpstr>FUND DESPETAR SOLIDARIO</vt:lpstr>
      <vt:lpstr>FORMANDO LA NIÑEZ PARA DES ADUL</vt:lpstr>
      <vt:lpstr>UT ALIANZA POR LA NIÑEZ Y LA FL</vt:lpstr>
      <vt:lpstr>FUNDACION CONSTRUYENDO CAMINO</vt:lpstr>
      <vt:lpstr>FUNDACIÓN CONSTRUYENDO CAMINO 2</vt:lpstr>
      <vt:lpstr>FUNDACIÓN CONSTRUYENDO CAMINO 3</vt:lpstr>
      <vt:lpstr>FUNDACIÓN POR UNA MEJOR CALIDAD</vt:lpstr>
      <vt:lpstr>FUND POR UN MUNDO NUEVO</vt:lpstr>
      <vt:lpstr>FUNDACIÓN DOMINGO SAVIO</vt:lpstr>
      <vt:lpstr>UT CAFI </vt:lpstr>
      <vt:lpstr>UNIVERSIDAD METROPOLITANA</vt:lpstr>
      <vt:lpstr>UT CALIDAD PARA LA PRIM.INFANCI</vt:lpstr>
      <vt:lpstr>UT UNIDOS POR LA PRIM INF SOLED</vt:lpstr>
      <vt:lpstr>FUND. MULTIACTIVA SAN JUAN BOSC</vt:lpstr>
      <vt:lpstr>UT UNIDOS POR LA NIÑEZ</vt:lpstr>
      <vt:lpstr>UT UNIDOS CON AMOR POR EL BIENE</vt:lpstr>
      <vt:lpstr>FUND MULTIACTIVA LAS MORAS</vt:lpstr>
      <vt:lpstr>FUND SEMBRANDO ESPERANZA</vt:lpstr>
      <vt:lpstr>FUND SALUD Y BIENESTAR-FUNDASAL</vt:lpstr>
      <vt:lpstr>CORPORACIÓN EDUCATIVA FORMAR</vt:lpstr>
      <vt:lpstr>UT ATLANTICO SOCIAL</vt:lpstr>
      <vt:lpstr>FUNDACION ENLACE</vt:lpstr>
      <vt:lpstr>FUND POLIFACTICA LA INMACULADA </vt:lpstr>
      <vt:lpstr>FUND PARA EL DES Y BIEN SOCIAL</vt:lpstr>
      <vt:lpstr>UT DESARROLLO INT. DE LA PRIM I</vt:lpstr>
      <vt:lpstr>FUND SOCIAL ESFUERZO PROPIO</vt:lpstr>
      <vt:lpstr>UT CONST. PROPESRIDAD SOCIAL Y</vt:lpstr>
      <vt:lpstr>UT FINDIJEBE PRODEM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Emiliano Garcia Ortega</dc:creator>
  <cp:lastModifiedBy>Emiliano Garcia Ortega</cp:lastModifiedBy>
  <cp:lastPrinted>2014-11-13T16:40:37Z</cp:lastPrinted>
  <dcterms:created xsi:type="dcterms:W3CDTF">2014-11-13T16:30:48Z</dcterms:created>
  <dcterms:modified xsi:type="dcterms:W3CDTF">2014-12-16T18:07:25Z</dcterms:modified>
</cp:coreProperties>
</file>