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.Esmeral\Documents\EVALUACION PRIMERA INFANCIA\"/>
    </mc:Choice>
  </mc:AlternateContent>
  <bookViews>
    <workbookView xWindow="120" yWindow="135" windowWidth="15480" windowHeight="6660" tabRatio="598"/>
  </bookViews>
  <sheets>
    <sheet name="INFANCIA SEGURA" sheetId="10" r:id="rId1"/>
    <sheet name="APSEFACOM" sheetId="12" r:id="rId2"/>
    <sheet name="CORAZON PAIS" sheetId="13" r:id="rId3"/>
    <sheet name="CODIMUMAG" sheetId="14" r:id="rId4"/>
    <sheet name="FUNDACION PROYECTO VIDA" sheetId="15" r:id="rId5"/>
    <sheet name="FUNAS" sheetId="16" r:id="rId6"/>
    <sheet name="FUNDACION DON BOSCO" sheetId="17" r:id="rId7"/>
    <sheet name="CONSTRUYENDO FUTURO" sheetId="18" r:id="rId8"/>
    <sheet name="MENORES DEL FUTURO" sheetId="19" r:id="rId9"/>
    <sheet name="UNION TEMPORAL NUTRIENDO" sheetId="20" r:id="rId10"/>
    <sheet name="U. MAGDALENA" sheetId="21" r:id="rId11"/>
    <sheet name="FUNDACION NUEVA ERA" sheetId="22" r:id="rId12"/>
    <sheet name="FUNDACION MANOS UNIDAS" sheetId="23" r:id="rId13"/>
    <sheet name="UNION TEMPORAL CONSTRUYENDO PAI" sheetId="24" r:id="rId14"/>
    <sheet name="CALCULOS" sheetId="11" r:id="rId15"/>
  </sheets>
  <calcPr calcId="152511"/>
</workbook>
</file>

<file path=xl/calcChain.xml><?xml version="1.0" encoding="utf-8"?>
<calcChain xmlns="http://schemas.openxmlformats.org/spreadsheetml/2006/main">
  <c r="H11" i="20" l="1"/>
  <c r="J16" i="22"/>
  <c r="K14" i="22"/>
  <c r="J13" i="22"/>
  <c r="D22" i="20"/>
  <c r="D21" i="20"/>
  <c r="D20" i="20"/>
  <c r="D19" i="20"/>
  <c r="D19" i="24"/>
  <c r="C120" i="11"/>
  <c r="D17" i="24" s="1"/>
  <c r="F120" i="11"/>
  <c r="D20" i="24" s="1"/>
  <c r="E120" i="11"/>
  <c r="D18" i="24" s="1"/>
  <c r="D120" i="11"/>
  <c r="C13" i="24"/>
  <c r="C14" i="24" s="1"/>
  <c r="F110" i="11"/>
  <c r="E110" i="11"/>
  <c r="D110" i="11"/>
  <c r="C110" i="11"/>
  <c r="C112" i="11" s="1"/>
  <c r="C16" i="23"/>
  <c r="C17" i="23" s="1"/>
  <c r="F103" i="11"/>
  <c r="E103" i="11"/>
  <c r="D103" i="11"/>
  <c r="C103" i="11"/>
  <c r="C105" i="11" s="1"/>
  <c r="C16" i="22"/>
  <c r="C17" i="22" s="1"/>
  <c r="F95" i="11"/>
  <c r="E95" i="11"/>
  <c r="D95" i="11"/>
  <c r="C95" i="11"/>
  <c r="C16" i="21"/>
  <c r="C17" i="21" s="1"/>
  <c r="F86" i="11"/>
  <c r="E86" i="11"/>
  <c r="D86" i="11"/>
  <c r="C86" i="11"/>
  <c r="C15" i="20"/>
  <c r="C16" i="20" s="1"/>
  <c r="F74" i="11"/>
  <c r="E74" i="11"/>
  <c r="D74" i="11"/>
  <c r="C74" i="11"/>
  <c r="C76" i="11" s="1"/>
  <c r="C16" i="19"/>
  <c r="C17" i="19" s="1"/>
  <c r="F66" i="11"/>
  <c r="E66" i="11"/>
  <c r="D66" i="11"/>
  <c r="C66" i="11"/>
  <c r="C69" i="11"/>
  <c r="C61" i="11"/>
  <c r="C60" i="11"/>
  <c r="C16" i="18"/>
  <c r="C17" i="18" s="1"/>
  <c r="D23" i="17"/>
  <c r="D22" i="17"/>
  <c r="D21" i="17"/>
  <c r="D20" i="17"/>
  <c r="C53" i="11"/>
  <c r="C52" i="11"/>
  <c r="C16" i="17"/>
  <c r="C17" i="17" s="1"/>
  <c r="D23" i="16"/>
  <c r="D22" i="16"/>
  <c r="D21" i="16"/>
  <c r="D20" i="16"/>
  <c r="C45" i="11"/>
  <c r="C44" i="11"/>
  <c r="C16" i="16"/>
  <c r="C17" i="16" s="1"/>
  <c r="C37" i="11"/>
  <c r="C36" i="11"/>
  <c r="C16" i="15"/>
  <c r="C17" i="15" s="1"/>
  <c r="C30" i="11"/>
  <c r="C29" i="11"/>
  <c r="C16" i="14"/>
  <c r="C17" i="14" s="1"/>
  <c r="C23" i="11"/>
  <c r="C22" i="11"/>
  <c r="C16" i="13"/>
  <c r="C17" i="13" s="1"/>
  <c r="C16" i="11"/>
  <c r="C15" i="11"/>
  <c r="C13" i="12"/>
  <c r="C14" i="12" s="1"/>
  <c r="D18" i="10"/>
  <c r="F5" i="11"/>
  <c r="C9" i="11" s="1"/>
  <c r="E5" i="11"/>
  <c r="D5" i="11"/>
  <c r="C5" i="11"/>
  <c r="C90" i="11" l="1"/>
  <c r="C97" i="11"/>
  <c r="D17" i="10"/>
  <c r="D19" i="10"/>
  <c r="C8" i="11"/>
  <c r="D20" i="10"/>
  <c r="C68" i="11"/>
  <c r="C123" i="11"/>
  <c r="C124" i="11"/>
  <c r="C113" i="11"/>
  <c r="C106" i="11"/>
  <c r="C98" i="11"/>
  <c r="C89" i="11"/>
  <c r="C77" i="11"/>
  <c r="C13" i="10"/>
  <c r="C14" i="10" l="1"/>
</calcChain>
</file>

<file path=xl/sharedStrings.xml><?xml version="1.0" encoding="utf-8"?>
<sst xmlns="http://schemas.openxmlformats.org/spreadsheetml/2006/main" count="530" uniqueCount="93">
  <si>
    <t>TOTAL</t>
  </si>
  <si>
    <t>CECILIA DE LA FUENTE DE LLERAS</t>
  </si>
  <si>
    <t xml:space="preserve">PROPONENTE: </t>
  </si>
  <si>
    <t>NUMERO DE NIT</t>
  </si>
  <si>
    <t>ACTIVO CORRIENTE</t>
  </si>
  <si>
    <t xml:space="preserve">ACTIVO TOTAL </t>
  </si>
  <si>
    <t xml:space="preserve">PASIVO CORRIENTE </t>
  </si>
  <si>
    <t>PASIVO TOTAL</t>
  </si>
  <si>
    <t>INDICADORES FINANCIEROS DEL PROPONENTE</t>
  </si>
  <si>
    <t>Capacidad Financiera</t>
  </si>
  <si>
    <t>CUMPLE - NO CUMPLE</t>
  </si>
  <si>
    <t>NIVEL DE ENDEUDAMIENTO</t>
  </si>
  <si>
    <t>CONSOLIDADO GENERAL:</t>
  </si>
  <si>
    <t xml:space="preserve">CON LA CAPACIDAD FINANCIERA </t>
  </si>
  <si>
    <t xml:space="preserve">                                                 INSTITUTO COLOMBIANO DE BIENESTAR FAMILIAR - ICBF</t>
  </si>
  <si>
    <t xml:space="preserve">EVALUACIÓN FINANCIERA PRIMERA INFANCIA </t>
  </si>
  <si>
    <t>No DEL GRUPO AL QUE SE PRESENTA</t>
  </si>
  <si>
    <t>VALOR DEL PRESUPUESTO OFICIAL</t>
  </si>
  <si>
    <t>VALOR TOTAL DEL PRESUPUESTO OFICIAL DE LOS GRUPOS A LOS QUE SE PRESENTA:</t>
  </si>
  <si>
    <t>VALOR TOTAL DEL PRESUPUESTO DE LOS GRUPOS A LOS QUE SE PRESENTA EN SMMLV:</t>
  </si>
  <si>
    <t>INFORMACION A 31 DE DICIEMBRE DE 2013</t>
  </si>
  <si>
    <t>LIQUIDEZ*</t>
  </si>
  <si>
    <t>* VER NOTA 5 DEL NUMERAL 3.18</t>
  </si>
  <si>
    <t>UNION TEMPORAL EN EL CESAR LA PRIMERA INFANCIA SEGURA</t>
  </si>
  <si>
    <t>CORPORACION WAKUZARI</t>
  </si>
  <si>
    <t>ACTIVIO CORRIENTE</t>
  </si>
  <si>
    <t>PASIVO CORRIENTE</t>
  </si>
  <si>
    <t>ACTIVO TOTAL</t>
  </si>
  <si>
    <t>FUNDACION KABALA</t>
  </si>
  <si>
    <t>ASOCIACION  DE MANIPULADORES</t>
  </si>
  <si>
    <t>LIQUIDEZ</t>
  </si>
  <si>
    <t>ENDEUDAMIENTO</t>
  </si>
  <si>
    <t>EL PROPONENTE CUMPLE ___X___ NO CUMPLE _______</t>
  </si>
  <si>
    <t>NIT</t>
  </si>
  <si>
    <t>900068308-0</t>
  </si>
  <si>
    <t>824006175-7</t>
  </si>
  <si>
    <t>824005145-1</t>
  </si>
  <si>
    <t>ASOCIACION DE PROFESIONALES EN PROGRAMAS DE PROMOCION Y PREVENCION PARA LA SALUD LA EDUCACION LA FAMILIA Y LA COMUNIDAD APSEFACOM</t>
  </si>
  <si>
    <t>824002390-6</t>
  </si>
  <si>
    <t>APSEFACOM</t>
  </si>
  <si>
    <t>CORPORACION CORAZON PAIS</t>
  </si>
  <si>
    <t>824003522-6</t>
  </si>
  <si>
    <t>824005145-1    824006175-7    900068308-0</t>
  </si>
  <si>
    <t>CORPORACION PARA EL DESARROLLO E INTEGRACION DE LOS MUNICIPIOS DEL MAGDALENA Y DE COLOMBIA  CODIMUMAG</t>
  </si>
  <si>
    <t>900094365-0</t>
  </si>
  <si>
    <t>CODIMUMAG</t>
  </si>
  <si>
    <t>INDETERMINADO</t>
  </si>
  <si>
    <t>FUNDACION PROYECTO VIDA</t>
  </si>
  <si>
    <t>819004376-3</t>
  </si>
  <si>
    <t>FUNDACION APOYO SOCIAL FUNAS</t>
  </si>
  <si>
    <t>824004961-0</t>
  </si>
  <si>
    <t>FUNDACION SOCIAL DON BOSCO</t>
  </si>
  <si>
    <t>900249058-1</t>
  </si>
  <si>
    <t>CORPORACION JUNTOS CONSTRUYENDO FUTURO  CJCF</t>
  </si>
  <si>
    <t>830144521-5</t>
  </si>
  <si>
    <t>EL PROPONENTE CUMPLE ______ NO CUMPLE __x_____</t>
  </si>
  <si>
    <t>FUNDACION MENORES DEL FUTURO</t>
  </si>
  <si>
    <t>824002319-2</t>
  </si>
  <si>
    <t xml:space="preserve">UNION TEMPORAL NUTRIENDO LA PRIMERA INFANCIA DEL CESAR </t>
  </si>
  <si>
    <t>900748765-1    802011332-7    830508876-8  900174216-5</t>
  </si>
  <si>
    <t>CORDESCO</t>
  </si>
  <si>
    <t>830508876-8</t>
  </si>
  <si>
    <t>FUNDACION ASOCREF</t>
  </si>
  <si>
    <t>900174216-5</t>
  </si>
  <si>
    <t>FUNDACION DINM</t>
  </si>
  <si>
    <t>900748765-1</t>
  </si>
  <si>
    <t>FUNDACION AMIGOS COMUNIDAD COLOMBIA</t>
  </si>
  <si>
    <t>802011332-7</t>
  </si>
  <si>
    <t>UNIVERSIDAD DEL MAGDALENA</t>
  </si>
  <si>
    <t>891780111-8</t>
  </si>
  <si>
    <t>FUNDACION NUEVA ERA ECOLOGICA</t>
  </si>
  <si>
    <t>802021835-2</t>
  </si>
  <si>
    <t>EL PROPONENTE CUMPLE __X____ NO CUMPLE _______</t>
  </si>
  <si>
    <t>FUNDACION MANOS UNIDAS CONSTRUYENDO PAIS</t>
  </si>
  <si>
    <t>UNION TEMPORAL MANOS UNIDAS POR UN PAIS</t>
  </si>
  <si>
    <t>825002350-5  900267143-6</t>
  </si>
  <si>
    <t>FUNDACION CONSTRUYENDO TEJIDO SOCIAL</t>
  </si>
  <si>
    <t xml:space="preserve"> 900267143-6</t>
  </si>
  <si>
    <t>50 CORDOBA</t>
  </si>
  <si>
    <t>52 CORDOBA</t>
  </si>
  <si>
    <t>11 CHOCO</t>
  </si>
  <si>
    <t>42 CORDOBA</t>
  </si>
  <si>
    <t>16 CORDOBA</t>
  </si>
  <si>
    <t>GRUPO 13</t>
  </si>
  <si>
    <t>13 CUNDINAMARCA</t>
  </si>
  <si>
    <t>14 CUNDINAMARCA</t>
  </si>
  <si>
    <t>8 PUTUMAYO</t>
  </si>
  <si>
    <t>9 PUTUMAYO</t>
  </si>
  <si>
    <t>47 CORDOBA</t>
  </si>
  <si>
    <t>PTUMAYO</t>
  </si>
  <si>
    <t>CORDOBA</t>
  </si>
  <si>
    <t>825002350-5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</si>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</sst>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 Narrow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7030A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/>
    </xf>
    <xf numFmtId="164" fontId="9" fillId="2" borderId="8" xfId="3" applyFont="1" applyFill="1" applyBorder="1" applyAlignment="1">
      <alignment horizontal="center" vertical="center" wrapText="1"/>
    </xf>
    <xf numFmtId="164" fontId="9" fillId="2" borderId="7" xfId="3" applyFont="1" applyFill="1" applyBorder="1" applyAlignment="1">
      <alignment horizontal="center" vertical="center" wrapText="1"/>
    </xf>
    <xf numFmtId="165" fontId="0" fillId="0" borderId="0" xfId="1" applyFont="1"/>
    <xf numFmtId="10" fontId="5" fillId="3" borderId="1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10" fontId="10" fillId="3" borderId="11" xfId="0" applyNumberFormat="1" applyFont="1" applyFill="1" applyBorder="1" applyAlignment="1">
      <alignment horizontal="center" vertical="center"/>
    </xf>
    <xf numFmtId="10" fontId="9" fillId="3" borderId="11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2" fontId="5" fillId="3" borderId="0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vertical="center"/>
    </xf>
    <xf numFmtId="0" fontId="1" fillId="0" borderId="0" xfId="0" applyFont="1"/>
    <xf numFmtId="2" fontId="11" fillId="0" borderId="0" xfId="0" applyNumberFormat="1" applyFont="1"/>
    <xf numFmtId="2" fontId="12" fillId="0" borderId="0" xfId="0" applyNumberFormat="1" applyFont="1"/>
    <xf numFmtId="0" fontId="11" fillId="0" borderId="0" xfId="0" applyFont="1"/>
    <xf numFmtId="2" fontId="1" fillId="0" borderId="0" xfId="0" applyNumberFormat="1" applyFont="1"/>
    <xf numFmtId="165" fontId="5" fillId="2" borderId="3" xfId="0" applyNumberFormat="1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vertical="center"/>
    </xf>
    <xf numFmtId="165" fontId="5" fillId="2" borderId="12" xfId="0" applyNumberFormat="1" applyFont="1" applyFill="1" applyBorder="1" applyAlignment="1">
      <alignment vertical="center"/>
    </xf>
    <xf numFmtId="3" fontId="0" fillId="0" borderId="0" xfId="0" applyNumberFormat="1"/>
    <xf numFmtId="164" fontId="0" fillId="0" borderId="0" xfId="0" applyNumberFormat="1"/>
    <xf numFmtId="3" fontId="1" fillId="0" borderId="0" xfId="0" applyNumberFormat="1" applyFont="1"/>
    <xf numFmtId="164" fontId="9" fillId="2" borderId="8" xfId="3" applyFont="1" applyFill="1" applyBorder="1" applyAlignment="1">
      <alignment horizontal="center" vertical="center" wrapText="1"/>
    </xf>
    <xf numFmtId="164" fontId="9" fillId="2" borderId="7" xfId="3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0" borderId="4" xfId="0" applyBorder="1"/>
    <xf numFmtId="0" fontId="4" fillId="2" borderId="11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Moneda" xfId="3" builtinId="4"/>
    <cellStyle name="Moneda 2" xfId="5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C15" sqref="C15"/>
    </sheetView>
  </sheetViews>
  <sheetFormatPr baseColWidth="10" defaultRowHeight="15.75" x14ac:dyDescent="0.25"/>
  <cols>
    <col min="1" max="1" width="24.85546875" style="29" customWidth="1"/>
    <col min="2" max="2" width="55.5703125" style="29" customWidth="1"/>
    <col min="3" max="3" width="41.28515625" style="29" customWidth="1"/>
    <col min="4" max="4" width="29.42578125" style="29" customWidth="1"/>
    <col min="5" max="5" width="29.140625" style="29" customWidth="1"/>
    <col min="6" max="16384" width="11.42578125" style="1"/>
  </cols>
  <sheetData>
    <row r="1" spans="1:5" x14ac:dyDescent="0.25">
      <c r="A1" s="64" t="s">
        <v>14</v>
      </c>
      <c r="B1" s="65"/>
      <c r="C1" s="65"/>
      <c r="D1" s="65"/>
      <c r="E1" s="3"/>
    </row>
    <row r="2" spans="1:5" ht="27.75" customHeight="1" x14ac:dyDescent="0.25">
      <c r="A2" s="4"/>
      <c r="B2" s="66" t="s">
        <v>1</v>
      </c>
      <c r="C2" s="66"/>
      <c r="D2" s="66"/>
      <c r="E2" s="5"/>
    </row>
    <row r="3" spans="1:5" ht="21" customHeight="1" x14ac:dyDescent="0.25">
      <c r="A3" s="6"/>
      <c r="B3" s="66" t="s">
        <v>15</v>
      </c>
      <c r="C3" s="66"/>
      <c r="D3" s="66"/>
      <c r="E3" s="7"/>
    </row>
    <row r="4" spans="1:5" thickBot="1" x14ac:dyDescent="0.3">
      <c r="A4" s="8"/>
      <c r="B4" s="9"/>
      <c r="C4" s="9"/>
      <c r="D4" s="9"/>
      <c r="E4" s="10"/>
    </row>
    <row r="5" spans="1:5" ht="32.25" customHeight="1" thickBot="1" x14ac:dyDescent="0.3">
      <c r="A5" s="8"/>
      <c r="B5" s="11" t="s">
        <v>2</v>
      </c>
      <c r="C5" s="67" t="s">
        <v>23</v>
      </c>
      <c r="D5" s="68"/>
      <c r="E5" s="10"/>
    </row>
    <row r="6" spans="1:5" ht="27.75" customHeight="1" thickBot="1" x14ac:dyDescent="0.3">
      <c r="A6" s="8"/>
      <c r="B6" s="31" t="s">
        <v>3</v>
      </c>
      <c r="C6" s="69" t="s">
        <v>42</v>
      </c>
      <c r="D6" s="70"/>
      <c r="E6" s="10"/>
    </row>
    <row r="7" spans="1:5" ht="29.25" customHeight="1" thickBot="1" x14ac:dyDescent="0.3">
      <c r="A7" s="8"/>
      <c r="B7" s="31" t="s">
        <v>16</v>
      </c>
      <c r="C7" s="62" t="s">
        <v>17</v>
      </c>
      <c r="D7" s="63"/>
      <c r="E7" s="10"/>
    </row>
    <row r="8" spans="1:5" ht="16.5" thickBot="1" x14ac:dyDescent="0.3">
      <c r="A8" s="8"/>
      <c r="B8" s="32">
        <v>5</v>
      </c>
      <c r="C8" s="57">
        <v>3278601170</v>
      </c>
      <c r="D8" s="58"/>
      <c r="E8" s="10"/>
    </row>
    <row r="9" spans="1:5" ht="23.25" customHeight="1" thickBot="1" x14ac:dyDescent="0.3">
      <c r="A9" s="8"/>
      <c r="B9" s="32">
        <v>6</v>
      </c>
      <c r="C9" s="57">
        <v>860889650</v>
      </c>
      <c r="D9" s="58"/>
      <c r="E9" s="10"/>
    </row>
    <row r="10" spans="1:5" ht="26.25" customHeight="1" thickBot="1" x14ac:dyDescent="0.3">
      <c r="A10" s="8"/>
      <c r="B10" s="32">
        <v>9</v>
      </c>
      <c r="C10" s="57">
        <v>2169723959</v>
      </c>
      <c r="D10" s="58"/>
      <c r="E10" s="10"/>
    </row>
    <row r="11" spans="1:5" ht="26.25" customHeight="1" thickBot="1" x14ac:dyDescent="0.3">
      <c r="A11" s="8"/>
      <c r="B11" s="32">
        <v>10</v>
      </c>
      <c r="C11" s="57">
        <v>2426582522</v>
      </c>
      <c r="D11" s="58"/>
      <c r="E11" s="10"/>
    </row>
    <row r="12" spans="1:5" ht="21.75" customHeight="1" thickBot="1" x14ac:dyDescent="0.3">
      <c r="A12" s="8"/>
      <c r="B12" s="32">
        <v>13</v>
      </c>
      <c r="C12" s="57">
        <v>2505937200</v>
      </c>
      <c r="D12" s="58"/>
      <c r="E12" s="10"/>
    </row>
    <row r="13" spans="1:5" ht="32.25" thickBot="1" x14ac:dyDescent="0.3">
      <c r="A13" s="8"/>
      <c r="B13" s="33" t="s">
        <v>18</v>
      </c>
      <c r="C13" s="57">
        <f>SUM(C8:D12)</f>
        <v>11241734501</v>
      </c>
      <c r="D13" s="58"/>
      <c r="E13" s="10"/>
    </row>
    <row r="14" spans="1:5" ht="26.25" customHeight="1" thickBot="1" x14ac:dyDescent="0.3">
      <c r="A14" s="8"/>
      <c r="B14" s="33" t="s">
        <v>19</v>
      </c>
      <c r="C14" s="57">
        <f>+C13/616000</f>
        <v>18249.56899512987</v>
      </c>
      <c r="D14" s="58"/>
      <c r="E14" s="10"/>
    </row>
    <row r="15" spans="1:5" ht="24.75" customHeight="1" x14ac:dyDescent="0.25">
      <c r="A15" s="8"/>
      <c r="B15" s="9"/>
      <c r="C15" s="13"/>
      <c r="D15" s="14"/>
      <c r="E15" s="10"/>
    </row>
    <row r="16" spans="1:5" ht="28.5" customHeight="1" thickBot="1" x14ac:dyDescent="0.3">
      <c r="A16" s="8"/>
      <c r="B16" s="9" t="s">
        <v>20</v>
      </c>
      <c r="C16" s="13"/>
      <c r="D16" s="14"/>
      <c r="E16" s="10"/>
    </row>
    <row r="17" spans="1:6" ht="27" customHeight="1" x14ac:dyDescent="0.25">
      <c r="A17" s="8"/>
      <c r="B17" s="15" t="s">
        <v>4</v>
      </c>
      <c r="C17" s="16"/>
      <c r="D17" s="17">
        <f>CALCULOS!C5</f>
        <v>29343766303.27</v>
      </c>
      <c r="E17" s="10"/>
    </row>
    <row r="18" spans="1:6" ht="28.5" customHeight="1" x14ac:dyDescent="0.25">
      <c r="A18" s="8"/>
      <c r="B18" s="8" t="s">
        <v>5</v>
      </c>
      <c r="C18" s="18"/>
      <c r="D18" s="10">
        <f>CALCULOS!E5</f>
        <v>32538496691.27</v>
      </c>
      <c r="E18" s="10"/>
    </row>
    <row r="19" spans="1:6" ht="15" x14ac:dyDescent="0.25">
      <c r="A19" s="8"/>
      <c r="B19" s="8" t="s">
        <v>6</v>
      </c>
      <c r="C19" s="18"/>
      <c r="D19" s="10">
        <f>CALCULOS!D5</f>
        <v>7091940857.3999996</v>
      </c>
      <c r="E19" s="10"/>
    </row>
    <row r="20" spans="1:6" ht="27" customHeight="1" thickBot="1" x14ac:dyDescent="0.3">
      <c r="A20" s="8"/>
      <c r="B20" s="19" t="s">
        <v>7</v>
      </c>
      <c r="C20" s="20"/>
      <c r="D20" s="21">
        <f>CALCULOS!F5</f>
        <v>9528161857.3999996</v>
      </c>
      <c r="E20" s="10"/>
    </row>
    <row r="21" spans="1:6" ht="27" customHeight="1" thickBot="1" x14ac:dyDescent="0.3">
      <c r="A21" s="8"/>
      <c r="B21" s="59" t="s">
        <v>8</v>
      </c>
      <c r="C21" s="60"/>
      <c r="D21" s="61"/>
      <c r="E21" s="10"/>
    </row>
    <row r="22" spans="1:6" ht="16.5" thickBot="1" x14ac:dyDescent="0.3">
      <c r="A22" s="8"/>
      <c r="B22" s="59" t="s">
        <v>9</v>
      </c>
      <c r="C22" s="60"/>
      <c r="D22" s="61"/>
      <c r="E22" s="10"/>
    </row>
    <row r="23" spans="1:6" x14ac:dyDescent="0.25">
      <c r="A23" s="8"/>
      <c r="B23" s="22" t="s">
        <v>21</v>
      </c>
      <c r="C23" s="23">
        <v>4.1399999999999997</v>
      </c>
      <c r="D23" s="14" t="s">
        <v>10</v>
      </c>
      <c r="E23" s="10"/>
    </row>
    <row r="24" spans="1:6" ht="16.5" thickBot="1" x14ac:dyDescent="0.3">
      <c r="A24" s="8"/>
      <c r="B24" s="12" t="s">
        <v>11</v>
      </c>
      <c r="C24" s="38">
        <v>0.2928</v>
      </c>
      <c r="D24" s="24" t="s">
        <v>10</v>
      </c>
      <c r="E24" s="10"/>
    </row>
    <row r="25" spans="1:6" ht="16.5" thickBot="1" x14ac:dyDescent="0.3">
      <c r="A25" s="8"/>
      <c r="B25" s="25"/>
      <c r="C25" s="26"/>
      <c r="D25" s="9"/>
      <c r="E25" s="27"/>
    </row>
    <row r="26" spans="1:6" x14ac:dyDescent="0.25">
      <c r="A26" s="74"/>
      <c r="B26" s="75" t="s">
        <v>12</v>
      </c>
      <c r="C26" s="77" t="s">
        <v>32</v>
      </c>
      <c r="D26" s="78"/>
      <c r="E26" s="79"/>
      <c r="F26" s="71"/>
    </row>
    <row r="27" spans="1:6" ht="16.5" thickBot="1" x14ac:dyDescent="0.3">
      <c r="A27" s="74"/>
      <c r="B27" s="76"/>
      <c r="C27" s="72" t="s">
        <v>13</v>
      </c>
      <c r="D27" s="73"/>
      <c r="E27" s="79"/>
      <c r="F27" s="71"/>
    </row>
    <row r="28" spans="1:6" thickBot="1" x14ac:dyDescent="0.3">
      <c r="A28" s="19"/>
      <c r="B28" s="28"/>
      <c r="C28" s="28"/>
      <c r="D28" s="28"/>
      <c r="E28" s="21"/>
      <c r="F28" s="2"/>
    </row>
    <row r="29" spans="1:6" x14ac:dyDescent="0.25">
      <c r="B29" s="30" t="s">
        <v>22</v>
      </c>
    </row>
  </sheetData>
  <mergeCells count="21">
    <mergeCell ref="F26:F27"/>
    <mergeCell ref="C27:D27"/>
    <mergeCell ref="B22:D22"/>
    <mergeCell ref="A26:A27"/>
    <mergeCell ref="B26:B27"/>
    <mergeCell ref="C26:D26"/>
    <mergeCell ref="E26:E27"/>
    <mergeCell ref="A1:D1"/>
    <mergeCell ref="B2:D2"/>
    <mergeCell ref="B3:D3"/>
    <mergeCell ref="C5:D5"/>
    <mergeCell ref="C6:D6"/>
    <mergeCell ref="C14:D14"/>
    <mergeCell ref="B21:D21"/>
    <mergeCell ref="C8:D8"/>
    <mergeCell ref="C7:D7"/>
    <mergeCell ref="C9:D9"/>
    <mergeCell ref="C10:D10"/>
    <mergeCell ref="C12:D12"/>
    <mergeCell ref="C13:D13"/>
    <mergeCell ref="C11:D11"/>
  </mergeCell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31"/>
  <sheetViews>
    <sheetView workbookViewId="0">
      <selection activeCell="E11" sqref="E11"/>
    </sheetView>
  </sheetViews>
  <sheetFormatPr baseColWidth="10" defaultRowHeight="15.75" x14ac:dyDescent="0.25"/>
  <cols>
    <col min="1" max="1" width="24.85546875" style="29" customWidth="1"/>
    <col min="2" max="2" width="55.5703125" style="29" customWidth="1"/>
    <col min="3" max="3" width="41.28515625" style="29" customWidth="1"/>
    <col min="4" max="4" width="29.42578125" style="29" customWidth="1"/>
    <col min="5" max="5" width="29.140625" style="29" customWidth="1"/>
    <col min="6" max="7" width="11.42578125" style="1"/>
    <col min="8" max="9" width="12.7109375" style="1" bestFit="1" customWidth="1"/>
    <col min="10" max="16384" width="11.42578125" style="1"/>
  </cols>
  <sheetData>
    <row r="1" spans="1:9" ht="15.75" customHeight="1" x14ac:dyDescent="0.25">
      <c r="A1" s="64" t="s">
        <v>14</v>
      </c>
      <c r="B1" s="65"/>
      <c r="C1" s="65"/>
      <c r="D1" s="65"/>
      <c r="E1" s="3"/>
    </row>
    <row r="2" spans="1:9" x14ac:dyDescent="0.25">
      <c r="A2" s="4"/>
      <c r="B2" s="66" t="s">
        <v>1</v>
      </c>
      <c r="C2" s="66"/>
      <c r="D2" s="66"/>
      <c r="E2" s="5"/>
    </row>
    <row r="3" spans="1:9" x14ac:dyDescent="0.25">
      <c r="A3" s="6"/>
      <c r="B3" s="66" t="s">
        <v>15</v>
      </c>
      <c r="C3" s="66"/>
      <c r="D3" s="66"/>
      <c r="E3" s="7"/>
    </row>
    <row r="4" spans="1:9" thickBot="1" x14ac:dyDescent="0.3">
      <c r="A4" s="8"/>
      <c r="B4" s="9"/>
      <c r="C4" s="9"/>
      <c r="D4" s="9"/>
      <c r="E4" s="10"/>
    </row>
    <row r="5" spans="1:9" ht="30.75" customHeight="1" thickBot="1" x14ac:dyDescent="0.3">
      <c r="A5" s="8"/>
      <c r="B5" s="11" t="s">
        <v>2</v>
      </c>
      <c r="C5" s="67" t="s">
        <v>58</v>
      </c>
      <c r="D5" s="68"/>
      <c r="E5" s="10"/>
    </row>
    <row r="6" spans="1:9" ht="16.5" customHeight="1" thickBot="1" x14ac:dyDescent="0.3">
      <c r="A6" s="8"/>
      <c r="B6" s="31" t="s">
        <v>3</v>
      </c>
      <c r="C6" s="69" t="s">
        <v>59</v>
      </c>
      <c r="D6" s="70"/>
      <c r="E6" s="10"/>
    </row>
    <row r="7" spans="1:9" ht="16.5" customHeight="1" thickBot="1" x14ac:dyDescent="0.3">
      <c r="A7" s="8"/>
      <c r="B7" s="31" t="s">
        <v>16</v>
      </c>
      <c r="C7" s="62" t="s">
        <v>17</v>
      </c>
      <c r="D7" s="63"/>
      <c r="E7" s="10"/>
    </row>
    <row r="8" spans="1:9" ht="16.5" thickBot="1" x14ac:dyDescent="0.3">
      <c r="A8" s="8"/>
      <c r="B8" s="32">
        <v>1</v>
      </c>
      <c r="C8" s="57">
        <v>1133936583</v>
      </c>
      <c r="D8" s="58"/>
      <c r="E8" s="10"/>
      <c r="H8" s="1" t="s">
        <v>89</v>
      </c>
      <c r="I8" s="1" t="s">
        <v>90</v>
      </c>
    </row>
    <row r="9" spans="1:9" ht="16.5" thickBot="1" x14ac:dyDescent="0.3">
      <c r="A9" s="8"/>
      <c r="B9" s="32">
        <v>2</v>
      </c>
      <c r="C9" s="57">
        <v>1227909228</v>
      </c>
      <c r="D9" s="58"/>
      <c r="E9" s="10"/>
      <c r="H9" s="54">
        <v>3223311221</v>
      </c>
      <c r="I9" s="54">
        <v>1773739831</v>
      </c>
    </row>
    <row r="10" spans="1:9" ht="16.5" thickBot="1" x14ac:dyDescent="0.3">
      <c r="A10" s="8"/>
      <c r="B10" s="32">
        <v>5</v>
      </c>
      <c r="C10" s="57">
        <v>3278601170</v>
      </c>
      <c r="D10" s="58"/>
      <c r="E10" s="10"/>
      <c r="H10" s="54">
        <v>1451607104</v>
      </c>
    </row>
    <row r="11" spans="1:9" ht="16.5" thickBot="1" x14ac:dyDescent="0.3">
      <c r="A11" s="8"/>
      <c r="B11" s="32" t="s">
        <v>86</v>
      </c>
      <c r="C11" s="57">
        <v>3223311221</v>
      </c>
      <c r="D11" s="58"/>
      <c r="E11" s="10"/>
      <c r="H11" s="56">
        <f>SUM(H9:H10)</f>
        <v>4674918325</v>
      </c>
    </row>
    <row r="12" spans="1:9" ht="16.5" thickBot="1" x14ac:dyDescent="0.3">
      <c r="A12" s="8"/>
      <c r="B12" s="32" t="s">
        <v>87</v>
      </c>
      <c r="C12" s="57">
        <v>1451607104</v>
      </c>
      <c r="D12" s="58"/>
      <c r="E12" s="10"/>
    </row>
    <row r="13" spans="1:9" ht="16.5" thickBot="1" x14ac:dyDescent="0.3">
      <c r="A13" s="8"/>
      <c r="B13" s="32" t="s">
        <v>88</v>
      </c>
      <c r="C13" s="35"/>
      <c r="D13" s="36">
        <v>1773739831</v>
      </c>
      <c r="E13" s="10"/>
    </row>
    <row r="14" spans="1:9" ht="16.5" thickBot="1" x14ac:dyDescent="0.3">
      <c r="A14" s="8"/>
      <c r="B14" s="32"/>
      <c r="C14" s="57">
        <v>0</v>
      </c>
      <c r="D14" s="58"/>
      <c r="E14" s="10"/>
    </row>
    <row r="15" spans="1:9" ht="32.25" thickBot="1" x14ac:dyDescent="0.3">
      <c r="A15" s="8"/>
      <c r="B15" s="33" t="s">
        <v>18</v>
      </c>
      <c r="C15" s="57">
        <f>SUM(C8:D14)</f>
        <v>12089105137</v>
      </c>
      <c r="D15" s="58"/>
      <c r="E15" s="10"/>
    </row>
    <row r="16" spans="1:9" ht="48" thickBot="1" x14ac:dyDescent="0.3">
      <c r="A16" s="8"/>
      <c r="B16" s="33" t="s">
        <v>19</v>
      </c>
      <c r="C16" s="57">
        <f>+C15/616000</f>
        <v>19625.170676948052</v>
      </c>
      <c r="D16" s="58"/>
      <c r="E16" s="10"/>
    </row>
    <row r="17" spans="1:6" x14ac:dyDescent="0.25">
      <c r="A17" s="8"/>
      <c r="B17" s="9"/>
      <c r="C17" s="13"/>
      <c r="D17" s="14"/>
      <c r="E17" s="10"/>
    </row>
    <row r="18" spans="1:6" ht="16.5" thickBot="1" x14ac:dyDescent="0.3">
      <c r="A18" s="8"/>
      <c r="B18" s="9" t="s">
        <v>20</v>
      </c>
      <c r="C18" s="13"/>
      <c r="D18" s="14"/>
      <c r="E18" s="10"/>
    </row>
    <row r="19" spans="1:6" ht="27" customHeight="1" x14ac:dyDescent="0.25">
      <c r="A19" s="8"/>
      <c r="B19" s="15" t="s">
        <v>4</v>
      </c>
      <c r="C19" s="16"/>
      <c r="D19" s="51">
        <f>CALCULOS!C86</f>
        <v>1827883000</v>
      </c>
      <c r="E19" s="10"/>
    </row>
    <row r="20" spans="1:6" ht="28.5" customHeight="1" x14ac:dyDescent="0.25">
      <c r="A20" s="8"/>
      <c r="B20" s="8" t="s">
        <v>5</v>
      </c>
      <c r="C20" s="18"/>
      <c r="D20" s="52">
        <f>CALCULOS!E86</f>
        <v>2322724400</v>
      </c>
      <c r="E20" s="10"/>
    </row>
    <row r="21" spans="1:6" ht="15" x14ac:dyDescent="0.25">
      <c r="A21" s="8"/>
      <c r="B21" s="8" t="s">
        <v>6</v>
      </c>
      <c r="C21" s="18"/>
      <c r="D21" s="52">
        <f>CALCULOS!D86</f>
        <v>285970600</v>
      </c>
      <c r="E21" s="10"/>
    </row>
    <row r="22" spans="1:6" ht="27" customHeight="1" thickBot="1" x14ac:dyDescent="0.3">
      <c r="A22" s="8"/>
      <c r="B22" s="19" t="s">
        <v>7</v>
      </c>
      <c r="C22" s="20"/>
      <c r="D22" s="53">
        <f>CALCULOS!F86</f>
        <v>328015600</v>
      </c>
      <c r="E22" s="10"/>
    </row>
    <row r="23" spans="1:6" ht="27" customHeight="1" thickBot="1" x14ac:dyDescent="0.3">
      <c r="A23" s="8"/>
      <c r="B23" s="59" t="s">
        <v>8</v>
      </c>
      <c r="C23" s="60"/>
      <c r="D23" s="61"/>
      <c r="E23" s="10"/>
    </row>
    <row r="24" spans="1:6" ht="16.5" thickBot="1" x14ac:dyDescent="0.3">
      <c r="A24" s="8"/>
      <c r="B24" s="59" t="s">
        <v>9</v>
      </c>
      <c r="C24" s="60"/>
      <c r="D24" s="61"/>
      <c r="E24" s="10"/>
    </row>
    <row r="25" spans="1:6" x14ac:dyDescent="0.25">
      <c r="A25" s="8"/>
      <c r="B25" s="22" t="s">
        <v>21</v>
      </c>
      <c r="C25" s="23">
        <v>6.39</v>
      </c>
      <c r="D25" s="14" t="s">
        <v>10</v>
      </c>
      <c r="E25" s="10"/>
    </row>
    <row r="26" spans="1:6" ht="16.5" thickBot="1" x14ac:dyDescent="0.3">
      <c r="A26" s="8"/>
      <c r="B26" s="34" t="s">
        <v>11</v>
      </c>
      <c r="C26" s="38">
        <v>0.14119999999999999</v>
      </c>
      <c r="D26" s="24" t="s">
        <v>10</v>
      </c>
      <c r="E26" s="10"/>
    </row>
    <row r="27" spans="1:6" ht="16.5" thickBot="1" x14ac:dyDescent="0.3">
      <c r="A27" s="8"/>
      <c r="B27" s="25"/>
      <c r="C27" s="26"/>
      <c r="D27" s="9"/>
      <c r="E27" s="27"/>
    </row>
    <row r="28" spans="1:6" x14ac:dyDescent="0.25">
      <c r="A28" s="74"/>
      <c r="B28" s="75" t="s">
        <v>12</v>
      </c>
      <c r="C28" s="77" t="s">
        <v>72</v>
      </c>
      <c r="D28" s="78"/>
      <c r="E28" s="79"/>
      <c r="F28" s="71"/>
    </row>
    <row r="29" spans="1:6" ht="16.5" thickBot="1" x14ac:dyDescent="0.3">
      <c r="A29" s="74"/>
      <c r="B29" s="76"/>
      <c r="C29" s="72" t="s">
        <v>13</v>
      </c>
      <c r="D29" s="73"/>
      <c r="E29" s="79"/>
      <c r="F29" s="71"/>
    </row>
    <row r="30" spans="1:6" thickBot="1" x14ac:dyDescent="0.3">
      <c r="A30" s="19"/>
      <c r="B30" s="28"/>
      <c r="C30" s="28"/>
      <c r="D30" s="28"/>
      <c r="E30" s="21"/>
      <c r="F30" s="2"/>
    </row>
    <row r="31" spans="1:6" x14ac:dyDescent="0.25">
      <c r="B31" s="30" t="s">
        <v>22</v>
      </c>
    </row>
  </sheetData>
  <mergeCells count="22">
    <mergeCell ref="E28:E29"/>
    <mergeCell ref="F28:F29"/>
    <mergeCell ref="C29:D29"/>
    <mergeCell ref="C16:D16"/>
    <mergeCell ref="B23:D23"/>
    <mergeCell ref="B24:D24"/>
    <mergeCell ref="A28:A29"/>
    <mergeCell ref="B28:B29"/>
    <mergeCell ref="C28:D28"/>
    <mergeCell ref="C8:D8"/>
    <mergeCell ref="C9:D9"/>
    <mergeCell ref="C10:D10"/>
    <mergeCell ref="C12:D12"/>
    <mergeCell ref="C14:D14"/>
    <mergeCell ref="C15:D15"/>
    <mergeCell ref="C7:D7"/>
    <mergeCell ref="C11:D11"/>
    <mergeCell ref="A1:D1"/>
    <mergeCell ref="B2:D2"/>
    <mergeCell ref="B3:D3"/>
    <mergeCell ref="C5:D5"/>
    <mergeCell ref="C6:D6"/>
  </mergeCell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E13" sqref="E13"/>
    </sheetView>
  </sheetViews>
  <sheetFormatPr baseColWidth="10" defaultRowHeight="15.75" x14ac:dyDescent="0.25"/>
  <cols>
    <col min="1" max="1" width="24.85546875" style="29" customWidth="1"/>
    <col min="2" max="2" width="55.5703125" style="29" customWidth="1"/>
    <col min="3" max="3" width="36.140625" style="29" customWidth="1"/>
    <col min="4" max="4" width="27.28515625" style="29" bestFit="1" customWidth="1"/>
    <col min="5" max="5" width="29.140625" style="29" customWidth="1"/>
    <col min="6" max="16384" width="11.42578125" style="1"/>
  </cols>
  <sheetData>
    <row r="1" spans="1:5" ht="15.75" customHeight="1" x14ac:dyDescent="0.25">
      <c r="A1" s="64" t="s">
        <v>14</v>
      </c>
      <c r="B1" s="65"/>
      <c r="C1" s="65"/>
      <c r="D1" s="65"/>
      <c r="E1" s="3"/>
    </row>
    <row r="2" spans="1:5" x14ac:dyDescent="0.25">
      <c r="A2" s="4"/>
      <c r="B2" s="66" t="s">
        <v>1</v>
      </c>
      <c r="C2" s="66"/>
      <c r="D2" s="66"/>
      <c r="E2" s="5"/>
    </row>
    <row r="3" spans="1:5" x14ac:dyDescent="0.25">
      <c r="A3" s="6"/>
      <c r="B3" s="66" t="s">
        <v>15</v>
      </c>
      <c r="C3" s="66"/>
      <c r="D3" s="66"/>
      <c r="E3" s="7"/>
    </row>
    <row r="4" spans="1:5" thickBot="1" x14ac:dyDescent="0.3">
      <c r="A4" s="8"/>
      <c r="B4" s="9"/>
      <c r="C4" s="9"/>
      <c r="D4" s="9"/>
      <c r="E4" s="10"/>
    </row>
    <row r="5" spans="1:5" ht="16.5" customHeight="1" thickBot="1" x14ac:dyDescent="0.3">
      <c r="A5" s="8"/>
      <c r="B5" s="11" t="s">
        <v>2</v>
      </c>
      <c r="C5" s="67" t="s">
        <v>68</v>
      </c>
      <c r="D5" s="68"/>
      <c r="E5" s="10"/>
    </row>
    <row r="6" spans="1:5" ht="16.5" thickBot="1" x14ac:dyDescent="0.3">
      <c r="A6" s="8"/>
      <c r="B6" s="31" t="s">
        <v>3</v>
      </c>
      <c r="C6" s="69" t="s">
        <v>69</v>
      </c>
      <c r="D6" s="70"/>
      <c r="E6" s="10"/>
    </row>
    <row r="7" spans="1:5" ht="16.5" customHeight="1" thickBot="1" x14ac:dyDescent="0.3">
      <c r="A7" s="8"/>
      <c r="B7" s="31" t="s">
        <v>16</v>
      </c>
      <c r="C7" s="62" t="s">
        <v>17</v>
      </c>
      <c r="D7" s="63"/>
      <c r="E7" s="10"/>
    </row>
    <row r="8" spans="1:5" ht="16.5" thickBot="1" x14ac:dyDescent="0.3">
      <c r="A8" s="8"/>
      <c r="B8" s="32">
        <v>13</v>
      </c>
      <c r="C8" s="57">
        <v>2505937200</v>
      </c>
      <c r="D8" s="58"/>
      <c r="E8" s="10"/>
    </row>
    <row r="9" spans="1:5" ht="16.5" thickBot="1" x14ac:dyDescent="0.3">
      <c r="A9" s="8"/>
      <c r="B9" s="32">
        <v>14</v>
      </c>
      <c r="C9" s="57">
        <v>2297109100</v>
      </c>
      <c r="D9" s="58"/>
      <c r="E9" s="10"/>
    </row>
    <row r="10" spans="1:5" ht="16.5" thickBot="1" x14ac:dyDescent="0.3">
      <c r="A10" s="8"/>
      <c r="B10" s="32">
        <v>17</v>
      </c>
      <c r="C10" s="57">
        <v>2453730175</v>
      </c>
      <c r="D10" s="58"/>
      <c r="E10" s="10"/>
    </row>
    <row r="11" spans="1:5" ht="16.5" thickBot="1" x14ac:dyDescent="0.3">
      <c r="A11" s="8"/>
      <c r="B11" s="32"/>
      <c r="C11" s="57">
        <v>0</v>
      </c>
      <c r="D11" s="58"/>
      <c r="E11" s="10"/>
    </row>
    <row r="12" spans="1:5" ht="16.5" thickBot="1" x14ac:dyDescent="0.3">
      <c r="A12" s="8"/>
      <c r="B12" s="32"/>
      <c r="C12" s="57">
        <v>0</v>
      </c>
      <c r="D12" s="58"/>
      <c r="E12" s="10"/>
    </row>
    <row r="13" spans="1:5" ht="16.5" thickBot="1" x14ac:dyDescent="0.3">
      <c r="A13" s="8"/>
      <c r="B13" s="32"/>
      <c r="C13" s="57"/>
      <c r="D13" s="58"/>
      <c r="E13" s="10"/>
    </row>
    <row r="14" spans="1:5" ht="16.5" thickBot="1" x14ac:dyDescent="0.3">
      <c r="A14" s="8"/>
      <c r="B14" s="32"/>
      <c r="C14" s="57"/>
      <c r="D14" s="58"/>
      <c r="E14" s="10"/>
    </row>
    <row r="15" spans="1:5" ht="16.5" thickBot="1" x14ac:dyDescent="0.3">
      <c r="A15" s="8"/>
      <c r="B15" s="32"/>
      <c r="C15" s="57">
        <v>0</v>
      </c>
      <c r="D15" s="58"/>
      <c r="E15" s="10"/>
    </row>
    <row r="16" spans="1:5" ht="32.25" thickBot="1" x14ac:dyDescent="0.3">
      <c r="A16" s="8"/>
      <c r="B16" s="33" t="s">
        <v>18</v>
      </c>
      <c r="C16" s="57">
        <f>SUM(C8:D15)</f>
        <v>7256776475</v>
      </c>
      <c r="D16" s="58"/>
      <c r="E16" s="10"/>
    </row>
    <row r="17" spans="1:6" ht="48" thickBot="1" x14ac:dyDescent="0.3">
      <c r="A17" s="8"/>
      <c r="B17" s="33" t="s">
        <v>19</v>
      </c>
      <c r="C17" s="57">
        <f>+C16/616000</f>
        <v>11780.481290584416</v>
      </c>
      <c r="D17" s="58"/>
      <c r="E17" s="10"/>
    </row>
    <row r="18" spans="1:6" x14ac:dyDescent="0.25">
      <c r="A18" s="8"/>
      <c r="B18" s="9"/>
      <c r="C18" s="13"/>
      <c r="D18" s="14"/>
      <c r="E18" s="10"/>
    </row>
    <row r="19" spans="1:6" ht="16.5" thickBot="1" x14ac:dyDescent="0.3">
      <c r="A19" s="8"/>
      <c r="B19" s="9" t="s">
        <v>20</v>
      </c>
      <c r="C19" s="13"/>
      <c r="D19" s="14"/>
      <c r="E19" s="10"/>
    </row>
    <row r="20" spans="1:6" ht="27" customHeight="1" x14ac:dyDescent="0.25">
      <c r="A20" s="8"/>
      <c r="B20" s="15" t="s">
        <v>4</v>
      </c>
      <c r="C20" s="16"/>
      <c r="D20" s="42">
        <v>58085233000</v>
      </c>
      <c r="E20" s="10"/>
    </row>
    <row r="21" spans="1:6" ht="28.5" customHeight="1" x14ac:dyDescent="0.25">
      <c r="A21" s="8"/>
      <c r="B21" s="8" t="s">
        <v>5</v>
      </c>
      <c r="C21" s="43"/>
      <c r="D21" s="45">
        <v>172909486000</v>
      </c>
      <c r="E21" s="10"/>
    </row>
    <row r="22" spans="1:6" ht="15" x14ac:dyDescent="0.25">
      <c r="A22" s="8"/>
      <c r="B22" s="8" t="s">
        <v>6</v>
      </c>
      <c r="C22" s="43"/>
      <c r="D22" s="10">
        <v>12288508000</v>
      </c>
      <c r="E22" s="10"/>
    </row>
    <row r="23" spans="1:6" ht="27" customHeight="1" thickBot="1" x14ac:dyDescent="0.3">
      <c r="A23" s="8"/>
      <c r="B23" s="19" t="s">
        <v>7</v>
      </c>
      <c r="C23" s="20"/>
      <c r="D23" s="21">
        <v>17396955000</v>
      </c>
      <c r="E23" s="10"/>
    </row>
    <row r="24" spans="1:6" ht="27" customHeight="1" thickBot="1" x14ac:dyDescent="0.3">
      <c r="A24" s="8"/>
      <c r="B24" s="59" t="s">
        <v>8</v>
      </c>
      <c r="C24" s="60"/>
      <c r="D24" s="80"/>
      <c r="E24" s="10"/>
    </row>
    <row r="25" spans="1:6" ht="16.5" thickBot="1" x14ac:dyDescent="0.3">
      <c r="A25" s="8"/>
      <c r="B25" s="59" t="s">
        <v>9</v>
      </c>
      <c r="C25" s="60"/>
      <c r="D25" s="80"/>
      <c r="E25" s="10"/>
    </row>
    <row r="26" spans="1:6" x14ac:dyDescent="0.25">
      <c r="A26" s="8"/>
      <c r="B26" s="22" t="s">
        <v>21</v>
      </c>
      <c r="C26" s="44">
        <v>4.7300000000000004</v>
      </c>
      <c r="D26" s="14" t="s">
        <v>10</v>
      </c>
      <c r="E26" s="10"/>
    </row>
    <row r="27" spans="1:6" ht="16.5" thickBot="1" x14ac:dyDescent="0.3">
      <c r="A27" s="8"/>
      <c r="B27" s="34" t="s">
        <v>11</v>
      </c>
      <c r="C27" s="41">
        <v>0.10059999999999999</v>
      </c>
      <c r="D27" s="24" t="s">
        <v>10</v>
      </c>
      <c r="E27" s="10"/>
    </row>
    <row r="28" spans="1:6" ht="16.5" thickBot="1" x14ac:dyDescent="0.3">
      <c r="A28" s="8"/>
      <c r="B28" s="25"/>
      <c r="C28" s="26"/>
      <c r="D28" s="9"/>
      <c r="E28" s="27"/>
    </row>
    <row r="29" spans="1:6" x14ac:dyDescent="0.25">
      <c r="A29" s="74"/>
      <c r="B29" s="75" t="s">
        <v>12</v>
      </c>
      <c r="C29" s="77" t="s">
        <v>32</v>
      </c>
      <c r="D29" s="78"/>
      <c r="E29" s="79"/>
      <c r="F29" s="71"/>
    </row>
    <row r="30" spans="1:6" ht="16.5" thickBot="1" x14ac:dyDescent="0.3">
      <c r="A30" s="74"/>
      <c r="B30" s="76"/>
      <c r="C30" s="72" t="s">
        <v>13</v>
      </c>
      <c r="D30" s="73"/>
      <c r="E30" s="79"/>
      <c r="F30" s="71"/>
    </row>
    <row r="31" spans="1:6" thickBot="1" x14ac:dyDescent="0.3">
      <c r="A31" s="19"/>
      <c r="B31" s="28"/>
      <c r="C31" s="28"/>
      <c r="D31" s="28"/>
      <c r="E31" s="21"/>
      <c r="F31" s="2"/>
    </row>
    <row r="32" spans="1:6" x14ac:dyDescent="0.25">
      <c r="B32" s="30" t="s">
        <v>22</v>
      </c>
    </row>
  </sheetData>
  <mergeCells count="24">
    <mergeCell ref="A29:A30"/>
    <mergeCell ref="B29:B30"/>
    <mergeCell ref="C29:D29"/>
    <mergeCell ref="E29:E30"/>
    <mergeCell ref="F29:F30"/>
    <mergeCell ref="C30:D30"/>
    <mergeCell ref="B25:D25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24:D24"/>
    <mergeCell ref="C7:D7"/>
    <mergeCell ref="A1:D1"/>
    <mergeCell ref="B2:D2"/>
    <mergeCell ref="B3:D3"/>
    <mergeCell ref="C5:D5"/>
    <mergeCell ref="C6:D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2"/>
  <sheetViews>
    <sheetView workbookViewId="0">
      <selection activeCell="E16" sqref="E16"/>
    </sheetView>
  </sheetViews>
  <sheetFormatPr baseColWidth="10" defaultRowHeight="15.75" x14ac:dyDescent="0.25"/>
  <cols>
    <col min="1" max="1" width="24.85546875" style="29" customWidth="1"/>
    <col min="2" max="2" width="55.5703125" style="29" customWidth="1"/>
    <col min="3" max="3" width="36.140625" style="29" customWidth="1"/>
    <col min="4" max="4" width="27.28515625" style="29" bestFit="1" customWidth="1"/>
    <col min="5" max="5" width="29.140625" style="29" customWidth="1"/>
    <col min="6" max="7" width="11.42578125" style="1"/>
    <col min="8" max="8" width="17.85546875" style="1" bestFit="1" customWidth="1"/>
    <col min="9" max="9" width="11.42578125" style="1"/>
    <col min="10" max="10" width="16.28515625" style="1" bestFit="1" customWidth="1"/>
    <col min="11" max="16384" width="11.42578125" style="1"/>
  </cols>
  <sheetData>
    <row r="1" spans="1:11" ht="15.75" customHeight="1" x14ac:dyDescent="0.25">
      <c r="A1" s="64" t="s">
        <v>14</v>
      </c>
      <c r="B1" s="65"/>
      <c r="C1" s="65"/>
      <c r="D1" s="65"/>
      <c r="E1" s="3"/>
    </row>
    <row r="2" spans="1:11" x14ac:dyDescent="0.25">
      <c r="A2" s="4"/>
      <c r="B2" s="66" t="s">
        <v>1</v>
      </c>
      <c r="C2" s="66"/>
      <c r="D2" s="66"/>
      <c r="E2" s="5"/>
    </row>
    <row r="3" spans="1:11" x14ac:dyDescent="0.25">
      <c r="A3" s="6"/>
      <c r="B3" s="66" t="s">
        <v>15</v>
      </c>
      <c r="C3" s="66"/>
      <c r="D3" s="66"/>
      <c r="E3" s="7"/>
    </row>
    <row r="4" spans="1:11" thickBot="1" x14ac:dyDescent="0.3">
      <c r="A4" s="8"/>
      <c r="B4" s="9"/>
      <c r="C4" s="9"/>
      <c r="D4" s="9"/>
      <c r="E4" s="10"/>
    </row>
    <row r="5" spans="1:11" ht="16.5" customHeight="1" thickBot="1" x14ac:dyDescent="0.3">
      <c r="A5" s="8"/>
      <c r="B5" s="11" t="s">
        <v>2</v>
      </c>
      <c r="C5" s="67" t="s">
        <v>70</v>
      </c>
      <c r="D5" s="68"/>
      <c r="E5" s="10"/>
    </row>
    <row r="6" spans="1:11" ht="16.5" thickBot="1" x14ac:dyDescent="0.3">
      <c r="A6" s="8"/>
      <c r="B6" s="31" t="s">
        <v>3</v>
      </c>
      <c r="C6" s="69" t="s">
        <v>71</v>
      </c>
      <c r="D6" s="70"/>
      <c r="E6" s="10"/>
    </row>
    <row r="7" spans="1:11" ht="16.5" customHeight="1" thickBot="1" x14ac:dyDescent="0.3">
      <c r="A7" s="8"/>
      <c r="B7" s="31" t="s">
        <v>16</v>
      </c>
      <c r="C7" s="62" t="s">
        <v>17</v>
      </c>
      <c r="D7" s="63"/>
      <c r="E7" s="10"/>
    </row>
    <row r="8" spans="1:11" ht="16.5" thickBot="1" x14ac:dyDescent="0.3">
      <c r="A8" s="8"/>
      <c r="B8" s="32">
        <v>13</v>
      </c>
      <c r="C8" s="57">
        <v>2505937200</v>
      </c>
      <c r="D8" s="58"/>
      <c r="E8" s="10"/>
      <c r="J8" s="1" t="s">
        <v>83</v>
      </c>
    </row>
    <row r="9" spans="1:11" ht="16.5" thickBot="1" x14ac:dyDescent="0.3">
      <c r="A9" s="8"/>
      <c r="B9" s="32" t="s">
        <v>81</v>
      </c>
      <c r="C9" s="57">
        <v>2579027035</v>
      </c>
      <c r="D9" s="58"/>
      <c r="E9" s="10"/>
      <c r="H9" s="55">
        <v>2579027035</v>
      </c>
      <c r="J9" s="54">
        <v>269068845</v>
      </c>
      <c r="K9" s="54">
        <v>184439015</v>
      </c>
    </row>
    <row r="10" spans="1:11" ht="16.5" thickBot="1" x14ac:dyDescent="0.3">
      <c r="A10" s="8"/>
      <c r="B10" s="32" t="s">
        <v>82</v>
      </c>
      <c r="C10" s="57">
        <v>3184628525</v>
      </c>
      <c r="D10" s="58"/>
      <c r="E10" s="10"/>
      <c r="J10" s="54">
        <v>208615164</v>
      </c>
      <c r="K10" s="54">
        <v>93972645</v>
      </c>
    </row>
    <row r="11" spans="1:11" ht="16.5" thickBot="1" x14ac:dyDescent="0.3">
      <c r="A11" s="8"/>
      <c r="B11" s="32" t="s">
        <v>84</v>
      </c>
      <c r="C11" s="57">
        <v>1628685202</v>
      </c>
      <c r="D11" s="58"/>
      <c r="E11" s="10"/>
      <c r="H11" s="54">
        <v>3184628525</v>
      </c>
      <c r="J11" s="54">
        <v>257216925</v>
      </c>
      <c r="K11" s="54">
        <v>304676090</v>
      </c>
    </row>
    <row r="12" spans="1:11" ht="16.5" thickBot="1" x14ac:dyDescent="0.3">
      <c r="A12" s="8"/>
      <c r="B12" s="32" t="s">
        <v>85</v>
      </c>
      <c r="C12" s="57">
        <v>877428903</v>
      </c>
      <c r="D12" s="58"/>
      <c r="E12" s="10"/>
      <c r="J12" s="54">
        <v>893784268</v>
      </c>
      <c r="K12" s="54">
        <v>100131020</v>
      </c>
    </row>
    <row r="13" spans="1:11" ht="16.5" thickBot="1" x14ac:dyDescent="0.3">
      <c r="A13" s="8"/>
      <c r="B13" s="32"/>
      <c r="C13" s="57"/>
      <c r="D13" s="58"/>
      <c r="E13" s="10"/>
      <c r="J13" s="56">
        <f>SUM(J9:J12)</f>
        <v>1628685202</v>
      </c>
      <c r="K13" s="54">
        <v>194210133</v>
      </c>
    </row>
    <row r="14" spans="1:11" ht="16.5" thickBot="1" x14ac:dyDescent="0.3">
      <c r="A14" s="8"/>
      <c r="B14" s="32"/>
      <c r="C14" s="57"/>
      <c r="D14" s="58"/>
      <c r="E14" s="10"/>
      <c r="K14" s="56">
        <f>SUM(K9:K13)</f>
        <v>877428903</v>
      </c>
    </row>
    <row r="15" spans="1:11" ht="16.5" thickBot="1" x14ac:dyDescent="0.3">
      <c r="A15" s="8"/>
      <c r="B15" s="32"/>
      <c r="C15" s="57">
        <v>0</v>
      </c>
      <c r="D15" s="58"/>
      <c r="E15" s="10"/>
    </row>
    <row r="16" spans="1:11" ht="32.25" thickBot="1" x14ac:dyDescent="0.3">
      <c r="A16" s="8"/>
      <c r="B16" s="33" t="s">
        <v>18</v>
      </c>
      <c r="C16" s="57">
        <f>SUM(C8:D15)</f>
        <v>10775706865</v>
      </c>
      <c r="D16" s="58"/>
      <c r="E16" s="10"/>
      <c r="J16" s="54">
        <f>J13+K14</f>
        <v>2506114105</v>
      </c>
    </row>
    <row r="17" spans="1:6" ht="48" thickBot="1" x14ac:dyDescent="0.3">
      <c r="A17" s="8"/>
      <c r="B17" s="33" t="s">
        <v>19</v>
      </c>
      <c r="C17" s="57">
        <f>+C16/616000</f>
        <v>17493.030624999999</v>
      </c>
      <c r="D17" s="58"/>
      <c r="E17" s="10"/>
    </row>
    <row r="18" spans="1:6" x14ac:dyDescent="0.25">
      <c r="A18" s="8"/>
      <c r="B18" s="9"/>
      <c r="C18" s="13"/>
      <c r="D18" s="14"/>
      <c r="E18" s="10"/>
    </row>
    <row r="19" spans="1:6" ht="16.5" thickBot="1" x14ac:dyDescent="0.3">
      <c r="A19" s="8"/>
      <c r="B19" s="9" t="s">
        <v>20</v>
      </c>
      <c r="C19" s="13"/>
      <c r="D19" s="14"/>
      <c r="E19" s="10"/>
    </row>
    <row r="20" spans="1:6" ht="27" customHeight="1" x14ac:dyDescent="0.25">
      <c r="A20" s="8"/>
      <c r="B20" s="15" t="s">
        <v>4</v>
      </c>
      <c r="C20" s="16"/>
      <c r="D20" s="42">
        <v>1152435000</v>
      </c>
      <c r="E20" s="10"/>
    </row>
    <row r="21" spans="1:6" ht="28.5" customHeight="1" x14ac:dyDescent="0.25">
      <c r="A21" s="8"/>
      <c r="B21" s="8" t="s">
        <v>5</v>
      </c>
      <c r="C21" s="43"/>
      <c r="D21" s="45">
        <v>1440348000</v>
      </c>
      <c r="E21" s="10"/>
    </row>
    <row r="22" spans="1:6" ht="15" x14ac:dyDescent="0.25">
      <c r="A22" s="8"/>
      <c r="B22" s="8" t="s">
        <v>6</v>
      </c>
      <c r="C22" s="43"/>
      <c r="D22" s="10">
        <v>360500000</v>
      </c>
      <c r="E22" s="10"/>
    </row>
    <row r="23" spans="1:6" ht="27" customHeight="1" thickBot="1" x14ac:dyDescent="0.3">
      <c r="A23" s="8"/>
      <c r="B23" s="19" t="s">
        <v>7</v>
      </c>
      <c r="C23" s="20"/>
      <c r="D23" s="21">
        <v>360500000</v>
      </c>
      <c r="E23" s="10"/>
    </row>
    <row r="24" spans="1:6" ht="27" customHeight="1" thickBot="1" x14ac:dyDescent="0.3">
      <c r="A24" s="8"/>
      <c r="B24" s="59" t="s">
        <v>8</v>
      </c>
      <c r="C24" s="60"/>
      <c r="D24" s="80"/>
      <c r="E24" s="10"/>
    </row>
    <row r="25" spans="1:6" ht="16.5" thickBot="1" x14ac:dyDescent="0.3">
      <c r="A25" s="8"/>
      <c r="B25" s="59" t="s">
        <v>9</v>
      </c>
      <c r="C25" s="60"/>
      <c r="D25" s="80"/>
      <c r="E25" s="10"/>
    </row>
    <row r="26" spans="1:6" x14ac:dyDescent="0.25">
      <c r="A26" s="8"/>
      <c r="B26" s="22" t="s">
        <v>21</v>
      </c>
      <c r="C26" s="44">
        <v>3.2</v>
      </c>
      <c r="D26" s="14" t="s">
        <v>10</v>
      </c>
      <c r="E26" s="10"/>
    </row>
    <row r="27" spans="1:6" ht="16.5" thickBot="1" x14ac:dyDescent="0.3">
      <c r="A27" s="8"/>
      <c r="B27" s="34" t="s">
        <v>11</v>
      </c>
      <c r="C27" s="41">
        <v>0.25030000000000002</v>
      </c>
      <c r="D27" s="24" t="s">
        <v>10</v>
      </c>
      <c r="E27" s="10"/>
    </row>
    <row r="28" spans="1:6" ht="16.5" thickBot="1" x14ac:dyDescent="0.3">
      <c r="A28" s="8"/>
      <c r="B28" s="25"/>
      <c r="C28" s="26"/>
      <c r="D28" s="9"/>
      <c r="E28" s="27"/>
    </row>
    <row r="29" spans="1:6" x14ac:dyDescent="0.25">
      <c r="A29" s="74"/>
      <c r="B29" s="75" t="s">
        <v>12</v>
      </c>
      <c r="C29" s="77" t="s">
        <v>32</v>
      </c>
      <c r="D29" s="78"/>
      <c r="E29" s="79"/>
      <c r="F29" s="71"/>
    </row>
    <row r="30" spans="1:6" ht="16.5" thickBot="1" x14ac:dyDescent="0.3">
      <c r="A30" s="74"/>
      <c r="B30" s="76"/>
      <c r="C30" s="72" t="s">
        <v>13</v>
      </c>
      <c r="D30" s="73"/>
      <c r="E30" s="79"/>
      <c r="F30" s="71"/>
    </row>
    <row r="31" spans="1:6" thickBot="1" x14ac:dyDescent="0.3">
      <c r="A31" s="19"/>
      <c r="B31" s="28"/>
      <c r="C31" s="28"/>
      <c r="D31" s="28"/>
      <c r="E31" s="21"/>
      <c r="F31" s="2"/>
    </row>
    <row r="32" spans="1:6" x14ac:dyDescent="0.25">
      <c r="B32" s="30" t="s">
        <v>22</v>
      </c>
    </row>
  </sheetData>
  <mergeCells count="24">
    <mergeCell ref="A29:A30"/>
    <mergeCell ref="B29:B30"/>
    <mergeCell ref="C29:D29"/>
    <mergeCell ref="E29:E30"/>
    <mergeCell ref="F29:F30"/>
    <mergeCell ref="C30:D30"/>
    <mergeCell ref="B25:D25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24:D24"/>
    <mergeCell ref="C7:D7"/>
    <mergeCell ref="A1:D1"/>
    <mergeCell ref="B2:D2"/>
    <mergeCell ref="B3:D3"/>
    <mergeCell ref="C5:D5"/>
    <mergeCell ref="C6:D6"/>
  </mergeCell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C17" sqref="C17:D17"/>
    </sheetView>
  </sheetViews>
  <sheetFormatPr baseColWidth="10" defaultRowHeight="15.75" x14ac:dyDescent="0.25"/>
  <cols>
    <col min="1" max="1" width="24.85546875" style="29" customWidth="1"/>
    <col min="2" max="2" width="55.5703125" style="29" customWidth="1"/>
    <col min="3" max="3" width="36.140625" style="29" customWidth="1"/>
    <col min="4" max="4" width="27.28515625" style="29" bestFit="1" customWidth="1"/>
    <col min="5" max="5" width="29.140625" style="29" customWidth="1"/>
    <col min="6" max="16384" width="11.42578125" style="1"/>
  </cols>
  <sheetData>
    <row r="1" spans="1:9" ht="15.75" customHeight="1" x14ac:dyDescent="0.25">
      <c r="A1" s="64" t="s">
        <v>14</v>
      </c>
      <c r="B1" s="65"/>
      <c r="C1" s="65"/>
      <c r="D1" s="65"/>
      <c r="E1" s="3"/>
    </row>
    <row r="2" spans="1:9" x14ac:dyDescent="0.25">
      <c r="A2" s="4"/>
      <c r="B2" s="66" t="s">
        <v>1</v>
      </c>
      <c r="C2" s="66"/>
      <c r="D2" s="66"/>
      <c r="E2" s="5"/>
    </row>
    <row r="3" spans="1:9" x14ac:dyDescent="0.25">
      <c r="A3" s="6"/>
      <c r="B3" s="66" t="s">
        <v>15</v>
      </c>
      <c r="C3" s="66"/>
      <c r="D3" s="66"/>
      <c r="E3" s="7"/>
    </row>
    <row r="4" spans="1:9" thickBot="1" x14ac:dyDescent="0.3">
      <c r="A4" s="8"/>
      <c r="B4" s="9"/>
      <c r="C4" s="9"/>
      <c r="D4" s="9"/>
      <c r="E4" s="10"/>
    </row>
    <row r="5" spans="1:9" ht="16.5" customHeight="1" thickBot="1" x14ac:dyDescent="0.3">
      <c r="A5" s="8"/>
      <c r="B5" s="11" t="s">
        <v>2</v>
      </c>
      <c r="C5" s="67" t="s">
        <v>73</v>
      </c>
      <c r="D5" s="68"/>
      <c r="E5" s="10"/>
    </row>
    <row r="6" spans="1:9" ht="16.5" thickBot="1" x14ac:dyDescent="0.3">
      <c r="A6" s="8"/>
      <c r="B6" s="31" t="s">
        <v>3</v>
      </c>
      <c r="C6" s="69" t="s">
        <v>91</v>
      </c>
      <c r="D6" s="70"/>
      <c r="E6" s="10"/>
    </row>
    <row r="7" spans="1:9" ht="16.5" customHeight="1" thickBot="1" x14ac:dyDescent="0.3">
      <c r="A7" s="8"/>
      <c r="B7" s="31" t="s">
        <v>16</v>
      </c>
      <c r="C7" s="62" t="s">
        <v>17</v>
      </c>
      <c r="D7" s="63"/>
      <c r="E7" s="10"/>
    </row>
    <row r="8" spans="1:9" ht="16.5" thickBot="1" x14ac:dyDescent="0.3">
      <c r="A8" s="8"/>
      <c r="B8" s="32">
        <v>5</v>
      </c>
      <c r="C8" s="57">
        <v>3278601170</v>
      </c>
      <c r="D8" s="58"/>
      <c r="E8" s="10"/>
    </row>
    <row r="9" spans="1:9" ht="16.5" thickBot="1" x14ac:dyDescent="0.3">
      <c r="A9" s="8"/>
      <c r="B9" s="32">
        <v>1</v>
      </c>
      <c r="C9" s="57">
        <v>1133936583</v>
      </c>
      <c r="D9" s="58"/>
      <c r="E9" s="10"/>
    </row>
    <row r="10" spans="1:9" ht="16.5" thickBot="1" x14ac:dyDescent="0.3">
      <c r="A10" s="8"/>
      <c r="B10" s="32"/>
      <c r="C10" s="57">
        <v>0</v>
      </c>
      <c r="D10" s="58"/>
      <c r="E10" s="10"/>
    </row>
    <row r="11" spans="1:9" ht="16.5" thickBot="1" x14ac:dyDescent="0.3">
      <c r="A11" s="8"/>
      <c r="B11" s="32"/>
      <c r="C11" s="57">
        <v>0</v>
      </c>
      <c r="D11" s="58"/>
      <c r="E11" s="10"/>
    </row>
    <row r="12" spans="1:9" ht="16.5" thickBot="1" x14ac:dyDescent="0.3">
      <c r="A12" s="8"/>
      <c r="B12" s="32"/>
      <c r="C12" s="57">
        <v>0</v>
      </c>
      <c r="D12" s="58"/>
      <c r="E12" s="10"/>
      <c r="I12">
        <v>1133936583</v>
      </c>
    </row>
    <row r="13" spans="1:9" ht="16.5" thickBot="1" x14ac:dyDescent="0.3">
      <c r="A13" s="8"/>
      <c r="B13" s="32"/>
      <c r="C13" s="57"/>
      <c r="D13" s="58"/>
      <c r="E13" s="10"/>
    </row>
    <row r="14" spans="1:9" ht="16.5" thickBot="1" x14ac:dyDescent="0.3">
      <c r="A14" s="8"/>
      <c r="B14" s="32"/>
      <c r="C14" s="57"/>
      <c r="D14" s="58"/>
      <c r="E14" s="10"/>
    </row>
    <row r="15" spans="1:9" ht="16.5" thickBot="1" x14ac:dyDescent="0.3">
      <c r="A15" s="8"/>
      <c r="B15" s="32"/>
      <c r="C15" s="57">
        <v>0</v>
      </c>
      <c r="D15" s="58"/>
      <c r="E15" s="10"/>
    </row>
    <row r="16" spans="1:9" ht="32.25" thickBot="1" x14ac:dyDescent="0.3">
      <c r="A16" s="8"/>
      <c r="B16" s="33" t="s">
        <v>18</v>
      </c>
      <c r="C16" s="57">
        <f>SUM(C8:D15)</f>
        <v>4412537753</v>
      </c>
      <c r="D16" s="58"/>
      <c r="E16" s="10"/>
    </row>
    <row r="17" spans="1:6" ht="48" thickBot="1" x14ac:dyDescent="0.3">
      <c r="A17" s="8"/>
      <c r="B17" s="33" t="s">
        <v>19</v>
      </c>
      <c r="C17" s="57">
        <f>+C16/616000</f>
        <v>7163.2106379870129</v>
      </c>
      <c r="D17" s="58"/>
      <c r="E17" s="10"/>
    </row>
    <row r="18" spans="1:6" x14ac:dyDescent="0.25">
      <c r="A18" s="8"/>
      <c r="B18" s="9"/>
      <c r="C18" s="13"/>
      <c r="D18" s="14"/>
      <c r="E18" s="10"/>
    </row>
    <row r="19" spans="1:6" ht="16.5" thickBot="1" x14ac:dyDescent="0.3">
      <c r="A19" s="8"/>
      <c r="B19" s="9" t="s">
        <v>20</v>
      </c>
      <c r="C19" s="13"/>
      <c r="D19" s="14"/>
      <c r="E19" s="10"/>
    </row>
    <row r="20" spans="1:6" ht="27" customHeight="1" x14ac:dyDescent="0.25">
      <c r="A20" s="8"/>
      <c r="B20" s="15" t="s">
        <v>4</v>
      </c>
      <c r="C20" s="16"/>
      <c r="D20" s="42">
        <v>978391399</v>
      </c>
      <c r="E20" s="10"/>
    </row>
    <row r="21" spans="1:6" ht="28.5" customHeight="1" x14ac:dyDescent="0.25">
      <c r="A21" s="8"/>
      <c r="B21" s="8" t="s">
        <v>5</v>
      </c>
      <c r="C21" s="43"/>
      <c r="D21" s="45">
        <v>1073849066</v>
      </c>
      <c r="E21" s="10"/>
    </row>
    <row r="22" spans="1:6" ht="15" x14ac:dyDescent="0.25">
      <c r="A22" s="8"/>
      <c r="B22" s="8" t="s">
        <v>6</v>
      </c>
      <c r="C22" s="43"/>
      <c r="D22" s="10">
        <v>615546262</v>
      </c>
      <c r="E22" s="10"/>
    </row>
    <row r="23" spans="1:6" ht="27" customHeight="1" thickBot="1" x14ac:dyDescent="0.3">
      <c r="A23" s="8"/>
      <c r="B23" s="19" t="s">
        <v>7</v>
      </c>
      <c r="C23" s="20"/>
      <c r="D23" s="21">
        <v>615546262</v>
      </c>
      <c r="E23" s="10"/>
    </row>
    <row r="24" spans="1:6" ht="27" customHeight="1" thickBot="1" x14ac:dyDescent="0.3">
      <c r="A24" s="8"/>
      <c r="B24" s="59" t="s">
        <v>8</v>
      </c>
      <c r="C24" s="60"/>
      <c r="D24" s="80"/>
      <c r="E24" s="10"/>
    </row>
    <row r="25" spans="1:6" ht="16.5" thickBot="1" x14ac:dyDescent="0.3">
      <c r="A25" s="8"/>
      <c r="B25" s="59" t="s">
        <v>9</v>
      </c>
      <c r="C25" s="60"/>
      <c r="D25" s="80"/>
      <c r="E25" s="10"/>
    </row>
    <row r="26" spans="1:6" x14ac:dyDescent="0.25">
      <c r="A26" s="8"/>
      <c r="B26" s="22" t="s">
        <v>21</v>
      </c>
      <c r="C26" s="44">
        <v>1.59</v>
      </c>
      <c r="D26" s="14" t="s">
        <v>10</v>
      </c>
      <c r="E26" s="10"/>
    </row>
    <row r="27" spans="1:6" ht="16.5" thickBot="1" x14ac:dyDescent="0.3">
      <c r="A27" s="8"/>
      <c r="B27" s="34" t="s">
        <v>11</v>
      </c>
      <c r="C27" s="41">
        <v>0.57320000000000004</v>
      </c>
      <c r="D27" s="24" t="s">
        <v>10</v>
      </c>
      <c r="E27" s="10"/>
    </row>
    <row r="28" spans="1:6" ht="16.5" thickBot="1" x14ac:dyDescent="0.3">
      <c r="A28" s="8"/>
      <c r="B28" s="25"/>
      <c r="C28" s="26"/>
      <c r="D28" s="9"/>
      <c r="E28" s="27"/>
    </row>
    <row r="29" spans="1:6" x14ac:dyDescent="0.25">
      <c r="A29" s="74"/>
      <c r="B29" s="75" t="s">
        <v>12</v>
      </c>
      <c r="C29" s="77" t="s">
        <v>32</v>
      </c>
      <c r="D29" s="78"/>
      <c r="E29" s="79"/>
      <c r="F29" s="71"/>
    </row>
    <row r="30" spans="1:6" ht="16.5" thickBot="1" x14ac:dyDescent="0.3">
      <c r="A30" s="74"/>
      <c r="B30" s="76"/>
      <c r="C30" s="72" t="s">
        <v>13</v>
      </c>
      <c r="D30" s="73"/>
      <c r="E30" s="79"/>
      <c r="F30" s="71"/>
    </row>
    <row r="31" spans="1:6" thickBot="1" x14ac:dyDescent="0.3">
      <c r="A31" s="19"/>
      <c r="B31" s="28"/>
      <c r="C31" s="28"/>
      <c r="D31" s="28"/>
      <c r="E31" s="21"/>
      <c r="F31" s="2"/>
    </row>
    <row r="32" spans="1:6" x14ac:dyDescent="0.25">
      <c r="B32" s="30" t="s">
        <v>22</v>
      </c>
    </row>
  </sheetData>
  <mergeCells count="24">
    <mergeCell ref="A29:A30"/>
    <mergeCell ref="B29:B30"/>
    <mergeCell ref="C29:D29"/>
    <mergeCell ref="E29:E30"/>
    <mergeCell ref="F29:F30"/>
    <mergeCell ref="C30:D30"/>
    <mergeCell ref="B25:D25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24:D24"/>
    <mergeCell ref="C7:D7"/>
    <mergeCell ref="A1:D1"/>
    <mergeCell ref="B2:D2"/>
    <mergeCell ref="B3:D3"/>
    <mergeCell ref="C5:D5"/>
    <mergeCell ref="C6:D6"/>
  </mergeCell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C10" sqref="C10:D10"/>
    </sheetView>
  </sheetViews>
  <sheetFormatPr baseColWidth="10" defaultRowHeight="15.75" x14ac:dyDescent="0.25"/>
  <cols>
    <col min="1" max="1" width="24.85546875" style="29" customWidth="1"/>
    <col min="2" max="2" width="55.5703125" style="29" customWidth="1"/>
    <col min="3" max="3" width="41.28515625" style="29" customWidth="1"/>
    <col min="4" max="4" width="29.42578125" style="29" customWidth="1"/>
    <col min="5" max="5" width="29.140625" style="29" customWidth="1"/>
    <col min="6" max="16384" width="11.42578125" style="1"/>
  </cols>
  <sheetData>
    <row r="1" spans="1:9" ht="15.75" customHeight="1" x14ac:dyDescent="0.25">
      <c r="A1" s="64" t="s">
        <v>14</v>
      </c>
      <c r="B1" s="65"/>
      <c r="C1" s="65"/>
      <c r="D1" s="65"/>
      <c r="E1" s="3"/>
    </row>
    <row r="2" spans="1:9" x14ac:dyDescent="0.25">
      <c r="A2" s="4"/>
      <c r="B2" s="66" t="s">
        <v>1</v>
      </c>
      <c r="C2" s="66"/>
      <c r="D2" s="66"/>
      <c r="E2" s="5"/>
    </row>
    <row r="3" spans="1:9" x14ac:dyDescent="0.25">
      <c r="A3" s="6"/>
      <c r="B3" s="66" t="s">
        <v>15</v>
      </c>
      <c r="C3" s="66"/>
      <c r="D3" s="66"/>
      <c r="E3" s="7"/>
    </row>
    <row r="4" spans="1:9" thickBot="1" x14ac:dyDescent="0.3">
      <c r="A4" s="8"/>
      <c r="B4" s="9"/>
      <c r="C4" s="9"/>
      <c r="D4" s="9"/>
      <c r="E4" s="10"/>
    </row>
    <row r="5" spans="1:9" ht="16.5" customHeight="1" thickBot="1" x14ac:dyDescent="0.3">
      <c r="A5" s="8"/>
      <c r="B5" s="11" t="s">
        <v>2</v>
      </c>
      <c r="C5" s="67" t="s">
        <v>74</v>
      </c>
      <c r="D5" s="68"/>
      <c r="E5" s="10"/>
    </row>
    <row r="6" spans="1:9" ht="16.5" customHeight="1" thickBot="1" x14ac:dyDescent="0.3">
      <c r="A6" s="8"/>
      <c r="B6" s="31" t="s">
        <v>3</v>
      </c>
      <c r="C6" s="69" t="s">
        <v>75</v>
      </c>
      <c r="D6" s="70"/>
      <c r="E6" s="10"/>
    </row>
    <row r="7" spans="1:9" ht="16.5" customHeight="1" thickBot="1" x14ac:dyDescent="0.3">
      <c r="A7" s="8"/>
      <c r="B7" s="31" t="s">
        <v>16</v>
      </c>
      <c r="C7" s="62" t="s">
        <v>17</v>
      </c>
      <c r="D7" s="63"/>
      <c r="E7" s="10"/>
    </row>
    <row r="8" spans="1:9" ht="16.5" thickBot="1" x14ac:dyDescent="0.3">
      <c r="A8" s="8"/>
      <c r="B8" s="32">
        <v>1</v>
      </c>
      <c r="C8" s="57">
        <v>1133936583</v>
      </c>
      <c r="D8" s="58"/>
      <c r="E8" s="10"/>
    </row>
    <row r="9" spans="1:9" ht="16.5" thickBot="1" x14ac:dyDescent="0.3">
      <c r="A9" s="8"/>
      <c r="B9" s="32">
        <v>5</v>
      </c>
      <c r="C9" s="57">
        <v>3278601170</v>
      </c>
      <c r="D9" s="58"/>
      <c r="E9" s="10"/>
      <c r="I9">
        <v>3278601170</v>
      </c>
    </row>
    <row r="10" spans="1:9" ht="16.5" thickBot="1" x14ac:dyDescent="0.3">
      <c r="A10" s="8"/>
      <c r="B10" s="32"/>
      <c r="C10" s="57" t="s">
        <v>92</v>
      </c>
      <c r="D10" s="58"/>
      <c r="E10" s="10"/>
    </row>
    <row r="11" spans="1:9" ht="16.5" thickBot="1" x14ac:dyDescent="0.3">
      <c r="A11" s="8"/>
      <c r="B11" s="32"/>
      <c r="C11" s="57">
        <v>0</v>
      </c>
      <c r="D11" s="58"/>
      <c r="E11" s="10"/>
    </row>
    <row r="12" spans="1:9" ht="16.5" thickBot="1" x14ac:dyDescent="0.3">
      <c r="A12" s="8"/>
      <c r="B12" s="32"/>
      <c r="C12" s="57">
        <v>0</v>
      </c>
      <c r="D12" s="58"/>
      <c r="E12" s="10"/>
    </row>
    <row r="13" spans="1:9" ht="32.25" thickBot="1" x14ac:dyDescent="0.3">
      <c r="A13" s="8"/>
      <c r="B13" s="33" t="s">
        <v>18</v>
      </c>
      <c r="C13" s="57">
        <f>SUM(C8:D12)</f>
        <v>4412537753</v>
      </c>
      <c r="D13" s="58"/>
      <c r="E13" s="10"/>
    </row>
    <row r="14" spans="1:9" ht="48" thickBot="1" x14ac:dyDescent="0.3">
      <c r="A14" s="8"/>
      <c r="B14" s="33" t="s">
        <v>19</v>
      </c>
      <c r="C14" s="57">
        <f>+C13/616000</f>
        <v>7163.2106379870129</v>
      </c>
      <c r="D14" s="58"/>
      <c r="E14" s="10"/>
    </row>
    <row r="15" spans="1:9" x14ac:dyDescent="0.25">
      <c r="A15" s="8"/>
      <c r="B15" s="9"/>
      <c r="C15" s="13"/>
      <c r="D15" s="14"/>
      <c r="E15" s="10"/>
    </row>
    <row r="16" spans="1:9" ht="16.5" thickBot="1" x14ac:dyDescent="0.3">
      <c r="A16" s="8"/>
      <c r="B16" s="9" t="s">
        <v>20</v>
      </c>
      <c r="C16" s="13"/>
      <c r="D16" s="14"/>
      <c r="E16" s="10"/>
    </row>
    <row r="17" spans="1:6" ht="27" customHeight="1" x14ac:dyDescent="0.25">
      <c r="A17" s="8"/>
      <c r="B17" s="15" t="s">
        <v>4</v>
      </c>
      <c r="C17" s="16"/>
      <c r="D17" s="17">
        <f>CALCULOS!C120</f>
        <v>979594439</v>
      </c>
      <c r="E17" s="10"/>
    </row>
    <row r="18" spans="1:6" ht="28.5" customHeight="1" x14ac:dyDescent="0.25">
      <c r="A18" s="8"/>
      <c r="B18" s="8" t="s">
        <v>5</v>
      </c>
      <c r="C18" s="18"/>
      <c r="D18" s="10">
        <f>CALCULOS!E120</f>
        <v>1084349066</v>
      </c>
      <c r="E18" s="10"/>
    </row>
    <row r="19" spans="1:6" ht="15" x14ac:dyDescent="0.25">
      <c r="A19" s="8"/>
      <c r="B19" s="8" t="s">
        <v>6</v>
      </c>
      <c r="C19" s="18"/>
      <c r="D19" s="10">
        <f>CALCULOS!D120</f>
        <v>616046262</v>
      </c>
      <c r="E19" s="10"/>
    </row>
    <row r="20" spans="1:6" ht="27" customHeight="1" thickBot="1" x14ac:dyDescent="0.3">
      <c r="A20" s="8"/>
      <c r="B20" s="19" t="s">
        <v>7</v>
      </c>
      <c r="C20" s="20"/>
      <c r="D20" s="21">
        <f>CALCULOS!F120</f>
        <v>616046262</v>
      </c>
      <c r="E20" s="10"/>
    </row>
    <row r="21" spans="1:6" ht="27" customHeight="1" thickBot="1" x14ac:dyDescent="0.3">
      <c r="A21" s="8"/>
      <c r="B21" s="59" t="s">
        <v>8</v>
      </c>
      <c r="C21" s="60"/>
      <c r="D21" s="61"/>
      <c r="E21" s="10"/>
    </row>
    <row r="22" spans="1:6" ht="16.5" thickBot="1" x14ac:dyDescent="0.3">
      <c r="A22" s="8"/>
      <c r="B22" s="59" t="s">
        <v>9</v>
      </c>
      <c r="C22" s="60"/>
      <c r="D22" s="61"/>
      <c r="E22" s="10"/>
    </row>
    <row r="23" spans="1:6" x14ac:dyDescent="0.25">
      <c r="A23" s="8"/>
      <c r="B23" s="22" t="s">
        <v>21</v>
      </c>
      <c r="C23" s="23">
        <v>1.59</v>
      </c>
      <c r="D23" s="14" t="s">
        <v>10</v>
      </c>
      <c r="E23" s="10"/>
    </row>
    <row r="24" spans="1:6" ht="16.5" thickBot="1" x14ac:dyDescent="0.3">
      <c r="A24" s="8"/>
      <c r="B24" s="34" t="s">
        <v>11</v>
      </c>
      <c r="C24" s="38">
        <v>0.56810000000000005</v>
      </c>
      <c r="D24" s="24" t="s">
        <v>10</v>
      </c>
      <c r="E24" s="10"/>
    </row>
    <row r="25" spans="1:6" ht="16.5" thickBot="1" x14ac:dyDescent="0.3">
      <c r="A25" s="8"/>
      <c r="B25" s="25"/>
      <c r="C25" s="26"/>
      <c r="D25" s="9"/>
      <c r="E25" s="27"/>
    </row>
    <row r="26" spans="1:6" x14ac:dyDescent="0.25">
      <c r="A26" s="74"/>
      <c r="B26" s="75" t="s">
        <v>12</v>
      </c>
      <c r="C26" s="77" t="s">
        <v>32</v>
      </c>
      <c r="D26" s="78"/>
      <c r="E26" s="79"/>
      <c r="F26" s="71"/>
    </row>
    <row r="27" spans="1:6" ht="16.5" thickBot="1" x14ac:dyDescent="0.3">
      <c r="A27" s="74"/>
      <c r="B27" s="76"/>
      <c r="C27" s="72" t="s">
        <v>13</v>
      </c>
      <c r="D27" s="73"/>
      <c r="E27" s="79"/>
      <c r="F27" s="71"/>
    </row>
    <row r="28" spans="1:6" thickBot="1" x14ac:dyDescent="0.3">
      <c r="A28" s="19"/>
      <c r="B28" s="28"/>
      <c r="C28" s="28"/>
      <c r="D28" s="28"/>
      <c r="E28" s="21"/>
      <c r="F28" s="2"/>
    </row>
    <row r="29" spans="1:6" x14ac:dyDescent="0.25">
      <c r="B29" s="30" t="s">
        <v>22</v>
      </c>
    </row>
  </sheetData>
  <mergeCells count="21">
    <mergeCell ref="E26:E27"/>
    <mergeCell ref="F26:F27"/>
    <mergeCell ref="C27:D27"/>
    <mergeCell ref="C14:D14"/>
    <mergeCell ref="B21:D21"/>
    <mergeCell ref="B22:D22"/>
    <mergeCell ref="A26:A27"/>
    <mergeCell ref="B26:B27"/>
    <mergeCell ref="C26:D26"/>
    <mergeCell ref="C8:D8"/>
    <mergeCell ref="C9:D9"/>
    <mergeCell ref="C10:D10"/>
    <mergeCell ref="C11:D11"/>
    <mergeCell ref="C12:D12"/>
    <mergeCell ref="C13:D13"/>
    <mergeCell ref="C7:D7"/>
    <mergeCell ref="A1:D1"/>
    <mergeCell ref="B2:D2"/>
    <mergeCell ref="B3:D3"/>
    <mergeCell ref="C5:D5"/>
    <mergeCell ref="C6:D6"/>
  </mergeCell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opLeftCell="A31" workbookViewId="0">
      <selection activeCell="C83" sqref="C83"/>
    </sheetView>
  </sheetViews>
  <sheetFormatPr baseColWidth="10" defaultRowHeight="15" x14ac:dyDescent="0.25"/>
  <cols>
    <col min="1" max="1" width="31.85546875" customWidth="1"/>
    <col min="2" max="2" width="11.7109375" style="1" bestFit="1" customWidth="1"/>
    <col min="3" max="3" width="20.140625" customWidth="1"/>
    <col min="4" max="4" width="20.42578125" customWidth="1"/>
    <col min="5" max="5" width="18.85546875" bestFit="1" customWidth="1"/>
    <col min="6" max="6" width="18.5703125" customWidth="1"/>
  </cols>
  <sheetData>
    <row r="1" spans="1:6" x14ac:dyDescent="0.25">
      <c r="B1" s="1" t="s">
        <v>33</v>
      </c>
      <c r="C1" s="1" t="s">
        <v>25</v>
      </c>
      <c r="D1" s="1" t="s">
        <v>26</v>
      </c>
      <c r="E1" s="1" t="s">
        <v>27</v>
      </c>
      <c r="F1" s="1" t="s">
        <v>7</v>
      </c>
    </row>
    <row r="2" spans="1:6" x14ac:dyDescent="0.25">
      <c r="A2" s="1" t="s">
        <v>24</v>
      </c>
      <c r="B2" s="1" t="s">
        <v>36</v>
      </c>
      <c r="C2" s="37">
        <v>5895419303.2700005</v>
      </c>
      <c r="D2" s="37">
        <v>1761460857.4000001</v>
      </c>
      <c r="E2" s="37">
        <v>7620920691.2700005</v>
      </c>
      <c r="F2" s="37">
        <v>2930371857.4000001</v>
      </c>
    </row>
    <row r="3" spans="1:6" x14ac:dyDescent="0.25">
      <c r="A3" s="1" t="s">
        <v>28</v>
      </c>
      <c r="B3" s="1" t="s">
        <v>35</v>
      </c>
      <c r="C3" s="37">
        <v>12226455000</v>
      </c>
      <c r="D3" s="37">
        <v>3507758000</v>
      </c>
      <c r="E3" s="37">
        <v>12887954000</v>
      </c>
      <c r="F3" s="37">
        <v>4092213000</v>
      </c>
    </row>
    <row r="4" spans="1:6" x14ac:dyDescent="0.25">
      <c r="A4" s="1" t="s">
        <v>29</v>
      </c>
      <c r="B4" s="1" t="s">
        <v>34</v>
      </c>
      <c r="C4" s="37">
        <v>11221892000</v>
      </c>
      <c r="D4" s="37">
        <v>1822722000</v>
      </c>
      <c r="E4" s="37">
        <v>12029622000</v>
      </c>
      <c r="F4" s="37">
        <v>2505577000</v>
      </c>
    </row>
    <row r="5" spans="1:6" x14ac:dyDescent="0.25">
      <c r="A5" s="1" t="s">
        <v>0</v>
      </c>
      <c r="C5" s="37">
        <f>SUM(C2:C4)</f>
        <v>29343766303.27</v>
      </c>
      <c r="D5" s="37">
        <f t="shared" ref="D5:F5" si="0">SUM(D2:D4)</f>
        <v>7091940857.3999996</v>
      </c>
      <c r="E5" s="37">
        <f t="shared" si="0"/>
        <v>32538496691.27</v>
      </c>
      <c r="F5" s="37">
        <f t="shared" si="0"/>
        <v>9528161857.3999996</v>
      </c>
    </row>
    <row r="6" spans="1:6" x14ac:dyDescent="0.25">
      <c r="C6" s="37"/>
      <c r="D6" s="37"/>
    </row>
    <row r="8" spans="1:6" x14ac:dyDescent="0.25">
      <c r="A8" s="1" t="s">
        <v>30</v>
      </c>
      <c r="C8" s="46">
        <f>C5/D5</f>
        <v>4.1376214062264216</v>
      </c>
    </row>
    <row r="9" spans="1:6" x14ac:dyDescent="0.25">
      <c r="A9" s="1" t="s">
        <v>31</v>
      </c>
      <c r="C9" s="46">
        <f>F5/E5*100</f>
        <v>29.282735302139457</v>
      </c>
    </row>
    <row r="12" spans="1:6" x14ac:dyDescent="0.25">
      <c r="A12" s="1"/>
      <c r="B12" s="1" t="s">
        <v>33</v>
      </c>
      <c r="C12" s="1" t="s">
        <v>25</v>
      </c>
      <c r="D12" s="1" t="s">
        <v>26</v>
      </c>
      <c r="E12" s="1" t="s">
        <v>27</v>
      </c>
      <c r="F12" s="1" t="s">
        <v>7</v>
      </c>
    </row>
    <row r="13" spans="1:6" x14ac:dyDescent="0.25">
      <c r="A13" s="1" t="s">
        <v>39</v>
      </c>
      <c r="B13" s="1" t="s">
        <v>38</v>
      </c>
      <c r="C13" s="37">
        <v>1204082364</v>
      </c>
      <c r="D13" s="37">
        <v>85400862</v>
      </c>
      <c r="E13" s="37">
        <v>1493950327</v>
      </c>
      <c r="F13" s="37">
        <v>826292161</v>
      </c>
    </row>
    <row r="15" spans="1:6" x14ac:dyDescent="0.25">
      <c r="A15" s="1" t="s">
        <v>30</v>
      </c>
      <c r="C15" s="46">
        <f>C13/D13</f>
        <v>14.09918279279195</v>
      </c>
    </row>
    <row r="16" spans="1:6" x14ac:dyDescent="0.25">
      <c r="A16" s="1" t="s">
        <v>31</v>
      </c>
      <c r="C16" s="50">
        <f>F13/E13*100</f>
        <v>55.309212499673691</v>
      </c>
    </row>
    <row r="19" spans="1:6" x14ac:dyDescent="0.25">
      <c r="A19" s="1"/>
      <c r="B19" s="1" t="s">
        <v>33</v>
      </c>
      <c r="C19" s="1" t="s">
        <v>25</v>
      </c>
      <c r="D19" s="1" t="s">
        <v>26</v>
      </c>
      <c r="E19" s="1" t="s">
        <v>27</v>
      </c>
      <c r="F19" s="1" t="s">
        <v>7</v>
      </c>
    </row>
    <row r="20" spans="1:6" x14ac:dyDescent="0.25">
      <c r="A20" s="1" t="s">
        <v>40</v>
      </c>
      <c r="B20" s="1" t="s">
        <v>41</v>
      </c>
      <c r="C20" s="37">
        <v>11123115000</v>
      </c>
      <c r="D20" s="37">
        <v>2326830000</v>
      </c>
      <c r="E20" s="37">
        <v>20986583000</v>
      </c>
      <c r="F20" s="37">
        <v>11776515000</v>
      </c>
    </row>
    <row r="21" spans="1:6" x14ac:dyDescent="0.25">
      <c r="A21" s="1"/>
      <c r="C21" s="1"/>
      <c r="D21" s="1"/>
      <c r="E21" s="1"/>
      <c r="F21" s="1"/>
    </row>
    <row r="22" spans="1:6" x14ac:dyDescent="0.25">
      <c r="A22" s="1" t="s">
        <v>30</v>
      </c>
      <c r="C22" s="46">
        <f>C20/D20</f>
        <v>4.7803728678072739</v>
      </c>
      <c r="D22" s="1"/>
      <c r="E22" s="1"/>
      <c r="F22" s="1"/>
    </row>
    <row r="23" spans="1:6" x14ac:dyDescent="0.25">
      <c r="A23" s="1" t="s">
        <v>31</v>
      </c>
      <c r="C23" s="50">
        <f>F20/E20*100</f>
        <v>56.114494675002589</v>
      </c>
      <c r="D23" s="1"/>
      <c r="E23" s="1"/>
      <c r="F23" s="1"/>
    </row>
    <row r="26" spans="1:6" x14ac:dyDescent="0.25">
      <c r="A26" s="1"/>
      <c r="B26" s="1" t="s">
        <v>33</v>
      </c>
      <c r="C26" s="1" t="s">
        <v>25</v>
      </c>
      <c r="D26" s="1" t="s">
        <v>26</v>
      </c>
      <c r="E26" s="1" t="s">
        <v>27</v>
      </c>
      <c r="F26" s="1" t="s">
        <v>7</v>
      </c>
    </row>
    <row r="27" spans="1:6" x14ac:dyDescent="0.25">
      <c r="A27" s="1" t="s">
        <v>45</v>
      </c>
      <c r="B27" s="1" t="s">
        <v>44</v>
      </c>
      <c r="C27" s="37">
        <v>503349126</v>
      </c>
      <c r="D27" s="37">
        <v>0</v>
      </c>
      <c r="E27" s="37">
        <v>614616982</v>
      </c>
      <c r="F27" s="37">
        <v>0</v>
      </c>
    </row>
    <row r="28" spans="1:6" x14ac:dyDescent="0.25">
      <c r="A28" s="1"/>
      <c r="C28" s="1"/>
      <c r="D28" s="1"/>
      <c r="E28" s="1"/>
      <c r="F28" s="1"/>
    </row>
    <row r="29" spans="1:6" x14ac:dyDescent="0.25">
      <c r="A29" s="1" t="s">
        <v>30</v>
      </c>
      <c r="C29" s="46" t="e">
        <f>C27/D27</f>
        <v>#DIV/0!</v>
      </c>
      <c r="D29" s="1"/>
      <c r="E29" s="1"/>
      <c r="F29" s="1"/>
    </row>
    <row r="30" spans="1:6" x14ac:dyDescent="0.25">
      <c r="A30" s="1" t="s">
        <v>31</v>
      </c>
      <c r="C30" s="50">
        <f>F27/E27*100</f>
        <v>0</v>
      </c>
      <c r="D30" s="1"/>
      <c r="E30" s="1"/>
      <c r="F30" s="1"/>
    </row>
    <row r="33" spans="1:6" x14ac:dyDescent="0.25">
      <c r="A33" s="1"/>
      <c r="B33" s="1" t="s">
        <v>33</v>
      </c>
      <c r="C33" s="1" t="s">
        <v>25</v>
      </c>
      <c r="D33" s="1" t="s">
        <v>26</v>
      </c>
      <c r="E33" s="1" t="s">
        <v>27</v>
      </c>
      <c r="F33" s="1" t="s">
        <v>7</v>
      </c>
    </row>
    <row r="34" spans="1:6" x14ac:dyDescent="0.25">
      <c r="A34" s="1" t="s">
        <v>47</v>
      </c>
      <c r="B34" s="1" t="s">
        <v>48</v>
      </c>
      <c r="C34" s="37">
        <v>443349126</v>
      </c>
      <c r="D34" s="37">
        <v>1000000</v>
      </c>
      <c r="E34" s="37">
        <v>475349126</v>
      </c>
      <c r="F34" s="37">
        <v>1000000</v>
      </c>
    </row>
    <row r="35" spans="1:6" x14ac:dyDescent="0.25">
      <c r="A35" s="1"/>
      <c r="C35" s="1"/>
      <c r="D35" s="1"/>
      <c r="E35" s="1"/>
      <c r="F35" s="1"/>
    </row>
    <row r="36" spans="1:6" x14ac:dyDescent="0.25">
      <c r="A36" s="1" t="s">
        <v>30</v>
      </c>
      <c r="C36" s="46">
        <f>C34/D34</f>
        <v>443.34912600000001</v>
      </c>
      <c r="D36" s="1"/>
      <c r="E36" s="1"/>
      <c r="F36" s="1"/>
    </row>
    <row r="37" spans="1:6" x14ac:dyDescent="0.25">
      <c r="A37" s="1" t="s">
        <v>31</v>
      </c>
      <c r="C37" s="50">
        <f>F34/E34*100</f>
        <v>0.21037169215285356</v>
      </c>
      <c r="D37" s="1"/>
      <c r="E37" s="1"/>
      <c r="F37" s="1"/>
    </row>
    <row r="41" spans="1:6" x14ac:dyDescent="0.25">
      <c r="A41" s="1"/>
      <c r="B41" s="1" t="s">
        <v>33</v>
      </c>
      <c r="C41" s="1" t="s">
        <v>25</v>
      </c>
      <c r="D41" s="1" t="s">
        <v>26</v>
      </c>
      <c r="E41" s="1" t="s">
        <v>27</v>
      </c>
      <c r="F41" s="1" t="s">
        <v>7</v>
      </c>
    </row>
    <row r="42" spans="1:6" ht="15.75" customHeight="1" x14ac:dyDescent="0.25">
      <c r="A42" s="1" t="s">
        <v>49</v>
      </c>
      <c r="B42" s="1" t="s">
        <v>50</v>
      </c>
      <c r="C42" s="37">
        <v>102441964</v>
      </c>
      <c r="D42" s="37">
        <v>1066536</v>
      </c>
      <c r="E42" s="37">
        <v>159205068</v>
      </c>
      <c r="F42" s="37">
        <v>31847872</v>
      </c>
    </row>
    <row r="43" spans="1:6" x14ac:dyDescent="0.25">
      <c r="A43" s="1"/>
      <c r="C43" s="1"/>
      <c r="D43" s="1"/>
      <c r="E43" s="1"/>
      <c r="F43" s="1"/>
    </row>
    <row r="44" spans="1:6" x14ac:dyDescent="0.25">
      <c r="A44" s="1" t="s">
        <v>30</v>
      </c>
      <c r="C44" s="46">
        <f>C42/D42</f>
        <v>96.05110751067005</v>
      </c>
      <c r="D44" s="1"/>
      <c r="E44" s="1"/>
      <c r="F44" s="1"/>
    </row>
    <row r="45" spans="1:6" x14ac:dyDescent="0.25">
      <c r="A45" s="1" t="s">
        <v>31</v>
      </c>
      <c r="C45" s="50">
        <f>F42/E42*100</f>
        <v>20.004307903062482</v>
      </c>
      <c r="D45" s="1"/>
      <c r="E45" s="1"/>
      <c r="F45" s="1"/>
    </row>
    <row r="49" spans="1:6" x14ac:dyDescent="0.25">
      <c r="A49" s="1"/>
      <c r="B49" s="1" t="s">
        <v>33</v>
      </c>
      <c r="C49" s="1" t="s">
        <v>25</v>
      </c>
      <c r="D49" s="1" t="s">
        <v>26</v>
      </c>
      <c r="E49" s="1" t="s">
        <v>27</v>
      </c>
      <c r="F49" s="1" t="s">
        <v>7</v>
      </c>
    </row>
    <row r="50" spans="1:6" x14ac:dyDescent="0.25">
      <c r="A50" s="1" t="s">
        <v>51</v>
      </c>
      <c r="B50" s="1" t="s">
        <v>52</v>
      </c>
      <c r="C50" s="37">
        <v>919295712</v>
      </c>
      <c r="D50" s="37">
        <v>138499283</v>
      </c>
      <c r="E50" s="37">
        <v>1319295712</v>
      </c>
      <c r="F50" s="37">
        <v>692496418</v>
      </c>
    </row>
    <row r="51" spans="1:6" x14ac:dyDescent="0.25">
      <c r="A51" s="1"/>
      <c r="C51" s="1"/>
      <c r="D51" s="1"/>
      <c r="E51" s="1"/>
      <c r="F51" s="1"/>
    </row>
    <row r="52" spans="1:6" x14ac:dyDescent="0.25">
      <c r="A52" s="1" t="s">
        <v>30</v>
      </c>
      <c r="C52" s="46">
        <f>C50/D50</f>
        <v>6.6375485279588053</v>
      </c>
      <c r="D52" s="1"/>
      <c r="E52" s="1"/>
      <c r="F52" s="1"/>
    </row>
    <row r="53" spans="1:6" x14ac:dyDescent="0.25">
      <c r="A53" s="1" t="s">
        <v>31</v>
      </c>
      <c r="C53" s="50">
        <f>F50/E50*100</f>
        <v>52.489855890625378</v>
      </c>
      <c r="D53" s="1"/>
      <c r="E53" s="1"/>
      <c r="F53" s="1"/>
    </row>
    <row r="57" spans="1:6" x14ac:dyDescent="0.25">
      <c r="A57" s="1"/>
      <c r="B57" s="1" t="s">
        <v>33</v>
      </c>
      <c r="C57" s="1" t="s">
        <v>25</v>
      </c>
      <c r="D57" s="1" t="s">
        <v>26</v>
      </c>
      <c r="E57" s="1" t="s">
        <v>27</v>
      </c>
      <c r="F57" s="1" t="s">
        <v>7</v>
      </c>
    </row>
    <row r="58" spans="1:6" x14ac:dyDescent="0.25">
      <c r="A58" s="1" t="s">
        <v>51</v>
      </c>
      <c r="B58" s="1" t="s">
        <v>52</v>
      </c>
      <c r="C58" s="37">
        <v>919295712</v>
      </c>
      <c r="D58" s="37">
        <v>138499283</v>
      </c>
      <c r="E58" s="37">
        <v>1319295712</v>
      </c>
      <c r="F58" s="37">
        <v>692496418</v>
      </c>
    </row>
    <row r="59" spans="1:6" x14ac:dyDescent="0.25">
      <c r="A59" s="1"/>
      <c r="C59" s="1"/>
      <c r="D59" s="1"/>
      <c r="E59" s="1"/>
      <c r="F59" s="1"/>
    </row>
    <row r="60" spans="1:6" x14ac:dyDescent="0.25">
      <c r="A60" s="1" t="s">
        <v>30</v>
      </c>
      <c r="C60" s="49">
        <f>C58/D58</f>
        <v>6.6375485279588053</v>
      </c>
      <c r="D60" s="1"/>
      <c r="E60" s="1"/>
      <c r="F60" s="1"/>
    </row>
    <row r="61" spans="1:6" x14ac:dyDescent="0.25">
      <c r="A61" s="1" t="s">
        <v>31</v>
      </c>
      <c r="C61" s="47">
        <f>F58/E58*100</f>
        <v>52.489855890625378</v>
      </c>
      <c r="D61" s="1"/>
      <c r="E61" s="1"/>
      <c r="F61" s="1"/>
    </row>
    <row r="65" spans="1:6" x14ac:dyDescent="0.25">
      <c r="A65" s="1"/>
      <c r="B65" s="1" t="s">
        <v>33</v>
      </c>
      <c r="C65" s="1" t="s">
        <v>25</v>
      </c>
      <c r="D65" s="1" t="s">
        <v>26</v>
      </c>
      <c r="E65" s="1" t="s">
        <v>27</v>
      </c>
      <c r="F65" s="1" t="s">
        <v>7</v>
      </c>
    </row>
    <row r="66" spans="1:6" x14ac:dyDescent="0.25">
      <c r="A66" s="1" t="s">
        <v>53</v>
      </c>
      <c r="B66" s="1" t="s">
        <v>54</v>
      </c>
      <c r="C66" s="37">
        <f>'CONSTRUYENDO FUTURO'!D20</f>
        <v>2046522151</v>
      </c>
      <c r="D66" s="37">
        <f>'CONSTRUYENDO FUTURO'!D22</f>
        <v>1522150004</v>
      </c>
      <c r="E66" s="37">
        <f>'CONSTRUYENDO FUTURO'!D21</f>
        <v>2202823325</v>
      </c>
      <c r="F66" s="37">
        <f>'CONSTRUYENDO FUTURO'!D23</f>
        <v>1522150004</v>
      </c>
    </row>
    <row r="67" spans="1:6" x14ac:dyDescent="0.25">
      <c r="A67" s="1"/>
      <c r="C67" s="1"/>
      <c r="D67" s="1"/>
      <c r="E67" s="1"/>
      <c r="F67" s="1"/>
    </row>
    <row r="68" spans="1:6" x14ac:dyDescent="0.25">
      <c r="A68" s="1" t="s">
        <v>30</v>
      </c>
      <c r="C68" s="46">
        <f>C66/D66</f>
        <v>1.3444943964931331</v>
      </c>
      <c r="D68" s="1"/>
      <c r="E68" s="1"/>
      <c r="F68" s="1"/>
    </row>
    <row r="69" spans="1:6" x14ac:dyDescent="0.25">
      <c r="A69" s="1" t="s">
        <v>31</v>
      </c>
      <c r="C69" s="48">
        <f>F66/E66*100</f>
        <v>69.09995852708704</v>
      </c>
      <c r="D69" s="1"/>
      <c r="E69" s="1"/>
      <c r="F69" s="1"/>
    </row>
    <row r="73" spans="1:6" x14ac:dyDescent="0.25">
      <c r="A73" s="1"/>
      <c r="B73" s="1" t="s">
        <v>33</v>
      </c>
      <c r="C73" s="1" t="s">
        <v>25</v>
      </c>
      <c r="D73" s="1" t="s">
        <v>26</v>
      </c>
      <c r="E73" s="1" t="s">
        <v>27</v>
      </c>
      <c r="F73" s="1" t="s">
        <v>7</v>
      </c>
    </row>
    <row r="74" spans="1:6" x14ac:dyDescent="0.25">
      <c r="A74" s="1" t="s">
        <v>56</v>
      </c>
      <c r="B74" s="1" t="s">
        <v>57</v>
      </c>
      <c r="C74" s="37">
        <f>'MENORES DEL FUTURO'!D20</f>
        <v>217976847</v>
      </c>
      <c r="D74" s="37">
        <f>'MENORES DEL FUTURO'!D22</f>
        <v>106644470</v>
      </c>
      <c r="E74" s="37">
        <f>'MENORES DEL FUTURO'!D21</f>
        <v>238500912</v>
      </c>
      <c r="F74" s="37">
        <f>'MENORES DEL FUTURO'!D23</f>
        <v>106644470</v>
      </c>
    </row>
    <row r="75" spans="1:6" x14ac:dyDescent="0.25">
      <c r="A75" s="1"/>
      <c r="C75" s="1"/>
      <c r="D75" s="1"/>
      <c r="E75" s="1"/>
      <c r="F75" s="1"/>
    </row>
    <row r="76" spans="1:6" x14ac:dyDescent="0.25">
      <c r="A76" s="1" t="s">
        <v>30</v>
      </c>
      <c r="C76" s="46">
        <f>C74/D74</f>
        <v>2.0439582755674062</v>
      </c>
      <c r="D76" s="1"/>
      <c r="E76" s="1"/>
      <c r="F76" s="1"/>
    </row>
    <row r="77" spans="1:6" x14ac:dyDescent="0.25">
      <c r="A77" s="1" t="s">
        <v>31</v>
      </c>
      <c r="C77" s="47">
        <f>F74/E74*100</f>
        <v>44.714491490078665</v>
      </c>
      <c r="D77" s="1"/>
      <c r="E77" s="1"/>
      <c r="F77" s="1"/>
    </row>
    <row r="81" spans="1:6" x14ac:dyDescent="0.25">
      <c r="A81" s="1"/>
      <c r="B81" s="1" t="s">
        <v>33</v>
      </c>
      <c r="C81" s="1" t="s">
        <v>4</v>
      </c>
      <c r="D81" s="1" t="s">
        <v>26</v>
      </c>
      <c r="E81" s="1" t="s">
        <v>27</v>
      </c>
      <c r="F81" s="1" t="s">
        <v>7</v>
      </c>
    </row>
    <row r="82" spans="1:6" x14ac:dyDescent="0.25">
      <c r="A82" s="1" t="s">
        <v>60</v>
      </c>
      <c r="B82" s="1" t="s">
        <v>61</v>
      </c>
      <c r="C82" s="37">
        <v>6317000</v>
      </c>
      <c r="D82" s="37">
        <v>0</v>
      </c>
      <c r="E82" s="37">
        <v>98881000</v>
      </c>
      <c r="F82" s="37">
        <v>0</v>
      </c>
    </row>
    <row r="83" spans="1:6" x14ac:dyDescent="0.25">
      <c r="A83" s="1" t="s">
        <v>62</v>
      </c>
      <c r="B83" s="1" t="s">
        <v>63</v>
      </c>
      <c r="C83" s="37">
        <v>576060000</v>
      </c>
      <c r="D83" s="37">
        <v>152281000</v>
      </c>
      <c r="E83" s="37">
        <v>669063000</v>
      </c>
      <c r="F83" s="37">
        <v>194326000</v>
      </c>
    </row>
    <row r="84" spans="1:6" x14ac:dyDescent="0.25">
      <c r="A84" s="1" t="s">
        <v>64</v>
      </c>
      <c r="B84" s="1" t="s">
        <v>65</v>
      </c>
      <c r="C84" s="37">
        <v>1000000000</v>
      </c>
      <c r="D84" s="37">
        <v>111100000</v>
      </c>
      <c r="E84" s="37">
        <v>1026140000</v>
      </c>
      <c r="F84" s="37">
        <v>111100000</v>
      </c>
    </row>
    <row r="85" spans="1:6" s="1" customFormat="1" x14ac:dyDescent="0.25">
      <c r="A85" s="1" t="s">
        <v>66</v>
      </c>
      <c r="B85" s="1" t="s">
        <v>67</v>
      </c>
      <c r="C85" s="37">
        <v>245506000</v>
      </c>
      <c r="D85" s="37">
        <v>22589600</v>
      </c>
      <c r="E85" s="37">
        <v>528640400</v>
      </c>
      <c r="F85" s="37">
        <v>22589600</v>
      </c>
    </row>
    <row r="86" spans="1:6" x14ac:dyDescent="0.25">
      <c r="A86" s="1" t="s">
        <v>0</v>
      </c>
      <c r="C86" s="37">
        <f>SUM(C82:C85)</f>
        <v>1827883000</v>
      </c>
      <c r="D86" s="37">
        <f>SUM(D82:D85)</f>
        <v>285970600</v>
      </c>
      <c r="E86" s="37">
        <f>SUM(E82:E85)</f>
        <v>2322724400</v>
      </c>
      <c r="F86" s="37">
        <f>SUM(F82:F85)</f>
        <v>328015600</v>
      </c>
    </row>
    <row r="87" spans="1:6" x14ac:dyDescent="0.25">
      <c r="A87" s="1"/>
      <c r="C87" s="37"/>
      <c r="D87" s="37"/>
      <c r="E87" s="1"/>
      <c r="F87" s="1"/>
    </row>
    <row r="88" spans="1:6" x14ac:dyDescent="0.25">
      <c r="A88" s="1"/>
      <c r="C88" s="1"/>
      <c r="D88" s="1"/>
      <c r="E88" s="1"/>
      <c r="F88" s="1"/>
    </row>
    <row r="89" spans="1:6" x14ac:dyDescent="0.25">
      <c r="A89" s="1" t="s">
        <v>30</v>
      </c>
      <c r="C89" s="46">
        <f>C86/D86</f>
        <v>6.3918563656543714</v>
      </c>
      <c r="D89" s="1"/>
      <c r="E89" s="1"/>
      <c r="F89" s="1"/>
    </row>
    <row r="90" spans="1:6" x14ac:dyDescent="0.25">
      <c r="A90" s="1" t="s">
        <v>31</v>
      </c>
      <c r="C90" s="46">
        <f>F86/E86*100</f>
        <v>14.122019814318049</v>
      </c>
      <c r="D90" s="1"/>
      <c r="E90" s="1"/>
      <c r="F90" s="1"/>
    </row>
    <row r="94" spans="1:6" x14ac:dyDescent="0.25">
      <c r="A94" s="1"/>
      <c r="B94" s="1" t="s">
        <v>33</v>
      </c>
      <c r="C94" s="1" t="s">
        <v>25</v>
      </c>
      <c r="D94" s="1" t="s">
        <v>26</v>
      </c>
      <c r="E94" s="1" t="s">
        <v>27</v>
      </c>
      <c r="F94" s="1" t="s">
        <v>7</v>
      </c>
    </row>
    <row r="95" spans="1:6" x14ac:dyDescent="0.25">
      <c r="A95" s="1" t="s">
        <v>68</v>
      </c>
      <c r="B95" s="1" t="s">
        <v>69</v>
      </c>
      <c r="C95" s="37">
        <f>'U. MAGDALENA'!D20</f>
        <v>58085233000</v>
      </c>
      <c r="D95" s="37">
        <f>'U. MAGDALENA'!D22</f>
        <v>12288508000</v>
      </c>
      <c r="E95" s="37">
        <f>'U. MAGDALENA'!D21</f>
        <v>172909486000</v>
      </c>
      <c r="F95" s="37">
        <f>'U. MAGDALENA'!D23</f>
        <v>17396955000</v>
      </c>
    </row>
    <row r="96" spans="1:6" x14ac:dyDescent="0.25">
      <c r="A96" s="1"/>
      <c r="C96" s="1"/>
      <c r="D96" s="1"/>
      <c r="E96" s="1"/>
      <c r="F96" s="1"/>
    </row>
    <row r="97" spans="1:6" x14ac:dyDescent="0.25">
      <c r="A97" s="1" t="s">
        <v>30</v>
      </c>
      <c r="C97" s="46">
        <f>C95/D95</f>
        <v>4.7267929515934721</v>
      </c>
      <c r="D97" s="1"/>
      <c r="E97" s="1"/>
      <c r="F97" s="1"/>
    </row>
    <row r="98" spans="1:6" x14ac:dyDescent="0.25">
      <c r="A98" s="1" t="s">
        <v>31</v>
      </c>
      <c r="C98" s="47">
        <f>F95/E95*100</f>
        <v>10.06130745192314</v>
      </c>
      <c r="D98" s="1"/>
      <c r="E98" s="1"/>
      <c r="F98" s="1"/>
    </row>
    <row r="102" spans="1:6" x14ac:dyDescent="0.25">
      <c r="A102" s="1"/>
      <c r="B102" s="1" t="s">
        <v>33</v>
      </c>
      <c r="C102" s="1" t="s">
        <v>25</v>
      </c>
      <c r="D102" s="1" t="s">
        <v>26</v>
      </c>
      <c r="E102" s="1" t="s">
        <v>27</v>
      </c>
      <c r="F102" s="1" t="s">
        <v>7</v>
      </c>
    </row>
    <row r="103" spans="1:6" x14ac:dyDescent="0.25">
      <c r="A103" s="1" t="s">
        <v>70</v>
      </c>
      <c r="B103" s="1" t="s">
        <v>71</v>
      </c>
      <c r="C103" s="37">
        <f>'FUNDACION NUEVA ERA'!D20</f>
        <v>1152435000</v>
      </c>
      <c r="D103" s="37">
        <f>'FUNDACION NUEVA ERA'!D22</f>
        <v>360500000</v>
      </c>
      <c r="E103" s="37">
        <f>'FUNDACION NUEVA ERA'!D21</f>
        <v>1440348000</v>
      </c>
      <c r="F103" s="37">
        <f>'FUNDACION NUEVA ERA'!D23</f>
        <v>360500000</v>
      </c>
    </row>
    <row r="104" spans="1:6" x14ac:dyDescent="0.25">
      <c r="A104" s="1"/>
      <c r="C104" s="1"/>
      <c r="D104" s="1"/>
      <c r="E104" s="1"/>
      <c r="F104" s="1"/>
    </row>
    <row r="105" spans="1:6" x14ac:dyDescent="0.25">
      <c r="A105" s="1" t="s">
        <v>30</v>
      </c>
      <c r="C105" s="46">
        <f>C103/D103</f>
        <v>3.196768377253814</v>
      </c>
      <c r="D105" s="1"/>
      <c r="E105" s="1"/>
      <c r="F105" s="1"/>
    </row>
    <row r="106" spans="1:6" x14ac:dyDescent="0.25">
      <c r="A106" s="1" t="s">
        <v>31</v>
      </c>
      <c r="C106" s="47">
        <f>F103/E103*100</f>
        <v>25.028673626095916</v>
      </c>
      <c r="D106" s="1"/>
      <c r="E106" s="1"/>
      <c r="F106" s="1"/>
    </row>
    <row r="109" spans="1:6" x14ac:dyDescent="0.25">
      <c r="A109" s="1"/>
      <c r="B109" s="1" t="s">
        <v>33</v>
      </c>
      <c r="C109" s="1" t="s">
        <v>25</v>
      </c>
      <c r="D109" s="1" t="s">
        <v>26</v>
      </c>
      <c r="E109" s="1" t="s">
        <v>27</v>
      </c>
      <c r="F109" s="1" t="s">
        <v>7</v>
      </c>
    </row>
    <row r="110" spans="1:6" x14ac:dyDescent="0.25">
      <c r="A110" s="1" t="s">
        <v>73</v>
      </c>
      <c r="B110" s="1" t="s">
        <v>71</v>
      </c>
      <c r="C110" s="37">
        <f>'FUNDACION MANOS UNIDAS'!D20</f>
        <v>978391399</v>
      </c>
      <c r="D110" s="37">
        <f>'FUNDACION MANOS UNIDAS'!D22</f>
        <v>615546262</v>
      </c>
      <c r="E110" s="37">
        <f>'FUNDACION MANOS UNIDAS'!D21</f>
        <v>1073849066</v>
      </c>
      <c r="F110" s="37">
        <f>'FUNDACION MANOS UNIDAS'!D23</f>
        <v>615546262</v>
      </c>
    </row>
    <row r="111" spans="1:6" x14ac:dyDescent="0.25">
      <c r="A111" s="1"/>
      <c r="C111" s="1"/>
      <c r="D111" s="1"/>
      <c r="E111" s="1"/>
      <c r="F111" s="1"/>
    </row>
    <row r="112" spans="1:6" x14ac:dyDescent="0.25">
      <c r="A112" s="1" t="s">
        <v>30</v>
      </c>
      <c r="C112" s="46">
        <f>C110/D110</f>
        <v>1.5894685085424172</v>
      </c>
      <c r="D112" s="1"/>
      <c r="E112" s="1"/>
      <c r="F112" s="1"/>
    </row>
    <row r="113" spans="1:6" x14ac:dyDescent="0.25">
      <c r="A113" s="1" t="s">
        <v>31</v>
      </c>
      <c r="C113" s="47">
        <f>F110/E110*100</f>
        <v>57.321487859821815</v>
      </c>
      <c r="D113" s="1"/>
      <c r="E113" s="1"/>
      <c r="F113" s="1"/>
    </row>
    <row r="117" spans="1:6" x14ac:dyDescent="0.25">
      <c r="A117" s="1"/>
      <c r="B117" s="1" t="s">
        <v>33</v>
      </c>
      <c r="C117" s="1" t="s">
        <v>4</v>
      </c>
      <c r="D117" s="1" t="s">
        <v>26</v>
      </c>
      <c r="E117" s="1" t="s">
        <v>27</v>
      </c>
      <c r="F117" s="1" t="s">
        <v>7</v>
      </c>
    </row>
    <row r="118" spans="1:6" x14ac:dyDescent="0.25">
      <c r="A118" s="1" t="s">
        <v>73</v>
      </c>
      <c r="B118" s="1" t="s">
        <v>71</v>
      </c>
      <c r="C118" s="37">
        <v>978391399</v>
      </c>
      <c r="D118" s="37">
        <v>615546262</v>
      </c>
      <c r="E118" s="37">
        <v>1073849066</v>
      </c>
      <c r="F118" s="37">
        <v>615546262</v>
      </c>
    </row>
    <row r="119" spans="1:6" x14ac:dyDescent="0.25">
      <c r="A119" s="1" t="s">
        <v>76</v>
      </c>
      <c r="B119" s="1" t="s">
        <v>77</v>
      </c>
      <c r="C119" s="37">
        <v>1203040</v>
      </c>
      <c r="D119" s="37">
        <v>500000</v>
      </c>
      <c r="E119" s="37">
        <v>10500000</v>
      </c>
      <c r="F119" s="37">
        <v>500000</v>
      </c>
    </row>
    <row r="120" spans="1:6" x14ac:dyDescent="0.25">
      <c r="A120" s="1" t="s">
        <v>0</v>
      </c>
      <c r="C120" s="37">
        <f>SUM(C118:C119)</f>
        <v>979594439</v>
      </c>
      <c r="D120" s="37">
        <f>SUM(D118:D119)</f>
        <v>616046262</v>
      </c>
      <c r="E120" s="37">
        <f>SUM(E118:E119)</f>
        <v>1084349066</v>
      </c>
      <c r="F120" s="37">
        <f>SUM(F118:F119)</f>
        <v>616046262</v>
      </c>
    </row>
    <row r="121" spans="1:6" x14ac:dyDescent="0.25">
      <c r="A121" s="1"/>
      <c r="C121" s="37"/>
      <c r="D121" s="37"/>
      <c r="E121" s="1"/>
      <c r="F121" s="1"/>
    </row>
    <row r="122" spans="1:6" x14ac:dyDescent="0.25">
      <c r="A122" s="1"/>
      <c r="C122" s="1"/>
      <c r="D122" s="1"/>
      <c r="E122" s="1"/>
      <c r="F122" s="1"/>
    </row>
    <row r="123" spans="1:6" x14ac:dyDescent="0.25">
      <c r="A123" s="1" t="s">
        <v>30</v>
      </c>
      <c r="C123" s="46">
        <f>C120/D120</f>
        <v>1.5901312927696978</v>
      </c>
      <c r="D123" s="1"/>
      <c r="E123" s="1"/>
      <c r="F123" s="1"/>
    </row>
    <row r="124" spans="1:6" x14ac:dyDescent="0.25">
      <c r="A124" s="1" t="s">
        <v>31</v>
      </c>
      <c r="C124" s="46">
        <f>F120/E120*100</f>
        <v>56.812541396148532</v>
      </c>
      <c r="D124" s="1"/>
      <c r="E124" s="1"/>
      <c r="F12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C12" sqref="C12:D12"/>
    </sheetView>
  </sheetViews>
  <sheetFormatPr baseColWidth="10" defaultRowHeight="15.75" x14ac:dyDescent="0.25"/>
  <cols>
    <col min="1" max="1" width="24.85546875" style="29" customWidth="1"/>
    <col min="2" max="2" width="55.5703125" style="29" customWidth="1"/>
    <col min="3" max="3" width="41.28515625" style="29" customWidth="1"/>
    <col min="4" max="4" width="29.42578125" style="29" customWidth="1"/>
    <col min="5" max="5" width="29.140625" style="29" customWidth="1"/>
    <col min="6" max="16384" width="11.42578125" style="1"/>
  </cols>
  <sheetData>
    <row r="1" spans="1:5" ht="15.75" customHeight="1" x14ac:dyDescent="0.25">
      <c r="A1" s="64" t="s">
        <v>14</v>
      </c>
      <c r="B1" s="65"/>
      <c r="C1" s="65"/>
      <c r="D1" s="65"/>
      <c r="E1" s="3"/>
    </row>
    <row r="2" spans="1:5" x14ac:dyDescent="0.25">
      <c r="A2" s="4"/>
      <c r="B2" s="66" t="s">
        <v>1</v>
      </c>
      <c r="C2" s="66"/>
      <c r="D2" s="66"/>
      <c r="E2" s="5"/>
    </row>
    <row r="3" spans="1:5" x14ac:dyDescent="0.25">
      <c r="A3" s="6"/>
      <c r="B3" s="66" t="s">
        <v>15</v>
      </c>
      <c r="C3" s="66"/>
      <c r="D3" s="66"/>
      <c r="E3" s="7"/>
    </row>
    <row r="4" spans="1:5" thickBot="1" x14ac:dyDescent="0.3">
      <c r="A4" s="8"/>
      <c r="B4" s="9"/>
      <c r="C4" s="9"/>
      <c r="D4" s="9"/>
      <c r="E4" s="10"/>
    </row>
    <row r="5" spans="1:5" ht="44.25" customHeight="1" thickBot="1" x14ac:dyDescent="0.3">
      <c r="A5" s="8"/>
      <c r="B5" s="11" t="s">
        <v>2</v>
      </c>
      <c r="C5" s="67" t="s">
        <v>37</v>
      </c>
      <c r="D5" s="68"/>
      <c r="E5" s="10"/>
    </row>
    <row r="6" spans="1:5" ht="16.5" thickBot="1" x14ac:dyDescent="0.3">
      <c r="A6" s="8"/>
      <c r="B6" s="31" t="s">
        <v>3</v>
      </c>
      <c r="C6" s="69" t="s">
        <v>38</v>
      </c>
      <c r="D6" s="70"/>
      <c r="E6" s="10"/>
    </row>
    <row r="7" spans="1:5" ht="16.5" customHeight="1" thickBot="1" x14ac:dyDescent="0.3">
      <c r="A7" s="8"/>
      <c r="B7" s="31" t="s">
        <v>16</v>
      </c>
      <c r="C7" s="62" t="s">
        <v>17</v>
      </c>
      <c r="D7" s="63"/>
      <c r="E7" s="10"/>
    </row>
    <row r="8" spans="1:5" ht="16.5" thickBot="1" x14ac:dyDescent="0.3">
      <c r="A8" s="8"/>
      <c r="B8" s="32"/>
      <c r="C8" s="57">
        <v>0</v>
      </c>
      <c r="D8" s="58"/>
      <c r="E8" s="10"/>
    </row>
    <row r="9" spans="1:5" ht="16.5" thickBot="1" x14ac:dyDescent="0.3">
      <c r="A9" s="8"/>
      <c r="B9" s="32"/>
      <c r="C9" s="57">
        <v>0</v>
      </c>
      <c r="D9" s="58"/>
      <c r="E9" s="10"/>
    </row>
    <row r="10" spans="1:5" ht="16.5" thickBot="1" x14ac:dyDescent="0.3">
      <c r="A10" s="8"/>
      <c r="B10" s="32">
        <v>9</v>
      </c>
      <c r="C10" s="57">
        <v>2169723959</v>
      </c>
      <c r="D10" s="58"/>
      <c r="E10" s="10"/>
    </row>
    <row r="11" spans="1:5" ht="16.5" thickBot="1" x14ac:dyDescent="0.3">
      <c r="A11" s="8"/>
      <c r="B11" s="32">
        <v>10</v>
      </c>
      <c r="C11" s="57">
        <v>2426582522</v>
      </c>
      <c r="D11" s="58"/>
      <c r="E11" s="10"/>
    </row>
    <row r="12" spans="1:5" ht="16.5" thickBot="1" x14ac:dyDescent="0.3">
      <c r="A12" s="8"/>
      <c r="B12" s="32"/>
      <c r="C12" s="57">
        <v>0</v>
      </c>
      <c r="D12" s="58"/>
      <c r="E12" s="10"/>
    </row>
    <row r="13" spans="1:5" ht="32.25" thickBot="1" x14ac:dyDescent="0.3">
      <c r="A13" s="8"/>
      <c r="B13" s="33" t="s">
        <v>18</v>
      </c>
      <c r="C13" s="57">
        <f>SUM(C8:D12)</f>
        <v>4596306481</v>
      </c>
      <c r="D13" s="58"/>
      <c r="E13" s="10"/>
    </row>
    <row r="14" spans="1:5" ht="48" thickBot="1" x14ac:dyDescent="0.3">
      <c r="A14" s="8"/>
      <c r="B14" s="33" t="s">
        <v>19</v>
      </c>
      <c r="C14" s="57">
        <f>+C13/616000</f>
        <v>7461.5364951298698</v>
      </c>
      <c r="D14" s="58"/>
      <c r="E14" s="10"/>
    </row>
    <row r="15" spans="1:5" x14ac:dyDescent="0.25">
      <c r="A15" s="8"/>
      <c r="B15" s="9"/>
      <c r="C15" s="13"/>
      <c r="D15" s="14"/>
      <c r="E15" s="10"/>
    </row>
    <row r="16" spans="1:5" ht="16.5" thickBot="1" x14ac:dyDescent="0.3">
      <c r="A16" s="8"/>
      <c r="B16" s="9" t="s">
        <v>20</v>
      </c>
      <c r="C16" s="13"/>
      <c r="D16" s="14"/>
      <c r="E16" s="10"/>
    </row>
    <row r="17" spans="1:6" ht="27" customHeight="1" x14ac:dyDescent="0.25">
      <c r="A17" s="8"/>
      <c r="B17" s="15" t="s">
        <v>4</v>
      </c>
      <c r="C17" s="16"/>
      <c r="D17" s="17">
        <v>1204082364</v>
      </c>
      <c r="E17" s="10"/>
    </row>
    <row r="18" spans="1:6" ht="28.5" customHeight="1" x14ac:dyDescent="0.25">
      <c r="A18" s="8"/>
      <c r="B18" s="8" t="s">
        <v>5</v>
      </c>
      <c r="C18" s="18"/>
      <c r="D18" s="10">
        <v>1493950327</v>
      </c>
      <c r="E18" s="10"/>
    </row>
    <row r="19" spans="1:6" ht="15" x14ac:dyDescent="0.25">
      <c r="A19" s="8"/>
      <c r="B19" s="8" t="s">
        <v>6</v>
      </c>
      <c r="C19" s="18"/>
      <c r="D19" s="10">
        <v>85400862</v>
      </c>
      <c r="E19" s="10"/>
    </row>
    <row r="20" spans="1:6" ht="27" customHeight="1" thickBot="1" x14ac:dyDescent="0.3">
      <c r="A20" s="8"/>
      <c r="B20" s="19" t="s">
        <v>7</v>
      </c>
      <c r="C20" s="20"/>
      <c r="D20" s="21">
        <v>826292161</v>
      </c>
      <c r="E20" s="10"/>
    </row>
    <row r="21" spans="1:6" ht="27" customHeight="1" thickBot="1" x14ac:dyDescent="0.3">
      <c r="A21" s="8"/>
      <c r="B21" s="59" t="s">
        <v>8</v>
      </c>
      <c r="C21" s="60"/>
      <c r="D21" s="61"/>
      <c r="E21" s="10"/>
    </row>
    <row r="22" spans="1:6" ht="16.5" thickBot="1" x14ac:dyDescent="0.3">
      <c r="A22" s="8"/>
      <c r="B22" s="59" t="s">
        <v>9</v>
      </c>
      <c r="C22" s="60"/>
      <c r="D22" s="61"/>
      <c r="E22" s="10"/>
    </row>
    <row r="23" spans="1:6" x14ac:dyDescent="0.25">
      <c r="A23" s="8"/>
      <c r="B23" s="22" t="s">
        <v>21</v>
      </c>
      <c r="C23" s="39">
        <v>14.1</v>
      </c>
      <c r="D23" s="14" t="s">
        <v>10</v>
      </c>
      <c r="E23" s="10"/>
    </row>
    <row r="24" spans="1:6" ht="16.5" thickBot="1" x14ac:dyDescent="0.3">
      <c r="A24" s="8"/>
      <c r="B24" s="34" t="s">
        <v>11</v>
      </c>
      <c r="C24" s="38">
        <v>0.55310000000000004</v>
      </c>
      <c r="D24" s="24" t="s">
        <v>10</v>
      </c>
      <c r="E24" s="10"/>
    </row>
    <row r="25" spans="1:6" ht="16.5" thickBot="1" x14ac:dyDescent="0.3">
      <c r="A25" s="8"/>
      <c r="B25" s="25"/>
      <c r="C25" s="26"/>
      <c r="D25" s="9"/>
      <c r="E25" s="27"/>
    </row>
    <row r="26" spans="1:6" x14ac:dyDescent="0.25">
      <c r="A26" s="74"/>
      <c r="B26" s="75" t="s">
        <v>12</v>
      </c>
      <c r="C26" s="77" t="s">
        <v>32</v>
      </c>
      <c r="D26" s="78"/>
      <c r="E26" s="79"/>
      <c r="F26" s="71"/>
    </row>
    <row r="27" spans="1:6" ht="16.5" thickBot="1" x14ac:dyDescent="0.3">
      <c r="A27" s="74"/>
      <c r="B27" s="76"/>
      <c r="C27" s="72" t="s">
        <v>13</v>
      </c>
      <c r="D27" s="73"/>
      <c r="E27" s="79"/>
      <c r="F27" s="71"/>
    </row>
    <row r="28" spans="1:6" thickBot="1" x14ac:dyDescent="0.3">
      <c r="A28" s="19"/>
      <c r="B28" s="28"/>
      <c r="C28" s="28"/>
      <c r="D28" s="28"/>
      <c r="E28" s="21"/>
      <c r="F28" s="2"/>
    </row>
    <row r="29" spans="1:6" x14ac:dyDescent="0.25">
      <c r="B29" s="30" t="s">
        <v>22</v>
      </c>
    </row>
  </sheetData>
  <mergeCells count="21">
    <mergeCell ref="E26:E27"/>
    <mergeCell ref="F26:F27"/>
    <mergeCell ref="C27:D27"/>
    <mergeCell ref="C14:D14"/>
    <mergeCell ref="B21:D21"/>
    <mergeCell ref="B22:D22"/>
    <mergeCell ref="A26:A27"/>
    <mergeCell ref="B26:B27"/>
    <mergeCell ref="C26:D26"/>
    <mergeCell ref="C8:D8"/>
    <mergeCell ref="C9:D9"/>
    <mergeCell ref="C10:D10"/>
    <mergeCell ref="C11:D11"/>
    <mergeCell ref="C12:D12"/>
    <mergeCell ref="C13:D13"/>
    <mergeCell ref="C7:D7"/>
    <mergeCell ref="A1:D1"/>
    <mergeCell ref="B2:D2"/>
    <mergeCell ref="B3:D3"/>
    <mergeCell ref="C5:D5"/>
    <mergeCell ref="C6:D6"/>
  </mergeCell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E24" sqref="E24"/>
    </sheetView>
  </sheetViews>
  <sheetFormatPr baseColWidth="10" defaultRowHeight="15.75" x14ac:dyDescent="0.25"/>
  <cols>
    <col min="1" max="1" width="24.85546875" style="29" customWidth="1"/>
    <col min="2" max="2" width="55.5703125" style="29" customWidth="1"/>
    <col min="3" max="3" width="41.28515625" style="29" customWidth="1"/>
    <col min="4" max="4" width="29.42578125" style="29" customWidth="1"/>
    <col min="5" max="5" width="29.140625" style="29" customWidth="1"/>
    <col min="6" max="16384" width="11.42578125" style="1"/>
  </cols>
  <sheetData>
    <row r="1" spans="1:5" ht="15.75" customHeight="1" x14ac:dyDescent="0.25">
      <c r="A1" s="64" t="s">
        <v>14</v>
      </c>
      <c r="B1" s="65"/>
      <c r="C1" s="65"/>
      <c r="D1" s="65"/>
      <c r="E1" s="3"/>
    </row>
    <row r="2" spans="1:5" x14ac:dyDescent="0.25">
      <c r="A2" s="4"/>
      <c r="B2" s="66" t="s">
        <v>1</v>
      </c>
      <c r="C2" s="66"/>
      <c r="D2" s="66"/>
      <c r="E2" s="5"/>
    </row>
    <row r="3" spans="1:5" x14ac:dyDescent="0.25">
      <c r="A3" s="6"/>
      <c r="B3" s="66" t="s">
        <v>15</v>
      </c>
      <c r="C3" s="66"/>
      <c r="D3" s="66"/>
      <c r="E3" s="7"/>
    </row>
    <row r="4" spans="1:5" thickBot="1" x14ac:dyDescent="0.3">
      <c r="A4" s="8"/>
      <c r="B4" s="9"/>
      <c r="C4" s="9"/>
      <c r="D4" s="9"/>
      <c r="E4" s="10"/>
    </row>
    <row r="5" spans="1:5" ht="16.5" customHeight="1" thickBot="1" x14ac:dyDescent="0.3">
      <c r="A5" s="8"/>
      <c r="B5" s="11" t="s">
        <v>2</v>
      </c>
      <c r="C5" s="67" t="s">
        <v>40</v>
      </c>
      <c r="D5" s="68"/>
      <c r="E5" s="10"/>
    </row>
    <row r="6" spans="1:5" ht="16.5" thickBot="1" x14ac:dyDescent="0.3">
      <c r="A6" s="8"/>
      <c r="B6" s="31" t="s">
        <v>3</v>
      </c>
      <c r="C6" s="69" t="s">
        <v>41</v>
      </c>
      <c r="D6" s="70"/>
      <c r="E6" s="10"/>
    </row>
    <row r="7" spans="1:5" ht="16.5" customHeight="1" thickBot="1" x14ac:dyDescent="0.3">
      <c r="A7" s="8"/>
      <c r="B7" s="31" t="s">
        <v>16</v>
      </c>
      <c r="C7" s="62" t="s">
        <v>17</v>
      </c>
      <c r="D7" s="63"/>
      <c r="E7" s="10"/>
    </row>
    <row r="8" spans="1:5" ht="16.5" thickBot="1" x14ac:dyDescent="0.3">
      <c r="A8" s="8"/>
      <c r="B8" s="32">
        <v>7</v>
      </c>
      <c r="C8" s="57">
        <v>582630399</v>
      </c>
      <c r="D8" s="58"/>
      <c r="E8" s="10"/>
    </row>
    <row r="9" spans="1:5" ht="16.5" thickBot="1" x14ac:dyDescent="0.3">
      <c r="A9" s="8"/>
      <c r="B9" s="32">
        <v>14</v>
      </c>
      <c r="C9" s="57">
        <v>2297109100</v>
      </c>
      <c r="D9" s="58"/>
      <c r="E9" s="10"/>
    </row>
    <row r="10" spans="1:5" ht="16.5" thickBot="1" x14ac:dyDescent="0.3">
      <c r="A10" s="8"/>
      <c r="B10" s="32">
        <v>15</v>
      </c>
      <c r="C10" s="57">
        <v>2453730175</v>
      </c>
      <c r="D10" s="58"/>
      <c r="E10" s="10"/>
    </row>
    <row r="11" spans="1:5" ht="16.5" thickBot="1" x14ac:dyDescent="0.3">
      <c r="A11" s="8"/>
      <c r="B11" s="32">
        <v>16</v>
      </c>
      <c r="C11" s="57">
        <v>1278027972</v>
      </c>
      <c r="D11" s="58"/>
      <c r="E11" s="10"/>
    </row>
    <row r="12" spans="1:5" ht="16.5" thickBot="1" x14ac:dyDescent="0.3">
      <c r="A12" s="8"/>
      <c r="B12" s="32">
        <v>17</v>
      </c>
      <c r="C12" s="57">
        <v>1647653709</v>
      </c>
      <c r="D12" s="58"/>
      <c r="E12" s="10"/>
    </row>
    <row r="13" spans="1:5" ht="16.5" thickBot="1" x14ac:dyDescent="0.3">
      <c r="A13" s="8"/>
      <c r="B13" s="32">
        <v>19</v>
      </c>
      <c r="C13" s="57">
        <v>1618417775</v>
      </c>
      <c r="D13" s="58"/>
      <c r="E13" s="10"/>
    </row>
    <row r="14" spans="1:5" ht="16.5" thickBot="1" x14ac:dyDescent="0.3">
      <c r="A14" s="8"/>
      <c r="B14" s="32">
        <v>20</v>
      </c>
      <c r="C14" s="57">
        <v>1252968600</v>
      </c>
      <c r="D14" s="58"/>
      <c r="E14" s="10"/>
    </row>
    <row r="15" spans="1:5" ht="16.5" thickBot="1" x14ac:dyDescent="0.3">
      <c r="A15" s="8"/>
      <c r="B15" s="32"/>
      <c r="C15" s="57">
        <v>0</v>
      </c>
      <c r="D15" s="58"/>
      <c r="E15" s="10"/>
    </row>
    <row r="16" spans="1:5" ht="32.25" thickBot="1" x14ac:dyDescent="0.3">
      <c r="A16" s="8"/>
      <c r="B16" s="33" t="s">
        <v>18</v>
      </c>
      <c r="C16" s="57">
        <f>SUM(C8:D15)</f>
        <v>11130537730</v>
      </c>
      <c r="D16" s="58"/>
      <c r="E16" s="10"/>
    </row>
    <row r="17" spans="1:6" ht="48" thickBot="1" x14ac:dyDescent="0.3">
      <c r="A17" s="8"/>
      <c r="B17" s="33" t="s">
        <v>19</v>
      </c>
      <c r="C17" s="57">
        <f>+C16/616000</f>
        <v>18069.054756493508</v>
      </c>
      <c r="D17" s="58"/>
      <c r="E17" s="10"/>
    </row>
    <row r="18" spans="1:6" x14ac:dyDescent="0.25">
      <c r="A18" s="8"/>
      <c r="B18" s="9"/>
      <c r="C18" s="13"/>
      <c r="D18" s="14"/>
      <c r="E18" s="10"/>
    </row>
    <row r="19" spans="1:6" ht="16.5" thickBot="1" x14ac:dyDescent="0.3">
      <c r="A19" s="8"/>
      <c r="B19" s="9" t="s">
        <v>20</v>
      </c>
      <c r="C19" s="13"/>
      <c r="D19" s="14"/>
      <c r="E19" s="10"/>
    </row>
    <row r="20" spans="1:6" ht="27" customHeight="1" x14ac:dyDescent="0.25">
      <c r="A20" s="8"/>
      <c r="B20" s="15" t="s">
        <v>4</v>
      </c>
      <c r="C20" s="16"/>
      <c r="D20" s="17">
        <v>11123115000</v>
      </c>
      <c r="E20" s="10"/>
    </row>
    <row r="21" spans="1:6" ht="28.5" customHeight="1" x14ac:dyDescent="0.25">
      <c r="A21" s="8"/>
      <c r="B21" s="8" t="s">
        <v>5</v>
      </c>
      <c r="C21" s="18"/>
      <c r="D21" s="10">
        <v>20986583000</v>
      </c>
      <c r="E21" s="10"/>
    </row>
    <row r="22" spans="1:6" ht="15" x14ac:dyDescent="0.25">
      <c r="A22" s="8"/>
      <c r="B22" s="8" t="s">
        <v>6</v>
      </c>
      <c r="C22" s="18"/>
      <c r="D22" s="10">
        <v>2326830000</v>
      </c>
      <c r="E22" s="10"/>
    </row>
    <row r="23" spans="1:6" ht="27" customHeight="1" thickBot="1" x14ac:dyDescent="0.3">
      <c r="A23" s="8"/>
      <c r="B23" s="19" t="s">
        <v>7</v>
      </c>
      <c r="C23" s="20"/>
      <c r="D23" s="21">
        <v>11776515000</v>
      </c>
      <c r="E23" s="10"/>
    </row>
    <row r="24" spans="1:6" ht="27" customHeight="1" thickBot="1" x14ac:dyDescent="0.3">
      <c r="A24" s="8"/>
      <c r="B24" s="59" t="s">
        <v>8</v>
      </c>
      <c r="C24" s="60"/>
      <c r="D24" s="61"/>
      <c r="E24" s="10"/>
    </row>
    <row r="25" spans="1:6" ht="16.5" thickBot="1" x14ac:dyDescent="0.3">
      <c r="A25" s="8"/>
      <c r="B25" s="59" t="s">
        <v>9</v>
      </c>
      <c r="C25" s="60"/>
      <c r="D25" s="61"/>
      <c r="E25" s="10"/>
    </row>
    <row r="26" spans="1:6" x14ac:dyDescent="0.25">
      <c r="A26" s="8"/>
      <c r="B26" s="22" t="s">
        <v>21</v>
      </c>
      <c r="C26" s="39">
        <v>4.78</v>
      </c>
      <c r="D26" s="14" t="s">
        <v>10</v>
      </c>
      <c r="E26" s="10"/>
    </row>
    <row r="27" spans="1:6" ht="16.5" thickBot="1" x14ac:dyDescent="0.3">
      <c r="A27" s="8"/>
      <c r="B27" s="34" t="s">
        <v>11</v>
      </c>
      <c r="C27" s="38">
        <v>0.56110000000000004</v>
      </c>
      <c r="D27" s="24" t="s">
        <v>10</v>
      </c>
      <c r="E27" s="10"/>
    </row>
    <row r="28" spans="1:6" ht="16.5" thickBot="1" x14ac:dyDescent="0.3">
      <c r="A28" s="8"/>
      <c r="B28" s="25"/>
      <c r="C28" s="26"/>
      <c r="D28" s="9"/>
      <c r="E28" s="27"/>
    </row>
    <row r="29" spans="1:6" x14ac:dyDescent="0.25">
      <c r="A29" s="74"/>
      <c r="B29" s="75" t="s">
        <v>12</v>
      </c>
      <c r="C29" s="77" t="s">
        <v>32</v>
      </c>
      <c r="D29" s="78"/>
      <c r="E29" s="79"/>
      <c r="F29" s="71"/>
    </row>
    <row r="30" spans="1:6" ht="16.5" thickBot="1" x14ac:dyDescent="0.3">
      <c r="A30" s="74"/>
      <c r="B30" s="76"/>
      <c r="C30" s="72" t="s">
        <v>13</v>
      </c>
      <c r="D30" s="73"/>
      <c r="E30" s="79"/>
      <c r="F30" s="71"/>
    </row>
    <row r="31" spans="1:6" thickBot="1" x14ac:dyDescent="0.3">
      <c r="A31" s="19"/>
      <c r="B31" s="28"/>
      <c r="C31" s="28"/>
      <c r="D31" s="28"/>
      <c r="E31" s="21"/>
      <c r="F31" s="2"/>
    </row>
    <row r="32" spans="1:6" x14ac:dyDescent="0.25">
      <c r="B32" s="30" t="s">
        <v>22</v>
      </c>
    </row>
  </sheetData>
  <mergeCells count="24">
    <mergeCell ref="E29:E30"/>
    <mergeCell ref="F29:F30"/>
    <mergeCell ref="C30:D30"/>
    <mergeCell ref="C12:D12"/>
    <mergeCell ref="C13:D13"/>
    <mergeCell ref="C14:D14"/>
    <mergeCell ref="C17:D17"/>
    <mergeCell ref="B24:D24"/>
    <mergeCell ref="B25:D25"/>
    <mergeCell ref="A29:A30"/>
    <mergeCell ref="B29:B30"/>
    <mergeCell ref="C29:D29"/>
    <mergeCell ref="C8:D8"/>
    <mergeCell ref="C9:D9"/>
    <mergeCell ref="C10:D10"/>
    <mergeCell ref="C11:D11"/>
    <mergeCell ref="C15:D15"/>
    <mergeCell ref="C16:D16"/>
    <mergeCell ref="C7:D7"/>
    <mergeCell ref="A1:D1"/>
    <mergeCell ref="B2:D2"/>
    <mergeCell ref="B3:D3"/>
    <mergeCell ref="C5:D5"/>
    <mergeCell ref="C6:D6"/>
  </mergeCell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4" workbookViewId="0">
      <selection activeCell="D37" sqref="D37"/>
    </sheetView>
  </sheetViews>
  <sheetFormatPr baseColWidth="10" defaultRowHeight="15.75" x14ac:dyDescent="0.25"/>
  <cols>
    <col min="1" max="1" width="24.85546875" style="29" customWidth="1"/>
    <col min="2" max="2" width="55.5703125" style="29" customWidth="1"/>
    <col min="3" max="3" width="41.28515625" style="29" customWidth="1"/>
    <col min="4" max="4" width="29.42578125" style="29" customWidth="1"/>
    <col min="5" max="5" width="29.140625" style="29" customWidth="1"/>
    <col min="6" max="16384" width="11.42578125" style="1"/>
  </cols>
  <sheetData>
    <row r="1" spans="1:5" x14ac:dyDescent="0.25">
      <c r="A1" s="64" t="s">
        <v>14</v>
      </c>
      <c r="B1" s="65"/>
      <c r="C1" s="65"/>
      <c r="D1" s="65"/>
      <c r="E1" s="3"/>
    </row>
    <row r="2" spans="1:5" x14ac:dyDescent="0.25">
      <c r="A2" s="4"/>
      <c r="B2" s="66" t="s">
        <v>1</v>
      </c>
      <c r="C2" s="66"/>
      <c r="D2" s="66"/>
      <c r="E2" s="5"/>
    </row>
    <row r="3" spans="1:5" x14ac:dyDescent="0.25">
      <c r="A3" s="6"/>
      <c r="B3" s="66" t="s">
        <v>15</v>
      </c>
      <c r="C3" s="66"/>
      <c r="D3" s="66"/>
      <c r="E3" s="7"/>
    </row>
    <row r="4" spans="1:5" thickBot="1" x14ac:dyDescent="0.3">
      <c r="A4" s="8"/>
      <c r="B4" s="9"/>
      <c r="C4" s="9"/>
      <c r="D4" s="9"/>
      <c r="E4" s="10"/>
    </row>
    <row r="5" spans="1:5" ht="44.25" customHeight="1" thickBot="1" x14ac:dyDescent="0.3">
      <c r="A5" s="8"/>
      <c r="B5" s="11" t="s">
        <v>2</v>
      </c>
      <c r="C5" s="67" t="s">
        <v>43</v>
      </c>
      <c r="D5" s="68"/>
      <c r="E5" s="10"/>
    </row>
    <row r="6" spans="1:5" ht="16.5" thickBot="1" x14ac:dyDescent="0.3">
      <c r="A6" s="8"/>
      <c r="B6" s="31" t="s">
        <v>3</v>
      </c>
      <c r="C6" s="69" t="s">
        <v>44</v>
      </c>
      <c r="D6" s="70"/>
      <c r="E6" s="10"/>
    </row>
    <row r="7" spans="1:5" ht="16.5" thickBot="1" x14ac:dyDescent="0.3">
      <c r="A7" s="8"/>
      <c r="B7" s="31" t="s">
        <v>16</v>
      </c>
      <c r="C7" s="62" t="s">
        <v>17</v>
      </c>
      <c r="D7" s="63"/>
      <c r="E7" s="10"/>
    </row>
    <row r="8" spans="1:5" ht="16.5" thickBot="1" x14ac:dyDescent="0.3">
      <c r="A8" s="8"/>
      <c r="B8" s="32">
        <v>12</v>
      </c>
      <c r="C8" s="57">
        <v>912578797</v>
      </c>
      <c r="D8" s="58"/>
      <c r="E8" s="10"/>
    </row>
    <row r="9" spans="1:5" ht="16.5" thickBot="1" x14ac:dyDescent="0.3">
      <c r="A9" s="8"/>
      <c r="B9" s="32"/>
      <c r="C9" s="57"/>
      <c r="D9" s="58"/>
      <c r="E9" s="10"/>
    </row>
    <row r="10" spans="1:5" ht="16.5" thickBot="1" x14ac:dyDescent="0.3">
      <c r="A10" s="8"/>
      <c r="B10" s="32"/>
      <c r="C10" s="57"/>
      <c r="D10" s="58"/>
      <c r="E10" s="10"/>
    </row>
    <row r="11" spans="1:5" ht="16.5" thickBot="1" x14ac:dyDescent="0.3">
      <c r="A11" s="8"/>
      <c r="B11" s="32"/>
      <c r="C11" s="57"/>
      <c r="D11" s="58"/>
      <c r="E11" s="10"/>
    </row>
    <row r="12" spans="1:5" ht="16.5" thickBot="1" x14ac:dyDescent="0.3">
      <c r="A12" s="8"/>
      <c r="B12" s="32"/>
      <c r="C12" s="57"/>
      <c r="D12" s="58"/>
      <c r="E12" s="10"/>
    </row>
    <row r="13" spans="1:5" ht="16.5" thickBot="1" x14ac:dyDescent="0.3">
      <c r="A13" s="8"/>
      <c r="B13" s="32"/>
      <c r="C13" s="57"/>
      <c r="D13" s="58"/>
      <c r="E13" s="10"/>
    </row>
    <row r="14" spans="1:5" ht="16.5" thickBot="1" x14ac:dyDescent="0.3">
      <c r="A14" s="8"/>
      <c r="B14" s="32"/>
      <c r="C14" s="57"/>
      <c r="D14" s="58"/>
      <c r="E14" s="10"/>
    </row>
    <row r="15" spans="1:5" ht="16.5" thickBot="1" x14ac:dyDescent="0.3">
      <c r="A15" s="8"/>
      <c r="B15" s="32"/>
      <c r="C15" s="57">
        <v>0</v>
      </c>
      <c r="D15" s="58"/>
      <c r="E15" s="10"/>
    </row>
    <row r="16" spans="1:5" ht="32.25" thickBot="1" x14ac:dyDescent="0.3">
      <c r="A16" s="8"/>
      <c r="B16" s="33" t="s">
        <v>18</v>
      </c>
      <c r="C16" s="57">
        <f>SUM(C8:D15)</f>
        <v>912578797</v>
      </c>
      <c r="D16" s="58"/>
      <c r="E16" s="10"/>
    </row>
    <row r="17" spans="1:6" ht="48" thickBot="1" x14ac:dyDescent="0.3">
      <c r="A17" s="8"/>
      <c r="B17" s="33" t="s">
        <v>19</v>
      </c>
      <c r="C17" s="57">
        <f>+C16/616000</f>
        <v>1481.459086038961</v>
      </c>
      <c r="D17" s="58"/>
      <c r="E17" s="10"/>
    </row>
    <row r="18" spans="1:6" x14ac:dyDescent="0.25">
      <c r="A18" s="8"/>
      <c r="B18" s="9"/>
      <c r="C18" s="13"/>
      <c r="D18" s="14"/>
      <c r="E18" s="10"/>
    </row>
    <row r="19" spans="1:6" ht="16.5" thickBot="1" x14ac:dyDescent="0.3">
      <c r="A19" s="8"/>
      <c r="B19" s="9" t="s">
        <v>20</v>
      </c>
      <c r="C19" s="13"/>
      <c r="D19" s="14"/>
      <c r="E19" s="10"/>
    </row>
    <row r="20" spans="1:6" ht="27" customHeight="1" x14ac:dyDescent="0.25">
      <c r="A20" s="8"/>
      <c r="B20" s="15" t="s">
        <v>4</v>
      </c>
      <c r="C20" s="16"/>
      <c r="D20" s="17">
        <v>503349126</v>
      </c>
      <c r="E20" s="10"/>
    </row>
    <row r="21" spans="1:6" ht="28.5" customHeight="1" x14ac:dyDescent="0.25">
      <c r="A21" s="8"/>
      <c r="B21" s="8" t="s">
        <v>5</v>
      </c>
      <c r="C21" s="18"/>
      <c r="D21" s="10">
        <v>614616982</v>
      </c>
      <c r="E21" s="10"/>
    </row>
    <row r="22" spans="1:6" ht="15" x14ac:dyDescent="0.25">
      <c r="A22" s="8"/>
      <c r="B22" s="8" t="s">
        <v>6</v>
      </c>
      <c r="C22" s="18"/>
      <c r="D22" s="10">
        <v>0</v>
      </c>
      <c r="E22" s="10"/>
    </row>
    <row r="23" spans="1:6" ht="27" customHeight="1" thickBot="1" x14ac:dyDescent="0.3">
      <c r="A23" s="8"/>
      <c r="B23" s="19" t="s">
        <v>7</v>
      </c>
      <c r="C23" s="20"/>
      <c r="D23" s="21">
        <v>0</v>
      </c>
      <c r="E23" s="10"/>
    </row>
    <row r="24" spans="1:6" ht="27" customHeight="1" thickBot="1" x14ac:dyDescent="0.3">
      <c r="A24" s="8"/>
      <c r="B24" s="59" t="s">
        <v>8</v>
      </c>
      <c r="C24" s="60"/>
      <c r="D24" s="61"/>
      <c r="E24" s="10"/>
    </row>
    <row r="25" spans="1:6" ht="16.5" thickBot="1" x14ac:dyDescent="0.3">
      <c r="A25" s="8"/>
      <c r="B25" s="59" t="s">
        <v>9</v>
      </c>
      <c r="C25" s="60"/>
      <c r="D25" s="61"/>
      <c r="E25" s="10"/>
    </row>
    <row r="26" spans="1:6" x14ac:dyDescent="0.25">
      <c r="A26" s="8"/>
      <c r="B26" s="22" t="s">
        <v>21</v>
      </c>
      <c r="C26" s="39" t="s">
        <v>46</v>
      </c>
      <c r="D26" s="14" t="s">
        <v>10</v>
      </c>
      <c r="E26" s="10"/>
    </row>
    <row r="27" spans="1:6" ht="16.5" thickBot="1" x14ac:dyDescent="0.3">
      <c r="A27" s="8"/>
      <c r="B27" s="34" t="s">
        <v>11</v>
      </c>
      <c r="C27" s="38" t="s">
        <v>46</v>
      </c>
      <c r="D27" s="24" t="s">
        <v>10</v>
      </c>
      <c r="E27" s="10"/>
    </row>
    <row r="28" spans="1:6" ht="16.5" thickBot="1" x14ac:dyDescent="0.3">
      <c r="A28" s="8"/>
      <c r="B28" s="25"/>
      <c r="C28" s="26"/>
      <c r="D28" s="9"/>
      <c r="E28" s="27"/>
    </row>
    <row r="29" spans="1:6" x14ac:dyDescent="0.25">
      <c r="A29" s="74"/>
      <c r="B29" s="75" t="s">
        <v>12</v>
      </c>
      <c r="C29" s="77" t="s">
        <v>32</v>
      </c>
      <c r="D29" s="78"/>
      <c r="E29" s="79"/>
      <c r="F29" s="71"/>
    </row>
    <row r="30" spans="1:6" ht="16.5" thickBot="1" x14ac:dyDescent="0.3">
      <c r="A30" s="74"/>
      <c r="B30" s="76"/>
      <c r="C30" s="72" t="s">
        <v>13</v>
      </c>
      <c r="D30" s="73"/>
      <c r="E30" s="79"/>
      <c r="F30" s="71"/>
    </row>
    <row r="31" spans="1:6" thickBot="1" x14ac:dyDescent="0.3">
      <c r="A31" s="19"/>
      <c r="B31" s="28"/>
      <c r="C31" s="28"/>
      <c r="D31" s="28"/>
      <c r="E31" s="21"/>
      <c r="F31" s="2"/>
    </row>
    <row r="32" spans="1:6" x14ac:dyDescent="0.25">
      <c r="B32" s="30" t="s">
        <v>22</v>
      </c>
    </row>
  </sheetData>
  <mergeCells count="24">
    <mergeCell ref="A29:A30"/>
    <mergeCell ref="B29:B30"/>
    <mergeCell ref="C29:D29"/>
    <mergeCell ref="E29:E30"/>
    <mergeCell ref="F29:F30"/>
    <mergeCell ref="C30:D30"/>
    <mergeCell ref="B25:D25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24:D24"/>
    <mergeCell ref="C7:D7"/>
    <mergeCell ref="A1:D1"/>
    <mergeCell ref="B2:D2"/>
    <mergeCell ref="B3:D3"/>
    <mergeCell ref="C5:D5"/>
    <mergeCell ref="C6:D6"/>
  </mergeCell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0" workbookViewId="0">
      <selection activeCell="A15" sqref="A15"/>
    </sheetView>
  </sheetViews>
  <sheetFormatPr baseColWidth="10" defaultRowHeight="15.75" x14ac:dyDescent="0.25"/>
  <cols>
    <col min="1" max="1" width="24.85546875" style="29" customWidth="1"/>
    <col min="2" max="2" width="55.5703125" style="29" customWidth="1"/>
    <col min="3" max="3" width="41.28515625" style="29" customWidth="1"/>
    <col min="4" max="4" width="29.42578125" style="29" customWidth="1"/>
    <col min="5" max="5" width="29.140625" style="29" customWidth="1"/>
    <col min="6" max="16384" width="11.42578125" style="1"/>
  </cols>
  <sheetData>
    <row r="1" spans="1:5" ht="15.75" customHeight="1" x14ac:dyDescent="0.25">
      <c r="A1" s="64" t="s">
        <v>14</v>
      </c>
      <c r="B1" s="65"/>
      <c r="C1" s="65"/>
      <c r="D1" s="65"/>
      <c r="E1" s="3"/>
    </row>
    <row r="2" spans="1:5" x14ac:dyDescent="0.25">
      <c r="A2" s="4"/>
      <c r="B2" s="66" t="s">
        <v>1</v>
      </c>
      <c r="C2" s="66"/>
      <c r="D2" s="66"/>
      <c r="E2" s="5"/>
    </row>
    <row r="3" spans="1:5" x14ac:dyDescent="0.25">
      <c r="A3" s="6"/>
      <c r="B3" s="66" t="s">
        <v>15</v>
      </c>
      <c r="C3" s="66"/>
      <c r="D3" s="66"/>
      <c r="E3" s="7"/>
    </row>
    <row r="4" spans="1:5" thickBot="1" x14ac:dyDescent="0.3">
      <c r="A4" s="8"/>
      <c r="B4" s="9"/>
      <c r="C4" s="9"/>
      <c r="D4" s="9"/>
      <c r="E4" s="10"/>
    </row>
    <row r="5" spans="1:5" ht="16.5" customHeight="1" thickBot="1" x14ac:dyDescent="0.3">
      <c r="A5" s="8"/>
      <c r="B5" s="11" t="s">
        <v>2</v>
      </c>
      <c r="C5" s="67" t="s">
        <v>47</v>
      </c>
      <c r="D5" s="68"/>
      <c r="E5" s="10"/>
    </row>
    <row r="6" spans="1:5" ht="16.5" thickBot="1" x14ac:dyDescent="0.3">
      <c r="A6" s="8"/>
      <c r="B6" s="31" t="s">
        <v>3</v>
      </c>
      <c r="C6" s="69" t="s">
        <v>48</v>
      </c>
      <c r="D6" s="70"/>
      <c r="E6" s="10"/>
    </row>
    <row r="7" spans="1:5" ht="16.5" customHeight="1" thickBot="1" x14ac:dyDescent="0.3">
      <c r="A7" s="8"/>
      <c r="B7" s="31" t="s">
        <v>16</v>
      </c>
      <c r="C7" s="62" t="s">
        <v>17</v>
      </c>
      <c r="D7" s="63"/>
      <c r="E7" s="10"/>
    </row>
    <row r="8" spans="1:5" ht="16.5" thickBot="1" x14ac:dyDescent="0.3">
      <c r="A8" s="8"/>
      <c r="B8" s="32">
        <v>8</v>
      </c>
      <c r="C8" s="57">
        <v>933461607</v>
      </c>
      <c r="D8" s="58"/>
      <c r="E8" s="10"/>
    </row>
    <row r="9" spans="1:5" ht="16.5" thickBot="1" x14ac:dyDescent="0.3">
      <c r="A9" s="8"/>
      <c r="B9" s="32"/>
      <c r="C9" s="57"/>
      <c r="D9" s="58"/>
      <c r="E9" s="10"/>
    </row>
    <row r="10" spans="1:5" ht="16.5" thickBot="1" x14ac:dyDescent="0.3">
      <c r="A10" s="8"/>
      <c r="B10" s="32"/>
      <c r="C10" s="57"/>
      <c r="D10" s="58"/>
      <c r="E10" s="10"/>
    </row>
    <row r="11" spans="1:5" ht="16.5" thickBot="1" x14ac:dyDescent="0.3">
      <c r="A11" s="8"/>
      <c r="B11" s="32"/>
      <c r="C11" s="57"/>
      <c r="D11" s="58"/>
      <c r="E11" s="10"/>
    </row>
    <row r="12" spans="1:5" ht="16.5" thickBot="1" x14ac:dyDescent="0.3">
      <c r="A12" s="8"/>
      <c r="B12" s="32"/>
      <c r="C12" s="57"/>
      <c r="D12" s="58"/>
      <c r="E12" s="10"/>
    </row>
    <row r="13" spans="1:5" ht="16.5" thickBot="1" x14ac:dyDescent="0.3">
      <c r="A13" s="8"/>
      <c r="B13" s="32"/>
      <c r="C13" s="57"/>
      <c r="D13" s="58"/>
      <c r="E13" s="10"/>
    </row>
    <row r="14" spans="1:5" ht="16.5" thickBot="1" x14ac:dyDescent="0.3">
      <c r="A14" s="8"/>
      <c r="B14" s="32"/>
      <c r="C14" s="57"/>
      <c r="D14" s="58"/>
      <c r="E14" s="10"/>
    </row>
    <row r="15" spans="1:5" ht="16.5" thickBot="1" x14ac:dyDescent="0.3">
      <c r="A15" s="8"/>
      <c r="B15" s="32"/>
      <c r="C15" s="57">
        <v>0</v>
      </c>
      <c r="D15" s="58"/>
      <c r="E15" s="10"/>
    </row>
    <row r="16" spans="1:5" ht="32.25" thickBot="1" x14ac:dyDescent="0.3">
      <c r="A16" s="8"/>
      <c r="B16" s="33" t="s">
        <v>18</v>
      </c>
      <c r="C16" s="57">
        <f>SUM(C8:D15)</f>
        <v>933461607</v>
      </c>
      <c r="D16" s="58"/>
      <c r="E16" s="10"/>
    </row>
    <row r="17" spans="1:6" ht="48" thickBot="1" x14ac:dyDescent="0.3">
      <c r="A17" s="8"/>
      <c r="B17" s="33" t="s">
        <v>19</v>
      </c>
      <c r="C17" s="57">
        <f>+C16/616000</f>
        <v>1515.3597516233767</v>
      </c>
      <c r="D17" s="58"/>
      <c r="E17" s="10"/>
    </row>
    <row r="18" spans="1:6" x14ac:dyDescent="0.25">
      <c r="A18" s="8"/>
      <c r="B18" s="9"/>
      <c r="C18" s="13"/>
      <c r="D18" s="14"/>
      <c r="E18" s="10"/>
    </row>
    <row r="19" spans="1:6" ht="16.5" thickBot="1" x14ac:dyDescent="0.3">
      <c r="A19" s="8"/>
      <c r="B19" s="9" t="s">
        <v>20</v>
      </c>
      <c r="C19" s="13"/>
      <c r="D19" s="14"/>
      <c r="E19" s="10"/>
    </row>
    <row r="20" spans="1:6" ht="27" customHeight="1" x14ac:dyDescent="0.25">
      <c r="A20" s="8"/>
      <c r="B20" s="15" t="s">
        <v>4</v>
      </c>
      <c r="C20" s="16"/>
      <c r="D20" s="17">
        <v>443349126</v>
      </c>
      <c r="E20" s="10"/>
    </row>
    <row r="21" spans="1:6" ht="28.5" customHeight="1" x14ac:dyDescent="0.25">
      <c r="A21" s="8"/>
      <c r="B21" s="8" t="s">
        <v>5</v>
      </c>
      <c r="C21" s="18"/>
      <c r="D21" s="10">
        <v>475349126</v>
      </c>
      <c r="E21" s="10"/>
    </row>
    <row r="22" spans="1:6" ht="15" x14ac:dyDescent="0.25">
      <c r="A22" s="8"/>
      <c r="B22" s="8" t="s">
        <v>6</v>
      </c>
      <c r="C22" s="18"/>
      <c r="D22" s="10">
        <v>1000000</v>
      </c>
      <c r="E22" s="10"/>
    </row>
    <row r="23" spans="1:6" ht="27" customHeight="1" thickBot="1" x14ac:dyDescent="0.3">
      <c r="A23" s="8"/>
      <c r="B23" s="19" t="s">
        <v>7</v>
      </c>
      <c r="C23" s="20"/>
      <c r="D23" s="21">
        <v>1000000</v>
      </c>
      <c r="E23" s="10"/>
    </row>
    <row r="24" spans="1:6" ht="27" customHeight="1" thickBot="1" x14ac:dyDescent="0.3">
      <c r="A24" s="8"/>
      <c r="B24" s="59" t="s">
        <v>8</v>
      </c>
      <c r="C24" s="60"/>
      <c r="D24" s="61"/>
      <c r="E24" s="10"/>
    </row>
    <row r="25" spans="1:6" ht="16.5" thickBot="1" x14ac:dyDescent="0.3">
      <c r="A25" s="8"/>
      <c r="B25" s="59" t="s">
        <v>9</v>
      </c>
      <c r="C25" s="60"/>
      <c r="D25" s="61"/>
      <c r="E25" s="10"/>
    </row>
    <row r="26" spans="1:6" x14ac:dyDescent="0.25">
      <c r="A26" s="8"/>
      <c r="B26" s="22" t="s">
        <v>21</v>
      </c>
      <c r="C26" s="39">
        <v>443.35</v>
      </c>
      <c r="D26" s="14" t="s">
        <v>10</v>
      </c>
      <c r="E26" s="10"/>
    </row>
    <row r="27" spans="1:6" ht="16.5" thickBot="1" x14ac:dyDescent="0.3">
      <c r="A27" s="8"/>
      <c r="B27" s="34" t="s">
        <v>11</v>
      </c>
      <c r="C27" s="38">
        <v>2.0999999999999999E-3</v>
      </c>
      <c r="D27" s="24" t="s">
        <v>10</v>
      </c>
      <c r="E27" s="10"/>
    </row>
    <row r="28" spans="1:6" ht="16.5" thickBot="1" x14ac:dyDescent="0.3">
      <c r="A28" s="8"/>
      <c r="B28" s="25"/>
      <c r="C28" s="26"/>
      <c r="D28" s="9"/>
      <c r="E28" s="27"/>
    </row>
    <row r="29" spans="1:6" x14ac:dyDescent="0.25">
      <c r="A29" s="74"/>
      <c r="B29" s="75" t="s">
        <v>12</v>
      </c>
      <c r="C29" s="77" t="s">
        <v>32</v>
      </c>
      <c r="D29" s="78"/>
      <c r="E29" s="79"/>
      <c r="F29" s="71"/>
    </row>
    <row r="30" spans="1:6" ht="16.5" thickBot="1" x14ac:dyDescent="0.3">
      <c r="A30" s="74"/>
      <c r="B30" s="76"/>
      <c r="C30" s="72" t="s">
        <v>13</v>
      </c>
      <c r="D30" s="73"/>
      <c r="E30" s="79"/>
      <c r="F30" s="71"/>
    </row>
    <row r="31" spans="1:6" thickBot="1" x14ac:dyDescent="0.3">
      <c r="A31" s="19"/>
      <c r="B31" s="28"/>
      <c r="C31" s="28"/>
      <c r="D31" s="28"/>
      <c r="E31" s="21"/>
      <c r="F31" s="2"/>
    </row>
    <row r="32" spans="1:6" x14ac:dyDescent="0.25">
      <c r="B32" s="30" t="s">
        <v>22</v>
      </c>
    </row>
  </sheetData>
  <mergeCells count="24">
    <mergeCell ref="A29:A30"/>
    <mergeCell ref="B29:B30"/>
    <mergeCell ref="C29:D29"/>
    <mergeCell ref="E29:E30"/>
    <mergeCell ref="F29:F30"/>
    <mergeCell ref="C30:D30"/>
    <mergeCell ref="B25:D25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24:D24"/>
    <mergeCell ref="C7:D7"/>
    <mergeCell ref="A1:D1"/>
    <mergeCell ref="B2:D2"/>
    <mergeCell ref="B3:D3"/>
    <mergeCell ref="C5:D5"/>
    <mergeCell ref="C6:D6"/>
  </mergeCell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C11" sqref="C11:D11"/>
    </sheetView>
  </sheetViews>
  <sheetFormatPr baseColWidth="10" defaultRowHeight="15.75" x14ac:dyDescent="0.25"/>
  <cols>
    <col min="1" max="1" width="24.85546875" style="29" customWidth="1"/>
    <col min="2" max="2" width="55.5703125" style="29" customWidth="1"/>
    <col min="3" max="3" width="41.28515625" style="29" customWidth="1"/>
    <col min="4" max="4" width="29.42578125" style="29" customWidth="1"/>
    <col min="5" max="5" width="29.140625" style="29" customWidth="1"/>
    <col min="6" max="16384" width="11.42578125" style="1"/>
  </cols>
  <sheetData>
    <row r="1" spans="1:5" ht="15.75" customHeight="1" x14ac:dyDescent="0.25">
      <c r="A1" s="64" t="s">
        <v>14</v>
      </c>
      <c r="B1" s="65"/>
      <c r="C1" s="65"/>
      <c r="D1" s="65"/>
      <c r="E1" s="3"/>
    </row>
    <row r="2" spans="1:5" x14ac:dyDescent="0.25">
      <c r="A2" s="4"/>
      <c r="B2" s="66" t="s">
        <v>1</v>
      </c>
      <c r="C2" s="66"/>
      <c r="D2" s="66"/>
      <c r="E2" s="5"/>
    </row>
    <row r="3" spans="1:5" x14ac:dyDescent="0.25">
      <c r="A3" s="6"/>
      <c r="B3" s="66" t="s">
        <v>15</v>
      </c>
      <c r="C3" s="66"/>
      <c r="D3" s="66"/>
      <c r="E3" s="7"/>
    </row>
    <row r="4" spans="1:5" thickBot="1" x14ac:dyDescent="0.3">
      <c r="A4" s="8"/>
      <c r="B4" s="9"/>
      <c r="C4" s="9"/>
      <c r="D4" s="9"/>
      <c r="E4" s="10"/>
    </row>
    <row r="5" spans="1:5" ht="16.5" thickBot="1" x14ac:dyDescent="0.3">
      <c r="A5" s="8"/>
      <c r="B5" s="11" t="s">
        <v>2</v>
      </c>
      <c r="C5" s="67" t="s">
        <v>49</v>
      </c>
      <c r="D5" s="68"/>
      <c r="E5" s="10"/>
    </row>
    <row r="6" spans="1:5" ht="16.5" thickBot="1" x14ac:dyDescent="0.3">
      <c r="A6" s="8"/>
      <c r="B6" s="31" t="s">
        <v>3</v>
      </c>
      <c r="C6" s="69" t="s">
        <v>50</v>
      </c>
      <c r="D6" s="70"/>
      <c r="E6" s="10"/>
    </row>
    <row r="7" spans="1:5" ht="16.5" customHeight="1" thickBot="1" x14ac:dyDescent="0.3">
      <c r="A7" s="8"/>
      <c r="B7" s="31" t="s">
        <v>16</v>
      </c>
      <c r="C7" s="62" t="s">
        <v>17</v>
      </c>
      <c r="D7" s="63"/>
      <c r="E7" s="10"/>
    </row>
    <row r="8" spans="1:5" ht="16.5" thickBot="1" x14ac:dyDescent="0.3">
      <c r="A8" s="8"/>
      <c r="B8" s="32">
        <v>1</v>
      </c>
      <c r="C8" s="57">
        <v>1133936583</v>
      </c>
      <c r="D8" s="58"/>
      <c r="E8" s="10"/>
    </row>
    <row r="9" spans="1:5" ht="16.5" thickBot="1" x14ac:dyDescent="0.3">
      <c r="A9" s="8"/>
      <c r="B9" s="32">
        <v>13</v>
      </c>
      <c r="C9" s="57">
        <v>2505937200</v>
      </c>
      <c r="D9" s="58"/>
      <c r="E9" s="10"/>
    </row>
    <row r="10" spans="1:5" ht="16.5" thickBot="1" x14ac:dyDescent="0.3">
      <c r="A10" s="8"/>
      <c r="B10" s="32">
        <v>2</v>
      </c>
      <c r="C10" s="57">
        <v>1227909228</v>
      </c>
      <c r="D10" s="58"/>
      <c r="E10" s="10"/>
    </row>
    <row r="11" spans="1:5" ht="16.5" thickBot="1" x14ac:dyDescent="0.3">
      <c r="A11" s="8"/>
      <c r="B11" s="32"/>
      <c r="C11" s="57"/>
      <c r="D11" s="58"/>
      <c r="E11" s="10"/>
    </row>
    <row r="12" spans="1:5" ht="16.5" thickBot="1" x14ac:dyDescent="0.3">
      <c r="A12" s="8"/>
      <c r="B12" s="32"/>
      <c r="C12" s="57"/>
      <c r="D12" s="58"/>
      <c r="E12" s="10"/>
    </row>
    <row r="13" spans="1:5" ht="16.5" thickBot="1" x14ac:dyDescent="0.3">
      <c r="A13" s="8"/>
      <c r="B13" s="32"/>
      <c r="C13" s="57"/>
      <c r="D13" s="58"/>
      <c r="E13" s="10"/>
    </row>
    <row r="14" spans="1:5" ht="16.5" thickBot="1" x14ac:dyDescent="0.3">
      <c r="A14" s="8"/>
      <c r="B14" s="32"/>
      <c r="C14" s="57"/>
      <c r="D14" s="58"/>
      <c r="E14" s="10"/>
    </row>
    <row r="15" spans="1:5" ht="16.5" thickBot="1" x14ac:dyDescent="0.3">
      <c r="A15" s="8"/>
      <c r="B15" s="32"/>
      <c r="C15" s="57">
        <v>0</v>
      </c>
      <c r="D15" s="58"/>
      <c r="E15" s="10"/>
    </row>
    <row r="16" spans="1:5" ht="32.25" thickBot="1" x14ac:dyDescent="0.3">
      <c r="A16" s="8"/>
      <c r="B16" s="33" t="s">
        <v>18</v>
      </c>
      <c r="C16" s="57">
        <f>SUM(C8:D15)</f>
        <v>4867783011</v>
      </c>
      <c r="D16" s="58"/>
      <c r="E16" s="10"/>
    </row>
    <row r="17" spans="1:6" ht="48" thickBot="1" x14ac:dyDescent="0.3">
      <c r="A17" s="8"/>
      <c r="B17" s="33" t="s">
        <v>19</v>
      </c>
      <c r="C17" s="57">
        <f>+C16/616000</f>
        <v>7902.2451477272725</v>
      </c>
      <c r="D17" s="58"/>
      <c r="E17" s="10"/>
    </row>
    <row r="18" spans="1:6" x14ac:dyDescent="0.25">
      <c r="A18" s="8"/>
      <c r="B18" s="9"/>
      <c r="C18" s="13"/>
      <c r="D18" s="14"/>
      <c r="E18" s="10"/>
    </row>
    <row r="19" spans="1:6" ht="16.5" thickBot="1" x14ac:dyDescent="0.3">
      <c r="A19" s="8"/>
      <c r="B19" s="9" t="s">
        <v>20</v>
      </c>
      <c r="C19" s="13"/>
      <c r="D19" s="14"/>
      <c r="E19" s="10"/>
    </row>
    <row r="20" spans="1:6" ht="27" customHeight="1" x14ac:dyDescent="0.25">
      <c r="A20" s="8"/>
      <c r="B20" s="15" t="s">
        <v>4</v>
      </c>
      <c r="C20" s="16"/>
      <c r="D20" s="17">
        <f>CALCULOS!C42</f>
        <v>102441964</v>
      </c>
      <c r="E20" s="10"/>
    </row>
    <row r="21" spans="1:6" ht="28.5" customHeight="1" x14ac:dyDescent="0.25">
      <c r="A21" s="8"/>
      <c r="B21" s="8" t="s">
        <v>5</v>
      </c>
      <c r="C21" s="18"/>
      <c r="D21" s="10">
        <f>CALCULOS!E42</f>
        <v>159205068</v>
      </c>
      <c r="E21" s="10"/>
    </row>
    <row r="22" spans="1:6" ht="15" x14ac:dyDescent="0.25">
      <c r="A22" s="8"/>
      <c r="B22" s="8" t="s">
        <v>6</v>
      </c>
      <c r="C22" s="18"/>
      <c r="D22" s="10">
        <f>CALCULOS!D42</f>
        <v>1066536</v>
      </c>
      <c r="E22" s="10"/>
    </row>
    <row r="23" spans="1:6" ht="27" customHeight="1" thickBot="1" x14ac:dyDescent="0.3">
      <c r="A23" s="8"/>
      <c r="B23" s="19" t="s">
        <v>7</v>
      </c>
      <c r="C23" s="20"/>
      <c r="D23" s="21">
        <f>CALCULOS!F42</f>
        <v>31847872</v>
      </c>
      <c r="E23" s="10"/>
    </row>
    <row r="24" spans="1:6" ht="27" customHeight="1" thickBot="1" x14ac:dyDescent="0.3">
      <c r="A24" s="8"/>
      <c r="B24" s="59" t="s">
        <v>8</v>
      </c>
      <c r="C24" s="60"/>
      <c r="D24" s="61"/>
      <c r="E24" s="10"/>
    </row>
    <row r="25" spans="1:6" ht="16.5" thickBot="1" x14ac:dyDescent="0.3">
      <c r="A25" s="8"/>
      <c r="B25" s="59" t="s">
        <v>9</v>
      </c>
      <c r="C25" s="60"/>
      <c r="D25" s="61"/>
      <c r="E25" s="10"/>
    </row>
    <row r="26" spans="1:6" x14ac:dyDescent="0.25">
      <c r="A26" s="8"/>
      <c r="B26" s="22" t="s">
        <v>21</v>
      </c>
      <c r="C26" s="39">
        <v>96.05</v>
      </c>
      <c r="D26" s="14" t="s">
        <v>10</v>
      </c>
      <c r="E26" s="10"/>
    </row>
    <row r="27" spans="1:6" ht="16.5" thickBot="1" x14ac:dyDescent="0.3">
      <c r="A27" s="8"/>
      <c r="B27" s="34" t="s">
        <v>11</v>
      </c>
      <c r="C27" s="38">
        <v>0.2</v>
      </c>
      <c r="D27" s="24" t="s">
        <v>10</v>
      </c>
      <c r="E27" s="10"/>
    </row>
    <row r="28" spans="1:6" ht="16.5" thickBot="1" x14ac:dyDescent="0.3">
      <c r="A28" s="8"/>
      <c r="B28" s="25"/>
      <c r="C28" s="26"/>
      <c r="D28" s="9"/>
      <c r="E28" s="27"/>
    </row>
    <row r="29" spans="1:6" x14ac:dyDescent="0.25">
      <c r="A29" s="74"/>
      <c r="B29" s="75" t="s">
        <v>12</v>
      </c>
      <c r="C29" s="77" t="s">
        <v>32</v>
      </c>
      <c r="D29" s="78"/>
      <c r="E29" s="79"/>
      <c r="F29" s="71"/>
    </row>
    <row r="30" spans="1:6" ht="16.5" thickBot="1" x14ac:dyDescent="0.3">
      <c r="A30" s="74"/>
      <c r="B30" s="76"/>
      <c r="C30" s="72" t="s">
        <v>13</v>
      </c>
      <c r="D30" s="73"/>
      <c r="E30" s="79"/>
      <c r="F30" s="71"/>
    </row>
    <row r="31" spans="1:6" thickBot="1" x14ac:dyDescent="0.3">
      <c r="A31" s="19"/>
      <c r="B31" s="28"/>
      <c r="C31" s="28"/>
      <c r="D31" s="28"/>
      <c r="E31" s="21"/>
      <c r="F31" s="2"/>
    </row>
    <row r="32" spans="1:6" x14ac:dyDescent="0.25">
      <c r="B32" s="30" t="s">
        <v>22</v>
      </c>
    </row>
  </sheetData>
  <mergeCells count="24">
    <mergeCell ref="A29:A30"/>
    <mergeCell ref="B29:B30"/>
    <mergeCell ref="C29:D29"/>
    <mergeCell ref="E29:E30"/>
    <mergeCell ref="F29:F30"/>
    <mergeCell ref="C30:D30"/>
    <mergeCell ref="B25:D25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24:D24"/>
    <mergeCell ref="C7:D7"/>
    <mergeCell ref="A1:D1"/>
    <mergeCell ref="B2:D2"/>
    <mergeCell ref="B3:D3"/>
    <mergeCell ref="C5:D5"/>
    <mergeCell ref="C6:D6"/>
  </mergeCell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E24" sqref="E24"/>
    </sheetView>
  </sheetViews>
  <sheetFormatPr baseColWidth="10" defaultRowHeight="15.75" x14ac:dyDescent="0.25"/>
  <cols>
    <col min="1" max="1" width="24.85546875" style="29" customWidth="1"/>
    <col min="2" max="2" width="55.5703125" style="29" customWidth="1"/>
    <col min="3" max="3" width="41.28515625" style="29" customWidth="1"/>
    <col min="4" max="4" width="29.42578125" style="29" customWidth="1"/>
    <col min="5" max="5" width="29.140625" style="29" customWidth="1"/>
    <col min="6" max="16384" width="11.42578125" style="1"/>
  </cols>
  <sheetData>
    <row r="1" spans="1:5" ht="15.75" customHeight="1" x14ac:dyDescent="0.25">
      <c r="A1" s="64" t="s">
        <v>14</v>
      </c>
      <c r="B1" s="65"/>
      <c r="C1" s="65"/>
      <c r="D1" s="65"/>
      <c r="E1" s="3"/>
    </row>
    <row r="2" spans="1:5" x14ac:dyDescent="0.25">
      <c r="A2" s="4"/>
      <c r="B2" s="66" t="s">
        <v>1</v>
      </c>
      <c r="C2" s="66"/>
      <c r="D2" s="66"/>
      <c r="E2" s="5"/>
    </row>
    <row r="3" spans="1:5" x14ac:dyDescent="0.25">
      <c r="A3" s="6"/>
      <c r="B3" s="66" t="s">
        <v>15</v>
      </c>
      <c r="C3" s="66"/>
      <c r="D3" s="66"/>
      <c r="E3" s="7"/>
    </row>
    <row r="4" spans="1:5" thickBot="1" x14ac:dyDescent="0.3">
      <c r="A4" s="8"/>
      <c r="B4" s="9"/>
      <c r="C4" s="9"/>
      <c r="D4" s="9"/>
      <c r="E4" s="10"/>
    </row>
    <row r="5" spans="1:5" ht="16.5" thickBot="1" x14ac:dyDescent="0.3">
      <c r="A5" s="8"/>
      <c r="B5" s="11" t="s">
        <v>2</v>
      </c>
      <c r="C5" s="67" t="s">
        <v>51</v>
      </c>
      <c r="D5" s="68"/>
      <c r="E5" s="10"/>
    </row>
    <row r="6" spans="1:5" ht="16.5" thickBot="1" x14ac:dyDescent="0.3">
      <c r="A6" s="8"/>
      <c r="B6" s="31" t="s">
        <v>3</v>
      </c>
      <c r="C6" s="69" t="s">
        <v>52</v>
      </c>
      <c r="D6" s="70"/>
      <c r="E6" s="10"/>
    </row>
    <row r="7" spans="1:5" ht="16.5" customHeight="1" thickBot="1" x14ac:dyDescent="0.3">
      <c r="A7" s="8"/>
      <c r="B7" s="31" t="s">
        <v>16</v>
      </c>
      <c r="C7" s="62" t="s">
        <v>17</v>
      </c>
      <c r="D7" s="63"/>
      <c r="E7" s="10"/>
    </row>
    <row r="8" spans="1:5" ht="16.5" thickBot="1" x14ac:dyDescent="0.3">
      <c r="A8" s="8"/>
      <c r="B8" s="32">
        <v>7</v>
      </c>
      <c r="C8" s="57">
        <v>582630399</v>
      </c>
      <c r="D8" s="58"/>
      <c r="E8" s="10"/>
    </row>
    <row r="9" spans="1:5" ht="16.5" thickBot="1" x14ac:dyDescent="0.3">
      <c r="A9" s="8"/>
      <c r="B9" s="32">
        <v>8</v>
      </c>
      <c r="C9" s="57">
        <v>933461607</v>
      </c>
      <c r="D9" s="58"/>
      <c r="E9" s="10"/>
    </row>
    <row r="10" spans="1:5" ht="16.5" thickBot="1" x14ac:dyDescent="0.3">
      <c r="A10" s="8"/>
      <c r="B10" s="32">
        <v>9</v>
      </c>
      <c r="C10" s="57">
        <v>2169723959</v>
      </c>
      <c r="D10" s="58"/>
      <c r="E10" s="10"/>
    </row>
    <row r="11" spans="1:5" ht="16.5" thickBot="1" x14ac:dyDescent="0.3">
      <c r="A11" s="8"/>
      <c r="B11" s="32">
        <v>11</v>
      </c>
      <c r="C11" s="57">
        <v>789370218</v>
      </c>
      <c r="D11" s="58"/>
      <c r="E11" s="10"/>
    </row>
    <row r="12" spans="1:5" ht="16.5" thickBot="1" x14ac:dyDescent="0.3">
      <c r="A12" s="8"/>
      <c r="B12" s="32">
        <v>12</v>
      </c>
      <c r="C12" s="57">
        <v>912578797</v>
      </c>
      <c r="D12" s="58"/>
      <c r="E12" s="10"/>
    </row>
    <row r="13" spans="1:5" ht="16.5" thickBot="1" x14ac:dyDescent="0.3">
      <c r="A13" s="8"/>
      <c r="B13" s="32"/>
      <c r="C13" s="57"/>
      <c r="D13" s="58"/>
      <c r="E13" s="10"/>
    </row>
    <row r="14" spans="1:5" ht="16.5" thickBot="1" x14ac:dyDescent="0.3">
      <c r="A14" s="8"/>
      <c r="B14" s="32"/>
      <c r="C14" s="57"/>
      <c r="D14" s="58"/>
      <c r="E14" s="10"/>
    </row>
    <row r="15" spans="1:5" ht="16.5" thickBot="1" x14ac:dyDescent="0.3">
      <c r="A15" s="8"/>
      <c r="B15" s="32"/>
      <c r="C15" s="57">
        <v>0</v>
      </c>
      <c r="D15" s="58"/>
      <c r="E15" s="10"/>
    </row>
    <row r="16" spans="1:5" ht="32.25" thickBot="1" x14ac:dyDescent="0.3">
      <c r="A16" s="8"/>
      <c r="B16" s="33" t="s">
        <v>18</v>
      </c>
      <c r="C16" s="57">
        <f>SUM(C8:D15)</f>
        <v>5387764980</v>
      </c>
      <c r="D16" s="58"/>
      <c r="E16" s="10"/>
    </row>
    <row r="17" spans="1:6" ht="48" thickBot="1" x14ac:dyDescent="0.3">
      <c r="A17" s="8"/>
      <c r="B17" s="33" t="s">
        <v>19</v>
      </c>
      <c r="C17" s="57">
        <f>+C16/616000</f>
        <v>8746.3717207792215</v>
      </c>
      <c r="D17" s="58"/>
      <c r="E17" s="10"/>
    </row>
    <row r="18" spans="1:6" x14ac:dyDescent="0.25">
      <c r="A18" s="8"/>
      <c r="B18" s="9"/>
      <c r="C18" s="13"/>
      <c r="D18" s="14"/>
      <c r="E18" s="10"/>
    </row>
    <row r="19" spans="1:6" ht="16.5" thickBot="1" x14ac:dyDescent="0.3">
      <c r="A19" s="8"/>
      <c r="B19" s="9" t="s">
        <v>20</v>
      </c>
      <c r="C19" s="13"/>
      <c r="D19" s="14"/>
      <c r="E19" s="10"/>
    </row>
    <row r="20" spans="1:6" ht="27" customHeight="1" x14ac:dyDescent="0.25">
      <c r="A20" s="8"/>
      <c r="B20" s="15" t="s">
        <v>4</v>
      </c>
      <c r="C20" s="16"/>
      <c r="D20" s="17">
        <f>CALCULOS!C50</f>
        <v>919295712</v>
      </c>
      <c r="E20" s="10"/>
    </row>
    <row r="21" spans="1:6" ht="28.5" customHeight="1" x14ac:dyDescent="0.25">
      <c r="A21" s="8"/>
      <c r="B21" s="8" t="s">
        <v>5</v>
      </c>
      <c r="C21" s="18"/>
      <c r="D21" s="10">
        <f>CALCULOS!E50</f>
        <v>1319295712</v>
      </c>
      <c r="E21" s="10"/>
    </row>
    <row r="22" spans="1:6" ht="15" x14ac:dyDescent="0.25">
      <c r="A22" s="8"/>
      <c r="B22" s="8" t="s">
        <v>6</v>
      </c>
      <c r="C22" s="18"/>
      <c r="D22" s="10">
        <f>CALCULOS!D50</f>
        <v>138499283</v>
      </c>
      <c r="E22" s="10"/>
    </row>
    <row r="23" spans="1:6" ht="27" customHeight="1" thickBot="1" x14ac:dyDescent="0.3">
      <c r="A23" s="8"/>
      <c r="B23" s="19" t="s">
        <v>7</v>
      </c>
      <c r="C23" s="20"/>
      <c r="D23" s="21">
        <f>CALCULOS!F50</f>
        <v>692496418</v>
      </c>
      <c r="E23" s="10"/>
    </row>
    <row r="24" spans="1:6" ht="27" customHeight="1" thickBot="1" x14ac:dyDescent="0.3">
      <c r="A24" s="8"/>
      <c r="B24" s="59" t="s">
        <v>8</v>
      </c>
      <c r="C24" s="60"/>
      <c r="D24" s="61"/>
      <c r="E24" s="10"/>
    </row>
    <row r="25" spans="1:6" ht="16.5" thickBot="1" x14ac:dyDescent="0.3">
      <c r="A25" s="8"/>
      <c r="B25" s="59" t="s">
        <v>9</v>
      </c>
      <c r="C25" s="60"/>
      <c r="D25" s="61"/>
      <c r="E25" s="10"/>
    </row>
    <row r="26" spans="1:6" x14ac:dyDescent="0.25">
      <c r="A26" s="8"/>
      <c r="B26" s="22" t="s">
        <v>21</v>
      </c>
      <c r="C26" s="39">
        <v>6.64</v>
      </c>
      <c r="D26" s="14" t="s">
        <v>10</v>
      </c>
      <c r="E26" s="10"/>
    </row>
    <row r="27" spans="1:6" ht="16.5" thickBot="1" x14ac:dyDescent="0.3">
      <c r="A27" s="8"/>
      <c r="B27" s="34" t="s">
        <v>11</v>
      </c>
      <c r="C27" s="38">
        <v>0.52490000000000003</v>
      </c>
      <c r="D27" s="24" t="s">
        <v>10</v>
      </c>
      <c r="E27" s="10"/>
    </row>
    <row r="28" spans="1:6" ht="16.5" thickBot="1" x14ac:dyDescent="0.3">
      <c r="A28" s="8"/>
      <c r="B28" s="25"/>
      <c r="C28" s="26"/>
      <c r="D28" s="9"/>
      <c r="E28" s="27"/>
    </row>
    <row r="29" spans="1:6" x14ac:dyDescent="0.25">
      <c r="A29" s="74"/>
      <c r="B29" s="75" t="s">
        <v>12</v>
      </c>
      <c r="C29" s="77" t="s">
        <v>32</v>
      </c>
      <c r="D29" s="78"/>
      <c r="E29" s="79"/>
      <c r="F29" s="71"/>
    </row>
    <row r="30" spans="1:6" ht="16.5" thickBot="1" x14ac:dyDescent="0.3">
      <c r="A30" s="74"/>
      <c r="B30" s="76"/>
      <c r="C30" s="72" t="s">
        <v>13</v>
      </c>
      <c r="D30" s="73"/>
      <c r="E30" s="79"/>
      <c r="F30" s="71"/>
    </row>
    <row r="31" spans="1:6" thickBot="1" x14ac:dyDescent="0.3">
      <c r="A31" s="19"/>
      <c r="B31" s="28"/>
      <c r="C31" s="28"/>
      <c r="D31" s="28"/>
      <c r="E31" s="21"/>
      <c r="F31" s="2"/>
    </row>
    <row r="32" spans="1:6" x14ac:dyDescent="0.25">
      <c r="B32" s="30" t="s">
        <v>22</v>
      </c>
    </row>
  </sheetData>
  <mergeCells count="24">
    <mergeCell ref="A29:A30"/>
    <mergeCell ref="B29:B30"/>
    <mergeCell ref="C29:D29"/>
    <mergeCell ref="E29:E30"/>
    <mergeCell ref="F29:F30"/>
    <mergeCell ref="C30:D30"/>
    <mergeCell ref="B25:D25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24:D24"/>
    <mergeCell ref="C7:D7"/>
    <mergeCell ref="A1:D1"/>
    <mergeCell ref="B2:D2"/>
    <mergeCell ref="B3:D3"/>
    <mergeCell ref="C5:D5"/>
    <mergeCell ref="C6:D6"/>
  </mergeCell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2"/>
  <sheetViews>
    <sheetView workbookViewId="0">
      <selection activeCell="H11" sqref="H11"/>
    </sheetView>
  </sheetViews>
  <sheetFormatPr baseColWidth="10" defaultRowHeight="15.75" x14ac:dyDescent="0.25"/>
  <cols>
    <col min="1" max="1" width="24.85546875" style="29" customWidth="1"/>
    <col min="2" max="2" width="55.5703125" style="29" customWidth="1"/>
    <col min="3" max="3" width="41.28515625" style="29" customWidth="1"/>
    <col min="4" max="4" width="29.42578125" style="29" customWidth="1"/>
    <col min="5" max="5" width="29.140625" style="29" customWidth="1"/>
    <col min="6" max="16384" width="11.42578125" style="1"/>
  </cols>
  <sheetData>
    <row r="1" spans="1:8" ht="15.75" customHeight="1" x14ac:dyDescent="0.25">
      <c r="A1" s="64" t="s">
        <v>14</v>
      </c>
      <c r="B1" s="65"/>
      <c r="C1" s="65"/>
      <c r="D1" s="65"/>
      <c r="E1" s="3"/>
    </row>
    <row r="2" spans="1:8" x14ac:dyDescent="0.25">
      <c r="A2" s="4"/>
      <c r="B2" s="66" t="s">
        <v>1</v>
      </c>
      <c r="C2" s="66"/>
      <c r="D2" s="66"/>
      <c r="E2" s="5"/>
    </row>
    <row r="3" spans="1:8" x14ac:dyDescent="0.25">
      <c r="A3" s="6"/>
      <c r="B3" s="66" t="s">
        <v>15</v>
      </c>
      <c r="C3" s="66"/>
      <c r="D3" s="66"/>
      <c r="E3" s="7"/>
    </row>
    <row r="4" spans="1:8" thickBot="1" x14ac:dyDescent="0.3">
      <c r="A4" s="8"/>
      <c r="B4" s="9"/>
      <c r="C4" s="9"/>
      <c r="D4" s="9"/>
      <c r="E4" s="10"/>
    </row>
    <row r="5" spans="1:8" ht="16.5" thickBot="1" x14ac:dyDescent="0.3">
      <c r="A5" s="8"/>
      <c r="B5" s="11" t="s">
        <v>2</v>
      </c>
      <c r="C5" s="67" t="s">
        <v>53</v>
      </c>
      <c r="D5" s="68"/>
      <c r="E5" s="10"/>
    </row>
    <row r="6" spans="1:8" ht="16.5" thickBot="1" x14ac:dyDescent="0.3">
      <c r="A6" s="8"/>
      <c r="B6" s="31" t="s">
        <v>3</v>
      </c>
      <c r="C6" s="69" t="s">
        <v>54</v>
      </c>
      <c r="D6" s="70"/>
      <c r="E6" s="10"/>
    </row>
    <row r="7" spans="1:8" ht="16.5" customHeight="1" thickBot="1" x14ac:dyDescent="0.3">
      <c r="A7" s="8"/>
      <c r="B7" s="31" t="s">
        <v>16</v>
      </c>
      <c r="C7" s="62" t="s">
        <v>17</v>
      </c>
      <c r="D7" s="63"/>
      <c r="E7" s="10"/>
    </row>
    <row r="8" spans="1:8" ht="16.5" thickBot="1" x14ac:dyDescent="0.3">
      <c r="A8" s="8"/>
      <c r="B8" s="32">
        <v>9</v>
      </c>
      <c r="C8" s="57">
        <v>2169723959</v>
      </c>
      <c r="D8" s="58"/>
      <c r="E8" s="10"/>
    </row>
    <row r="9" spans="1:8" ht="16.5" thickBot="1" x14ac:dyDescent="0.3">
      <c r="A9" s="8"/>
      <c r="B9" s="32">
        <v>14</v>
      </c>
      <c r="C9" s="57">
        <v>2297109100</v>
      </c>
      <c r="D9" s="58"/>
      <c r="E9" s="10"/>
    </row>
    <row r="10" spans="1:8" ht="16.5" thickBot="1" x14ac:dyDescent="0.3">
      <c r="A10" s="8"/>
      <c r="B10" s="32" t="s">
        <v>78</v>
      </c>
      <c r="C10" s="57">
        <v>532511655</v>
      </c>
      <c r="D10" s="58"/>
      <c r="E10" s="10"/>
    </row>
    <row r="11" spans="1:8" ht="16.5" thickBot="1" x14ac:dyDescent="0.3">
      <c r="A11" s="8"/>
      <c r="B11" s="32" t="s">
        <v>79</v>
      </c>
      <c r="C11" s="57">
        <v>1524445130</v>
      </c>
      <c r="D11" s="58"/>
      <c r="E11" s="10"/>
      <c r="H11" s="55"/>
    </row>
    <row r="12" spans="1:8" ht="16.5" thickBot="1" x14ac:dyDescent="0.3">
      <c r="A12" s="8"/>
      <c r="B12" s="32" t="s">
        <v>80</v>
      </c>
      <c r="C12" s="57">
        <v>3477108401</v>
      </c>
      <c r="D12" s="58"/>
      <c r="E12" s="10"/>
    </row>
    <row r="13" spans="1:8" ht="16.5" thickBot="1" x14ac:dyDescent="0.3">
      <c r="A13" s="8"/>
      <c r="B13" s="32"/>
      <c r="C13" s="57"/>
      <c r="D13" s="58"/>
      <c r="E13" s="10"/>
    </row>
    <row r="14" spans="1:8" ht="16.5" thickBot="1" x14ac:dyDescent="0.3">
      <c r="A14" s="8"/>
      <c r="B14" s="32"/>
      <c r="C14" s="57"/>
      <c r="D14" s="58"/>
      <c r="E14" s="10"/>
    </row>
    <row r="15" spans="1:8" ht="16.5" thickBot="1" x14ac:dyDescent="0.3">
      <c r="A15" s="8"/>
      <c r="B15" s="32"/>
      <c r="C15" s="57">
        <v>0</v>
      </c>
      <c r="D15" s="58"/>
      <c r="E15" s="10"/>
    </row>
    <row r="16" spans="1:8" ht="32.25" thickBot="1" x14ac:dyDescent="0.3">
      <c r="A16" s="8"/>
      <c r="B16" s="33" t="s">
        <v>18</v>
      </c>
      <c r="C16" s="57">
        <f>SUM(C8:D15)</f>
        <v>10000898245</v>
      </c>
      <c r="D16" s="58"/>
      <c r="E16" s="10"/>
    </row>
    <row r="17" spans="1:6" ht="48" thickBot="1" x14ac:dyDescent="0.3">
      <c r="A17" s="8"/>
      <c r="B17" s="33" t="s">
        <v>19</v>
      </c>
      <c r="C17" s="57">
        <f>+C16/616000</f>
        <v>16235.224423701298</v>
      </c>
      <c r="D17" s="58"/>
      <c r="E17" s="10"/>
    </row>
    <row r="18" spans="1:6" x14ac:dyDescent="0.25">
      <c r="A18" s="8"/>
      <c r="B18" s="9"/>
      <c r="C18" s="13"/>
      <c r="D18" s="14"/>
      <c r="E18" s="10"/>
    </row>
    <row r="19" spans="1:6" ht="16.5" thickBot="1" x14ac:dyDescent="0.3">
      <c r="A19" s="8"/>
      <c r="B19" s="9" t="s">
        <v>20</v>
      </c>
      <c r="C19" s="13"/>
      <c r="D19" s="14"/>
      <c r="E19" s="10"/>
    </row>
    <row r="20" spans="1:6" ht="27" customHeight="1" x14ac:dyDescent="0.25">
      <c r="A20" s="8"/>
      <c r="B20" s="15" t="s">
        <v>4</v>
      </c>
      <c r="C20" s="16"/>
      <c r="D20" s="17">
        <v>2046522151</v>
      </c>
      <c r="E20" s="10"/>
    </row>
    <row r="21" spans="1:6" ht="28.5" customHeight="1" x14ac:dyDescent="0.25">
      <c r="A21" s="8"/>
      <c r="B21" s="8" t="s">
        <v>5</v>
      </c>
      <c r="C21" s="18"/>
      <c r="D21" s="10">
        <v>2202823325</v>
      </c>
      <c r="E21" s="10"/>
    </row>
    <row r="22" spans="1:6" ht="15" x14ac:dyDescent="0.25">
      <c r="A22" s="8"/>
      <c r="B22" s="8" t="s">
        <v>6</v>
      </c>
      <c r="C22" s="18"/>
      <c r="D22" s="10">
        <v>1522150004</v>
      </c>
      <c r="E22" s="10"/>
    </row>
    <row r="23" spans="1:6" ht="27" customHeight="1" thickBot="1" x14ac:dyDescent="0.3">
      <c r="A23" s="8"/>
      <c r="B23" s="19" t="s">
        <v>7</v>
      </c>
      <c r="C23" s="20"/>
      <c r="D23" s="21">
        <v>1522150004</v>
      </c>
      <c r="E23" s="10"/>
    </row>
    <row r="24" spans="1:6" ht="27" customHeight="1" thickBot="1" x14ac:dyDescent="0.3">
      <c r="A24" s="8"/>
      <c r="B24" s="59" t="s">
        <v>8</v>
      </c>
      <c r="C24" s="60"/>
      <c r="D24" s="61"/>
      <c r="E24" s="10"/>
    </row>
    <row r="25" spans="1:6" ht="16.5" thickBot="1" x14ac:dyDescent="0.3">
      <c r="A25" s="8"/>
      <c r="B25" s="59" t="s">
        <v>9</v>
      </c>
      <c r="C25" s="60"/>
      <c r="D25" s="61"/>
      <c r="E25" s="10"/>
    </row>
    <row r="26" spans="1:6" x14ac:dyDescent="0.25">
      <c r="A26" s="8"/>
      <c r="B26" s="22" t="s">
        <v>21</v>
      </c>
      <c r="C26" s="39">
        <v>1.34</v>
      </c>
      <c r="D26" s="14" t="s">
        <v>10</v>
      </c>
      <c r="E26" s="10"/>
    </row>
    <row r="27" spans="1:6" ht="16.5" thickBot="1" x14ac:dyDescent="0.3">
      <c r="A27" s="8"/>
      <c r="B27" s="34" t="s">
        <v>11</v>
      </c>
      <c r="C27" s="40">
        <v>0.69099999999999995</v>
      </c>
      <c r="D27" s="24" t="s">
        <v>10</v>
      </c>
      <c r="E27" s="10"/>
    </row>
    <row r="28" spans="1:6" ht="16.5" thickBot="1" x14ac:dyDescent="0.3">
      <c r="A28" s="8"/>
      <c r="B28" s="25"/>
      <c r="C28" s="26"/>
      <c r="D28" s="9"/>
      <c r="E28" s="27"/>
    </row>
    <row r="29" spans="1:6" x14ac:dyDescent="0.25">
      <c r="A29" s="74"/>
      <c r="B29" s="75" t="s">
        <v>12</v>
      </c>
      <c r="C29" s="77" t="s">
        <v>55</v>
      </c>
      <c r="D29" s="78"/>
      <c r="E29" s="79"/>
      <c r="F29" s="71"/>
    </row>
    <row r="30" spans="1:6" ht="16.5" thickBot="1" x14ac:dyDescent="0.3">
      <c r="A30" s="74"/>
      <c r="B30" s="76"/>
      <c r="C30" s="72" t="s">
        <v>13</v>
      </c>
      <c r="D30" s="73"/>
      <c r="E30" s="79"/>
      <c r="F30" s="71"/>
    </row>
    <row r="31" spans="1:6" thickBot="1" x14ac:dyDescent="0.3">
      <c r="A31" s="19"/>
      <c r="B31" s="28"/>
      <c r="C31" s="28"/>
      <c r="D31" s="28"/>
      <c r="E31" s="21"/>
      <c r="F31" s="2"/>
    </row>
    <row r="32" spans="1:6" x14ac:dyDescent="0.25">
      <c r="B32" s="30" t="s">
        <v>22</v>
      </c>
    </row>
  </sheetData>
  <mergeCells count="24">
    <mergeCell ref="A29:A30"/>
    <mergeCell ref="B29:B30"/>
    <mergeCell ref="C29:D29"/>
    <mergeCell ref="E29:E30"/>
    <mergeCell ref="F29:F30"/>
    <mergeCell ref="C30:D30"/>
    <mergeCell ref="B25:D25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24:D24"/>
    <mergeCell ref="C7:D7"/>
    <mergeCell ref="A1:D1"/>
    <mergeCell ref="B2:D2"/>
    <mergeCell ref="B3:D3"/>
    <mergeCell ref="C5:D5"/>
    <mergeCell ref="C6:D6"/>
  </mergeCell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E15" sqref="E15"/>
    </sheetView>
  </sheetViews>
  <sheetFormatPr baseColWidth="10" defaultRowHeight="15.75" x14ac:dyDescent="0.25"/>
  <cols>
    <col min="1" max="1" width="24.85546875" style="29" customWidth="1"/>
    <col min="2" max="2" width="55.5703125" style="29" customWidth="1"/>
    <col min="3" max="3" width="41.28515625" style="29" customWidth="1"/>
    <col min="4" max="4" width="29.42578125" style="29" customWidth="1"/>
    <col min="5" max="5" width="29.140625" style="29" customWidth="1"/>
    <col min="6" max="16384" width="11.42578125" style="1"/>
  </cols>
  <sheetData>
    <row r="1" spans="1:5" ht="15.75" customHeight="1" x14ac:dyDescent="0.25">
      <c r="A1" s="64" t="s">
        <v>14</v>
      </c>
      <c r="B1" s="65"/>
      <c r="C1" s="65"/>
      <c r="D1" s="65"/>
      <c r="E1" s="3"/>
    </row>
    <row r="2" spans="1:5" x14ac:dyDescent="0.25">
      <c r="A2" s="4"/>
      <c r="B2" s="66" t="s">
        <v>1</v>
      </c>
      <c r="C2" s="66"/>
      <c r="D2" s="66"/>
      <c r="E2" s="5"/>
    </row>
    <row r="3" spans="1:5" x14ac:dyDescent="0.25">
      <c r="A3" s="6"/>
      <c r="B3" s="66" t="s">
        <v>15</v>
      </c>
      <c r="C3" s="66"/>
      <c r="D3" s="66"/>
      <c r="E3" s="7"/>
    </row>
    <row r="4" spans="1:5" thickBot="1" x14ac:dyDescent="0.3">
      <c r="A4" s="8"/>
      <c r="B4" s="9"/>
      <c r="C4" s="9"/>
      <c r="D4" s="9"/>
      <c r="E4" s="10"/>
    </row>
    <row r="5" spans="1:5" ht="16.5" customHeight="1" thickBot="1" x14ac:dyDescent="0.3">
      <c r="A5" s="8"/>
      <c r="B5" s="11" t="s">
        <v>2</v>
      </c>
      <c r="C5" s="67" t="s">
        <v>56</v>
      </c>
      <c r="D5" s="68"/>
      <c r="E5" s="10"/>
    </row>
    <row r="6" spans="1:5" ht="16.5" thickBot="1" x14ac:dyDescent="0.3">
      <c r="A6" s="8"/>
      <c r="B6" s="31" t="s">
        <v>3</v>
      </c>
      <c r="C6" s="69" t="s">
        <v>57</v>
      </c>
      <c r="D6" s="70"/>
      <c r="E6" s="10"/>
    </row>
    <row r="7" spans="1:5" ht="16.5" customHeight="1" thickBot="1" x14ac:dyDescent="0.3">
      <c r="A7" s="8"/>
      <c r="B7" s="31" t="s">
        <v>16</v>
      </c>
      <c r="C7" s="62" t="s">
        <v>17</v>
      </c>
      <c r="D7" s="63"/>
      <c r="E7" s="10"/>
    </row>
    <row r="8" spans="1:5" ht="16.5" thickBot="1" x14ac:dyDescent="0.3">
      <c r="A8" s="8"/>
      <c r="B8" s="32">
        <v>9</v>
      </c>
      <c r="C8" s="57">
        <v>2169723959</v>
      </c>
      <c r="D8" s="58"/>
      <c r="E8" s="10"/>
    </row>
    <row r="9" spans="1:5" ht="16.5" thickBot="1" x14ac:dyDescent="0.3">
      <c r="A9" s="8"/>
      <c r="B9" s="32"/>
      <c r="C9" s="57">
        <v>0</v>
      </c>
      <c r="D9" s="58"/>
      <c r="E9" s="10"/>
    </row>
    <row r="10" spans="1:5" ht="16.5" thickBot="1" x14ac:dyDescent="0.3">
      <c r="A10" s="8"/>
      <c r="B10" s="32"/>
      <c r="C10" s="57">
        <v>0</v>
      </c>
      <c r="D10" s="58"/>
      <c r="E10" s="10"/>
    </row>
    <row r="11" spans="1:5" ht="16.5" thickBot="1" x14ac:dyDescent="0.3">
      <c r="A11" s="8"/>
      <c r="B11" s="32"/>
      <c r="C11" s="57">
        <v>0</v>
      </c>
      <c r="D11" s="58"/>
      <c r="E11" s="10"/>
    </row>
    <row r="12" spans="1:5" ht="16.5" thickBot="1" x14ac:dyDescent="0.3">
      <c r="A12" s="8"/>
      <c r="B12" s="32"/>
      <c r="C12" s="57">
        <v>0</v>
      </c>
      <c r="D12" s="58"/>
      <c r="E12" s="10"/>
    </row>
    <row r="13" spans="1:5" ht="16.5" thickBot="1" x14ac:dyDescent="0.3">
      <c r="A13" s="8"/>
      <c r="B13" s="32"/>
      <c r="C13" s="57"/>
      <c r="D13" s="58"/>
      <c r="E13" s="10"/>
    </row>
    <row r="14" spans="1:5" ht="16.5" thickBot="1" x14ac:dyDescent="0.3">
      <c r="A14" s="8"/>
      <c r="B14" s="32"/>
      <c r="C14" s="57"/>
      <c r="D14" s="58"/>
      <c r="E14" s="10"/>
    </row>
    <row r="15" spans="1:5" ht="16.5" thickBot="1" x14ac:dyDescent="0.3">
      <c r="A15" s="8"/>
      <c r="B15" s="32"/>
      <c r="C15" s="57">
        <v>0</v>
      </c>
      <c r="D15" s="58"/>
      <c r="E15" s="10"/>
    </row>
    <row r="16" spans="1:5" ht="32.25" thickBot="1" x14ac:dyDescent="0.3">
      <c r="A16" s="8"/>
      <c r="B16" s="33" t="s">
        <v>18</v>
      </c>
      <c r="C16" s="57">
        <f>SUM(C8:D15)</f>
        <v>2169723959</v>
      </c>
      <c r="D16" s="58"/>
      <c r="E16" s="10"/>
    </row>
    <row r="17" spans="1:6" ht="48" thickBot="1" x14ac:dyDescent="0.3">
      <c r="A17" s="8"/>
      <c r="B17" s="33" t="s">
        <v>19</v>
      </c>
      <c r="C17" s="57">
        <f>+C16/616000</f>
        <v>3522.2791542207792</v>
      </c>
      <c r="D17" s="58"/>
      <c r="E17" s="10"/>
    </row>
    <row r="18" spans="1:6" x14ac:dyDescent="0.25">
      <c r="A18" s="8"/>
      <c r="B18" s="9"/>
      <c r="C18" s="13"/>
      <c r="D18" s="14"/>
      <c r="E18" s="10"/>
    </row>
    <row r="19" spans="1:6" ht="16.5" thickBot="1" x14ac:dyDescent="0.3">
      <c r="A19" s="8"/>
      <c r="B19" s="9" t="s">
        <v>20</v>
      </c>
      <c r="C19" s="13"/>
      <c r="D19" s="14"/>
      <c r="E19" s="10"/>
    </row>
    <row r="20" spans="1:6" ht="27" customHeight="1" x14ac:dyDescent="0.25">
      <c r="A20" s="8"/>
      <c r="B20" s="15" t="s">
        <v>4</v>
      </c>
      <c r="C20" s="16"/>
      <c r="D20" s="17">
        <v>217976847</v>
      </c>
      <c r="E20" s="10"/>
    </row>
    <row r="21" spans="1:6" ht="28.5" customHeight="1" x14ac:dyDescent="0.25">
      <c r="A21" s="8"/>
      <c r="B21" s="8" t="s">
        <v>5</v>
      </c>
      <c r="C21" s="18"/>
      <c r="D21" s="10">
        <v>238500912</v>
      </c>
      <c r="E21" s="10"/>
    </row>
    <row r="22" spans="1:6" ht="15" x14ac:dyDescent="0.25">
      <c r="A22" s="8"/>
      <c r="B22" s="8" t="s">
        <v>6</v>
      </c>
      <c r="C22" s="18"/>
      <c r="D22" s="10">
        <v>106644470</v>
      </c>
      <c r="E22" s="10"/>
    </row>
    <row r="23" spans="1:6" ht="27" customHeight="1" thickBot="1" x14ac:dyDescent="0.3">
      <c r="A23" s="8"/>
      <c r="B23" s="19" t="s">
        <v>7</v>
      </c>
      <c r="C23" s="20"/>
      <c r="D23" s="21">
        <v>106644470</v>
      </c>
      <c r="E23" s="10"/>
    </row>
    <row r="24" spans="1:6" ht="27" customHeight="1" thickBot="1" x14ac:dyDescent="0.3">
      <c r="A24" s="8"/>
      <c r="B24" s="59" t="s">
        <v>8</v>
      </c>
      <c r="C24" s="60"/>
      <c r="D24" s="61"/>
      <c r="E24" s="10"/>
    </row>
    <row r="25" spans="1:6" ht="16.5" thickBot="1" x14ac:dyDescent="0.3">
      <c r="A25" s="8"/>
      <c r="B25" s="59" t="s">
        <v>9</v>
      </c>
      <c r="C25" s="60"/>
      <c r="D25" s="61"/>
      <c r="E25" s="10"/>
    </row>
    <row r="26" spans="1:6" x14ac:dyDescent="0.25">
      <c r="A26" s="8"/>
      <c r="B26" s="22" t="s">
        <v>21</v>
      </c>
      <c r="C26" s="39">
        <v>2.04</v>
      </c>
      <c r="D26" s="14" t="s">
        <v>10</v>
      </c>
      <c r="E26" s="10"/>
    </row>
    <row r="27" spans="1:6" ht="16.5" thickBot="1" x14ac:dyDescent="0.3">
      <c r="A27" s="8"/>
      <c r="B27" s="34" t="s">
        <v>11</v>
      </c>
      <c r="C27" s="41">
        <v>0.4471</v>
      </c>
      <c r="D27" s="24" t="s">
        <v>10</v>
      </c>
      <c r="E27" s="10"/>
    </row>
    <row r="28" spans="1:6" ht="16.5" thickBot="1" x14ac:dyDescent="0.3">
      <c r="A28" s="8"/>
      <c r="B28" s="25"/>
      <c r="C28" s="26"/>
      <c r="D28" s="9"/>
      <c r="E28" s="27"/>
    </row>
    <row r="29" spans="1:6" x14ac:dyDescent="0.25">
      <c r="A29" s="74"/>
      <c r="B29" s="75" t="s">
        <v>12</v>
      </c>
      <c r="C29" s="77" t="s">
        <v>72</v>
      </c>
      <c r="D29" s="78"/>
      <c r="E29" s="79"/>
      <c r="F29" s="71"/>
    </row>
    <row r="30" spans="1:6" ht="16.5" thickBot="1" x14ac:dyDescent="0.3">
      <c r="A30" s="74"/>
      <c r="B30" s="76"/>
      <c r="C30" s="72" t="s">
        <v>13</v>
      </c>
      <c r="D30" s="73"/>
      <c r="E30" s="79"/>
      <c r="F30" s="71"/>
    </row>
    <row r="31" spans="1:6" thickBot="1" x14ac:dyDescent="0.3">
      <c r="A31" s="19"/>
      <c r="B31" s="28"/>
      <c r="C31" s="28"/>
      <c r="D31" s="28"/>
      <c r="E31" s="21"/>
      <c r="F31" s="2"/>
    </row>
    <row r="32" spans="1:6" x14ac:dyDescent="0.25">
      <c r="B32" s="30" t="s">
        <v>22</v>
      </c>
    </row>
  </sheetData>
  <mergeCells count="24">
    <mergeCell ref="A29:A30"/>
    <mergeCell ref="B29:B30"/>
    <mergeCell ref="C29:D29"/>
    <mergeCell ref="E29:E30"/>
    <mergeCell ref="F29:F30"/>
    <mergeCell ref="C30:D30"/>
    <mergeCell ref="B25:D25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24:D24"/>
    <mergeCell ref="C7:D7"/>
    <mergeCell ref="A1:D1"/>
    <mergeCell ref="B2:D2"/>
    <mergeCell ref="B3:D3"/>
    <mergeCell ref="C5:D5"/>
    <mergeCell ref="C6:D6"/>
  </mergeCell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INFANCIA SEGURA</vt:lpstr>
      <vt:lpstr>APSEFACOM</vt:lpstr>
      <vt:lpstr>CORAZON PAIS</vt:lpstr>
      <vt:lpstr>CODIMUMAG</vt:lpstr>
      <vt:lpstr>FUNDACION PROYECTO VIDA</vt:lpstr>
      <vt:lpstr>FUNAS</vt:lpstr>
      <vt:lpstr>FUNDACION DON BOSCO</vt:lpstr>
      <vt:lpstr>CONSTRUYENDO FUTURO</vt:lpstr>
      <vt:lpstr>MENORES DEL FUTURO</vt:lpstr>
      <vt:lpstr>UNION TEMPORAL NUTRIENDO</vt:lpstr>
      <vt:lpstr>U. MAGDALENA</vt:lpstr>
      <vt:lpstr>FUNDACION NUEVA ERA</vt:lpstr>
      <vt:lpstr>FUNDACION MANOS UNIDAS</vt:lpstr>
      <vt:lpstr>UNION TEMPORAL CONSTRUYENDO PAI</vt:lpstr>
      <vt:lpstr>CALCULOS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Liliana Lopez Torres</dc:creator>
  <cp:lastModifiedBy>Alberto.Esmeral</cp:lastModifiedBy>
  <cp:lastPrinted>2014-12-03T22:04:02Z</cp:lastPrinted>
  <dcterms:created xsi:type="dcterms:W3CDTF">2014-10-22T15:49:24Z</dcterms:created>
  <dcterms:modified xsi:type="dcterms:W3CDTF">2014-12-04T05:00:20Z</dcterms:modified>
</cp:coreProperties>
</file>