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598" activeTab="1"/>
  </bookViews>
  <sheets>
    <sheet name="JURIDICA" sheetId="1" r:id="rId1"/>
    <sheet name="TECNICA 32" sheetId="2" r:id="rId2"/>
    <sheet name="FINANCIERA" sheetId="3" r:id="rId3"/>
  </sheets>
  <definedNames>
    <definedName name="Z_03A0D968_5AE9_4621_A556_E018D3A762A3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0AD7F555_CC0E_4B83_9E28_87047E1544A1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12ED99CC_CCE7_4CD1_96A5_BE1CF96AF86D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2968E262_F6AE_4C0A_89CC_CBC9F879AAAB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2C1576B6_A016_4D4C_862D_07B3A6020FE4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2D1F2AC7_B3E3_4DBA_BF24_E8B760E8056E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571BB4CC_4F28_4F6E_B308_B2DB3386454F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849D4811_A5F8_4EE3_B7EA_40AA8E517D28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85882933_61E8_4BD1_A4BA_95AC48D6F815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A5A1733B_0DC2_44D2_8C48_ABA654AEEC08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 name="Z_CEE743B0_433B_4B04_9975_203A9A0D1F01_.wvu.Cols" localSheetId="1" hidden="1">'TECNICA 32'!$IT:$IT,'TECNICA 32'!$SP:$SP,'TECNICA 32'!$ACL:$ACL,'TECNICA 32'!$AMH:$AMH,'TECNICA 32'!$AWD:$AWD,'TECNICA 32'!$BFZ:$BFZ,'TECNICA 32'!$BPV:$BPV,'TECNICA 32'!$BZR:$BZR,'TECNICA 32'!$CJN:$CJN,'TECNICA 32'!$CTJ:$CTJ,'TECNICA 32'!$DDF:$DDF,'TECNICA 32'!$DNB:$DNB,'TECNICA 32'!$DWX:$DWX,'TECNICA 32'!$EGT:$EGT,'TECNICA 32'!$EQP:$EQP,'TECNICA 32'!$FAL:$FAL,'TECNICA 32'!$FKH:$FKH,'TECNICA 32'!$FUD:$FUD,'TECNICA 32'!$GDZ:$GDZ,'TECNICA 32'!$GNV:$GNV,'TECNICA 32'!$GXR:$GXR,'TECNICA 32'!$HHN:$HHN,'TECNICA 32'!$HRJ:$HRJ,'TECNICA 32'!$IBF:$IBF,'TECNICA 32'!$ILB:$ILB,'TECNICA 32'!$IUX:$IUX,'TECNICA 32'!$JET:$JET,'TECNICA 32'!$JOP:$JOP,'TECNICA 32'!$JYL:$JYL,'TECNICA 32'!$KIH:$KIH,'TECNICA 32'!$KSD:$KSD,'TECNICA 32'!$LBZ:$LBZ,'TECNICA 32'!$LLV:$LLV,'TECNICA 32'!$LVR:$LVR,'TECNICA 32'!$MFN:$MFN,'TECNICA 32'!$MPJ:$MPJ,'TECNICA 32'!$MZF:$MZF,'TECNICA 32'!$NJB:$NJB,'TECNICA 32'!$NSX:$NSX,'TECNICA 32'!$OCT:$OCT,'TECNICA 32'!$OMP:$OMP,'TECNICA 32'!$OWL:$OWL,'TECNICA 32'!$PGH:$PGH,'TECNICA 32'!$PQD:$PQD,'TECNICA 32'!$PZZ:$PZZ,'TECNICA 32'!$QJV:$QJV,'TECNICA 32'!$QTR:$QTR,'TECNICA 32'!$RDN:$RDN,'TECNICA 32'!$RNJ:$RNJ,'TECNICA 32'!$RXF:$RXF,'TECNICA 32'!$SHB:$SHB,'TECNICA 32'!$SQX:$SQX,'TECNICA 32'!$TAT:$TAT,'TECNICA 32'!$TKP:$TKP,'TECNICA 32'!$TUL:$TUL,'TECNICA 32'!$UEH:$UEH,'TECNICA 32'!$UOD:$UOD,'TECNICA 32'!$UXZ:$UXZ,'TECNICA 32'!$VHV:$VHV,'TECNICA 32'!$VRR:$VRR,'TECNICA 32'!$WBN:$WBN,'TECNICA 32'!$WLJ:$WLJ,'TECNICA 32'!$WVF:$WVF</definedName>
  </definedNames>
  <calcPr calcId="152511"/>
  <customWorkbookViews>
    <customWorkbookView name="John Fredy Martinez Cespedes - Vista personalizada" guid="{12ED99CC-CCE7-4CD1-96A5-BE1CF96AF86D}" mergeInterval="0" personalView="1" maximized="1" xWindow="-8" yWindow="-8" windowWidth="1382" windowHeight="744" tabRatio="598" activeSheetId="2"/>
    <customWorkbookView name="Liliana Patricia Ortega Acosta - Vista personalizada" guid="{849D4811-A5F8-4EE3-B7EA-40AA8E517D28}" mergeInterval="0" personalView="1" maximized="1" xWindow="-8" yWindow="-8" windowWidth="1936" windowHeight="1056" tabRatio="598" activeSheetId="3" showComments="commIndAndComment"/>
    <customWorkbookView name="Natalia Patricia Eraso Canal - Vista personalizada" guid="{0AD7F555-CC0E-4B83-9E28-87047E1544A1}" mergeInterval="0" personalView="1" maximized="1" xWindow="-8" yWindow="-8" windowWidth="1936" windowHeight="1056" tabRatio="598" activeSheetId="2"/>
    <customWorkbookView name="Carol Elizabeth Enriquez Cordoba - Vista personalizada" guid="{03A0D968-5AE9-4621-A556-E018D3A762A3}" mergeInterval="0" personalView="1" maximized="1" windowWidth="1362" windowHeight="502" tabRatio="598" activeSheetId="2"/>
    <customWorkbookView name="Fredy Eduardo Arcos Realpe - Vista personalizada" guid="{571BB4CC-4F28-4F6E-B308-B2DB3386454F}" mergeInterval="0" personalView="1" maximized="1" xWindow="-8" yWindow="-8" windowWidth="1936" windowHeight="1056" tabRatio="598" activeSheetId="2"/>
    <customWorkbookView name="Monica Dalila Espana Ramirez - Vista personalizada" guid="{2D1F2AC7-B3E3-4DBA-BF24-E8B760E8056E}" autoUpdate="1" mergeInterval="5" onlySync="1" personalView="1" maximized="1" xWindow="-8" yWindow="-8" windowWidth="1936" windowHeight="1056" tabRatio="598" activeSheetId="3"/>
    <customWorkbookView name="Diana Catalina Mora Gomez - Vista personalizada" guid="{85882933-61E8-4BD1-A4BA-95AC48D6F815}" mergeInterval="0" personalView="1" maximized="1" xWindow="-8" yWindow="-8" windowWidth="1382" windowHeight="744" tabRatio="598" activeSheetId="2"/>
    <customWorkbookView name="dayra.ibarra - Vista personalizada" guid="{A5A1733B-0DC2-44D2-8C48-ABA654AEEC08}" mergeInterval="0" personalView="1" maximized="1" xWindow="-8" yWindow="-8" windowWidth="1382" windowHeight="744" tabRatio="598" activeSheetId="2"/>
    <customWorkbookView name="Administrador - Vista personalizada" guid="{2968E262-F6AE-4C0A-89CC-CBC9F879AAAB}" mergeInterval="0" personalView="1" maximized="1" xWindow="-8" yWindow="-8" windowWidth="1382" windowHeight="744" tabRatio="598" activeSheetId="1"/>
    <customWorkbookView name="Olga Cecilia Guerron Zamudio - Vista personalizada" guid="{2C1576B6-A016-4D4C-862D-07B3A6020FE4}" mergeInterval="0" personalView="1" maximized="1" xWindow="-8" yWindow="-8" windowWidth="1382" windowHeight="744" tabRatio="598" activeSheetId="2"/>
    <customWorkbookView name="Ana Mercedes Enriquez - Vista personalizada" guid="{CEE743B0-433B-4B04-9975-203A9A0D1F01}" mergeInterval="0" personalView="1" maximized="1" xWindow="-8" yWindow="-8" windowWidth="1936" windowHeight="1056" tabRatio="598" activeSheetId="2"/>
  </customWorkbookViews>
</workbook>
</file>

<file path=xl/calcChain.xml><?xml version="1.0" encoding="utf-8"?>
<calcChain xmlns="http://schemas.openxmlformats.org/spreadsheetml/2006/main">
  <c r="C92" i="2" l="1"/>
  <c r="C91" i="2"/>
  <c r="C90" i="2"/>
  <c r="C89" i="2"/>
  <c r="C88" i="2"/>
  <c r="C87" i="2"/>
  <c r="C23" i="3" l="1"/>
  <c r="C22" i="3"/>
  <c r="E24" i="2" l="1"/>
  <c r="C24" i="2"/>
  <c r="C12" i="3" l="1"/>
  <c r="C13" i="3" s="1"/>
  <c r="M118" i="2"/>
  <c r="L118" i="2"/>
  <c r="K118" i="2"/>
  <c r="A111" i="2"/>
  <c r="A112" i="2" s="1"/>
  <c r="A113" i="2" s="1"/>
  <c r="A114" i="2" s="1"/>
  <c r="A115" i="2" s="1"/>
  <c r="A116" i="2" s="1"/>
  <c r="A117" i="2" s="1"/>
  <c r="N110" i="2"/>
  <c r="N118" i="2" s="1"/>
  <c r="N49" i="2"/>
  <c r="N57" i="2" s="1"/>
  <c r="D41" i="2"/>
  <c r="E40" i="2" s="1"/>
  <c r="E124" i="2" l="1"/>
  <c r="D149" i="2" s="1"/>
  <c r="F139" i="2"/>
  <c r="D150" i="2" s="1"/>
  <c r="E149" i="2" l="1"/>
  <c r="C120" i="2" l="1"/>
  <c r="M57" i="2"/>
  <c r="K57" i="2"/>
  <c r="C61" i="2" s="1"/>
  <c r="A50" i="2"/>
  <c r="A51" i="2" s="1"/>
  <c r="A52" i="2" s="1"/>
  <c r="A53" i="2" s="1"/>
  <c r="A54" i="2" s="1"/>
  <c r="A55" i="2" s="1"/>
  <c r="A56" i="2" s="1"/>
</calcChain>
</file>

<file path=xl/sharedStrings.xml><?xml version="1.0" encoding="utf-8"?>
<sst xmlns="http://schemas.openxmlformats.org/spreadsheetml/2006/main" count="363" uniqueCount="223">
  <si>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</si>
  <si>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</si>
  <si>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</si>
  <si>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</si>
  <si>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</si>
  <si>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</si>
  <si>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</si>
  <si>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</si>
  <si>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</si>
  <si>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</si>
  <si>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</si>
  <si>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</si>
  <si>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</si>
  <si>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</si>
  <si>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</si>
  <si>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</si>
  <si>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</si>
  <si>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</si>
  <si>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</si>
  <si>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</si>
  <si>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</si>
  <si>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</si>
  <si>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</si>
  <si>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</si>
  <si>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</si>
  <si>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</si>
  <si>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</si>
  <si>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</si>
  <si>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</si>
  <si>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</si>
  <si>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</si>
  <si>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</si>
  <si>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</si>
  <si>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</si>
  <si>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</si>
  <si>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</si>
  <si>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</si>
  <si>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</si>
  <si>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</si>
  <si>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</si>
  <si>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</si>
  <si>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</si>
  <si>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</si>
  <si>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</si>
  <si>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</si>
  <si>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</si>
  <si>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</si>
  <si>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</si>
  <si>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</si>
  <si>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</si>
  <si>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</si>
  <si>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</si>
  <si>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</si>
  <si>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</si>
  <si>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</si>
  <si>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</si>
  <si>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</si>
  <si>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</si>
  <si>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</si>
  <si>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</si>
  <si>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</si>
  <si>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</si>
  <si>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</si>
  <si>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</si>
  <si>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</si>
  <si>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</si>
  <si>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</si>
  <si>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</si>
  <si>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</si>
  <si>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</si>
  <si>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</si>
  <si>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</si>
  <si>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</si>
  <si>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</si>
  <si>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</si>
  <si>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</si>
  <si>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</si>
  <si>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</si>
  <si>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</si>
  <si>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</si>
  <si>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</si>
  <si>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</si>
  <si>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</si>
  <si>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</si>
  <si>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</si>
  <si>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</si>
  <si>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</si>
  <si>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</si>
  <si>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</si>
  <si>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</si>
  <si>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</si>
  <si>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</si>
  <si>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</si>
  <si>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</si>
  <si>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</si>
  <si>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</si>
  <si>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</si>
  <si>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</si>
  <si>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</si>
  <si>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</si>
  <si>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</si>
  <si>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</si>
  <si>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</si>
  <si>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</si>
  <si>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</si>
  <si>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</si>
  <si>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</si>
  <si>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</si>
  <si>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</si>
  <si>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</si>
  <si>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</si>
  <si>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</si>
  <si>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</si>
  <si>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</si>
  <si>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</si>
  <si>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</si>
  <si>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</si>
  <si>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</si>
  <si>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</si>
  <si>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</si>
  <si>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</si>
  <si>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</si>
  <si>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</si>
  <si>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</si>
  <si>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</si>
  <si>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</si>
  <si>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</si>
  <si>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</si>
  <si>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</si>
  <si>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</si>
  <si>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</si>
  <si>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</si>
  <si>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</si>
  <si>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</si>
  <si>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</si>
  <si>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</si>
  <si>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</si>
  <si>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</si>
  <si>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</si>
  <si>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</si>
  <si>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</si>
  <si>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</si>
  <si>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</si>
  <si>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</si>
  <si>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</si>
  <si>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</si>
  <si>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</si>
  <si>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</si>
  <si>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</si>
  <si>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</si>
  <si>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</si>
  <si>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</si>
  <si>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</si>
  <si>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</si>
  <si>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</si>
  <si>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</si>
  <si>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</si>
  <si>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</si>
  <si>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</si>
  <si>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</si>
  <si>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</si>
  <si>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900573093-8</t>
  </si>
  <si>
    <t>Rango al que aplica:  Valor del presupuesto oficial Rango SMMLV.  IDL  Mayor o igual a 0,9    NDE  Menor o igual 70%</t>
  </si>
  <si>
    <t>X</t>
  </si>
  <si>
    <t>FUNDACION AMBIENTAL PROVIDA "FUNAPROM"</t>
  </si>
  <si>
    <t>830.084.362-2 TT-ARD-CCE-514-CON-00780/2014</t>
  </si>
  <si>
    <t>6 MESES 20 DIAS</t>
  </si>
  <si>
    <t>40 Y 44</t>
  </si>
  <si>
    <t>830-084.362-2TT-ARD-CCE-514-OO701-13-C-298/2013</t>
  </si>
  <si>
    <t>10 MESES 26 DIAS</t>
  </si>
  <si>
    <t>40 Y 43</t>
  </si>
  <si>
    <t>COGALERAS</t>
  </si>
  <si>
    <t>SIN DATO</t>
  </si>
  <si>
    <t>40, 45 Y 46</t>
  </si>
  <si>
    <t>33 MESES 26 DIAS</t>
  </si>
  <si>
    <t>51 MESES 12 DIAS</t>
  </si>
  <si>
    <t>0</t>
  </si>
  <si>
    <t>HECTOR DANIEL ROMERO ZAMBRANO</t>
  </si>
  <si>
    <t>PSICOLOGO</t>
  </si>
  <si>
    <t>NO PRESENTA COPIA DEL DIPLOMA</t>
  </si>
  <si>
    <t>01/11/2009  15/08/2012</t>
  </si>
  <si>
    <t>FUNDACION PARA LA PAZ EN EL SUR DE COLOMBIA BITACURA CIUDADANA</t>
  </si>
  <si>
    <t>FACILITADOREN LA ESTARTEGIA NOMBRES Y MUJERES DE REDES COMUNITARIAS</t>
  </si>
  <si>
    <t>ACANDES</t>
  </si>
  <si>
    <t>PSICOLO</t>
  </si>
  <si>
    <t>04/02/2008  07/04/2010</t>
  </si>
  <si>
    <t>AICHEL GUZMAN RODRIGUEZ</t>
  </si>
  <si>
    <t>UNAD</t>
  </si>
  <si>
    <t xml:space="preserve">COMISARIA DE FAMILIA SAN SEBASTIAN </t>
  </si>
  <si>
    <t>16/03/2008  30/09/2010</t>
  </si>
  <si>
    <t>HOGAR INFANTIL LOS HOYOS</t>
  </si>
  <si>
    <t>2009  29/04/2011</t>
  </si>
  <si>
    <t>ASESORIA</t>
  </si>
  <si>
    <t>AURA ROCIO PABON CABRERA</t>
  </si>
  <si>
    <t>UNIVERSIDAD MARIANA</t>
  </si>
  <si>
    <t>18/08/200</t>
  </si>
  <si>
    <t>NO PRESENTA LA TARJETA PROFESIONAL</t>
  </si>
  <si>
    <t>MEDICOS SIN FRONTERA</t>
  </si>
  <si>
    <t>PSICOLOGA EN EL PROYECTO DEL NORTE DE SANTANDER</t>
  </si>
  <si>
    <t>11/09/2004  28/02/2007</t>
  </si>
  <si>
    <t>FABIOLA DEL SOCORRO MUNÑOZ LEMUS</t>
  </si>
  <si>
    <t>TRABAJADORA SOCIAL</t>
  </si>
  <si>
    <t>CONSULTORA</t>
  </si>
  <si>
    <t>01/12/2009  30/11/2010</t>
  </si>
  <si>
    <t>DE ACUERDO AL FORMATO No. 8 NO PRESENTO PROFESIONALES PARA APOYO PSICOSOCIAL</t>
  </si>
  <si>
    <t xml:space="preserve">CUMPLE </t>
  </si>
  <si>
    <t>CONVOCATORIA PÚBLICA DE APORTE No 003 DE 2014</t>
  </si>
  <si>
    <t>1 al 3</t>
  </si>
  <si>
    <t>9 al 12</t>
  </si>
  <si>
    <t>N/A</t>
  </si>
  <si>
    <t>13 al 17</t>
  </si>
  <si>
    <t>21 y 22</t>
  </si>
  <si>
    <t>23 y 24</t>
  </si>
  <si>
    <t>5 al 7</t>
  </si>
  <si>
    <t>PROPONENTE No. 26. FUNDACION AMBIENTAL PROVIDA- FUNAPRO (NO HABILITADO)</t>
  </si>
  <si>
    <r>
      <rPr>
        <b/>
        <u/>
        <sz val="11"/>
        <color theme="1"/>
        <rFont val="Calibri"/>
        <family val="2"/>
        <scheme val="minor"/>
      </rPr>
      <t>SUBSANO PARCIALMENTE</t>
    </r>
    <r>
      <rPr>
        <b/>
        <sz val="11"/>
        <color theme="1"/>
        <rFont val="Calibri"/>
        <family val="2"/>
        <scheme val="minor"/>
      </rPr>
      <t xml:space="preserve">
COMPONENTE SALUD Y NUTRICION, MODALIDAD INSTITUCIONAL: NO CORRESPONDE CON PLAN DE SANEAMIENTO BASICO. 
MODALIDAD FAMILIAR: DEBE BASARSE EN MINUTA PATRON PARA SERVICIO DE ALIMENTACION, NO ESPECIFICA EN MODALIDAD FAMILIAR LOS ELEMENTOS DEL MANUAL DE BUENAS PRACTICAS DE MANUFACTURA</t>
    </r>
  </si>
  <si>
    <t xml:space="preserve">SUBSANACION NO -ESTE GRUPO TIENE LAS MODALIDADES CDI CON ARRIENDO,CDI SIN ARRIENDO Y FAMILIAR. ENVIAN  EL FORMATO 11 PARA LA MODALIDAD FAMILIAR PERO LA CAPACIDAD INSTALADA DE CUPOS NO CORRESPONDE A LO OFERTADO EN GEOREFERENCIACION, NO PRESENTA CARTA DE COMPROMISO PARA ESTA MODALIDAD. NO PRESENTA EL FORMATO 11 PARA CDI CON Y SIN ARRIENDO, ANEXAN PROMESA DE ARRENDAMIENTO PARA MODALIDAD CDI CON ARRIENDO Y NO PRESENTA CERTIFICADO DE TRADICION Y LIBERTAD. </t>
  </si>
  <si>
    <t>EL PROPONENTE PRESENTA RESOLUCION QUE OTORGA PERSONERIA ICBF No. 02745 DEL 5 DE DICIEMBRE DE 2014,CIRCUNSTANCIA  POSTERIOR AL CIERRE DEL PROCESO</t>
  </si>
  <si>
    <t>FUNDACION AMBIENTAL PRO VIDA. FUNAPRO.</t>
  </si>
  <si>
    <t>Nó Subsanó:
La utilidad del ejercicio en los Estados de Resultado es de: $ 44.544.000, y en el Balance pasa con un valor de $ 44.454.000, presenta diferencia.</t>
  </si>
  <si>
    <t>No Subsanó. 1.Dictamen a los Estados Financieros suscrito por el Revisor Fiscal. Numeral 3,16.</t>
  </si>
  <si>
    <t>EL PROPONENTE CUMPLE ______ NO CUMPLE ____X___</t>
  </si>
  <si>
    <t>ARD,CELIS PROGRAMA COLOMBIA RESPONDE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</si>
</sst>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
      <sz val="8"/>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2" fontId="30" fillId="0" borderId="0" xfId="0" applyNumberFormat="1" applyFont="1"/>
    <xf numFmtId="10" fontId="29" fillId="8" borderId="34" xfId="0" applyNumberFormat="1" applyFont="1" applyFill="1" applyBorder="1" applyAlignment="1">
      <alignment horizontal="center" vertical="center"/>
    </xf>
    <xf numFmtId="0" fontId="30" fillId="0" borderId="37" xfId="0" applyFont="1" applyBorder="1"/>
    <xf numFmtId="0" fontId="0" fillId="0" borderId="1" xfId="0" applyBorder="1" applyAlignment="1">
      <alignment horizontal="center"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1" fontId="0" fillId="0" borderId="1" xfId="0" applyNumberFormat="1" applyBorder="1" applyAlignment="1">
      <alignment wrapText="1"/>
    </xf>
    <xf numFmtId="14" fontId="0" fillId="0" borderId="1" xfId="0" applyNumberFormat="1" applyBorder="1" applyAlignment="1"/>
    <xf numFmtId="2" fontId="29" fillId="8" borderId="0" xfId="0" applyNumberFormat="1" applyFont="1" applyFill="1" applyAlignment="1">
      <alignment horizontal="center" vertical="center"/>
    </xf>
    <xf numFmtId="0" fontId="31" fillId="0" borderId="37" xfId="0" applyFont="1" applyBorder="1"/>
    <xf numFmtId="0" fontId="38" fillId="7" borderId="37" xfId="0" applyFont="1" applyFill="1" applyBorder="1" applyAlignment="1">
      <alignment vertical="center"/>
    </xf>
    <xf numFmtId="6" fontId="31" fillId="0" borderId="37" xfId="0" applyNumberFormat="1" applyFont="1" applyBorder="1" applyAlignment="1">
      <alignment horizontal="left"/>
    </xf>
    <xf numFmtId="0" fontId="0" fillId="0" borderId="1" xfId="0" applyBorder="1" applyAlignment="1">
      <alignment horizontal="center"/>
    </xf>
    <xf numFmtId="0" fontId="39" fillId="0" borderId="40" xfId="0" applyFont="1" applyBorder="1" applyAlignment="1">
      <alignment wrapText="1"/>
    </xf>
    <xf numFmtId="16" fontId="26" fillId="7" borderId="19" xfId="0" applyNumberFormat="1" applyFont="1" applyFill="1" applyBorder="1" applyAlignment="1">
      <alignment horizontal="center" vertical="center" wrapText="1"/>
    </xf>
    <xf numFmtId="0" fontId="14" fillId="0" borderId="1" xfId="0" applyFont="1" applyBorder="1" applyAlignment="1">
      <alignment horizontal="center"/>
    </xf>
    <xf numFmtId="0" fontId="1" fillId="0" borderId="1" xfId="0" applyFont="1" applyBorder="1"/>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5" fillId="0" borderId="5" xfId="0" applyFont="1" applyBorder="1" applyAlignment="1">
      <alignment horizontal="center"/>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 xfId="0" applyFont="1" applyBorder="1" applyAlignment="1">
      <alignment horizontal="center" vertical="center" wrapText="1"/>
    </xf>
    <xf numFmtId="44" fontId="36" fillId="7" borderId="31" xfId="3"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39" fillId="0" borderId="37" xfId="0" applyFont="1" applyBorder="1" applyAlignment="1">
      <alignment horizontal="left" wrapText="1"/>
    </xf>
    <xf numFmtId="0" fontId="31" fillId="0" borderId="37" xfId="0" applyFont="1" applyBorder="1" applyAlignment="1">
      <alignment horizontal="left" wrapText="1"/>
    </xf>
    <xf numFmtId="0" fontId="31" fillId="0" borderId="41" xfId="0" applyFont="1" applyBorder="1" applyAlignment="1">
      <alignment horizontal="left"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0.bin"/><Relationship Id="rId3" Type="http://schemas.openxmlformats.org/officeDocument/2006/relationships/printerSettings" Target="../printerSettings/printerSettings15.bin"/><Relationship Id="rId7" Type="http://schemas.openxmlformats.org/officeDocument/2006/relationships/printerSettings" Target="../printerSettings/printerSettings19.bin"/><Relationship Id="rId12" Type="http://schemas.openxmlformats.org/officeDocument/2006/relationships/printerSettings" Target="../printerSettings/printerSettings24.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11" Type="http://schemas.openxmlformats.org/officeDocument/2006/relationships/printerSettings" Target="../printerSettings/printerSettings23.bin"/><Relationship Id="rId5" Type="http://schemas.openxmlformats.org/officeDocument/2006/relationships/printerSettings" Target="../printerSettings/printerSettings17.bin"/><Relationship Id="rId10" Type="http://schemas.openxmlformats.org/officeDocument/2006/relationships/printerSettings" Target="../printerSettings/printerSettings22.bin"/><Relationship Id="rId4" Type="http://schemas.openxmlformats.org/officeDocument/2006/relationships/printerSettings" Target="../printerSettings/printerSettings16.bin"/><Relationship Id="rId9"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12" Type="http://schemas.openxmlformats.org/officeDocument/2006/relationships/printerSettings" Target="../printerSettings/printerSettings36.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11" Type="http://schemas.openxmlformats.org/officeDocument/2006/relationships/printerSettings" Target="../printerSettings/printerSettings35.bin"/><Relationship Id="rId5" Type="http://schemas.openxmlformats.org/officeDocument/2006/relationships/printerSettings" Target="../printerSettings/printerSettings29.bin"/><Relationship Id="rId10" Type="http://schemas.openxmlformats.org/officeDocument/2006/relationships/printerSettings" Target="../printerSettings/printerSettings34.bin"/><Relationship Id="rId4" Type="http://schemas.openxmlformats.org/officeDocument/2006/relationships/printerSettings" Target="../printerSettings/printerSettings28.bin"/><Relationship Id="rId9"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9" t="s">
        <v>88</v>
      </c>
      <c r="B2" s="209"/>
      <c r="C2" s="209"/>
      <c r="D2" s="209"/>
      <c r="E2" s="209"/>
      <c r="F2" s="209"/>
      <c r="G2" s="209"/>
      <c r="H2" s="209"/>
      <c r="I2" s="209"/>
      <c r="J2" s="209"/>
      <c r="K2" s="209"/>
      <c r="L2" s="209"/>
    </row>
    <row r="4" spans="1:12" ht="16.5" x14ac:dyDescent="0.25">
      <c r="A4" s="211" t="s">
        <v>63</v>
      </c>
      <c r="B4" s="211"/>
      <c r="C4" s="211"/>
      <c r="D4" s="211"/>
      <c r="E4" s="211"/>
      <c r="F4" s="211"/>
      <c r="G4" s="211"/>
      <c r="H4" s="211"/>
      <c r="I4" s="211"/>
      <c r="J4" s="211"/>
      <c r="K4" s="211"/>
      <c r="L4" s="211"/>
    </row>
    <row r="5" spans="1:12" ht="16.5" x14ac:dyDescent="0.25">
      <c r="A5" s="79"/>
    </row>
    <row r="6" spans="1:12" ht="16.5" x14ac:dyDescent="0.25">
      <c r="A6" s="211" t="s">
        <v>206</v>
      </c>
      <c r="B6" s="211"/>
      <c r="C6" s="211"/>
      <c r="D6" s="211"/>
      <c r="E6" s="211"/>
      <c r="F6" s="211"/>
      <c r="G6" s="211"/>
      <c r="H6" s="211"/>
      <c r="I6" s="211"/>
      <c r="J6" s="211"/>
      <c r="K6" s="211"/>
      <c r="L6" s="211"/>
    </row>
    <row r="7" spans="1:12" ht="16.5" x14ac:dyDescent="0.25">
      <c r="A7" s="80"/>
    </row>
    <row r="8" spans="1:12" ht="109.5" customHeight="1" x14ac:dyDescent="0.25">
      <c r="A8" s="212" t="s">
        <v>134</v>
      </c>
      <c r="B8" s="212"/>
      <c r="C8" s="212"/>
      <c r="D8" s="212"/>
      <c r="E8" s="212"/>
      <c r="F8" s="212"/>
      <c r="G8" s="212"/>
      <c r="H8" s="212"/>
      <c r="I8" s="212"/>
      <c r="J8" s="212"/>
      <c r="K8" s="212"/>
      <c r="L8" s="212"/>
    </row>
    <row r="9" spans="1:12" ht="45.75" customHeight="1" x14ac:dyDescent="0.25">
      <c r="A9" s="212"/>
      <c r="B9" s="212"/>
      <c r="C9" s="212"/>
      <c r="D9" s="212"/>
      <c r="E9" s="212"/>
      <c r="F9" s="212"/>
      <c r="G9" s="212"/>
      <c r="H9" s="212"/>
      <c r="I9" s="212"/>
      <c r="J9" s="212"/>
      <c r="K9" s="212"/>
      <c r="L9" s="212"/>
    </row>
    <row r="10" spans="1:12" ht="28.5" customHeight="1" x14ac:dyDescent="0.25">
      <c r="A10" s="212" t="s">
        <v>91</v>
      </c>
      <c r="B10" s="212"/>
      <c r="C10" s="212"/>
      <c r="D10" s="212"/>
      <c r="E10" s="212"/>
      <c r="F10" s="212"/>
      <c r="G10" s="212"/>
      <c r="H10" s="212"/>
      <c r="I10" s="212"/>
      <c r="J10" s="212"/>
      <c r="K10" s="212"/>
      <c r="L10" s="212"/>
    </row>
    <row r="11" spans="1:12" ht="28.5" customHeight="1" x14ac:dyDescent="0.25">
      <c r="A11" s="212"/>
      <c r="B11" s="212"/>
      <c r="C11" s="212"/>
      <c r="D11" s="212"/>
      <c r="E11" s="212"/>
      <c r="F11" s="212"/>
      <c r="G11" s="212"/>
      <c r="H11" s="212"/>
      <c r="I11" s="212"/>
      <c r="J11" s="212"/>
      <c r="K11" s="212"/>
      <c r="L11" s="212"/>
    </row>
    <row r="12" spans="1:12" ht="15.75" thickBot="1" x14ac:dyDescent="0.3"/>
    <row r="13" spans="1:12" ht="15.75" thickBot="1" x14ac:dyDescent="0.3">
      <c r="A13" s="81" t="s">
        <v>64</v>
      </c>
      <c r="B13" s="213" t="s">
        <v>87</v>
      </c>
      <c r="C13" s="214"/>
      <c r="D13" s="214"/>
      <c r="E13" s="214"/>
      <c r="F13" s="214"/>
      <c r="G13" s="214"/>
      <c r="H13" s="214"/>
      <c r="I13" s="214"/>
      <c r="J13" s="214"/>
      <c r="K13" s="214"/>
      <c r="L13" s="214"/>
    </row>
    <row r="14" spans="1:12" ht="15.75" thickBot="1" x14ac:dyDescent="0.3">
      <c r="A14" s="82">
        <v>1</v>
      </c>
      <c r="B14" s="210"/>
      <c r="C14" s="210"/>
      <c r="D14" s="210"/>
      <c r="E14" s="210"/>
      <c r="F14" s="210"/>
      <c r="G14" s="210"/>
      <c r="H14" s="210"/>
      <c r="I14" s="210"/>
      <c r="J14" s="210"/>
      <c r="K14" s="210"/>
      <c r="L14" s="210"/>
    </row>
    <row r="15" spans="1:12" ht="15.75" thickBot="1" x14ac:dyDescent="0.3">
      <c r="A15" s="82">
        <v>2</v>
      </c>
      <c r="B15" s="210"/>
      <c r="C15" s="210"/>
      <c r="D15" s="210"/>
      <c r="E15" s="210"/>
      <c r="F15" s="210"/>
      <c r="G15" s="210"/>
      <c r="H15" s="210"/>
      <c r="I15" s="210"/>
      <c r="J15" s="210"/>
      <c r="K15" s="210"/>
      <c r="L15" s="210"/>
    </row>
    <row r="16" spans="1:12" ht="15.75" thickBot="1" x14ac:dyDescent="0.3">
      <c r="A16" s="82">
        <v>3</v>
      </c>
      <c r="B16" s="210"/>
      <c r="C16" s="210"/>
      <c r="D16" s="210"/>
      <c r="E16" s="210"/>
      <c r="F16" s="210"/>
      <c r="G16" s="210"/>
      <c r="H16" s="210"/>
      <c r="I16" s="210"/>
      <c r="J16" s="210"/>
      <c r="K16" s="210"/>
      <c r="L16" s="210"/>
    </row>
    <row r="17" spans="1:12" ht="15.75" thickBot="1" x14ac:dyDescent="0.3">
      <c r="A17" s="82">
        <v>4</v>
      </c>
      <c r="B17" s="210"/>
      <c r="C17" s="210"/>
      <c r="D17" s="210"/>
      <c r="E17" s="210"/>
      <c r="F17" s="210"/>
      <c r="G17" s="210"/>
      <c r="H17" s="210"/>
      <c r="I17" s="210"/>
      <c r="J17" s="210"/>
      <c r="K17" s="210"/>
      <c r="L17" s="210"/>
    </row>
    <row r="18" spans="1:12" ht="15.75" thickBot="1" x14ac:dyDescent="0.3">
      <c r="A18" s="82">
        <v>5</v>
      </c>
      <c r="B18" s="210"/>
      <c r="C18" s="210"/>
      <c r="D18" s="210"/>
      <c r="E18" s="210"/>
      <c r="F18" s="210"/>
      <c r="G18" s="210"/>
      <c r="H18" s="210"/>
      <c r="I18" s="210"/>
      <c r="J18" s="210"/>
      <c r="K18" s="210"/>
      <c r="L18" s="210"/>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199" t="s">
        <v>214</v>
      </c>
      <c r="B21" s="199"/>
      <c r="C21" s="199"/>
      <c r="D21" s="199"/>
      <c r="E21" s="199"/>
      <c r="F21" s="199"/>
      <c r="G21" s="199"/>
      <c r="H21" s="199"/>
      <c r="I21" s="199"/>
      <c r="J21" s="199"/>
      <c r="K21" s="199"/>
      <c r="L21" s="199"/>
    </row>
    <row r="23" spans="1:12" ht="27" customHeight="1" x14ac:dyDescent="0.25">
      <c r="A23" s="200" t="s">
        <v>65</v>
      </c>
      <c r="B23" s="200"/>
      <c r="C23" s="200"/>
      <c r="D23" s="200"/>
      <c r="E23" s="84" t="s">
        <v>66</v>
      </c>
      <c r="F23" s="83" t="s">
        <v>67</v>
      </c>
      <c r="G23" s="83" t="s">
        <v>68</v>
      </c>
      <c r="H23" s="200" t="s">
        <v>3</v>
      </c>
      <c r="I23" s="200"/>
      <c r="J23" s="200"/>
      <c r="K23" s="200"/>
      <c r="L23" s="200"/>
    </row>
    <row r="24" spans="1:12" ht="30.75" customHeight="1" x14ac:dyDescent="0.25">
      <c r="A24" s="201" t="s">
        <v>95</v>
      </c>
      <c r="B24" s="202"/>
      <c r="C24" s="202"/>
      <c r="D24" s="203"/>
      <c r="E24" s="180" t="s">
        <v>207</v>
      </c>
      <c r="F24" s="178" t="s">
        <v>163</v>
      </c>
      <c r="G24" s="1"/>
      <c r="H24" s="189"/>
      <c r="I24" s="189"/>
      <c r="J24" s="189"/>
      <c r="K24" s="189"/>
      <c r="L24" s="189"/>
    </row>
    <row r="25" spans="1:12" ht="35.25" customHeight="1" x14ac:dyDescent="0.25">
      <c r="A25" s="186" t="s">
        <v>96</v>
      </c>
      <c r="B25" s="187"/>
      <c r="C25" s="187"/>
      <c r="D25" s="188"/>
      <c r="E25" s="86">
        <v>32</v>
      </c>
      <c r="F25" s="178" t="s">
        <v>163</v>
      </c>
      <c r="G25" s="1"/>
      <c r="H25" s="189"/>
      <c r="I25" s="189"/>
      <c r="J25" s="189"/>
      <c r="K25" s="189"/>
      <c r="L25" s="189"/>
    </row>
    <row r="26" spans="1:12" ht="24.75" customHeight="1" x14ac:dyDescent="0.25">
      <c r="A26" s="186" t="s">
        <v>135</v>
      </c>
      <c r="B26" s="187"/>
      <c r="C26" s="187"/>
      <c r="D26" s="188"/>
      <c r="E26" s="86">
        <v>25</v>
      </c>
      <c r="F26" s="181" t="s">
        <v>163</v>
      </c>
      <c r="G26" s="1"/>
      <c r="H26" s="189"/>
      <c r="I26" s="189"/>
      <c r="J26" s="189"/>
      <c r="K26" s="189"/>
      <c r="L26" s="189"/>
    </row>
    <row r="27" spans="1:12" ht="27" customHeight="1" x14ac:dyDescent="0.25">
      <c r="A27" s="196" t="s">
        <v>69</v>
      </c>
      <c r="B27" s="197"/>
      <c r="C27" s="197"/>
      <c r="D27" s="198"/>
      <c r="E27" s="87" t="s">
        <v>208</v>
      </c>
      <c r="F27" s="178" t="s">
        <v>163</v>
      </c>
      <c r="G27" s="1"/>
      <c r="H27" s="208"/>
      <c r="I27" s="208"/>
      <c r="J27" s="208"/>
      <c r="K27" s="208"/>
      <c r="L27" s="208"/>
    </row>
    <row r="28" spans="1:12" ht="20.25" customHeight="1" x14ac:dyDescent="0.25">
      <c r="A28" s="196" t="s">
        <v>90</v>
      </c>
      <c r="B28" s="197"/>
      <c r="C28" s="197"/>
      <c r="D28" s="198"/>
      <c r="E28" s="87"/>
      <c r="F28" s="178"/>
      <c r="G28" s="1"/>
      <c r="H28" s="205" t="s">
        <v>209</v>
      </c>
      <c r="I28" s="206"/>
      <c r="J28" s="206"/>
      <c r="K28" s="206"/>
      <c r="L28" s="207"/>
    </row>
    <row r="29" spans="1:12" ht="28.5" customHeight="1" x14ac:dyDescent="0.25">
      <c r="A29" s="196" t="s">
        <v>136</v>
      </c>
      <c r="B29" s="197"/>
      <c r="C29" s="197"/>
      <c r="D29" s="198"/>
      <c r="E29" s="87">
        <v>18</v>
      </c>
      <c r="F29" s="178" t="s">
        <v>163</v>
      </c>
      <c r="G29" s="1"/>
      <c r="H29" s="208"/>
      <c r="I29" s="208"/>
      <c r="J29" s="208"/>
      <c r="K29" s="208"/>
      <c r="L29" s="208"/>
    </row>
    <row r="30" spans="1:12" ht="28.5" customHeight="1" x14ac:dyDescent="0.25">
      <c r="A30" s="196" t="s">
        <v>93</v>
      </c>
      <c r="B30" s="197"/>
      <c r="C30" s="197"/>
      <c r="D30" s="198"/>
      <c r="E30" s="87"/>
      <c r="F30" s="178"/>
      <c r="G30" s="1"/>
      <c r="H30" s="205" t="s">
        <v>209</v>
      </c>
      <c r="I30" s="206"/>
      <c r="J30" s="206"/>
      <c r="K30" s="206"/>
      <c r="L30" s="207"/>
    </row>
    <row r="31" spans="1:12" ht="15.75" customHeight="1" x14ac:dyDescent="0.25">
      <c r="A31" s="186" t="s">
        <v>70</v>
      </c>
      <c r="B31" s="187"/>
      <c r="C31" s="187"/>
      <c r="D31" s="188"/>
      <c r="E31" s="86" t="s">
        <v>210</v>
      </c>
      <c r="F31" s="178" t="s">
        <v>163</v>
      </c>
      <c r="G31" s="1"/>
      <c r="H31" s="189"/>
      <c r="I31" s="189"/>
      <c r="J31" s="189"/>
      <c r="K31" s="189"/>
      <c r="L31" s="189"/>
    </row>
    <row r="32" spans="1:12" ht="19.5" customHeight="1" x14ac:dyDescent="0.25">
      <c r="A32" s="186" t="s">
        <v>71</v>
      </c>
      <c r="B32" s="187"/>
      <c r="C32" s="187"/>
      <c r="D32" s="188"/>
      <c r="E32" s="86">
        <v>19</v>
      </c>
      <c r="F32" s="178" t="s">
        <v>163</v>
      </c>
      <c r="G32" s="1"/>
      <c r="H32" s="189"/>
      <c r="I32" s="189"/>
      <c r="J32" s="189"/>
      <c r="K32" s="189"/>
      <c r="L32" s="189"/>
    </row>
    <row r="33" spans="1:12" ht="27.75" customHeight="1" x14ac:dyDescent="0.25">
      <c r="A33" s="186" t="s">
        <v>72</v>
      </c>
      <c r="B33" s="187"/>
      <c r="C33" s="187"/>
      <c r="D33" s="188"/>
      <c r="E33" s="86" t="s">
        <v>211</v>
      </c>
      <c r="F33" s="178" t="s">
        <v>163</v>
      </c>
      <c r="G33" s="1"/>
      <c r="H33" s="189"/>
      <c r="I33" s="189"/>
      <c r="J33" s="189"/>
      <c r="K33" s="189"/>
      <c r="L33" s="189"/>
    </row>
    <row r="34" spans="1:12" ht="61.5" customHeight="1" x14ac:dyDescent="0.25">
      <c r="A34" s="186" t="s">
        <v>73</v>
      </c>
      <c r="B34" s="187"/>
      <c r="C34" s="187"/>
      <c r="D34" s="188"/>
      <c r="E34" s="86" t="s">
        <v>212</v>
      </c>
      <c r="F34" s="178" t="s">
        <v>163</v>
      </c>
      <c r="G34" s="1"/>
      <c r="H34" s="189"/>
      <c r="I34" s="189"/>
      <c r="J34" s="189"/>
      <c r="K34" s="189"/>
      <c r="L34" s="189"/>
    </row>
    <row r="35" spans="1:12" ht="17.25" customHeight="1" x14ac:dyDescent="0.25">
      <c r="A35" s="186" t="s">
        <v>74</v>
      </c>
      <c r="B35" s="187"/>
      <c r="C35" s="187"/>
      <c r="D35" s="188"/>
      <c r="E35" s="86">
        <v>25</v>
      </c>
      <c r="F35" s="178" t="s">
        <v>163</v>
      </c>
      <c r="G35" s="1"/>
      <c r="H35" s="189"/>
      <c r="I35" s="189"/>
      <c r="J35" s="189"/>
      <c r="K35" s="189"/>
      <c r="L35" s="189"/>
    </row>
    <row r="36" spans="1:12" ht="24" customHeight="1" x14ac:dyDescent="0.25">
      <c r="A36" s="193" t="s">
        <v>92</v>
      </c>
      <c r="B36" s="194"/>
      <c r="C36" s="194"/>
      <c r="D36" s="195"/>
      <c r="E36" s="86"/>
      <c r="F36" s="178"/>
      <c r="G36" s="182" t="s">
        <v>163</v>
      </c>
      <c r="H36" s="204" t="s">
        <v>217</v>
      </c>
      <c r="I36" s="191"/>
      <c r="J36" s="191"/>
      <c r="K36" s="191"/>
      <c r="L36" s="192"/>
    </row>
    <row r="37" spans="1:12" ht="24" customHeight="1" x14ac:dyDescent="0.25">
      <c r="A37" s="186" t="s">
        <v>97</v>
      </c>
      <c r="B37" s="187"/>
      <c r="C37" s="187"/>
      <c r="D37" s="188"/>
      <c r="E37" s="86" t="s">
        <v>213</v>
      </c>
      <c r="F37" s="178" t="s">
        <v>163</v>
      </c>
      <c r="G37" s="1"/>
      <c r="H37" s="190"/>
      <c r="I37" s="191"/>
      <c r="J37" s="191"/>
      <c r="K37" s="191"/>
      <c r="L37" s="192"/>
    </row>
    <row r="38" spans="1:12" ht="28.5" customHeight="1" x14ac:dyDescent="0.25">
      <c r="A38" s="186" t="s">
        <v>98</v>
      </c>
      <c r="B38" s="187"/>
      <c r="C38" s="187"/>
      <c r="D38" s="188"/>
      <c r="E38" s="88"/>
      <c r="F38" s="178"/>
      <c r="G38" s="1"/>
      <c r="H38" s="208" t="s">
        <v>209</v>
      </c>
      <c r="I38" s="208"/>
      <c r="J38" s="208"/>
      <c r="K38" s="208"/>
      <c r="L38" s="208"/>
    </row>
    <row r="41" spans="1:12" x14ac:dyDescent="0.25">
      <c r="A41" s="199" t="s">
        <v>94</v>
      </c>
      <c r="B41" s="199"/>
      <c r="C41" s="199"/>
      <c r="D41" s="199"/>
      <c r="E41" s="199"/>
      <c r="F41" s="199"/>
      <c r="G41" s="199"/>
      <c r="H41" s="199"/>
      <c r="I41" s="199"/>
      <c r="J41" s="199"/>
      <c r="K41" s="199"/>
      <c r="L41" s="199"/>
    </row>
    <row r="43" spans="1:12" ht="15" customHeight="1" x14ac:dyDescent="0.25">
      <c r="A43" s="200" t="s">
        <v>65</v>
      </c>
      <c r="B43" s="200"/>
      <c r="C43" s="200"/>
      <c r="D43" s="200"/>
      <c r="E43" s="84" t="s">
        <v>66</v>
      </c>
      <c r="F43" s="91" t="s">
        <v>67</v>
      </c>
      <c r="G43" s="91" t="s">
        <v>68</v>
      </c>
      <c r="H43" s="200" t="s">
        <v>3</v>
      </c>
      <c r="I43" s="200"/>
      <c r="J43" s="200"/>
      <c r="K43" s="200"/>
      <c r="L43" s="200"/>
    </row>
    <row r="44" spans="1:12" ht="30" customHeight="1" x14ac:dyDescent="0.25">
      <c r="A44" s="201" t="s">
        <v>95</v>
      </c>
      <c r="B44" s="202"/>
      <c r="C44" s="202"/>
      <c r="D44" s="203"/>
      <c r="E44" s="85"/>
      <c r="F44" s="1"/>
      <c r="G44" s="1"/>
      <c r="H44" s="189"/>
      <c r="I44" s="189"/>
      <c r="J44" s="189"/>
      <c r="K44" s="189"/>
      <c r="L44" s="189"/>
    </row>
    <row r="45" spans="1:12" ht="15" customHeight="1" x14ac:dyDescent="0.25">
      <c r="A45" s="186" t="s">
        <v>96</v>
      </c>
      <c r="B45" s="187"/>
      <c r="C45" s="187"/>
      <c r="D45" s="188"/>
      <c r="E45" s="86"/>
      <c r="F45" s="1"/>
      <c r="G45" s="1"/>
      <c r="H45" s="189"/>
      <c r="I45" s="189"/>
      <c r="J45" s="189"/>
      <c r="K45" s="189"/>
      <c r="L45" s="189"/>
    </row>
    <row r="46" spans="1:12" ht="15" customHeight="1" x14ac:dyDescent="0.25">
      <c r="A46" s="186" t="s">
        <v>135</v>
      </c>
      <c r="B46" s="187"/>
      <c r="C46" s="187"/>
      <c r="D46" s="188"/>
      <c r="E46" s="86"/>
      <c r="F46" s="1"/>
      <c r="G46" s="1"/>
      <c r="H46" s="189"/>
      <c r="I46" s="189"/>
      <c r="J46" s="189"/>
      <c r="K46" s="189"/>
      <c r="L46" s="189"/>
    </row>
    <row r="47" spans="1:12" ht="15" customHeight="1" x14ac:dyDescent="0.25">
      <c r="A47" s="196" t="s">
        <v>69</v>
      </c>
      <c r="B47" s="197"/>
      <c r="C47" s="197"/>
      <c r="D47" s="198"/>
      <c r="E47" s="87"/>
      <c r="F47" s="1"/>
      <c r="G47" s="1"/>
      <c r="H47" s="189"/>
      <c r="I47" s="189"/>
      <c r="J47" s="189"/>
      <c r="K47" s="189"/>
      <c r="L47" s="189"/>
    </row>
    <row r="48" spans="1:12" ht="15" customHeight="1" x14ac:dyDescent="0.25">
      <c r="A48" s="196" t="s">
        <v>90</v>
      </c>
      <c r="B48" s="197"/>
      <c r="C48" s="197"/>
      <c r="D48" s="198"/>
      <c r="E48" s="87"/>
      <c r="F48" s="1"/>
      <c r="G48" s="1"/>
      <c r="H48" s="190"/>
      <c r="I48" s="191"/>
      <c r="J48" s="191"/>
      <c r="K48" s="191"/>
      <c r="L48" s="192"/>
    </row>
    <row r="49" spans="1:12" ht="37.5" customHeight="1" x14ac:dyDescent="0.25">
      <c r="A49" s="196" t="s">
        <v>136</v>
      </c>
      <c r="B49" s="197"/>
      <c r="C49" s="197"/>
      <c r="D49" s="198"/>
      <c r="E49" s="87"/>
      <c r="F49" s="1"/>
      <c r="G49" s="1"/>
      <c r="H49" s="189"/>
      <c r="I49" s="189"/>
      <c r="J49" s="189"/>
      <c r="K49" s="189"/>
      <c r="L49" s="189"/>
    </row>
    <row r="50" spans="1:12" ht="15" customHeight="1" x14ac:dyDescent="0.25">
      <c r="A50" s="196" t="s">
        <v>93</v>
      </c>
      <c r="B50" s="197"/>
      <c r="C50" s="197"/>
      <c r="D50" s="198"/>
      <c r="E50" s="87"/>
      <c r="F50" s="1"/>
      <c r="G50" s="1"/>
      <c r="H50" s="190"/>
      <c r="I50" s="191"/>
      <c r="J50" s="191"/>
      <c r="K50" s="191"/>
      <c r="L50" s="192"/>
    </row>
    <row r="51" spans="1:12" ht="15" customHeight="1" x14ac:dyDescent="0.25">
      <c r="A51" s="186" t="s">
        <v>70</v>
      </c>
      <c r="B51" s="187"/>
      <c r="C51" s="187"/>
      <c r="D51" s="188"/>
      <c r="E51" s="86"/>
      <c r="F51" s="1"/>
      <c r="G51" s="1"/>
      <c r="H51" s="189"/>
      <c r="I51" s="189"/>
      <c r="J51" s="189"/>
      <c r="K51" s="189"/>
      <c r="L51" s="189"/>
    </row>
    <row r="52" spans="1:12" ht="15" customHeight="1" x14ac:dyDescent="0.25">
      <c r="A52" s="186" t="s">
        <v>71</v>
      </c>
      <c r="B52" s="187"/>
      <c r="C52" s="187"/>
      <c r="D52" s="188"/>
      <c r="E52" s="86"/>
      <c r="F52" s="1"/>
      <c r="G52" s="1"/>
      <c r="H52" s="189"/>
      <c r="I52" s="189"/>
      <c r="J52" s="189"/>
      <c r="K52" s="189"/>
      <c r="L52" s="189"/>
    </row>
    <row r="53" spans="1:12" ht="15" customHeight="1" x14ac:dyDescent="0.25">
      <c r="A53" s="186" t="s">
        <v>72</v>
      </c>
      <c r="B53" s="187"/>
      <c r="C53" s="187"/>
      <c r="D53" s="188"/>
      <c r="E53" s="86"/>
      <c r="F53" s="1"/>
      <c r="G53" s="1"/>
      <c r="H53" s="189"/>
      <c r="I53" s="189"/>
      <c r="J53" s="189"/>
      <c r="K53" s="189"/>
      <c r="L53" s="189"/>
    </row>
    <row r="54" spans="1:12" ht="15" customHeight="1" x14ac:dyDescent="0.25">
      <c r="A54" s="186" t="s">
        <v>73</v>
      </c>
      <c r="B54" s="187"/>
      <c r="C54" s="187"/>
      <c r="D54" s="188"/>
      <c r="E54" s="86"/>
      <c r="F54" s="1"/>
      <c r="G54" s="1"/>
      <c r="H54" s="189"/>
      <c r="I54" s="189"/>
      <c r="J54" s="189"/>
      <c r="K54" s="189"/>
      <c r="L54" s="189"/>
    </row>
    <row r="55" spans="1:12" ht="15" customHeight="1" x14ac:dyDescent="0.25">
      <c r="A55" s="186" t="s">
        <v>74</v>
      </c>
      <c r="B55" s="187"/>
      <c r="C55" s="187"/>
      <c r="D55" s="188"/>
      <c r="E55" s="86"/>
      <c r="F55" s="1"/>
      <c r="G55" s="1"/>
      <c r="H55" s="189"/>
      <c r="I55" s="189"/>
      <c r="J55" s="189"/>
      <c r="K55" s="189"/>
      <c r="L55" s="189"/>
    </row>
    <row r="56" spans="1:12" ht="15" customHeight="1" x14ac:dyDescent="0.25">
      <c r="A56" s="193" t="s">
        <v>92</v>
      </c>
      <c r="B56" s="194"/>
      <c r="C56" s="194"/>
      <c r="D56" s="195"/>
      <c r="E56" s="86"/>
      <c r="F56" s="1"/>
      <c r="G56" s="1"/>
      <c r="H56" s="190"/>
      <c r="I56" s="191"/>
      <c r="J56" s="191"/>
      <c r="K56" s="191"/>
      <c r="L56" s="192"/>
    </row>
    <row r="57" spans="1:12" ht="15" customHeight="1" x14ac:dyDescent="0.25">
      <c r="A57" s="186" t="s">
        <v>97</v>
      </c>
      <c r="B57" s="187"/>
      <c r="C57" s="187"/>
      <c r="D57" s="188"/>
      <c r="E57" s="86"/>
      <c r="F57" s="1"/>
      <c r="G57" s="1"/>
      <c r="H57" s="190"/>
      <c r="I57" s="191"/>
      <c r="J57" s="191"/>
      <c r="K57" s="191"/>
      <c r="L57" s="192"/>
    </row>
    <row r="58" spans="1:12" ht="15" customHeight="1" x14ac:dyDescent="0.25">
      <c r="A58" s="186" t="s">
        <v>98</v>
      </c>
      <c r="B58" s="187"/>
      <c r="C58" s="187"/>
      <c r="D58" s="188"/>
      <c r="E58" s="88"/>
      <c r="F58" s="1"/>
      <c r="G58" s="1"/>
      <c r="H58" s="189"/>
      <c r="I58" s="189"/>
      <c r="J58" s="189"/>
      <c r="K58" s="189"/>
      <c r="L58" s="189"/>
    </row>
  </sheetData>
  <customSheetViews>
    <customSheetView guid="{12ED99CC-CCE7-4CD1-96A5-BE1CF96AF86D}">
      <selection activeCell="H36" sqref="H36:L36"/>
      <pageMargins left="0.7" right="0.7" top="0.75" bottom="0.75" header="0.3" footer="0.3"/>
      <pageSetup orientation="portrait" horizontalDpi="4294967295" verticalDpi="4294967295" r:id="rId1"/>
    </customSheetView>
    <customSheetView guid="{849D4811-A5F8-4EE3-B7EA-40AA8E517D28}">
      <selection activeCell="H36" sqref="H36:L36"/>
      <pageMargins left="0.7" right="0.7" top="0.75" bottom="0.75" header="0.3" footer="0.3"/>
      <pageSetup orientation="portrait" horizontalDpi="4294967295" verticalDpi="4294967295" r:id="rId2"/>
    </customSheetView>
    <customSheetView guid="{0AD7F555-CC0E-4B83-9E28-87047E1544A1}" topLeftCell="A31">
      <selection activeCell="G36" sqref="G36"/>
      <pageMargins left="0.7" right="0.7" top="0.75" bottom="0.75" header="0.3" footer="0.3"/>
      <pageSetup orientation="portrait" horizontalDpi="4294967295" verticalDpi="4294967295" r:id="rId3"/>
    </customSheetView>
    <customSheetView guid="{03A0D968-5AE9-4621-A556-E018D3A762A3}" topLeftCell="A17">
      <selection activeCell="A17" sqref="A17"/>
      <pageMargins left="0.7" right="0.7" top="0.75" bottom="0.75" header="0.3" footer="0.3"/>
      <pageSetup orientation="portrait" horizontalDpi="4294967295" verticalDpi="4294967295" r:id="rId4"/>
    </customSheetView>
    <customSheetView guid="{571BB4CC-4F28-4F6E-B308-B2DB3386454F}">
      <selection activeCell="A46" sqref="A46:D46"/>
      <pageMargins left="0.7" right="0.7" top="0.75" bottom="0.75" header="0.3" footer="0.3"/>
      <pageSetup orientation="portrait" horizontalDpi="4294967295" verticalDpi="4294967295" r:id="rId5"/>
    </customSheetView>
    <customSheetView guid="{2D1F2AC7-B3E3-4DBA-BF24-E8B760E8056E}" showPageBreaks="1">
      <selection activeCell="A46" sqref="A46:D46"/>
      <pageMargins left="0.7" right="0.7" top="0.75" bottom="0.75" header="0.3" footer="0.3"/>
      <pageSetup orientation="portrait" horizontalDpi="4294967295" verticalDpi="4294967295" r:id="rId6"/>
    </customSheetView>
    <customSheetView guid="{85882933-61E8-4BD1-A4BA-95AC48D6F815}">
      <selection activeCell="A46" sqref="A46:D46"/>
      <pageMargins left="0.7" right="0.7" top="0.75" bottom="0.75" header="0.3" footer="0.3"/>
      <pageSetup orientation="portrait" horizontalDpi="4294967295" verticalDpi="4294967295" r:id="rId7"/>
    </customSheetView>
    <customSheetView guid="{A5A1733B-0DC2-44D2-8C48-ABA654AEEC08}" topLeftCell="A31">
      <selection activeCell="G36" sqref="G36"/>
      <pageMargins left="0.7" right="0.7" top="0.75" bottom="0.75" header="0.3" footer="0.3"/>
      <pageSetup orientation="portrait" horizontalDpi="4294967295" verticalDpi="4294967295" r:id="rId8"/>
    </customSheetView>
    <customSheetView guid="{2968E262-F6AE-4C0A-89CC-CBC9F879AAAB}" topLeftCell="A35">
      <selection activeCell="H36" sqref="H36:L36"/>
      <pageMargins left="0.7" right="0.7" top="0.75" bottom="0.75" header="0.3" footer="0.3"/>
      <pageSetup orientation="portrait" horizontalDpi="4294967295" verticalDpi="4294967295" r:id="rId9"/>
    </customSheetView>
    <customSheetView guid="{2C1576B6-A016-4D4C-862D-07B3A6020FE4}">
      <selection activeCell="H36" sqref="H36:L36"/>
      <pageMargins left="0.7" right="0.7" top="0.75" bottom="0.75" header="0.3" footer="0.3"/>
      <pageSetup orientation="portrait" horizontalDpi="4294967295" verticalDpi="4294967295" r:id="rId10"/>
    </customSheetView>
    <customSheetView guid="{CEE743B0-433B-4B04-9975-203A9A0D1F01}">
      <selection activeCell="A46" sqref="A46:D46"/>
      <pageMargins left="0.7" right="0.7" top="0.75" bottom="0.75" header="0.3" footer="0.3"/>
      <pageSetup orientation="portrait" horizontalDpi="4294967295" verticalDpi="4294967295" r:id="rId11"/>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0"/>
  <sheetViews>
    <sheetView tabSelected="1" topLeftCell="B87" zoomScale="70" zoomScaleNormal="70" workbookViewId="0">
      <selection activeCell="D90" sqref="D9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53.85546875" style="9" customWidth="1"/>
    <col min="17" max="21" width="6.42578125" style="9" customWidth="1"/>
    <col min="22" max="250" width="11.42578125" style="9"/>
    <col min="251" max="251" width="1" style="9" customWidth="1"/>
    <col min="252" max="252" width="4.28515625" style="9" customWidth="1"/>
    <col min="253" max="253" width="34.7109375" style="9" customWidth="1"/>
    <col min="254" max="254" width="11.42578125"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11.42578125"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11.42578125"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11.42578125"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11.42578125"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11.42578125"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11.42578125"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11.42578125"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11.42578125"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11.42578125"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11.42578125"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11.42578125"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11.42578125"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11.42578125"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11.42578125"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11.42578125"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11.42578125"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11.42578125"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11.42578125"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11.42578125"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11.42578125"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11.42578125"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11.42578125"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11.42578125"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11.42578125"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11.42578125"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11.42578125"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11.42578125"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11.42578125"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11.42578125"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11.42578125"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11.42578125"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11.42578125"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11.42578125"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11.42578125"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11.42578125"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11.42578125"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11.42578125"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11.42578125"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11.42578125"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11.42578125"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11.42578125"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11.42578125"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11.42578125"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11.42578125"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11.42578125"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11.42578125"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11.42578125"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11.42578125"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11.42578125"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11.42578125"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11.42578125"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11.42578125"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11.42578125"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11.42578125"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11.42578125"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11.42578125"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11.42578125"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11.42578125"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11.42578125"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11.42578125"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11.42578125"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11.42578125"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2:16" ht="26.25" x14ac:dyDescent="0.25">
      <c r="B2" s="221" t="s">
        <v>61</v>
      </c>
      <c r="C2" s="222"/>
      <c r="D2" s="222"/>
      <c r="E2" s="222"/>
      <c r="F2" s="222"/>
      <c r="G2" s="222"/>
      <c r="H2" s="222"/>
      <c r="I2" s="222"/>
      <c r="J2" s="222"/>
      <c r="K2" s="222"/>
      <c r="L2" s="222"/>
      <c r="M2" s="222"/>
      <c r="N2" s="222"/>
      <c r="O2" s="222"/>
      <c r="P2" s="222"/>
    </row>
    <row r="4" spans="2:16" ht="26.25" x14ac:dyDescent="0.25">
      <c r="B4" s="221" t="s">
        <v>46</v>
      </c>
      <c r="C4" s="222"/>
      <c r="D4" s="222"/>
      <c r="E4" s="222"/>
      <c r="F4" s="222"/>
      <c r="G4" s="222"/>
      <c r="H4" s="222"/>
      <c r="I4" s="222"/>
      <c r="J4" s="222"/>
      <c r="K4" s="222"/>
      <c r="L4" s="222"/>
      <c r="M4" s="222"/>
      <c r="N4" s="222"/>
      <c r="O4" s="222"/>
      <c r="P4" s="222"/>
    </row>
    <row r="5" spans="2:16" ht="15.75" thickBot="1" x14ac:dyDescent="0.3"/>
    <row r="6" spans="2:16" ht="21.75" thickBot="1" x14ac:dyDescent="0.3">
      <c r="B6" s="11" t="s">
        <v>4</v>
      </c>
      <c r="C6" s="225" t="s">
        <v>164</v>
      </c>
      <c r="D6" s="225"/>
      <c r="E6" s="225"/>
      <c r="F6" s="225"/>
      <c r="G6" s="225"/>
      <c r="H6" s="225"/>
      <c r="I6" s="225"/>
      <c r="J6" s="225"/>
      <c r="K6" s="225"/>
      <c r="L6" s="225"/>
      <c r="M6" s="225"/>
      <c r="N6" s="226"/>
    </row>
    <row r="7" spans="2:16" ht="16.5" thickBot="1" x14ac:dyDescent="0.3">
      <c r="B7" s="12" t="s">
        <v>5</v>
      </c>
      <c r="C7" s="225"/>
      <c r="D7" s="225"/>
      <c r="E7" s="225"/>
      <c r="F7" s="225"/>
      <c r="G7" s="225"/>
      <c r="H7" s="225"/>
      <c r="I7" s="225"/>
      <c r="J7" s="225"/>
      <c r="K7" s="225"/>
      <c r="L7" s="225"/>
      <c r="M7" s="225"/>
      <c r="N7" s="226"/>
    </row>
    <row r="8" spans="2:16" ht="16.5" thickBot="1" x14ac:dyDescent="0.3">
      <c r="B8" s="12" t="s">
        <v>6</v>
      </c>
      <c r="C8" s="225"/>
      <c r="D8" s="225"/>
      <c r="E8" s="225"/>
      <c r="F8" s="225"/>
      <c r="G8" s="225"/>
      <c r="H8" s="225"/>
      <c r="I8" s="225"/>
      <c r="J8" s="225"/>
      <c r="K8" s="225"/>
      <c r="L8" s="225"/>
      <c r="M8" s="225"/>
      <c r="N8" s="226"/>
    </row>
    <row r="9" spans="2:16" ht="16.5" thickBot="1" x14ac:dyDescent="0.3">
      <c r="B9" s="12" t="s">
        <v>7</v>
      </c>
      <c r="C9" s="225"/>
      <c r="D9" s="225"/>
      <c r="E9" s="225"/>
      <c r="F9" s="225"/>
      <c r="G9" s="225"/>
      <c r="H9" s="225"/>
      <c r="I9" s="225"/>
      <c r="J9" s="225"/>
      <c r="K9" s="225"/>
      <c r="L9" s="225"/>
      <c r="M9" s="225"/>
      <c r="N9" s="226"/>
    </row>
    <row r="10" spans="2:16" ht="16.5" thickBot="1" x14ac:dyDescent="0.3">
      <c r="B10" s="12" t="s">
        <v>8</v>
      </c>
      <c r="C10" s="227"/>
      <c r="D10" s="227"/>
      <c r="E10" s="228"/>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1" t="s">
        <v>99</v>
      </c>
      <c r="C14" s="231"/>
      <c r="D14" s="52" t="s">
        <v>12</v>
      </c>
      <c r="E14" s="52" t="s">
        <v>13</v>
      </c>
      <c r="F14" s="52" t="s">
        <v>27</v>
      </c>
      <c r="G14" s="94"/>
      <c r="I14" s="37"/>
      <c r="J14" s="37"/>
      <c r="K14" s="37"/>
      <c r="L14" s="37"/>
      <c r="M14" s="37"/>
      <c r="N14" s="21"/>
    </row>
    <row r="15" spans="2:16" x14ac:dyDescent="0.25">
      <c r="B15" s="231"/>
      <c r="C15" s="231"/>
      <c r="D15" s="52">
        <v>32</v>
      </c>
      <c r="E15" s="35">
        <v>1475612178</v>
      </c>
      <c r="F15" s="169">
        <v>606</v>
      </c>
      <c r="G15" s="95"/>
      <c r="I15" s="38"/>
      <c r="J15" s="38"/>
      <c r="K15" s="38"/>
      <c r="L15" s="38"/>
      <c r="M15" s="38"/>
      <c r="N15" s="21"/>
    </row>
    <row r="16" spans="2:16" x14ac:dyDescent="0.25">
      <c r="B16" s="231"/>
      <c r="C16" s="231"/>
      <c r="D16" s="52"/>
      <c r="E16" s="35"/>
      <c r="F16" s="35"/>
      <c r="G16" s="95"/>
      <c r="I16" s="38"/>
      <c r="J16" s="38"/>
      <c r="K16" s="38"/>
      <c r="L16" s="38"/>
      <c r="M16" s="38"/>
      <c r="N16" s="21"/>
    </row>
    <row r="17" spans="1:14" x14ac:dyDescent="0.25">
      <c r="B17" s="231"/>
      <c r="C17" s="231"/>
      <c r="D17" s="52"/>
      <c r="E17" s="35"/>
      <c r="F17" s="35"/>
      <c r="G17" s="95"/>
      <c r="I17" s="38"/>
      <c r="J17" s="38"/>
      <c r="K17" s="38"/>
      <c r="L17" s="38"/>
      <c r="M17" s="38"/>
      <c r="N17" s="21"/>
    </row>
    <row r="18" spans="1:14" x14ac:dyDescent="0.25">
      <c r="B18" s="231"/>
      <c r="C18" s="231"/>
      <c r="D18" s="52"/>
      <c r="E18" s="36"/>
      <c r="F18" s="35"/>
      <c r="G18" s="95"/>
      <c r="H18" s="22"/>
      <c r="I18" s="38"/>
      <c r="J18" s="38"/>
      <c r="K18" s="38"/>
      <c r="L18" s="38"/>
      <c r="M18" s="38"/>
      <c r="N18" s="20"/>
    </row>
    <row r="19" spans="1:14" x14ac:dyDescent="0.25">
      <c r="B19" s="231"/>
      <c r="C19" s="231"/>
      <c r="D19" s="52"/>
      <c r="E19" s="36"/>
      <c r="F19" s="35"/>
      <c r="G19" s="95"/>
      <c r="H19" s="22"/>
      <c r="I19" s="40"/>
      <c r="J19" s="40"/>
      <c r="K19" s="40"/>
      <c r="L19" s="40"/>
      <c r="M19" s="40"/>
      <c r="N19" s="20"/>
    </row>
    <row r="20" spans="1:14" x14ac:dyDescent="0.25">
      <c r="B20" s="231"/>
      <c r="C20" s="231"/>
      <c r="D20" s="52"/>
      <c r="E20" s="36"/>
      <c r="F20" s="35"/>
      <c r="G20" s="95"/>
      <c r="H20" s="22"/>
      <c r="I20" s="8"/>
      <c r="J20" s="8"/>
      <c r="K20" s="8"/>
      <c r="L20" s="8"/>
      <c r="M20" s="8"/>
      <c r="N20" s="20"/>
    </row>
    <row r="21" spans="1:14" x14ac:dyDescent="0.25">
      <c r="B21" s="231"/>
      <c r="C21" s="231"/>
      <c r="D21" s="52"/>
      <c r="E21" s="36"/>
      <c r="F21" s="35"/>
      <c r="G21" s="95"/>
      <c r="H21" s="22"/>
      <c r="I21" s="8"/>
      <c r="J21" s="8"/>
      <c r="K21" s="8"/>
      <c r="L21" s="8"/>
      <c r="M21" s="8"/>
      <c r="N21" s="20"/>
    </row>
    <row r="22" spans="1:14" ht="15.75" thickBot="1" x14ac:dyDescent="0.3">
      <c r="B22" s="223" t="s">
        <v>14</v>
      </c>
      <c r="C22" s="224"/>
      <c r="D22" s="52"/>
      <c r="E22" s="64"/>
      <c r="F22" s="35"/>
      <c r="G22" s="95"/>
      <c r="H22" s="22"/>
      <c r="I22" s="8"/>
      <c r="J22" s="8"/>
      <c r="K22" s="8"/>
      <c r="L22" s="8"/>
      <c r="M22" s="8"/>
      <c r="N22" s="20"/>
    </row>
    <row r="23" spans="1:14" ht="45.75" thickBot="1" x14ac:dyDescent="0.3">
      <c r="A23" s="42"/>
      <c r="B23" s="53" t="s">
        <v>15</v>
      </c>
      <c r="C23" s="53" t="s">
        <v>100</v>
      </c>
      <c r="E23" s="37"/>
      <c r="F23" s="37"/>
      <c r="G23" s="37"/>
      <c r="H23" s="37"/>
      <c r="I23" s="10"/>
      <c r="J23" s="10"/>
      <c r="K23" s="10"/>
      <c r="L23" s="10"/>
      <c r="M23" s="10"/>
    </row>
    <row r="24" spans="1:14" ht="15.75" thickBot="1" x14ac:dyDescent="0.3">
      <c r="A24" s="43">
        <v>1</v>
      </c>
      <c r="C24" s="45">
        <f>F15*80%</f>
        <v>484.8</v>
      </c>
      <c r="D24" s="41"/>
      <c r="E24" s="44">
        <f>E15</f>
        <v>1475612178</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31</v>
      </c>
      <c r="C29" s="127" t="s">
        <v>138</v>
      </c>
      <c r="D29" s="127" t="s">
        <v>139</v>
      </c>
      <c r="E29" s="106"/>
      <c r="F29" s="106"/>
      <c r="G29" s="106"/>
      <c r="H29" s="106"/>
      <c r="I29" s="109"/>
      <c r="J29" s="109"/>
      <c r="K29" s="109"/>
      <c r="L29" s="109"/>
      <c r="M29" s="109"/>
      <c r="N29" s="110"/>
    </row>
    <row r="30" spans="1:14" x14ac:dyDescent="0.25">
      <c r="A30" s="101"/>
      <c r="B30" s="123" t="s">
        <v>140</v>
      </c>
      <c r="C30" s="123"/>
      <c r="D30" s="168" t="s">
        <v>163</v>
      </c>
      <c r="E30" s="106"/>
      <c r="F30" s="106"/>
      <c r="G30" s="106"/>
      <c r="H30" s="106"/>
      <c r="I30" s="109"/>
      <c r="J30" s="109"/>
      <c r="K30" s="109"/>
      <c r="L30" s="109"/>
      <c r="M30" s="109"/>
      <c r="N30" s="110"/>
    </row>
    <row r="31" spans="1:14" x14ac:dyDescent="0.25">
      <c r="A31" s="101"/>
      <c r="B31" s="123" t="s">
        <v>141</v>
      </c>
      <c r="C31" s="123"/>
      <c r="D31" s="168" t="s">
        <v>163</v>
      </c>
      <c r="E31" s="106"/>
      <c r="F31" s="106"/>
      <c r="G31" s="106"/>
      <c r="H31" s="106"/>
      <c r="I31" s="109"/>
      <c r="J31" s="109"/>
      <c r="K31" s="109"/>
      <c r="L31" s="109"/>
      <c r="M31" s="109"/>
      <c r="N31" s="110"/>
    </row>
    <row r="32" spans="1:14" x14ac:dyDescent="0.25">
      <c r="A32" s="101"/>
      <c r="B32" s="123" t="s">
        <v>142</v>
      </c>
      <c r="C32" s="123"/>
      <c r="D32" s="167" t="s">
        <v>163</v>
      </c>
      <c r="E32" s="106"/>
      <c r="F32" s="106"/>
      <c r="G32" s="106"/>
      <c r="H32" s="106"/>
      <c r="I32" s="109"/>
      <c r="J32" s="109"/>
      <c r="K32" s="109"/>
      <c r="L32" s="109"/>
      <c r="M32" s="109"/>
      <c r="N32" s="110"/>
    </row>
    <row r="33" spans="1:16" x14ac:dyDescent="0.25">
      <c r="A33" s="101"/>
      <c r="B33" s="123" t="s">
        <v>143</v>
      </c>
      <c r="C33" s="123"/>
      <c r="D33" s="171" t="s">
        <v>163</v>
      </c>
      <c r="E33" s="106"/>
      <c r="F33" s="106"/>
      <c r="G33" s="106"/>
      <c r="H33" s="106"/>
      <c r="I33" s="109"/>
      <c r="J33" s="109"/>
      <c r="K33" s="109"/>
      <c r="L33" s="109"/>
      <c r="M33" s="109"/>
      <c r="N33" s="110"/>
    </row>
    <row r="34" spans="1:16" x14ac:dyDescent="0.25">
      <c r="A34" s="101"/>
      <c r="B34" s="106"/>
      <c r="C34" s="106"/>
      <c r="D34" s="106"/>
      <c r="E34" s="106"/>
      <c r="F34" s="106"/>
      <c r="G34" s="106"/>
      <c r="H34" s="106"/>
      <c r="I34" s="109"/>
      <c r="J34" s="109"/>
      <c r="K34" s="109"/>
      <c r="L34" s="109"/>
      <c r="M34" s="109"/>
      <c r="N34" s="110"/>
    </row>
    <row r="35" spans="1:16" x14ac:dyDescent="0.25">
      <c r="A35" s="101"/>
      <c r="B35" s="106"/>
      <c r="C35" s="106"/>
      <c r="D35" s="106"/>
      <c r="E35" s="106"/>
      <c r="F35" s="106"/>
      <c r="G35" s="106"/>
      <c r="H35" s="106"/>
      <c r="I35" s="109"/>
      <c r="J35" s="109"/>
      <c r="K35" s="109"/>
      <c r="L35" s="109"/>
      <c r="M35" s="109"/>
      <c r="N35" s="110"/>
    </row>
    <row r="36" spans="1:16" x14ac:dyDescent="0.25">
      <c r="A36" s="101"/>
      <c r="B36" s="124" t="s">
        <v>144</v>
      </c>
      <c r="C36" s="106"/>
      <c r="D36" s="106"/>
      <c r="E36" s="106"/>
      <c r="F36" s="106"/>
      <c r="G36" s="106"/>
      <c r="H36" s="106"/>
      <c r="I36" s="109"/>
      <c r="J36" s="109"/>
      <c r="K36" s="109"/>
      <c r="L36" s="109"/>
      <c r="M36" s="109"/>
      <c r="N36" s="110"/>
    </row>
    <row r="37" spans="1:16" x14ac:dyDescent="0.25">
      <c r="A37" s="101"/>
      <c r="B37" s="106"/>
      <c r="C37" s="106"/>
      <c r="D37" s="106"/>
      <c r="E37" s="106"/>
      <c r="F37" s="106"/>
      <c r="G37" s="106"/>
      <c r="H37" s="106"/>
      <c r="I37" s="109"/>
      <c r="J37" s="109"/>
      <c r="K37" s="109"/>
      <c r="L37" s="109"/>
      <c r="M37" s="109"/>
      <c r="N37" s="110"/>
    </row>
    <row r="38" spans="1:16" x14ac:dyDescent="0.25">
      <c r="A38" s="101"/>
      <c r="B38" s="106"/>
      <c r="C38" s="106"/>
      <c r="D38" s="106"/>
      <c r="E38" s="106"/>
      <c r="F38" s="106"/>
      <c r="G38" s="106"/>
      <c r="H38" s="106"/>
      <c r="I38" s="109"/>
      <c r="J38" s="109"/>
      <c r="K38" s="109"/>
      <c r="L38" s="109"/>
      <c r="M38" s="109"/>
      <c r="N38" s="110"/>
    </row>
    <row r="39" spans="1:16" x14ac:dyDescent="0.25">
      <c r="A39" s="101"/>
      <c r="B39" s="127" t="s">
        <v>31</v>
      </c>
      <c r="C39" s="127" t="s">
        <v>56</v>
      </c>
      <c r="D39" s="126" t="s">
        <v>49</v>
      </c>
      <c r="E39" s="126" t="s">
        <v>16</v>
      </c>
      <c r="F39" s="106"/>
      <c r="G39" s="106"/>
      <c r="H39" s="106"/>
      <c r="I39" s="109"/>
      <c r="J39" s="109"/>
      <c r="K39" s="109"/>
      <c r="L39" s="109"/>
      <c r="M39" s="109"/>
      <c r="N39" s="110"/>
    </row>
    <row r="40" spans="1:16" ht="28.5" x14ac:dyDescent="0.25">
      <c r="A40" s="101"/>
      <c r="B40" s="107" t="s">
        <v>145</v>
      </c>
      <c r="C40" s="108">
        <v>40</v>
      </c>
      <c r="D40" s="125">
        <v>0</v>
      </c>
      <c r="E40" s="240">
        <f>+D40+D41</f>
        <v>0</v>
      </c>
      <c r="F40" s="106"/>
      <c r="G40" s="106"/>
      <c r="H40" s="106"/>
      <c r="I40" s="109"/>
      <c r="J40" s="109"/>
      <c r="K40" s="109"/>
      <c r="L40" s="109"/>
      <c r="M40" s="109"/>
      <c r="N40" s="110"/>
    </row>
    <row r="41" spans="1:16" ht="42.75" x14ac:dyDescent="0.25">
      <c r="A41" s="101"/>
      <c r="B41" s="107" t="s">
        <v>146</v>
      </c>
      <c r="C41" s="108">
        <v>60</v>
      </c>
      <c r="D41" s="125">
        <f>+F149</f>
        <v>0</v>
      </c>
      <c r="E41" s="241"/>
      <c r="F41" s="106"/>
      <c r="G41" s="106"/>
      <c r="H41" s="106"/>
      <c r="I41" s="109"/>
      <c r="J41" s="109"/>
      <c r="K41" s="109"/>
      <c r="L41" s="109"/>
      <c r="M41" s="109"/>
      <c r="N41" s="110"/>
    </row>
    <row r="42" spans="1:16" x14ac:dyDescent="0.25">
      <c r="A42" s="101"/>
      <c r="C42" s="102"/>
      <c r="D42" s="38"/>
      <c r="E42" s="103"/>
      <c r="F42" s="39"/>
      <c r="G42" s="39"/>
      <c r="H42" s="39"/>
      <c r="I42" s="23"/>
      <c r="J42" s="23"/>
      <c r="K42" s="23"/>
      <c r="L42" s="23"/>
      <c r="M42" s="23"/>
    </row>
    <row r="43" spans="1:16" x14ac:dyDescent="0.25">
      <c r="A43" s="101"/>
      <c r="C43" s="102"/>
      <c r="D43" s="38"/>
      <c r="E43" s="103"/>
      <c r="F43" s="39"/>
      <c r="G43" s="39"/>
      <c r="H43" s="39"/>
      <c r="I43" s="23"/>
      <c r="J43" s="23"/>
      <c r="K43" s="23"/>
      <c r="L43" s="23"/>
      <c r="M43" s="23"/>
    </row>
    <row r="44" spans="1:16" x14ac:dyDescent="0.25">
      <c r="A44" s="101"/>
      <c r="C44" s="102"/>
      <c r="D44" s="38"/>
      <c r="E44" s="103"/>
      <c r="F44" s="39"/>
      <c r="G44" s="39"/>
      <c r="H44" s="39"/>
      <c r="I44" s="23"/>
      <c r="J44" s="23"/>
      <c r="K44" s="23"/>
      <c r="L44" s="23"/>
      <c r="M44" s="23"/>
    </row>
    <row r="45" spans="1:16" ht="15.75" thickBot="1" x14ac:dyDescent="0.3">
      <c r="M45" s="233" t="s">
        <v>33</v>
      </c>
      <c r="N45" s="233"/>
    </row>
    <row r="46" spans="1:16" x14ac:dyDescent="0.25">
      <c r="B46" s="66" t="s">
        <v>28</v>
      </c>
      <c r="M46" s="65"/>
      <c r="N46" s="65"/>
    </row>
    <row r="47" spans="1:16" ht="15.75" thickBot="1" x14ac:dyDescent="0.3">
      <c r="M47" s="65"/>
      <c r="N47" s="65"/>
    </row>
    <row r="48" spans="1:16" s="8" customFormat="1" ht="109.5" customHeight="1" x14ac:dyDescent="0.25">
      <c r="B48" s="120" t="s">
        <v>147</v>
      </c>
      <c r="C48" s="120" t="s">
        <v>148</v>
      </c>
      <c r="D48" s="120" t="s">
        <v>149</v>
      </c>
      <c r="E48" s="54" t="s">
        <v>43</v>
      </c>
      <c r="F48" s="54" t="s">
        <v>20</v>
      </c>
      <c r="G48" s="54" t="s">
        <v>101</v>
      </c>
      <c r="H48" s="54" t="s">
        <v>17</v>
      </c>
      <c r="I48" s="54" t="s">
        <v>10</v>
      </c>
      <c r="J48" s="54" t="s">
        <v>29</v>
      </c>
      <c r="K48" s="54" t="s">
        <v>59</v>
      </c>
      <c r="L48" s="54" t="s">
        <v>18</v>
      </c>
      <c r="M48" s="105" t="s">
        <v>24</v>
      </c>
      <c r="N48" s="120" t="s">
        <v>150</v>
      </c>
      <c r="O48" s="54" t="s">
        <v>34</v>
      </c>
      <c r="P48" s="55" t="s">
        <v>11</v>
      </c>
    </row>
    <row r="49" spans="1:25" s="28" customFormat="1" ht="30" x14ac:dyDescent="0.25">
      <c r="A49" s="46">
        <v>1</v>
      </c>
      <c r="B49" s="47" t="s">
        <v>164</v>
      </c>
      <c r="C49" s="48" t="s">
        <v>164</v>
      </c>
      <c r="D49" s="47" t="s">
        <v>222</v>
      </c>
      <c r="E49" s="170" t="s">
        <v>165</v>
      </c>
      <c r="F49" s="24" t="s">
        <v>139</v>
      </c>
      <c r="G49" s="151"/>
      <c r="H49" s="51">
        <v>41708</v>
      </c>
      <c r="I49" s="25">
        <v>42044</v>
      </c>
      <c r="J49" s="25"/>
      <c r="K49" s="25"/>
      <c r="L49" s="25" t="s">
        <v>166</v>
      </c>
      <c r="M49" s="104">
        <v>620</v>
      </c>
      <c r="N49" s="104">
        <f>+M49*G49</f>
        <v>0</v>
      </c>
      <c r="O49" s="26">
        <v>494632000</v>
      </c>
      <c r="P49" s="26" t="s">
        <v>167</v>
      </c>
      <c r="Q49" s="27"/>
      <c r="R49" s="27"/>
      <c r="S49" s="27"/>
      <c r="T49" s="27"/>
      <c r="U49" s="27"/>
      <c r="V49" s="27"/>
      <c r="W49" s="27"/>
      <c r="X49" s="27"/>
      <c r="Y49" s="27"/>
    </row>
    <row r="50" spans="1:25" s="28" customFormat="1" ht="30" x14ac:dyDescent="0.25">
      <c r="A50" s="46">
        <f>+A49+1</f>
        <v>2</v>
      </c>
      <c r="B50" s="47" t="s">
        <v>164</v>
      </c>
      <c r="C50" s="48" t="s">
        <v>164</v>
      </c>
      <c r="D50" s="116" t="s">
        <v>222</v>
      </c>
      <c r="E50" s="170" t="s">
        <v>168</v>
      </c>
      <c r="F50" s="24" t="s">
        <v>139</v>
      </c>
      <c r="G50" s="24"/>
      <c r="H50" s="119">
        <v>41522</v>
      </c>
      <c r="I50" s="25">
        <v>41851</v>
      </c>
      <c r="J50" s="25"/>
      <c r="K50" s="25"/>
      <c r="L50" s="25" t="s">
        <v>169</v>
      </c>
      <c r="M50" s="104">
        <v>400</v>
      </c>
      <c r="N50" s="104"/>
      <c r="O50" s="26">
        <v>269960000</v>
      </c>
      <c r="P50" s="26" t="s">
        <v>170</v>
      </c>
      <c r="Q50" s="27"/>
      <c r="R50" s="27"/>
      <c r="S50" s="27"/>
      <c r="T50" s="27"/>
      <c r="U50" s="27"/>
      <c r="V50" s="27"/>
      <c r="W50" s="27"/>
      <c r="X50" s="27"/>
      <c r="Y50" s="27"/>
    </row>
    <row r="51" spans="1:25" s="28" customFormat="1" ht="30" x14ac:dyDescent="0.25">
      <c r="A51" s="46">
        <f t="shared" ref="A51:A56" si="0">+A50+1</f>
        <v>3</v>
      </c>
      <c r="B51" s="116" t="s">
        <v>164</v>
      </c>
      <c r="C51" s="117" t="s">
        <v>164</v>
      </c>
      <c r="D51" s="47" t="s">
        <v>171</v>
      </c>
      <c r="E51" s="170" t="s">
        <v>172</v>
      </c>
      <c r="F51" s="24" t="s">
        <v>139</v>
      </c>
      <c r="G51" s="24"/>
      <c r="H51" s="119">
        <v>40242</v>
      </c>
      <c r="I51" s="25">
        <v>41274</v>
      </c>
      <c r="J51" s="25"/>
      <c r="K51" s="113"/>
      <c r="L51" s="113" t="s">
        <v>174</v>
      </c>
      <c r="M51" s="104">
        <v>2805</v>
      </c>
      <c r="N51" s="104"/>
      <c r="O51" s="26">
        <v>157000000</v>
      </c>
      <c r="P51" s="26" t="s">
        <v>173</v>
      </c>
      <c r="Q51" s="27"/>
      <c r="R51" s="27"/>
      <c r="S51" s="27"/>
      <c r="T51" s="27"/>
      <c r="U51" s="27"/>
      <c r="V51" s="27"/>
      <c r="W51" s="27"/>
      <c r="X51" s="27"/>
      <c r="Y51" s="27"/>
    </row>
    <row r="52" spans="1:25" s="28" customFormat="1" x14ac:dyDescent="0.25">
      <c r="A52" s="46">
        <f t="shared" si="0"/>
        <v>4</v>
      </c>
      <c r="B52" s="47"/>
      <c r="C52" s="48"/>
      <c r="D52" s="47"/>
      <c r="E52" s="170"/>
      <c r="F52" s="24"/>
      <c r="G52" s="24"/>
      <c r="H52" s="24"/>
      <c r="I52" s="25"/>
      <c r="J52" s="25"/>
      <c r="K52" s="25"/>
      <c r="L52" s="25"/>
      <c r="M52" s="104"/>
      <c r="N52" s="104"/>
      <c r="O52" s="26"/>
      <c r="P52" s="26"/>
      <c r="Q52" s="27"/>
      <c r="R52" s="27"/>
      <c r="S52" s="27"/>
      <c r="T52" s="27"/>
      <c r="U52" s="27"/>
      <c r="V52" s="27"/>
      <c r="W52" s="27"/>
      <c r="X52" s="27"/>
      <c r="Y52" s="27"/>
    </row>
    <row r="53" spans="1:25" s="28" customFormat="1" x14ac:dyDescent="0.25">
      <c r="A53" s="46">
        <f t="shared" si="0"/>
        <v>5</v>
      </c>
      <c r="B53" s="47"/>
      <c r="C53" s="48"/>
      <c r="D53" s="47"/>
      <c r="E53" s="170"/>
      <c r="F53" s="24"/>
      <c r="G53" s="24"/>
      <c r="H53" s="24"/>
      <c r="I53" s="25"/>
      <c r="J53" s="25"/>
      <c r="K53" s="25"/>
      <c r="L53" s="25"/>
      <c r="M53" s="104"/>
      <c r="N53" s="104"/>
      <c r="O53" s="26"/>
      <c r="P53" s="26"/>
      <c r="Q53" s="27"/>
      <c r="R53" s="27"/>
      <c r="S53" s="27"/>
      <c r="T53" s="27"/>
      <c r="U53" s="27"/>
      <c r="V53" s="27"/>
      <c r="W53" s="27"/>
      <c r="X53" s="27"/>
      <c r="Y53" s="27"/>
    </row>
    <row r="54" spans="1:25" s="28" customFormat="1" x14ac:dyDescent="0.25">
      <c r="A54" s="46">
        <f t="shared" si="0"/>
        <v>6</v>
      </c>
      <c r="B54" s="47"/>
      <c r="C54" s="48"/>
      <c r="D54" s="47"/>
      <c r="E54" s="170"/>
      <c r="F54" s="24"/>
      <c r="G54" s="24"/>
      <c r="H54" s="24"/>
      <c r="I54" s="25"/>
      <c r="J54" s="25"/>
      <c r="K54" s="25"/>
      <c r="L54" s="25"/>
      <c r="M54" s="104"/>
      <c r="N54" s="104"/>
      <c r="O54" s="26"/>
      <c r="P54" s="26"/>
      <c r="Q54" s="27"/>
      <c r="R54" s="27"/>
      <c r="S54" s="27"/>
      <c r="T54" s="27"/>
      <c r="U54" s="27"/>
      <c r="V54" s="27"/>
      <c r="W54" s="27"/>
      <c r="X54" s="27"/>
      <c r="Y54" s="27"/>
    </row>
    <row r="55" spans="1:25" s="28" customFormat="1" x14ac:dyDescent="0.25">
      <c r="A55" s="46">
        <f t="shared" si="0"/>
        <v>7</v>
      </c>
      <c r="B55" s="47"/>
      <c r="C55" s="48"/>
      <c r="D55" s="47"/>
      <c r="E55" s="170"/>
      <c r="F55" s="24"/>
      <c r="G55" s="24"/>
      <c r="H55" s="24"/>
      <c r="I55" s="25"/>
      <c r="J55" s="25"/>
      <c r="K55" s="25"/>
      <c r="L55" s="25"/>
      <c r="M55" s="104"/>
      <c r="N55" s="104"/>
      <c r="O55" s="26"/>
      <c r="P55" s="26"/>
      <c r="Q55" s="27"/>
      <c r="R55" s="27"/>
      <c r="S55" s="27"/>
      <c r="T55" s="27"/>
      <c r="U55" s="27"/>
      <c r="V55" s="27"/>
      <c r="W55" s="27"/>
      <c r="X55" s="27"/>
      <c r="Y55" s="27"/>
    </row>
    <row r="56" spans="1:25" s="28" customFormat="1" x14ac:dyDescent="0.25">
      <c r="A56" s="46">
        <f t="shared" si="0"/>
        <v>8</v>
      </c>
      <c r="B56" s="47"/>
      <c r="C56" s="48"/>
      <c r="D56" s="47"/>
      <c r="E56" s="170"/>
      <c r="F56" s="24"/>
      <c r="G56" s="24"/>
      <c r="H56" s="24"/>
      <c r="I56" s="25"/>
      <c r="J56" s="25"/>
      <c r="K56" s="25"/>
      <c r="L56" s="25"/>
      <c r="M56" s="104"/>
      <c r="N56" s="104"/>
      <c r="O56" s="26"/>
      <c r="P56" s="26"/>
      <c r="Q56" s="27"/>
      <c r="R56" s="27"/>
      <c r="S56" s="27"/>
      <c r="T56" s="27"/>
      <c r="U56" s="27"/>
      <c r="V56" s="27"/>
      <c r="W56" s="27"/>
      <c r="X56" s="27"/>
      <c r="Y56" s="27"/>
    </row>
    <row r="57" spans="1:25" s="28" customFormat="1" x14ac:dyDescent="0.25">
      <c r="A57" s="46"/>
      <c r="B57" s="49" t="s">
        <v>16</v>
      </c>
      <c r="C57" s="48"/>
      <c r="D57" s="47"/>
      <c r="E57" s="170"/>
      <c r="F57" s="24"/>
      <c r="G57" s="24"/>
      <c r="H57" s="24"/>
      <c r="I57" s="25"/>
      <c r="J57" s="25"/>
      <c r="K57" s="50">
        <f t="shared" ref="K57" si="1">SUM(K49:K56)</f>
        <v>0</v>
      </c>
      <c r="L57" s="50" t="s">
        <v>175</v>
      </c>
      <c r="M57" s="150">
        <f t="shared" ref="M57:N57" si="2">SUM(M49:M56)</f>
        <v>3825</v>
      </c>
      <c r="N57" s="50">
        <f t="shared" si="2"/>
        <v>0</v>
      </c>
      <c r="O57" s="26"/>
      <c r="P57" s="26"/>
    </row>
    <row r="58" spans="1:25" s="29" customFormat="1" x14ac:dyDescent="0.25">
      <c r="E58" s="30"/>
    </row>
    <row r="59" spans="1:25" s="29" customFormat="1" x14ac:dyDescent="0.25">
      <c r="B59" s="234" t="s">
        <v>26</v>
      </c>
      <c r="C59" s="234" t="s">
        <v>25</v>
      </c>
      <c r="D59" s="232" t="s">
        <v>32</v>
      </c>
      <c r="E59" s="232"/>
    </row>
    <row r="60" spans="1:25" s="29" customFormat="1" x14ac:dyDescent="0.25">
      <c r="B60" s="235"/>
      <c r="C60" s="235"/>
      <c r="D60" s="61" t="s">
        <v>21</v>
      </c>
      <c r="E60" s="62" t="s">
        <v>22</v>
      </c>
    </row>
    <row r="61" spans="1:25" s="29" customFormat="1" ht="30.6" customHeight="1" x14ac:dyDescent="0.25">
      <c r="B61" s="59" t="s">
        <v>19</v>
      </c>
      <c r="C61" s="60">
        <f>+K57</f>
        <v>0</v>
      </c>
      <c r="D61" s="58"/>
      <c r="E61" s="57" t="s">
        <v>163</v>
      </c>
      <c r="F61" s="31"/>
      <c r="G61" s="31"/>
      <c r="H61" s="31"/>
      <c r="I61" s="31"/>
      <c r="J61" s="31"/>
      <c r="K61" s="31"/>
      <c r="L61" s="31"/>
      <c r="M61" s="31"/>
    </row>
    <row r="62" spans="1:25" s="29" customFormat="1" ht="30" customHeight="1" x14ac:dyDescent="0.25">
      <c r="B62" s="59" t="s">
        <v>23</v>
      </c>
      <c r="C62" s="60" t="s">
        <v>176</v>
      </c>
      <c r="D62" s="58"/>
      <c r="E62" s="57" t="s">
        <v>163</v>
      </c>
    </row>
    <row r="63" spans="1:25" s="29" customFormat="1" x14ac:dyDescent="0.25">
      <c r="B63" s="32"/>
      <c r="C63" s="230"/>
      <c r="D63" s="230"/>
      <c r="E63" s="230"/>
      <c r="F63" s="230"/>
      <c r="G63" s="230"/>
      <c r="H63" s="230"/>
      <c r="I63" s="230"/>
      <c r="J63" s="230"/>
      <c r="K63" s="230"/>
      <c r="L63" s="230"/>
      <c r="M63" s="230"/>
      <c r="N63" s="230"/>
    </row>
    <row r="64" spans="1:25" ht="28.15" customHeight="1" thickBot="1" x14ac:dyDescent="0.3"/>
    <row r="65" spans="2:16" ht="27" thickBot="1" x14ac:dyDescent="0.3">
      <c r="B65" s="229" t="s">
        <v>102</v>
      </c>
      <c r="C65" s="229"/>
      <c r="D65" s="229"/>
      <c r="E65" s="229"/>
      <c r="F65" s="229"/>
      <c r="G65" s="229"/>
      <c r="H65" s="229"/>
      <c r="I65" s="229"/>
      <c r="J65" s="229"/>
      <c r="K65" s="229"/>
      <c r="L65" s="229"/>
      <c r="M65" s="229"/>
      <c r="N65" s="229"/>
    </row>
    <row r="68" spans="2:16" ht="109.5" customHeight="1" x14ac:dyDescent="0.25">
      <c r="B68" s="122" t="s">
        <v>151</v>
      </c>
      <c r="C68" s="68" t="s">
        <v>2</v>
      </c>
      <c r="D68" s="68" t="s">
        <v>104</v>
      </c>
      <c r="E68" s="68" t="s">
        <v>103</v>
      </c>
      <c r="F68" s="68" t="s">
        <v>105</v>
      </c>
      <c r="G68" s="68" t="s">
        <v>106</v>
      </c>
      <c r="H68" s="68" t="s">
        <v>107</v>
      </c>
      <c r="I68" s="68" t="s">
        <v>108</v>
      </c>
      <c r="J68" s="68" t="s">
        <v>109</v>
      </c>
      <c r="K68" s="68" t="s">
        <v>110</v>
      </c>
      <c r="L68" s="68" t="s">
        <v>111</v>
      </c>
      <c r="M68" s="98" t="s">
        <v>112</v>
      </c>
      <c r="N68" s="98" t="s">
        <v>113</v>
      </c>
      <c r="O68" s="215" t="s">
        <v>3</v>
      </c>
      <c r="P68" s="217"/>
    </row>
    <row r="69" spans="2:16" x14ac:dyDescent="0.25">
      <c r="B69" s="3"/>
      <c r="C69" s="3"/>
      <c r="D69" s="5"/>
      <c r="E69" s="5"/>
      <c r="F69" s="4"/>
      <c r="G69" s="4"/>
      <c r="H69" s="4"/>
      <c r="I69" s="99"/>
      <c r="J69" s="99"/>
      <c r="K69" s="63"/>
      <c r="L69" s="63"/>
      <c r="M69" s="63"/>
      <c r="N69" s="63"/>
      <c r="O69" s="219" t="s">
        <v>216</v>
      </c>
      <c r="P69" s="220"/>
    </row>
    <row r="70" spans="2:16" x14ac:dyDescent="0.25">
      <c r="B70" s="3"/>
      <c r="C70" s="3"/>
      <c r="D70" s="5"/>
      <c r="E70" s="5"/>
      <c r="F70" s="4"/>
      <c r="G70" s="4"/>
      <c r="H70" s="4"/>
      <c r="I70" s="99"/>
      <c r="J70" s="99"/>
      <c r="K70" s="63"/>
      <c r="L70" s="63"/>
      <c r="M70" s="63"/>
      <c r="N70" s="63"/>
      <c r="O70" s="219"/>
      <c r="P70" s="220"/>
    </row>
    <row r="71" spans="2:16" x14ac:dyDescent="0.25">
      <c r="B71" s="3"/>
      <c r="C71" s="3"/>
      <c r="D71" s="5"/>
      <c r="E71" s="5"/>
      <c r="F71" s="4"/>
      <c r="G71" s="4"/>
      <c r="H71" s="4"/>
      <c r="I71" s="99"/>
      <c r="J71" s="99"/>
      <c r="K71" s="63"/>
      <c r="L71" s="63"/>
      <c r="M71" s="63"/>
      <c r="N71" s="63"/>
      <c r="O71" s="219"/>
      <c r="P71" s="220"/>
    </row>
    <row r="72" spans="2:16" x14ac:dyDescent="0.25">
      <c r="B72" s="3"/>
      <c r="C72" s="3"/>
      <c r="D72" s="5"/>
      <c r="E72" s="5"/>
      <c r="F72" s="4"/>
      <c r="G72" s="4"/>
      <c r="H72" s="4"/>
      <c r="I72" s="99"/>
      <c r="J72" s="99"/>
      <c r="K72" s="63"/>
      <c r="L72" s="63"/>
      <c r="M72" s="63"/>
      <c r="N72" s="63"/>
      <c r="O72" s="219"/>
      <c r="P72" s="220"/>
    </row>
    <row r="73" spans="2:16" x14ac:dyDescent="0.25">
      <c r="B73" s="3"/>
      <c r="C73" s="3"/>
      <c r="D73" s="5"/>
      <c r="E73" s="5"/>
      <c r="F73" s="4"/>
      <c r="G73" s="4"/>
      <c r="H73" s="4"/>
      <c r="I73" s="99"/>
      <c r="J73" s="99"/>
      <c r="K73" s="63"/>
      <c r="L73" s="63"/>
      <c r="M73" s="63"/>
      <c r="N73" s="63"/>
      <c r="O73" s="219"/>
      <c r="P73" s="220"/>
    </row>
    <row r="74" spans="2:16" x14ac:dyDescent="0.25">
      <c r="B74" s="3"/>
      <c r="C74" s="3"/>
      <c r="D74" s="5"/>
      <c r="E74" s="5"/>
      <c r="F74" s="4"/>
      <c r="G74" s="4"/>
      <c r="H74" s="4"/>
      <c r="I74" s="99"/>
      <c r="J74" s="99"/>
      <c r="K74" s="63"/>
      <c r="L74" s="63"/>
      <c r="M74" s="63"/>
      <c r="N74" s="63"/>
      <c r="O74" s="219"/>
      <c r="P74" s="220"/>
    </row>
    <row r="75" spans="2:16" x14ac:dyDescent="0.25">
      <c r="B75" s="63"/>
      <c r="C75" s="63"/>
      <c r="D75" s="63"/>
      <c r="E75" s="63"/>
      <c r="F75" s="63"/>
      <c r="G75" s="63"/>
      <c r="H75" s="63"/>
      <c r="I75" s="63"/>
      <c r="J75" s="63"/>
      <c r="K75" s="63"/>
      <c r="L75" s="63"/>
      <c r="M75" s="63"/>
      <c r="N75" s="63"/>
      <c r="O75" s="219"/>
      <c r="P75" s="220"/>
    </row>
    <row r="76" spans="2:16" x14ac:dyDescent="0.25">
      <c r="B76" s="9" t="s">
        <v>1</v>
      </c>
    </row>
    <row r="77" spans="2:16" x14ac:dyDescent="0.25">
      <c r="B77" s="9" t="s">
        <v>35</v>
      </c>
    </row>
    <row r="78" spans="2:16" x14ac:dyDescent="0.25">
      <c r="B78" s="9" t="s">
        <v>60</v>
      </c>
    </row>
    <row r="80" spans="2:16" ht="15.75" thickBot="1" x14ac:dyDescent="0.3"/>
    <row r="81" spans="2:16" ht="27" thickBot="1" x14ac:dyDescent="0.3">
      <c r="B81" s="242" t="s">
        <v>36</v>
      </c>
      <c r="C81" s="243"/>
      <c r="D81" s="243"/>
      <c r="E81" s="243"/>
      <c r="F81" s="243"/>
      <c r="G81" s="243"/>
      <c r="H81" s="243"/>
      <c r="I81" s="243"/>
      <c r="J81" s="243"/>
      <c r="K81" s="243"/>
      <c r="L81" s="243"/>
      <c r="M81" s="243"/>
      <c r="N81" s="244"/>
    </row>
    <row r="86" spans="2:16" ht="76.5" customHeight="1" x14ac:dyDescent="0.25">
      <c r="B86" s="56" t="s">
        <v>0</v>
      </c>
      <c r="C86" s="56" t="s">
        <v>37</v>
      </c>
      <c r="D86" s="56" t="s">
        <v>38</v>
      </c>
      <c r="E86" s="56" t="s">
        <v>114</v>
      </c>
      <c r="F86" s="56" t="s">
        <v>116</v>
      </c>
      <c r="G86" s="56" t="s">
        <v>117</v>
      </c>
      <c r="H86" s="56" t="s">
        <v>118</v>
      </c>
      <c r="I86" s="56" t="s">
        <v>115</v>
      </c>
      <c r="J86" s="215" t="s">
        <v>119</v>
      </c>
      <c r="K86" s="216"/>
      <c r="L86" s="217"/>
      <c r="M86" s="56" t="s">
        <v>123</v>
      </c>
      <c r="N86" s="56" t="s">
        <v>39</v>
      </c>
      <c r="O86" s="56" t="s">
        <v>40</v>
      </c>
      <c r="P86" s="184" t="s">
        <v>3</v>
      </c>
    </row>
    <row r="87" spans="2:16" ht="60.75" customHeight="1" x14ac:dyDescent="0.25">
      <c r="B87" s="183" t="s">
        <v>41</v>
      </c>
      <c r="C87" s="172">
        <f t="shared" ref="C87:C92" si="3">(180+96)/200+(330/300)</f>
        <v>2.48</v>
      </c>
      <c r="D87" s="3" t="s">
        <v>177</v>
      </c>
      <c r="E87" s="3">
        <v>12745238</v>
      </c>
      <c r="F87" s="3" t="s">
        <v>178</v>
      </c>
      <c r="G87" s="3"/>
      <c r="H87" s="3"/>
      <c r="I87" s="5" t="s">
        <v>138</v>
      </c>
      <c r="J87" s="1" t="s">
        <v>181</v>
      </c>
      <c r="K87" s="100" t="s">
        <v>180</v>
      </c>
      <c r="L87" s="123" t="s">
        <v>182</v>
      </c>
      <c r="M87" s="123" t="s">
        <v>138</v>
      </c>
      <c r="N87" s="9" t="s">
        <v>139</v>
      </c>
      <c r="O87" s="123" t="s">
        <v>139</v>
      </c>
      <c r="P87" s="123" t="s">
        <v>179</v>
      </c>
    </row>
    <row r="88" spans="2:16" ht="60.75" customHeight="1" x14ac:dyDescent="0.25">
      <c r="B88" s="183" t="s">
        <v>41</v>
      </c>
      <c r="C88" s="172">
        <f t="shared" si="3"/>
        <v>2.48</v>
      </c>
      <c r="D88" s="3" t="s">
        <v>177</v>
      </c>
      <c r="E88" s="3">
        <v>12745238</v>
      </c>
      <c r="F88" s="3" t="s">
        <v>178</v>
      </c>
      <c r="G88" s="3"/>
      <c r="H88" s="3"/>
      <c r="I88" s="5" t="s">
        <v>138</v>
      </c>
      <c r="J88" s="1" t="s">
        <v>183</v>
      </c>
      <c r="K88" s="100" t="s">
        <v>185</v>
      </c>
      <c r="L88" s="123" t="s">
        <v>184</v>
      </c>
      <c r="M88" s="123" t="s">
        <v>138</v>
      </c>
      <c r="N88" s="9" t="s">
        <v>139</v>
      </c>
      <c r="O88" s="123" t="s">
        <v>139</v>
      </c>
      <c r="P88" s="123" t="s">
        <v>179</v>
      </c>
    </row>
    <row r="89" spans="2:16" ht="60.75" customHeight="1" x14ac:dyDescent="0.25">
      <c r="B89" s="183" t="s">
        <v>41</v>
      </c>
      <c r="C89" s="172">
        <f t="shared" si="3"/>
        <v>2.48</v>
      </c>
      <c r="D89" s="3" t="s">
        <v>186</v>
      </c>
      <c r="E89" s="3">
        <v>25273063</v>
      </c>
      <c r="F89" s="3" t="s">
        <v>178</v>
      </c>
      <c r="G89" s="3" t="s">
        <v>187</v>
      </c>
      <c r="H89" s="173">
        <v>41257</v>
      </c>
      <c r="I89" s="5" t="s">
        <v>138</v>
      </c>
      <c r="J89" s="1" t="s">
        <v>188</v>
      </c>
      <c r="K89" s="100" t="s">
        <v>189</v>
      </c>
      <c r="L89" s="123" t="s">
        <v>184</v>
      </c>
      <c r="M89" s="123" t="s">
        <v>138</v>
      </c>
      <c r="N89" s="9" t="s">
        <v>139</v>
      </c>
      <c r="O89" s="123" t="s">
        <v>139</v>
      </c>
      <c r="P89" s="123"/>
    </row>
    <row r="90" spans="2:16" ht="60.75" customHeight="1" x14ac:dyDescent="0.25">
      <c r="B90" s="183" t="s">
        <v>41</v>
      </c>
      <c r="C90" s="172">
        <f t="shared" si="3"/>
        <v>2.48</v>
      </c>
      <c r="D90" s="3" t="s">
        <v>186</v>
      </c>
      <c r="E90" s="3">
        <v>25273063</v>
      </c>
      <c r="F90" s="3" t="s">
        <v>178</v>
      </c>
      <c r="G90" s="3" t="s">
        <v>187</v>
      </c>
      <c r="H90" s="173">
        <v>41257</v>
      </c>
      <c r="I90" s="5" t="s">
        <v>138</v>
      </c>
      <c r="J90" s="1" t="s">
        <v>190</v>
      </c>
      <c r="K90" s="100" t="s">
        <v>191</v>
      </c>
      <c r="L90" s="123" t="s">
        <v>192</v>
      </c>
      <c r="M90" s="123" t="s">
        <v>138</v>
      </c>
      <c r="N90" s="9" t="s">
        <v>139</v>
      </c>
      <c r="O90" s="123" t="s">
        <v>139</v>
      </c>
      <c r="P90" s="123"/>
    </row>
    <row r="91" spans="2:16" ht="60.75" customHeight="1" x14ac:dyDescent="0.25">
      <c r="B91" s="183" t="s">
        <v>41</v>
      </c>
      <c r="C91" s="172">
        <f t="shared" si="3"/>
        <v>2.48</v>
      </c>
      <c r="D91" s="3" t="s">
        <v>193</v>
      </c>
      <c r="E91" s="3">
        <v>59827642</v>
      </c>
      <c r="F91" s="3" t="s">
        <v>178</v>
      </c>
      <c r="G91" s="3" t="s">
        <v>194</v>
      </c>
      <c r="H91" s="173" t="s">
        <v>195</v>
      </c>
      <c r="I91" s="5" t="s">
        <v>139</v>
      </c>
      <c r="J91" s="1" t="s">
        <v>197</v>
      </c>
      <c r="K91" s="100" t="s">
        <v>199</v>
      </c>
      <c r="L91" s="123" t="s">
        <v>198</v>
      </c>
      <c r="M91" s="123" t="s">
        <v>138</v>
      </c>
      <c r="N91" s="9" t="s">
        <v>139</v>
      </c>
      <c r="O91" s="123" t="s">
        <v>139</v>
      </c>
      <c r="P91" s="123" t="s">
        <v>196</v>
      </c>
    </row>
    <row r="92" spans="2:16" ht="60.75" customHeight="1" x14ac:dyDescent="0.25">
      <c r="B92" s="183" t="s">
        <v>41</v>
      </c>
      <c r="C92" s="172">
        <f t="shared" si="3"/>
        <v>2.48</v>
      </c>
      <c r="D92" s="3" t="s">
        <v>200</v>
      </c>
      <c r="E92" s="3">
        <v>30728935</v>
      </c>
      <c r="F92" s="3" t="s">
        <v>201</v>
      </c>
      <c r="G92" s="3" t="s">
        <v>194</v>
      </c>
      <c r="H92" s="173">
        <v>32990</v>
      </c>
      <c r="I92" s="5" t="s">
        <v>138</v>
      </c>
      <c r="J92" s="1" t="s">
        <v>203</v>
      </c>
      <c r="K92" s="100" t="s">
        <v>199</v>
      </c>
      <c r="L92" s="123" t="s">
        <v>202</v>
      </c>
      <c r="M92" s="123" t="s">
        <v>138</v>
      </c>
      <c r="N92" s="9" t="s">
        <v>139</v>
      </c>
      <c r="O92" s="123" t="s">
        <v>139</v>
      </c>
      <c r="P92" s="123" t="s">
        <v>196</v>
      </c>
    </row>
    <row r="93" spans="2:16" ht="33.6" customHeight="1" x14ac:dyDescent="0.25">
      <c r="B93" s="183" t="s">
        <v>42</v>
      </c>
      <c r="C93" s="183"/>
      <c r="D93" s="3"/>
      <c r="E93" s="3"/>
      <c r="F93" s="3"/>
      <c r="G93" s="3"/>
      <c r="H93" s="3"/>
      <c r="I93" s="5"/>
      <c r="J93" s="1"/>
      <c r="K93" s="99"/>
      <c r="L93" s="99"/>
      <c r="M93" s="123"/>
      <c r="N93" s="123"/>
      <c r="O93" s="123" t="s">
        <v>139</v>
      </c>
      <c r="P93" s="123" t="s">
        <v>204</v>
      </c>
    </row>
    <row r="95" spans="2:16" ht="15.75" thickBot="1" x14ac:dyDescent="0.3"/>
    <row r="96" spans="2:16" ht="27" thickBot="1" x14ac:dyDescent="0.3">
      <c r="B96" s="242" t="s">
        <v>44</v>
      </c>
      <c r="C96" s="243"/>
      <c r="D96" s="243"/>
      <c r="E96" s="243"/>
      <c r="F96" s="243"/>
      <c r="G96" s="243"/>
      <c r="H96" s="243"/>
      <c r="I96" s="243"/>
      <c r="J96" s="243"/>
      <c r="K96" s="243"/>
      <c r="L96" s="243"/>
      <c r="M96" s="243"/>
      <c r="N96" s="244"/>
    </row>
    <row r="99" spans="1:25" ht="46.15" customHeight="1" x14ac:dyDescent="0.25">
      <c r="B99" s="68" t="s">
        <v>31</v>
      </c>
      <c r="C99" s="68" t="s">
        <v>45</v>
      </c>
      <c r="D99" s="215" t="s">
        <v>3</v>
      </c>
      <c r="E99" s="217"/>
    </row>
    <row r="100" spans="1:25" ht="46.9" customHeight="1" x14ac:dyDescent="0.25">
      <c r="B100" s="69" t="s">
        <v>124</v>
      </c>
      <c r="C100" s="155" t="s">
        <v>139</v>
      </c>
      <c r="D100" s="248" t="s">
        <v>215</v>
      </c>
      <c r="E100" s="218"/>
    </row>
    <row r="103" spans="1:25" ht="26.25" x14ac:dyDescent="0.25">
      <c r="B103" s="221" t="s">
        <v>62</v>
      </c>
      <c r="C103" s="222"/>
      <c r="D103" s="222"/>
      <c r="E103" s="222"/>
      <c r="F103" s="222"/>
      <c r="G103" s="222"/>
      <c r="H103" s="222"/>
      <c r="I103" s="222"/>
      <c r="J103" s="222"/>
      <c r="K103" s="222"/>
      <c r="L103" s="222"/>
      <c r="M103" s="222"/>
      <c r="N103" s="222"/>
      <c r="O103" s="222"/>
      <c r="P103" s="222"/>
    </row>
    <row r="105" spans="1:25" ht="15.75" thickBot="1" x14ac:dyDescent="0.3"/>
    <row r="106" spans="1:25" ht="27" thickBot="1" x14ac:dyDescent="0.3">
      <c r="B106" s="242" t="s">
        <v>52</v>
      </c>
      <c r="C106" s="243"/>
      <c r="D106" s="243"/>
      <c r="E106" s="243"/>
      <c r="F106" s="243"/>
      <c r="G106" s="243"/>
      <c r="H106" s="243"/>
      <c r="I106" s="243"/>
      <c r="J106" s="243"/>
      <c r="K106" s="243"/>
      <c r="L106" s="243"/>
      <c r="M106" s="243"/>
      <c r="N106" s="244"/>
    </row>
    <row r="108" spans="1:25" ht="15.75" thickBot="1" x14ac:dyDescent="0.3">
      <c r="M108" s="65"/>
      <c r="N108" s="65"/>
    </row>
    <row r="109" spans="1:25" s="109" customFormat="1" ht="109.5" customHeight="1" x14ac:dyDescent="0.25">
      <c r="B109" s="120" t="s">
        <v>147</v>
      </c>
      <c r="C109" s="120" t="s">
        <v>148</v>
      </c>
      <c r="D109" s="120" t="s">
        <v>149</v>
      </c>
      <c r="E109" s="120" t="s">
        <v>43</v>
      </c>
      <c r="F109" s="120" t="s">
        <v>20</v>
      </c>
      <c r="G109" s="120" t="s">
        <v>101</v>
      </c>
      <c r="H109" s="120" t="s">
        <v>17</v>
      </c>
      <c r="I109" s="120" t="s">
        <v>10</v>
      </c>
      <c r="J109" s="120" t="s">
        <v>29</v>
      </c>
      <c r="K109" s="120" t="s">
        <v>59</v>
      </c>
      <c r="L109" s="120" t="s">
        <v>18</v>
      </c>
      <c r="M109" s="105" t="s">
        <v>24</v>
      </c>
      <c r="N109" s="120" t="s">
        <v>150</v>
      </c>
      <c r="O109" s="120" t="s">
        <v>34</v>
      </c>
      <c r="P109" s="121" t="s">
        <v>11</v>
      </c>
    </row>
    <row r="110" spans="1:25" s="115" customFormat="1" x14ac:dyDescent="0.25">
      <c r="A110" s="46">
        <v>1</v>
      </c>
      <c r="B110" s="116"/>
      <c r="C110" s="117"/>
      <c r="D110" s="116"/>
      <c r="E110" s="111"/>
      <c r="F110" s="112"/>
      <c r="G110" s="151"/>
      <c r="H110" s="119"/>
      <c r="I110" s="113"/>
      <c r="J110" s="113"/>
      <c r="K110" s="113"/>
      <c r="L110" s="113"/>
      <c r="M110" s="104"/>
      <c r="N110" s="104">
        <f>+M110*G110</f>
        <v>0</v>
      </c>
      <c r="O110" s="26"/>
      <c r="P110" s="26"/>
      <c r="Q110" s="114"/>
      <c r="R110" s="114"/>
      <c r="S110" s="114"/>
      <c r="T110" s="114"/>
      <c r="U110" s="114"/>
      <c r="V110" s="114"/>
      <c r="W110" s="114"/>
      <c r="X110" s="114"/>
      <c r="Y110" s="114"/>
    </row>
    <row r="111" spans="1:25" s="115" customFormat="1" x14ac:dyDescent="0.25">
      <c r="A111" s="46">
        <f>+A110+1</f>
        <v>2</v>
      </c>
      <c r="B111" s="116"/>
      <c r="C111" s="117"/>
      <c r="D111" s="116"/>
      <c r="E111" s="111"/>
      <c r="F111" s="112"/>
      <c r="G111" s="112"/>
      <c r="H111" s="112"/>
      <c r="I111" s="113"/>
      <c r="J111" s="113"/>
      <c r="K111" s="113"/>
      <c r="L111" s="113"/>
      <c r="M111" s="104"/>
      <c r="N111" s="104"/>
      <c r="O111" s="26"/>
      <c r="P111" s="26"/>
      <c r="Q111" s="114"/>
      <c r="R111" s="114"/>
      <c r="S111" s="114"/>
      <c r="T111" s="114"/>
      <c r="U111" s="114"/>
      <c r="V111" s="114"/>
      <c r="W111" s="114"/>
      <c r="X111" s="114"/>
      <c r="Y111" s="114"/>
    </row>
    <row r="112" spans="1:25" s="115" customFormat="1" x14ac:dyDescent="0.25">
      <c r="A112" s="46">
        <f t="shared" ref="A112:A117" si="4">+A111+1</f>
        <v>3</v>
      </c>
      <c r="B112" s="116"/>
      <c r="C112" s="117"/>
      <c r="D112" s="116"/>
      <c r="E112" s="111"/>
      <c r="F112" s="112"/>
      <c r="G112" s="112"/>
      <c r="H112" s="112"/>
      <c r="I112" s="113"/>
      <c r="J112" s="113"/>
      <c r="K112" s="113"/>
      <c r="L112" s="113"/>
      <c r="M112" s="104"/>
      <c r="N112" s="104"/>
      <c r="O112" s="26"/>
      <c r="P112" s="26"/>
      <c r="Q112" s="114"/>
      <c r="R112" s="114"/>
      <c r="S112" s="114"/>
      <c r="T112" s="114"/>
      <c r="U112" s="114"/>
      <c r="V112" s="114"/>
      <c r="W112" s="114"/>
      <c r="X112" s="114"/>
      <c r="Y112" s="114"/>
    </row>
    <row r="113" spans="1:25" s="115" customFormat="1" x14ac:dyDescent="0.25">
      <c r="A113" s="46">
        <f t="shared" si="4"/>
        <v>4</v>
      </c>
      <c r="B113" s="116"/>
      <c r="C113" s="117"/>
      <c r="D113" s="116"/>
      <c r="E113" s="111"/>
      <c r="F113" s="112"/>
      <c r="G113" s="112"/>
      <c r="H113" s="112"/>
      <c r="I113" s="113"/>
      <c r="J113" s="113"/>
      <c r="K113" s="113"/>
      <c r="L113" s="113"/>
      <c r="M113" s="104"/>
      <c r="N113" s="104"/>
      <c r="O113" s="26"/>
      <c r="P113" s="26"/>
      <c r="Q113" s="114"/>
      <c r="R113" s="114"/>
      <c r="S113" s="114"/>
      <c r="T113" s="114"/>
      <c r="U113" s="114"/>
      <c r="V113" s="114"/>
      <c r="W113" s="114"/>
      <c r="X113" s="114"/>
      <c r="Y113" s="114"/>
    </row>
    <row r="114" spans="1:25" s="115" customFormat="1" x14ac:dyDescent="0.25">
      <c r="A114" s="46">
        <f t="shared" si="4"/>
        <v>5</v>
      </c>
      <c r="B114" s="116"/>
      <c r="C114" s="117"/>
      <c r="D114" s="116"/>
      <c r="E114" s="111"/>
      <c r="F114" s="112"/>
      <c r="G114" s="112"/>
      <c r="H114" s="112"/>
      <c r="I114" s="113"/>
      <c r="J114" s="113"/>
      <c r="K114" s="113"/>
      <c r="L114" s="113"/>
      <c r="M114" s="104"/>
      <c r="N114" s="104"/>
      <c r="O114" s="26"/>
      <c r="P114" s="26"/>
      <c r="Q114" s="114"/>
      <c r="R114" s="114"/>
      <c r="S114" s="114"/>
      <c r="T114" s="114"/>
      <c r="U114" s="114"/>
      <c r="V114" s="114"/>
      <c r="W114" s="114"/>
      <c r="X114" s="114"/>
      <c r="Y114" s="114"/>
    </row>
    <row r="115" spans="1:25" s="115" customFormat="1" x14ac:dyDescent="0.25">
      <c r="A115" s="46">
        <f t="shared" si="4"/>
        <v>6</v>
      </c>
      <c r="B115" s="116"/>
      <c r="C115" s="117"/>
      <c r="D115" s="116"/>
      <c r="E115" s="111"/>
      <c r="F115" s="112"/>
      <c r="G115" s="112"/>
      <c r="H115" s="112"/>
      <c r="I115" s="113"/>
      <c r="J115" s="113"/>
      <c r="K115" s="113"/>
      <c r="L115" s="113"/>
      <c r="M115" s="104"/>
      <c r="N115" s="104"/>
      <c r="O115" s="26"/>
      <c r="P115" s="26"/>
      <c r="Q115" s="114"/>
      <c r="R115" s="114"/>
      <c r="S115" s="114"/>
      <c r="T115" s="114"/>
      <c r="U115" s="114"/>
      <c r="V115" s="114"/>
      <c r="W115" s="114"/>
      <c r="X115" s="114"/>
      <c r="Y115" s="114"/>
    </row>
    <row r="116" spans="1:25" s="115" customFormat="1" x14ac:dyDescent="0.25">
      <c r="A116" s="46">
        <f t="shared" si="4"/>
        <v>7</v>
      </c>
      <c r="B116" s="116"/>
      <c r="C116" s="117"/>
      <c r="D116" s="116"/>
      <c r="E116" s="111"/>
      <c r="F116" s="112"/>
      <c r="G116" s="112"/>
      <c r="H116" s="112"/>
      <c r="I116" s="113"/>
      <c r="J116" s="113"/>
      <c r="K116" s="113"/>
      <c r="L116" s="113"/>
      <c r="M116" s="104"/>
      <c r="N116" s="104"/>
      <c r="O116" s="26"/>
      <c r="P116" s="26"/>
      <c r="Q116" s="114"/>
      <c r="R116" s="114"/>
      <c r="S116" s="114"/>
      <c r="T116" s="114"/>
      <c r="U116" s="114"/>
      <c r="V116" s="114"/>
      <c r="W116" s="114"/>
      <c r="X116" s="114"/>
      <c r="Y116" s="114"/>
    </row>
    <row r="117" spans="1:25" s="115" customFormat="1" x14ac:dyDescent="0.25">
      <c r="A117" s="46">
        <f t="shared" si="4"/>
        <v>8</v>
      </c>
      <c r="B117" s="116"/>
      <c r="C117" s="117"/>
      <c r="D117" s="116"/>
      <c r="E117" s="111"/>
      <c r="F117" s="112"/>
      <c r="G117" s="112"/>
      <c r="H117" s="112"/>
      <c r="I117" s="113"/>
      <c r="J117" s="113"/>
      <c r="K117" s="113"/>
      <c r="L117" s="113"/>
      <c r="M117" s="104"/>
      <c r="N117" s="104"/>
      <c r="O117" s="26"/>
      <c r="P117" s="26"/>
      <c r="Q117" s="114"/>
      <c r="R117" s="114"/>
      <c r="S117" s="114"/>
      <c r="T117" s="114"/>
      <c r="U117" s="114"/>
      <c r="V117" s="114"/>
      <c r="W117" s="114"/>
      <c r="X117" s="114"/>
      <c r="Y117" s="114"/>
    </row>
    <row r="118" spans="1:25" s="115" customFormat="1" x14ac:dyDescent="0.25">
      <c r="A118" s="46"/>
      <c r="B118" s="49" t="s">
        <v>16</v>
      </c>
      <c r="C118" s="117"/>
      <c r="D118" s="116"/>
      <c r="E118" s="111"/>
      <c r="F118" s="112"/>
      <c r="G118" s="112"/>
      <c r="H118" s="112"/>
      <c r="I118" s="113"/>
      <c r="J118" s="113"/>
      <c r="K118" s="118">
        <f t="shared" ref="K118" si="5">SUM(K110:K117)</f>
        <v>0</v>
      </c>
      <c r="L118" s="118">
        <f t="shared" ref="L118:N118" si="6">SUM(L110:L117)</f>
        <v>0</v>
      </c>
      <c r="M118" s="150">
        <f t="shared" si="6"/>
        <v>0</v>
      </c>
      <c r="N118" s="118">
        <f t="shared" si="6"/>
        <v>0</v>
      </c>
      <c r="O118" s="26"/>
      <c r="P118" s="26"/>
    </row>
    <row r="119" spans="1:25" x14ac:dyDescent="0.25">
      <c r="B119" s="29"/>
      <c r="C119" s="29"/>
      <c r="D119" s="29"/>
      <c r="E119" s="30"/>
      <c r="F119" s="29"/>
      <c r="G119" s="29"/>
      <c r="H119" s="29"/>
      <c r="I119" s="29"/>
      <c r="J119" s="29"/>
      <c r="K119" s="29"/>
      <c r="L119" s="29"/>
      <c r="M119" s="29"/>
      <c r="N119" s="29"/>
      <c r="O119" s="29"/>
      <c r="P119" s="29"/>
    </row>
    <row r="120" spans="1:25" ht="18.75" x14ac:dyDescent="0.25">
      <c r="B120" s="59" t="s">
        <v>30</v>
      </c>
      <c r="C120" s="73">
        <f>+K118</f>
        <v>0</v>
      </c>
      <c r="H120" s="31"/>
      <c r="I120" s="31"/>
      <c r="J120" s="31"/>
      <c r="K120" s="31"/>
      <c r="L120" s="31"/>
      <c r="M120" s="31"/>
      <c r="N120" s="29"/>
      <c r="O120" s="29"/>
      <c r="P120" s="29"/>
    </row>
    <row r="122" spans="1:25" ht="15.75" thickBot="1" x14ac:dyDescent="0.3"/>
    <row r="123" spans="1:25" ht="37.15" customHeight="1" thickBot="1" x14ac:dyDescent="0.3">
      <c r="B123" s="76" t="s">
        <v>47</v>
      </c>
      <c r="C123" s="77" t="s">
        <v>48</v>
      </c>
      <c r="D123" s="76" t="s">
        <v>49</v>
      </c>
      <c r="E123" s="77" t="s">
        <v>53</v>
      </c>
    </row>
    <row r="124" spans="1:25" ht="41.45" customHeight="1" x14ac:dyDescent="0.25">
      <c r="B124" s="67" t="s">
        <v>125</v>
      </c>
      <c r="C124" s="70">
        <v>20</v>
      </c>
      <c r="D124" s="70"/>
      <c r="E124" s="245">
        <f>+D124+D125+D126</f>
        <v>0</v>
      </c>
    </row>
    <row r="125" spans="1:25" x14ac:dyDescent="0.25">
      <c r="B125" s="67" t="s">
        <v>126</v>
      </c>
      <c r="C125" s="57">
        <v>30</v>
      </c>
      <c r="D125" s="71">
        <v>0</v>
      </c>
      <c r="E125" s="246"/>
    </row>
    <row r="126" spans="1:25" ht="15.75" thickBot="1" x14ac:dyDescent="0.3">
      <c r="B126" s="67" t="s">
        <v>127</v>
      </c>
      <c r="C126" s="72">
        <v>40</v>
      </c>
      <c r="D126" s="72">
        <v>0</v>
      </c>
      <c r="E126" s="247"/>
    </row>
    <row r="128" spans="1:25" ht="15.75" thickBot="1" x14ac:dyDescent="0.3"/>
    <row r="129" spans="2:16" ht="27" thickBot="1" x14ac:dyDescent="0.3">
      <c r="B129" s="242" t="s">
        <v>50</v>
      </c>
      <c r="C129" s="243"/>
      <c r="D129" s="243"/>
      <c r="E129" s="243"/>
      <c r="F129" s="243"/>
      <c r="G129" s="243"/>
      <c r="H129" s="243"/>
      <c r="I129" s="243"/>
      <c r="J129" s="243"/>
      <c r="K129" s="243"/>
      <c r="L129" s="243"/>
      <c r="M129" s="243"/>
      <c r="N129" s="244"/>
    </row>
    <row r="131" spans="2:16" ht="76.5" customHeight="1" x14ac:dyDescent="0.25">
      <c r="B131" s="56" t="s">
        <v>0</v>
      </c>
      <c r="C131" s="56" t="s">
        <v>37</v>
      </c>
      <c r="D131" s="56" t="s">
        <v>38</v>
      </c>
      <c r="E131" s="56" t="s">
        <v>114</v>
      </c>
      <c r="F131" s="56" t="s">
        <v>116</v>
      </c>
      <c r="G131" s="56" t="s">
        <v>117</v>
      </c>
      <c r="H131" s="56" t="s">
        <v>118</v>
      </c>
      <c r="I131" s="56" t="s">
        <v>115</v>
      </c>
      <c r="J131" s="215" t="s">
        <v>119</v>
      </c>
      <c r="K131" s="216"/>
      <c r="L131" s="217"/>
      <c r="M131" s="56" t="s">
        <v>123</v>
      </c>
      <c r="N131" s="56" t="s">
        <v>39</v>
      </c>
      <c r="O131" s="56" t="s">
        <v>40</v>
      </c>
      <c r="P131" s="184" t="s">
        <v>3</v>
      </c>
    </row>
    <row r="132" spans="2:16" ht="60.75" customHeight="1" x14ac:dyDescent="0.25">
      <c r="B132" s="92" t="s">
        <v>131</v>
      </c>
      <c r="C132" s="92"/>
      <c r="D132" s="3"/>
      <c r="E132" s="3"/>
      <c r="F132" s="3"/>
      <c r="G132" s="3"/>
      <c r="H132" s="3"/>
      <c r="I132" s="5"/>
      <c r="J132" s="1" t="s">
        <v>120</v>
      </c>
      <c r="K132" s="100" t="s">
        <v>121</v>
      </c>
      <c r="L132" s="99" t="s">
        <v>122</v>
      </c>
      <c r="M132" s="63"/>
      <c r="N132" s="63"/>
      <c r="O132" s="63"/>
      <c r="P132" s="185"/>
    </row>
    <row r="133" spans="2:16" ht="60.75" customHeight="1" x14ac:dyDescent="0.25">
      <c r="B133" s="92" t="s">
        <v>132</v>
      </c>
      <c r="C133" s="92"/>
      <c r="D133" s="3"/>
      <c r="E133" s="3"/>
      <c r="F133" s="3"/>
      <c r="G133" s="3"/>
      <c r="H133" s="3"/>
      <c r="I133" s="5"/>
      <c r="J133" s="1"/>
      <c r="K133" s="100"/>
      <c r="L133" s="99"/>
      <c r="M133" s="63"/>
      <c r="N133" s="63"/>
      <c r="O133" s="63"/>
      <c r="P133" s="93"/>
    </row>
    <row r="134" spans="2:16" ht="33.6" customHeight="1" x14ac:dyDescent="0.25">
      <c r="B134" s="92" t="s">
        <v>133</v>
      </c>
      <c r="C134" s="92"/>
      <c r="D134" s="3"/>
      <c r="E134" s="3"/>
      <c r="F134" s="3"/>
      <c r="G134" s="3"/>
      <c r="H134" s="3"/>
      <c r="I134" s="5"/>
      <c r="J134" s="1"/>
      <c r="K134" s="99"/>
      <c r="L134" s="99"/>
      <c r="M134" s="63"/>
      <c r="N134" s="63"/>
      <c r="O134" s="63"/>
      <c r="P134" s="185"/>
    </row>
    <row r="137" spans="2:16" ht="15.75" thickBot="1" x14ac:dyDescent="0.3"/>
    <row r="138" spans="2:16" ht="54" customHeight="1" x14ac:dyDescent="0.25">
      <c r="B138" s="75" t="s">
        <v>31</v>
      </c>
      <c r="C138" s="75" t="s">
        <v>47</v>
      </c>
      <c r="D138" s="56" t="s">
        <v>48</v>
      </c>
      <c r="E138" s="75" t="s">
        <v>49</v>
      </c>
      <c r="F138" s="77" t="s">
        <v>54</v>
      </c>
      <c r="G138" s="96"/>
    </row>
    <row r="139" spans="2:16" ht="120.75" customHeight="1" x14ac:dyDescent="0.2">
      <c r="B139" s="236" t="s">
        <v>51</v>
      </c>
      <c r="C139" s="6" t="s">
        <v>128</v>
      </c>
      <c r="D139" s="71">
        <v>25</v>
      </c>
      <c r="E139" s="71"/>
      <c r="F139" s="237">
        <f>+E139+E140+E141</f>
        <v>0</v>
      </c>
      <c r="G139" s="97"/>
    </row>
    <row r="140" spans="2:16" ht="76.150000000000006" customHeight="1" x14ac:dyDescent="0.2">
      <c r="B140" s="236"/>
      <c r="C140" s="6" t="s">
        <v>129</v>
      </c>
      <c r="D140" s="74">
        <v>25</v>
      </c>
      <c r="E140" s="71"/>
      <c r="F140" s="238"/>
      <c r="G140" s="97"/>
    </row>
    <row r="141" spans="2:16" ht="69" customHeight="1" x14ac:dyDescent="0.2">
      <c r="B141" s="236"/>
      <c r="C141" s="6" t="s">
        <v>130</v>
      </c>
      <c r="D141" s="71">
        <v>10</v>
      </c>
      <c r="E141" s="71"/>
      <c r="F141" s="239"/>
      <c r="G141" s="97"/>
    </row>
    <row r="142" spans="2:16" x14ac:dyDescent="0.25">
      <c r="C142"/>
    </row>
    <row r="145" spans="2:5" x14ac:dyDescent="0.25">
      <c r="B145" s="66" t="s">
        <v>55</v>
      </c>
    </row>
    <row r="148" spans="2:5" x14ac:dyDescent="0.25">
      <c r="B148" s="78" t="s">
        <v>31</v>
      </c>
      <c r="C148" s="78" t="s">
        <v>56</v>
      </c>
      <c r="D148" s="75" t="s">
        <v>49</v>
      </c>
      <c r="E148" s="75" t="s">
        <v>16</v>
      </c>
    </row>
    <row r="149" spans="2:5" ht="28.5" x14ac:dyDescent="0.25">
      <c r="B149" s="2" t="s">
        <v>57</v>
      </c>
      <c r="C149" s="7">
        <v>40</v>
      </c>
      <c r="D149" s="71">
        <f>+E124</f>
        <v>0</v>
      </c>
      <c r="E149" s="240">
        <f>+D149+D150</f>
        <v>0</v>
      </c>
    </row>
    <row r="150" spans="2:5" ht="42.75" x14ac:dyDescent="0.25">
      <c r="B150" s="2" t="s">
        <v>58</v>
      </c>
      <c r="C150" s="7">
        <v>60</v>
      </c>
      <c r="D150" s="71">
        <f>+F139</f>
        <v>0</v>
      </c>
      <c r="E150" s="241"/>
    </row>
  </sheetData>
  <customSheetViews>
    <customSheetView guid="{12ED99CC-CCE7-4CD1-96A5-BE1CF96AF86D}" scale="70" hiddenColumns="1" topLeftCell="H85">
      <selection activeCell="P89" sqref="P89"/>
      <pageMargins left="0.7" right="0.7" top="0.75" bottom="0.75" header="0.3" footer="0.3"/>
      <pageSetup orientation="portrait" horizontalDpi="4294967295" verticalDpi="4294967295" r:id="rId1"/>
    </customSheetView>
    <customSheetView guid="{849D4811-A5F8-4EE3-B7EA-40AA8E517D28}" scale="70" hiddenColumns="1" topLeftCell="A13">
      <selection activeCell="D33" sqref="D33"/>
      <pageMargins left="0.7" right="0.7" top="0.75" bottom="0.75" header="0.3" footer="0.3"/>
      <pageSetup orientation="portrait" horizontalDpi="4294967295" verticalDpi="4294967295" r:id="rId2"/>
    </customSheetView>
    <customSheetView guid="{0AD7F555-CC0E-4B83-9E28-87047E1544A1}" scale="70" hiddenColumns="1" topLeftCell="A22">
      <selection activeCell="I77" sqref="I77"/>
      <pageMargins left="0.7" right="0.7" top="0.75" bottom="0.75" header="0.3" footer="0.3"/>
      <pageSetup orientation="portrait" horizontalDpi="4294967295" verticalDpi="4294967295" r:id="rId3"/>
    </customSheetView>
    <customSheetView guid="{03A0D968-5AE9-4621-A556-E018D3A762A3}" scale="70" hiddenColumns="1" topLeftCell="H87">
      <selection activeCell="P93" sqref="P93:Q93"/>
      <pageMargins left="0.7" right="0.7" top="0.75" bottom="0.75" header="0.3" footer="0.3"/>
      <pageSetup orientation="portrait" horizontalDpi="4294967295" verticalDpi="4294967295" r:id="rId4"/>
    </customSheetView>
    <customSheetView guid="{571BB4CC-4F28-4F6E-B308-B2DB3386454F}" scale="70" hiddenColumns="1" topLeftCell="B17">
      <selection activeCell="F33" sqref="F33"/>
      <pageMargins left="0.7" right="0.7" top="0.75" bottom="0.75" header="0.3" footer="0.3"/>
      <pageSetup orientation="portrait" horizontalDpi="4294967295" verticalDpi="4294967295" r:id="rId5"/>
    </customSheetView>
    <customSheetView guid="{2D1F2AC7-B3E3-4DBA-BF24-E8B760E8056E}" scale="70" showPageBreaks="1" hiddenColumns="1" topLeftCell="B127">
      <selection activeCell="C148" sqref="C148"/>
      <pageMargins left="0.7" right="0.7" top="0.75" bottom="0.75" header="0.3" footer="0.3"/>
      <pageSetup orientation="portrait" horizontalDpi="4294967295" verticalDpi="4294967295" r:id="rId6"/>
    </customSheetView>
    <customSheetView guid="{85882933-61E8-4BD1-A4BA-95AC48D6F815}" scale="70" hiddenColumns="1" topLeftCell="B92">
      <selection activeCell="C95" sqref="C95"/>
      <pageMargins left="0.7" right="0.7" top="0.75" bottom="0.75" header="0.3" footer="0.3"/>
      <pageSetup orientation="portrait" horizontalDpi="4294967295" verticalDpi="4294967295" r:id="rId7"/>
    </customSheetView>
    <customSheetView guid="{A5A1733B-0DC2-44D2-8C48-ABA654AEEC08}" scale="70" hiddenColumns="1" topLeftCell="A93">
      <selection activeCell="C100" sqref="C100"/>
      <pageMargins left="0.7" right="0.7" top="0.75" bottom="0.75" header="0.3" footer="0.3"/>
      <pageSetup orientation="portrait" horizontalDpi="4294967295" verticalDpi="4294967295" r:id="rId8"/>
    </customSheetView>
    <customSheetView guid="{2968E262-F6AE-4C0A-89CC-CBC9F879AAAB}" scale="70" hiddenColumns="1" topLeftCell="H87">
      <selection activeCell="P93" sqref="P93:Q93"/>
      <pageMargins left="0.7" right="0.7" top="0.75" bottom="0.75" header="0.3" footer="0.3"/>
      <pageSetup orientation="portrait" horizontalDpi="4294967295" verticalDpi="4294967295" r:id="rId9"/>
    </customSheetView>
    <customSheetView guid="{2C1576B6-A016-4D4C-862D-07B3A6020FE4}" scale="70" hiddenColumns="1" topLeftCell="A50">
      <selection activeCell="E61" sqref="E61"/>
      <pageMargins left="0.7" right="0.7" top="0.75" bottom="0.75" header="0.3" footer="0.3"/>
      <pageSetup orientation="portrait" horizontalDpi="4294967295" verticalDpi="4294967295" r:id="rId10"/>
    </customSheetView>
    <customSheetView guid="{CEE743B0-433B-4B04-9975-203A9A0D1F01}" scale="70" hiddenColumns="1" topLeftCell="A70">
      <selection activeCell="E89" sqref="E89"/>
      <pageMargins left="0.7" right="0.7" top="0.75" bottom="0.75" header="0.3" footer="0.3"/>
      <pageSetup orientation="portrait" horizontalDpi="4294967295" verticalDpi="4294967295" r:id="rId11"/>
    </customSheetView>
  </customSheetViews>
  <mergeCells count="37">
    <mergeCell ref="O69:P69"/>
    <mergeCell ref="B139:B141"/>
    <mergeCell ref="F139:F141"/>
    <mergeCell ref="E149:E150"/>
    <mergeCell ref="B2:P2"/>
    <mergeCell ref="B103:P103"/>
    <mergeCell ref="B129:N129"/>
    <mergeCell ref="E124:E126"/>
    <mergeCell ref="B96:N96"/>
    <mergeCell ref="D99:E99"/>
    <mergeCell ref="D100:E100"/>
    <mergeCell ref="B106:N10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31:L131"/>
    <mergeCell ref="J86:L86"/>
  </mergeCells>
  <dataValidations count="2">
    <dataValidation type="decimal" allowBlank="1" showInputMessage="1" showErrorMessage="1" sqref="WVG983066 WLK983066 C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C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C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C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C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C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C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C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C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C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C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C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C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C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C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66 A65562 IR65562 SN65562 ACJ65562 AMF65562 AWB65562 BFX65562 BPT65562 BZP65562 CJL65562 CTH65562 DDD65562 DMZ65562 DWV65562 EGR65562 EQN65562 FAJ65562 FKF65562 FUB65562 GDX65562 GNT65562 GXP65562 HHL65562 HRH65562 IBD65562 IKZ65562 IUV65562 JER65562 JON65562 JYJ65562 KIF65562 KSB65562 LBX65562 LLT65562 LVP65562 MFL65562 MPH65562 MZD65562 NIZ65562 NSV65562 OCR65562 OMN65562 OWJ65562 PGF65562 PQB65562 PZX65562 QJT65562 QTP65562 RDL65562 RNH65562 RXD65562 SGZ65562 SQV65562 TAR65562 TKN65562 TUJ65562 UEF65562 UOB65562 UXX65562 VHT65562 VRP65562 WBL65562 WLH65562 WVD65562 A131098 IR131098 SN131098 ACJ131098 AMF131098 AWB131098 BFX131098 BPT131098 BZP131098 CJL131098 CTH131098 DDD131098 DMZ131098 DWV131098 EGR131098 EQN131098 FAJ131098 FKF131098 FUB131098 GDX131098 GNT131098 GXP131098 HHL131098 HRH131098 IBD131098 IKZ131098 IUV131098 JER131098 JON131098 JYJ131098 KIF131098 KSB131098 LBX131098 LLT131098 LVP131098 MFL131098 MPH131098 MZD131098 NIZ131098 NSV131098 OCR131098 OMN131098 OWJ131098 PGF131098 PQB131098 PZX131098 QJT131098 QTP131098 RDL131098 RNH131098 RXD131098 SGZ131098 SQV131098 TAR131098 TKN131098 TUJ131098 UEF131098 UOB131098 UXX131098 VHT131098 VRP131098 WBL131098 WLH131098 WVD131098 A196634 IR196634 SN196634 ACJ196634 AMF196634 AWB196634 BFX196634 BPT196634 BZP196634 CJL196634 CTH196634 DDD196634 DMZ196634 DWV196634 EGR196634 EQN196634 FAJ196634 FKF196634 FUB196634 GDX196634 GNT196634 GXP196634 HHL196634 HRH196634 IBD196634 IKZ196634 IUV196634 JER196634 JON196634 JYJ196634 KIF196634 KSB196634 LBX196634 LLT196634 LVP196634 MFL196634 MPH196634 MZD196634 NIZ196634 NSV196634 OCR196634 OMN196634 OWJ196634 PGF196634 PQB196634 PZX196634 QJT196634 QTP196634 RDL196634 RNH196634 RXD196634 SGZ196634 SQV196634 TAR196634 TKN196634 TUJ196634 UEF196634 UOB196634 UXX196634 VHT196634 VRP196634 WBL196634 WLH196634 WVD196634 A262170 IR262170 SN262170 ACJ262170 AMF262170 AWB262170 BFX262170 BPT262170 BZP262170 CJL262170 CTH262170 DDD262170 DMZ262170 DWV262170 EGR262170 EQN262170 FAJ262170 FKF262170 FUB262170 GDX262170 GNT262170 GXP262170 HHL262170 HRH262170 IBD262170 IKZ262170 IUV262170 JER262170 JON262170 JYJ262170 KIF262170 KSB262170 LBX262170 LLT262170 LVP262170 MFL262170 MPH262170 MZD262170 NIZ262170 NSV262170 OCR262170 OMN262170 OWJ262170 PGF262170 PQB262170 PZX262170 QJT262170 QTP262170 RDL262170 RNH262170 RXD262170 SGZ262170 SQV262170 TAR262170 TKN262170 TUJ262170 UEF262170 UOB262170 UXX262170 VHT262170 VRP262170 WBL262170 WLH262170 WVD262170 A327706 IR327706 SN327706 ACJ327706 AMF327706 AWB327706 BFX327706 BPT327706 BZP327706 CJL327706 CTH327706 DDD327706 DMZ327706 DWV327706 EGR327706 EQN327706 FAJ327706 FKF327706 FUB327706 GDX327706 GNT327706 GXP327706 HHL327706 HRH327706 IBD327706 IKZ327706 IUV327706 JER327706 JON327706 JYJ327706 KIF327706 KSB327706 LBX327706 LLT327706 LVP327706 MFL327706 MPH327706 MZD327706 NIZ327706 NSV327706 OCR327706 OMN327706 OWJ327706 PGF327706 PQB327706 PZX327706 QJT327706 QTP327706 RDL327706 RNH327706 RXD327706 SGZ327706 SQV327706 TAR327706 TKN327706 TUJ327706 UEF327706 UOB327706 UXX327706 VHT327706 VRP327706 WBL327706 WLH327706 WVD327706 A393242 IR393242 SN393242 ACJ393242 AMF393242 AWB393242 BFX393242 BPT393242 BZP393242 CJL393242 CTH393242 DDD393242 DMZ393242 DWV393242 EGR393242 EQN393242 FAJ393242 FKF393242 FUB393242 GDX393242 GNT393242 GXP393242 HHL393242 HRH393242 IBD393242 IKZ393242 IUV393242 JER393242 JON393242 JYJ393242 KIF393242 KSB393242 LBX393242 LLT393242 LVP393242 MFL393242 MPH393242 MZD393242 NIZ393242 NSV393242 OCR393242 OMN393242 OWJ393242 PGF393242 PQB393242 PZX393242 QJT393242 QTP393242 RDL393242 RNH393242 RXD393242 SGZ393242 SQV393242 TAR393242 TKN393242 TUJ393242 UEF393242 UOB393242 UXX393242 VHT393242 VRP393242 WBL393242 WLH393242 WVD393242 A458778 IR458778 SN458778 ACJ458778 AMF458778 AWB458778 BFX458778 BPT458778 BZP458778 CJL458778 CTH458778 DDD458778 DMZ458778 DWV458778 EGR458778 EQN458778 FAJ458778 FKF458778 FUB458778 GDX458778 GNT458778 GXP458778 HHL458778 HRH458778 IBD458778 IKZ458778 IUV458778 JER458778 JON458778 JYJ458778 KIF458778 KSB458778 LBX458778 LLT458778 LVP458778 MFL458778 MPH458778 MZD458778 NIZ458778 NSV458778 OCR458778 OMN458778 OWJ458778 PGF458778 PQB458778 PZX458778 QJT458778 QTP458778 RDL458778 RNH458778 RXD458778 SGZ458778 SQV458778 TAR458778 TKN458778 TUJ458778 UEF458778 UOB458778 UXX458778 VHT458778 VRP458778 WBL458778 WLH458778 WVD458778 A524314 IR524314 SN524314 ACJ524314 AMF524314 AWB524314 BFX524314 BPT524314 BZP524314 CJL524314 CTH524314 DDD524314 DMZ524314 DWV524314 EGR524314 EQN524314 FAJ524314 FKF524314 FUB524314 GDX524314 GNT524314 GXP524314 HHL524314 HRH524314 IBD524314 IKZ524314 IUV524314 JER524314 JON524314 JYJ524314 KIF524314 KSB524314 LBX524314 LLT524314 LVP524314 MFL524314 MPH524314 MZD524314 NIZ524314 NSV524314 OCR524314 OMN524314 OWJ524314 PGF524314 PQB524314 PZX524314 QJT524314 QTP524314 RDL524314 RNH524314 RXD524314 SGZ524314 SQV524314 TAR524314 TKN524314 TUJ524314 UEF524314 UOB524314 UXX524314 VHT524314 VRP524314 WBL524314 WLH524314 WVD524314 A589850 IR589850 SN589850 ACJ589850 AMF589850 AWB589850 BFX589850 BPT589850 BZP589850 CJL589850 CTH589850 DDD589850 DMZ589850 DWV589850 EGR589850 EQN589850 FAJ589850 FKF589850 FUB589850 GDX589850 GNT589850 GXP589850 HHL589850 HRH589850 IBD589850 IKZ589850 IUV589850 JER589850 JON589850 JYJ589850 KIF589850 KSB589850 LBX589850 LLT589850 LVP589850 MFL589850 MPH589850 MZD589850 NIZ589850 NSV589850 OCR589850 OMN589850 OWJ589850 PGF589850 PQB589850 PZX589850 QJT589850 QTP589850 RDL589850 RNH589850 RXD589850 SGZ589850 SQV589850 TAR589850 TKN589850 TUJ589850 UEF589850 UOB589850 UXX589850 VHT589850 VRP589850 WBL589850 WLH589850 WVD589850 A655386 IR655386 SN655386 ACJ655386 AMF655386 AWB655386 BFX655386 BPT655386 BZP655386 CJL655386 CTH655386 DDD655386 DMZ655386 DWV655386 EGR655386 EQN655386 FAJ655386 FKF655386 FUB655386 GDX655386 GNT655386 GXP655386 HHL655386 HRH655386 IBD655386 IKZ655386 IUV655386 JER655386 JON655386 JYJ655386 KIF655386 KSB655386 LBX655386 LLT655386 LVP655386 MFL655386 MPH655386 MZD655386 NIZ655386 NSV655386 OCR655386 OMN655386 OWJ655386 PGF655386 PQB655386 PZX655386 QJT655386 QTP655386 RDL655386 RNH655386 RXD655386 SGZ655386 SQV655386 TAR655386 TKN655386 TUJ655386 UEF655386 UOB655386 UXX655386 VHT655386 VRP655386 WBL655386 WLH655386 WVD655386 A720922 IR720922 SN720922 ACJ720922 AMF720922 AWB720922 BFX720922 BPT720922 BZP720922 CJL720922 CTH720922 DDD720922 DMZ720922 DWV720922 EGR720922 EQN720922 FAJ720922 FKF720922 FUB720922 GDX720922 GNT720922 GXP720922 HHL720922 HRH720922 IBD720922 IKZ720922 IUV720922 JER720922 JON720922 JYJ720922 KIF720922 KSB720922 LBX720922 LLT720922 LVP720922 MFL720922 MPH720922 MZD720922 NIZ720922 NSV720922 OCR720922 OMN720922 OWJ720922 PGF720922 PQB720922 PZX720922 QJT720922 QTP720922 RDL720922 RNH720922 RXD720922 SGZ720922 SQV720922 TAR720922 TKN720922 TUJ720922 UEF720922 UOB720922 UXX720922 VHT720922 VRP720922 WBL720922 WLH720922 WVD720922 A786458 IR786458 SN786458 ACJ786458 AMF786458 AWB786458 BFX786458 BPT786458 BZP786458 CJL786458 CTH786458 DDD786458 DMZ786458 DWV786458 EGR786458 EQN786458 FAJ786458 FKF786458 FUB786458 GDX786458 GNT786458 GXP786458 HHL786458 HRH786458 IBD786458 IKZ786458 IUV786458 JER786458 JON786458 JYJ786458 KIF786458 KSB786458 LBX786458 LLT786458 LVP786458 MFL786458 MPH786458 MZD786458 NIZ786458 NSV786458 OCR786458 OMN786458 OWJ786458 PGF786458 PQB786458 PZX786458 QJT786458 QTP786458 RDL786458 RNH786458 RXD786458 SGZ786458 SQV786458 TAR786458 TKN786458 TUJ786458 UEF786458 UOB786458 UXX786458 VHT786458 VRP786458 WBL786458 WLH786458 WVD786458 A851994 IR851994 SN851994 ACJ851994 AMF851994 AWB851994 BFX851994 BPT851994 BZP851994 CJL851994 CTH851994 DDD851994 DMZ851994 DWV851994 EGR851994 EQN851994 FAJ851994 FKF851994 FUB851994 GDX851994 GNT851994 GXP851994 HHL851994 HRH851994 IBD851994 IKZ851994 IUV851994 JER851994 JON851994 JYJ851994 KIF851994 KSB851994 LBX851994 LLT851994 LVP851994 MFL851994 MPH851994 MZD851994 NIZ851994 NSV851994 OCR851994 OMN851994 OWJ851994 PGF851994 PQB851994 PZX851994 QJT851994 QTP851994 RDL851994 RNH851994 RXD851994 SGZ851994 SQV851994 TAR851994 TKN851994 TUJ851994 UEF851994 UOB851994 UXX851994 VHT851994 VRP851994 WBL851994 WLH851994 WVD851994 A917530 IR917530 SN917530 ACJ917530 AMF917530 AWB917530 BFX917530 BPT917530 BZP917530 CJL917530 CTH917530 DDD917530 DMZ917530 DWV917530 EGR917530 EQN917530 FAJ917530 FKF917530 FUB917530 GDX917530 GNT917530 GXP917530 HHL917530 HRH917530 IBD917530 IKZ917530 IUV917530 JER917530 JON917530 JYJ917530 KIF917530 KSB917530 LBX917530 LLT917530 LVP917530 MFL917530 MPH917530 MZD917530 NIZ917530 NSV917530 OCR917530 OMN917530 OWJ917530 PGF917530 PQB917530 PZX917530 QJT917530 QTP917530 RDL917530 RNH917530 RXD917530 SGZ917530 SQV917530 TAR917530 TKN917530 TUJ917530 UEF917530 UOB917530 UXX917530 VHT917530 VRP917530 WBL917530 WLH917530 WVD917530 A983066 IR983066 SN983066 ACJ983066 AMF983066 AWB983066 BFX983066 BPT983066 BZP983066 CJL983066 CTH983066 DDD983066 DMZ983066 DWV983066 EGR983066 EQN983066 FAJ983066 FKF983066 FUB983066 GDX983066 GNT983066 GXP983066 HHL983066 HRH983066 IBD983066 IKZ983066 IUV983066 JER983066 JON983066 JYJ983066 KIF983066 KSB983066 LBX983066 LLT983066 LVP983066 MFL983066 MPH983066 MZD983066 NIZ983066 NSV983066 OCR983066 OMN983066 OWJ983066 PGF983066 PQB983066 PZX983066 QJT983066 QTP983066 RDL983066 RNH983066 RXD983066 SGZ983066 SQV983066 TAR983066 TKN983066 TUJ983066 UEF983066 UOB983066 UXX983066 VHT983066 VRP983066 WBL983066 WLH983066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topLeftCell="A7" workbookViewId="0">
      <selection activeCell="D24" sqref="D24"/>
    </sheetView>
  </sheetViews>
  <sheetFormatPr baseColWidth="10" defaultRowHeight="15.75" x14ac:dyDescent="0.25"/>
  <cols>
    <col min="1" max="1" width="6.140625" style="148" customWidth="1"/>
    <col min="2" max="2" width="55.5703125" style="148" customWidth="1"/>
    <col min="3" max="3" width="41.28515625" style="148" customWidth="1"/>
    <col min="4" max="4" width="29.42578125" style="148" customWidth="1"/>
    <col min="5" max="5" width="29.140625" style="148" customWidth="1"/>
    <col min="6" max="16384" width="11.42578125" style="106"/>
  </cols>
  <sheetData>
    <row r="1" spans="1:5" x14ac:dyDescent="0.25">
      <c r="A1" s="251" t="s">
        <v>89</v>
      </c>
      <c r="B1" s="252"/>
      <c r="C1" s="252"/>
      <c r="D1" s="252"/>
      <c r="E1" s="129"/>
    </row>
    <row r="2" spans="1:5" ht="27.75" customHeight="1" x14ac:dyDescent="0.25">
      <c r="A2" s="130"/>
      <c r="B2" s="253" t="s">
        <v>75</v>
      </c>
      <c r="C2" s="253"/>
      <c r="D2" s="253"/>
      <c r="E2" s="131"/>
    </row>
    <row r="3" spans="1:5" ht="21" customHeight="1" x14ac:dyDescent="0.25">
      <c r="A3" s="132"/>
      <c r="B3" s="253" t="s">
        <v>152</v>
      </c>
      <c r="C3" s="253"/>
      <c r="D3" s="253"/>
      <c r="E3" s="133"/>
    </row>
    <row r="4" spans="1:5" thickBot="1" x14ac:dyDescent="0.3">
      <c r="A4" s="134"/>
      <c r="B4" s="135"/>
      <c r="C4" s="135"/>
      <c r="D4" s="135"/>
      <c r="E4" s="136"/>
    </row>
    <row r="5" spans="1:5" ht="26.25" customHeight="1" thickBot="1" x14ac:dyDescent="0.3">
      <c r="A5" s="134"/>
      <c r="B5" s="137" t="s">
        <v>76</v>
      </c>
      <c r="C5" s="254" t="s">
        <v>218</v>
      </c>
      <c r="D5" s="254"/>
      <c r="E5" s="161" t="s">
        <v>3</v>
      </c>
    </row>
    <row r="6" spans="1:5" ht="63" customHeight="1" thickBot="1" x14ac:dyDescent="0.3">
      <c r="A6" s="134"/>
      <c r="B6" s="152" t="s">
        <v>77</v>
      </c>
      <c r="C6" s="255" t="s">
        <v>161</v>
      </c>
      <c r="D6" s="255"/>
      <c r="E6" s="179" t="s">
        <v>219</v>
      </c>
    </row>
    <row r="7" spans="1:5" ht="29.25" customHeight="1" thickBot="1" x14ac:dyDescent="0.3">
      <c r="A7" s="134"/>
      <c r="B7" s="152" t="s">
        <v>153</v>
      </c>
      <c r="C7" s="250" t="s">
        <v>154</v>
      </c>
      <c r="D7" s="250"/>
      <c r="E7" s="175"/>
    </row>
    <row r="8" spans="1:5" ht="16.5" thickBot="1" x14ac:dyDescent="0.3">
      <c r="A8" s="134"/>
      <c r="B8" s="153">
        <v>32</v>
      </c>
      <c r="C8" s="249">
        <v>1475612178</v>
      </c>
      <c r="D8" s="249"/>
      <c r="E8" s="175"/>
    </row>
    <row r="9" spans="1:5" ht="23.25" customHeight="1" thickBot="1" x14ac:dyDescent="0.3">
      <c r="A9" s="134"/>
      <c r="B9" s="153" t="s">
        <v>155</v>
      </c>
      <c r="C9" s="249"/>
      <c r="D9" s="249"/>
      <c r="E9" s="175"/>
    </row>
    <row r="10" spans="1:5" ht="26.25" customHeight="1" thickBot="1" x14ac:dyDescent="0.3">
      <c r="A10" s="134"/>
      <c r="B10" s="153" t="s">
        <v>155</v>
      </c>
      <c r="C10" s="249"/>
      <c r="D10" s="249"/>
      <c r="E10" s="177"/>
    </row>
    <row r="11" spans="1:5" ht="21.75" customHeight="1" thickBot="1" x14ac:dyDescent="0.3">
      <c r="A11" s="134"/>
      <c r="B11" s="153" t="s">
        <v>155</v>
      </c>
      <c r="C11" s="249"/>
      <c r="D11" s="249"/>
      <c r="E11" s="166"/>
    </row>
    <row r="12" spans="1:5" ht="32.25" thickBot="1" x14ac:dyDescent="0.3">
      <c r="A12" s="134"/>
      <c r="B12" s="154" t="s">
        <v>156</v>
      </c>
      <c r="C12" s="249">
        <f>SUM(C8:D11)</f>
        <v>1475612178</v>
      </c>
      <c r="D12" s="249"/>
      <c r="E12" s="166"/>
    </row>
    <row r="13" spans="1:5" ht="26.25" customHeight="1" thickBot="1" x14ac:dyDescent="0.3">
      <c r="A13" s="134"/>
      <c r="B13" s="154" t="s">
        <v>157</v>
      </c>
      <c r="C13" s="249">
        <f>+C12/616000</f>
        <v>2395.4743149350647</v>
      </c>
      <c r="D13" s="249"/>
      <c r="E13" s="267" t="s">
        <v>220</v>
      </c>
    </row>
    <row r="14" spans="1:5" ht="24.75" customHeight="1" x14ac:dyDescent="0.25">
      <c r="A14" s="134"/>
      <c r="B14" s="135"/>
      <c r="C14" s="139"/>
      <c r="D14" s="156"/>
      <c r="E14" s="267"/>
    </row>
    <row r="15" spans="1:5" ht="28.5" customHeight="1" thickBot="1" x14ac:dyDescent="0.3">
      <c r="A15" s="134"/>
      <c r="B15" s="135" t="s">
        <v>158</v>
      </c>
      <c r="C15" s="139"/>
      <c r="D15" s="156"/>
      <c r="E15" s="267"/>
    </row>
    <row r="16" spans="1:5" ht="27" customHeight="1" x14ac:dyDescent="0.25">
      <c r="A16" s="134"/>
      <c r="B16" s="140" t="s">
        <v>78</v>
      </c>
      <c r="C16" s="162">
        <v>176161250</v>
      </c>
      <c r="D16" s="157"/>
      <c r="E16" s="166"/>
    </row>
    <row r="17" spans="1:6" ht="28.5" customHeight="1" x14ac:dyDescent="0.25">
      <c r="A17" s="134"/>
      <c r="B17" s="134" t="s">
        <v>79</v>
      </c>
      <c r="C17" s="163">
        <v>607654000</v>
      </c>
      <c r="D17" s="158"/>
      <c r="E17" s="176"/>
    </row>
    <row r="18" spans="1:6" ht="15" x14ac:dyDescent="0.25">
      <c r="A18" s="134"/>
      <c r="B18" s="134" t="s">
        <v>80</v>
      </c>
      <c r="C18" s="163">
        <v>7654000</v>
      </c>
      <c r="D18" s="158"/>
      <c r="E18" s="176"/>
    </row>
    <row r="19" spans="1:6" ht="27" customHeight="1" thickBot="1" x14ac:dyDescent="0.3">
      <c r="A19" s="134"/>
      <c r="B19" s="141" t="s">
        <v>81</v>
      </c>
      <c r="C19" s="163">
        <v>7654000</v>
      </c>
      <c r="D19" s="159"/>
      <c r="E19" s="176"/>
    </row>
    <row r="20" spans="1:6" ht="27" customHeight="1" thickBot="1" x14ac:dyDescent="0.3">
      <c r="A20" s="134"/>
      <c r="B20" s="259" t="s">
        <v>82</v>
      </c>
      <c r="C20" s="260"/>
      <c r="D20" s="260"/>
      <c r="E20" s="268" t="s">
        <v>162</v>
      </c>
    </row>
    <row r="21" spans="1:6" ht="16.5" thickBot="1" x14ac:dyDescent="0.3">
      <c r="A21" s="134"/>
      <c r="B21" s="259" t="s">
        <v>83</v>
      </c>
      <c r="C21" s="260"/>
      <c r="D21" s="260"/>
      <c r="E21" s="268"/>
    </row>
    <row r="22" spans="1:6" x14ac:dyDescent="0.25">
      <c r="A22" s="134"/>
      <c r="B22" s="143" t="s">
        <v>159</v>
      </c>
      <c r="C22" s="174">
        <f>+C16/C18</f>
        <v>23.015580088842434</v>
      </c>
      <c r="D22" s="156" t="s">
        <v>205</v>
      </c>
      <c r="E22" s="268"/>
    </row>
    <row r="23" spans="1:6" ht="16.5" thickBot="1" x14ac:dyDescent="0.3">
      <c r="A23" s="134"/>
      <c r="B23" s="138" t="s">
        <v>84</v>
      </c>
      <c r="C23" s="165">
        <f>+C19/C17</f>
        <v>1.2595983898731844E-2</v>
      </c>
      <c r="D23" s="160" t="s">
        <v>67</v>
      </c>
      <c r="E23" s="269"/>
    </row>
    <row r="24" spans="1:6" ht="16.5" thickBot="1" x14ac:dyDescent="0.3">
      <c r="A24" s="134"/>
      <c r="B24" s="144"/>
      <c r="C24" s="145"/>
      <c r="D24" s="135"/>
      <c r="E24" s="146"/>
    </row>
    <row r="25" spans="1:6" x14ac:dyDescent="0.25">
      <c r="A25" s="261"/>
      <c r="B25" s="262" t="s">
        <v>85</v>
      </c>
      <c r="C25" s="264" t="s">
        <v>221</v>
      </c>
      <c r="D25" s="265"/>
      <c r="E25" s="266"/>
      <c r="F25" s="256"/>
    </row>
    <row r="26" spans="1:6" ht="16.5" thickBot="1" x14ac:dyDescent="0.3">
      <c r="A26" s="261"/>
      <c r="B26" s="263"/>
      <c r="C26" s="257" t="s">
        <v>86</v>
      </c>
      <c r="D26" s="258"/>
      <c r="E26" s="266"/>
      <c r="F26" s="256"/>
    </row>
    <row r="27" spans="1:6" thickBot="1" x14ac:dyDescent="0.3">
      <c r="A27" s="141"/>
      <c r="B27" s="147"/>
      <c r="C27" s="147"/>
      <c r="D27" s="147"/>
      <c r="E27" s="142"/>
      <c r="F27" s="128"/>
    </row>
    <row r="28" spans="1:6" x14ac:dyDescent="0.25">
      <c r="B28" s="149" t="s">
        <v>160</v>
      </c>
    </row>
    <row r="29" spans="1:6" x14ac:dyDescent="0.25">
      <c r="C29" s="164"/>
    </row>
  </sheetData>
  <customSheetViews>
    <customSheetView guid="{12ED99CC-CCE7-4CD1-96A5-BE1CF96AF86D}" fitToPage="1" topLeftCell="A7">
      <selection activeCell="C26" sqref="C26:D26"/>
      <pageMargins left="0.70866141732283472" right="0.70866141732283472" top="0.74803149606299213" bottom="0.74803149606299213" header="0.31496062992125984" footer="0.31496062992125984"/>
      <pageSetup scale="53" orientation="portrait" horizontalDpi="300" verticalDpi="300" r:id="rId1"/>
    </customSheetView>
    <customSheetView guid="{849D4811-A5F8-4EE3-B7EA-40AA8E517D28}" showPageBreaks="1" fitToPage="1" topLeftCell="A7">
      <selection activeCell="C26" sqref="C26:D26"/>
      <pageMargins left="0.70866141732283472" right="0.70866141732283472" top="0.74803149606299213" bottom="0.74803149606299213" header="0.31496062992125984" footer="0.31496062992125984"/>
      <pageSetup scale="53" orientation="portrait" horizontalDpi="300" verticalDpi="300" r:id="rId2"/>
    </customSheetView>
    <customSheetView guid="{0AD7F555-CC0E-4B83-9E28-87047E1544A1}"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3"/>
    </customSheetView>
    <customSheetView guid="{03A0D968-5AE9-4621-A556-E018D3A762A3}"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4"/>
    </customSheetView>
    <customSheetView guid="{571BB4CC-4F28-4F6E-B308-B2DB3386454F}" fitToPage="1">
      <selection activeCell="C29" sqref="C29"/>
      <pageMargins left="0.7" right="0.7" top="0.75" bottom="0.75" header="0.3" footer="0.3"/>
      <pageSetup scale="63" orientation="landscape" horizontalDpi="4294967295" verticalDpi="4294967295" r:id="rId5"/>
    </customSheetView>
    <customSheetView guid="{2D1F2AC7-B3E3-4DBA-BF24-E8B760E8056E}" showPageBreaks="1" fitToPage="1">
      <selection activeCell="C29" sqref="C29"/>
      <pageMargins left="0.7" right="0.7" top="0.75" bottom="0.75" header="0.3" footer="0.3"/>
      <pageSetup scale="63" orientation="landscape" horizontalDpi="4294967295" verticalDpi="4294967295" r:id="rId6"/>
    </customSheetView>
    <customSheetView guid="{85882933-61E8-4BD1-A4BA-95AC48D6F815}" fitToPage="1">
      <selection activeCell="C29" sqref="C29"/>
      <pageMargins left="0.7" right="0.7" top="0.75" bottom="0.75" header="0.3" footer="0.3"/>
      <pageSetup scale="63" orientation="landscape" horizontalDpi="4294967295" verticalDpi="4294967295" r:id="rId7"/>
    </customSheetView>
    <customSheetView guid="{A5A1733B-0DC2-44D2-8C48-ABA654AEEC08}"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8"/>
    </customSheetView>
    <customSheetView guid="{2968E262-F6AE-4C0A-89CC-CBC9F879AAAB}"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9"/>
    </customSheetView>
    <customSheetView guid="{2C1576B6-A016-4D4C-862D-07B3A6020FE4}" fitToPage="1" topLeftCell="A7">
      <selection activeCell="C26" sqref="C26:D26"/>
      <pageMargins left="0.70866141732283472" right="0.70866141732283472" top="0.74803149606299213" bottom="0.74803149606299213" header="0.31496062992125984" footer="0.31496062992125984"/>
      <pageSetup scale="53" orientation="portrait" horizontalDpi="300" verticalDpi="300" r:id="rId10"/>
    </customSheetView>
    <customSheetView guid="{CEE743B0-433B-4B04-9975-203A9A0D1F01}" fitToPage="1" topLeftCell="A7">
      <selection activeCell="D24" sqref="D24"/>
      <pageMargins left="0.7" right="0.7" top="0.75" bottom="0.75" header="0.3" footer="0.3"/>
      <pageSetup scale="63" orientation="landscape" horizontalDpi="4294967295" verticalDpi="4294967295" r:id="rId11"/>
    </customSheetView>
  </customSheetViews>
  <mergeCells count="22">
    <mergeCell ref="F25:F26"/>
    <mergeCell ref="C26:D26"/>
    <mergeCell ref="B21:D21"/>
    <mergeCell ref="C12:D12"/>
    <mergeCell ref="A25:A26"/>
    <mergeCell ref="B25:B26"/>
    <mergeCell ref="C25:D25"/>
    <mergeCell ref="E25:E26"/>
    <mergeCell ref="C13:D13"/>
    <mergeCell ref="B20:D20"/>
    <mergeCell ref="E13:E15"/>
    <mergeCell ref="E20:E23"/>
    <mergeCell ref="A1:D1"/>
    <mergeCell ref="B2:D2"/>
    <mergeCell ref="B3:D3"/>
    <mergeCell ref="C5:D5"/>
    <mergeCell ref="C6:D6"/>
    <mergeCell ref="C8:D8"/>
    <mergeCell ref="C7:D7"/>
    <mergeCell ref="C9:D9"/>
    <mergeCell ref="C10:D10"/>
    <mergeCell ref="C11:D11"/>
  </mergeCells>
  <pageMargins left="0.7" right="0.7" top="0.75" bottom="0.75" header="0.3" footer="0.3"/>
  <pageSetup scale="63" orientation="landscape" horizontalDpi="4294967295" verticalDpi="4294967295"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 32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2014-12-13T22:34:14Z</cp:lastPrinted>
  <dcterms:created xsi:type="dcterms:W3CDTF">2014-10-22T15:49:24Z</dcterms:created>
  <dcterms:modified xsi:type="dcterms:W3CDTF">2014-12-14T03:47:41Z</dcterms:modified>
</cp:coreProperties>
</file>