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0490" windowHeight="7155" tabRatio="598" activeTab="2"/>
  </bookViews>
  <sheets>
    <sheet name="JURIDICA" sheetId="9" r:id="rId1"/>
    <sheet name="TECNICA (1)" sheetId="11" r:id="rId2"/>
    <sheet name="TECNICA (39)" sheetId="8" r:id="rId3"/>
    <sheet name="FINANCIERA" sheetId="10" r:id="rId4"/>
  </sheets>
  <definedNames>
    <definedName name="_xlnm._FilterDatabase" localSheetId="1" hidden="1">'TECNICA (1)'!$A$86:$XEQ$86</definedName>
  </definedNames>
  <calcPr calcId="152511"/>
</workbook>
</file>

<file path=xl/calcChain.xml><?xml version="1.0" encoding="utf-8"?>
<calcChain xmlns="http://schemas.openxmlformats.org/spreadsheetml/2006/main">
  <c r="C98" i="11" l="1"/>
  <c r="C97" i="11"/>
  <c r="C96" i="11"/>
  <c r="C95" i="11"/>
  <c r="C94" i="11"/>
  <c r="C93" i="11"/>
  <c r="C92" i="11"/>
  <c r="C91" i="11"/>
  <c r="C90" i="11"/>
  <c r="C89" i="11"/>
  <c r="C16" i="10" l="1"/>
  <c r="M113" i="8" l="1"/>
  <c r="N105" i="8"/>
  <c r="N113" i="8"/>
  <c r="N49" i="8"/>
  <c r="C24" i="8"/>
  <c r="E24" i="8"/>
  <c r="C24" i="11"/>
  <c r="E24" i="11"/>
  <c r="F141" i="11"/>
  <c r="D152" i="11" s="1"/>
  <c r="E126" i="11"/>
  <c r="D151" i="11"/>
  <c r="E151" i="11" s="1"/>
  <c r="M120" i="11"/>
  <c r="C122" i="11"/>
  <c r="A113" i="11"/>
  <c r="A114" i="11"/>
  <c r="A115" i="11" s="1"/>
  <c r="A116" i="11" s="1"/>
  <c r="A117" i="11" s="1"/>
  <c r="A118" i="11" s="1"/>
  <c r="A119" i="11" s="1"/>
  <c r="N112" i="11"/>
  <c r="N120" i="11" s="1"/>
  <c r="M57" i="11"/>
  <c r="C62" i="11" s="1"/>
  <c r="K57" i="11"/>
  <c r="C61" i="11" s="1"/>
  <c r="A50" i="11"/>
  <c r="A51" i="11" s="1"/>
  <c r="A52" i="11" s="1"/>
  <c r="A53" i="11" s="1"/>
  <c r="A54" i="11" s="1"/>
  <c r="A55" i="11" s="1"/>
  <c r="A56" i="11" s="1"/>
  <c r="N49" i="11"/>
  <c r="N57" i="11"/>
  <c r="D41" i="11"/>
  <c r="E40" i="11"/>
  <c r="C22" i="10"/>
  <c r="C23" i="10"/>
  <c r="C12" i="10"/>
  <c r="C13" i="10"/>
  <c r="A106" i="8"/>
  <c r="A107" i="8"/>
  <c r="A108" i="8"/>
  <c r="A109" i="8"/>
  <c r="A110" i="8"/>
  <c r="A111" i="8"/>
  <c r="A112" i="8"/>
  <c r="N57" i="8"/>
  <c r="D41" i="8"/>
  <c r="E40" i="8"/>
  <c r="E119" i="8"/>
  <c r="D144" i="8"/>
  <c r="F134" i="8"/>
  <c r="D145" i="8"/>
  <c r="E144" i="8"/>
  <c r="C115" i="8"/>
  <c r="M57" i="8"/>
  <c r="C62" i="8"/>
  <c r="K57" i="8"/>
  <c r="A50" i="8"/>
  <c r="A51" i="8"/>
  <c r="A52" i="8"/>
  <c r="A53" i="8"/>
  <c r="A54" i="8"/>
  <c r="A55" i="8"/>
  <c r="A56" i="8"/>
</calcChain>
</file>

<file path=xl/sharedStrings.xml><?xml version="1.0" encoding="utf-8"?>
<sst xmlns="http://schemas.openxmlformats.org/spreadsheetml/2006/main" count="858" uniqueCount="297">
  <si>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</si>
  <si>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</si>
  <si>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</si>
  <si>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</si>
  <si>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</si>
  <si>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</si>
  <si>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</si>
  <si>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</si>
  <si>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</si>
  <si>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</si>
  <si>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</si>
  <si>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</si>
  <si>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</si>
  <si>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</si>
  <si>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</si>
  <si>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</si>
  <si>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</si>
  <si>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</si>
  <si>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</si>
  <si>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</si>
  <si>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</si>
  <si>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</si>
  <si>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</si>
  <si>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</si>
  <si>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</si>
  <si>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</si>
  <si>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</si>
  <si>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</si>
  <si>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</si>
  <si>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</si>
  <si>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</si>
  <si>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</si>
  <si>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</si>
  <si>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</si>
  <si>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</si>
  <si>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</si>
  <si>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</si>
  <si>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</si>
  <si>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</si>
  <si>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</si>
  <si>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</si>
  <si>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</si>
  <si>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</si>
  <si>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</si>
  <si>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</si>
  <si>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</si>
  <si>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</si>
  <si>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</si>
  <si>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</si>
  <si>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</si>
  <si>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</si>
  <si>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</si>
  <si>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</si>
  <si>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</si>
  <si>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</si>
  <si>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</si>
  <si>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</si>
  <si>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</si>
  <si>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</si>
  <si>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</si>
  <si>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</si>
  <si>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</si>
  <si>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</si>
  <si>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</si>
  <si>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</si>
  <si>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</si>
  <si>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</si>
  <si>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</si>
  <si>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</si>
  <si>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</si>
  <si>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</si>
  <si>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</si>
  <si>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</si>
  <si>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</si>
  <si>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</si>
  <si>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</si>
  <si>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</si>
  <si>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</si>
  <si>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</si>
  <si>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</si>
  <si>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</si>
  <si>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</si>
  <si>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</si>
  <si>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</si>
  <si>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</si>
  <si>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</si>
  <si>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</si>
  <si>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</si>
  <si>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</si>
  <si>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</si>
  <si>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</si>
  <si>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</si>
  <si>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</si>
  <si>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</si>
  <si>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</si>
  <si>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</si>
  <si>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</si>
  <si>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</si>
  <si>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</si>
  <si>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</si>
  <si>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</si>
  <si>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</si>
  <si>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</si>
  <si>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</si>
  <si>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</si>
  <si>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</si>
  <si>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</si>
  <si>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</si>
  <si>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</si>
  <si>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</si>
  <si>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</si>
  <si>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</si>
  <si>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</si>
  <si>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</si>
  <si>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</si>
  <si>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</si>
  <si>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</si>
  <si>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</si>
  <si>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</si>
  <si>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</si>
  <si>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</si>
  <si>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</si>
  <si>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</si>
  <si>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</si>
  <si>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</si>
  <si>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</si>
  <si>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</si>
  <si>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</si>
  <si>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</si>
  <si>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</si>
  <si>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</si>
  <si>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</si>
  <si>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</si>
  <si>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</si>
  <si>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</si>
  <si>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</si>
  <si>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</si>
  <si>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</si>
  <si>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</si>
  <si>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</si>
  <si>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</si>
  <si>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</si>
  <si>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</si>
  <si>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</si>
  <si>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</si>
  <si>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</si>
  <si>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</si>
  <si>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</si>
  <si>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</si>
  <si>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</si>
  <si>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</si>
  <si>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</si>
  <si>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</si>
  <si>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</si>
  <si>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</si>
  <si>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</si>
  <si>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</si>
  <si>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</si>
  <si>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</si>
  <si>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</si>
  <si>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</si>
  <si>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</si>
  <si>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814000792-8</t>
  </si>
  <si>
    <t xml:space="preserve">Rango </t>
  </si>
  <si>
    <t>IDL</t>
  </si>
  <si>
    <t>NDE</t>
  </si>
  <si>
    <t>De 3501 hasta 4500</t>
  </si>
  <si>
    <t>Mayor o igual 1,1</t>
  </si>
  <si>
    <t>Menor o igual 68%</t>
  </si>
  <si>
    <t xml:space="preserve">CUMPLE </t>
  </si>
  <si>
    <t>FUNDACION PARA LA EDUCACION LA AUTOGESTION Y EL PROGRESO - FUNDEPRO</t>
  </si>
  <si>
    <t>627/12</t>
  </si>
  <si>
    <t>ICBF</t>
  </si>
  <si>
    <t>586/12</t>
  </si>
  <si>
    <t>407/13</t>
  </si>
  <si>
    <t>121/12</t>
  </si>
  <si>
    <t>114/12</t>
  </si>
  <si>
    <t>32 MESES 15 DIAS</t>
  </si>
  <si>
    <t>12 MESES</t>
  </si>
  <si>
    <t>5 MESES</t>
  </si>
  <si>
    <t>87 MESES</t>
  </si>
  <si>
    <t>X</t>
  </si>
  <si>
    <t>265/2009</t>
  </si>
  <si>
    <t>269/2009</t>
  </si>
  <si>
    <t>96 Y 97</t>
  </si>
  <si>
    <t>98 AL 100</t>
  </si>
  <si>
    <t>222/2010</t>
  </si>
  <si>
    <t>101 AL 103</t>
  </si>
  <si>
    <t>210/2010</t>
  </si>
  <si>
    <t>104 - 105</t>
  </si>
  <si>
    <t>183/2011</t>
  </si>
  <si>
    <t>206/2011</t>
  </si>
  <si>
    <t>106 - 107</t>
  </si>
  <si>
    <t>108 - 109</t>
  </si>
  <si>
    <t>297/2011</t>
  </si>
  <si>
    <t>93 AL 95</t>
  </si>
  <si>
    <t>11 MESES 5 DIAS</t>
  </si>
  <si>
    <t>26 DIAS</t>
  </si>
  <si>
    <t>11 MESES</t>
  </si>
  <si>
    <t>11 MESES 3 DIAS</t>
  </si>
  <si>
    <t>6 MESES 28 DIAS</t>
  </si>
  <si>
    <t>34 MESES 9 DIAS</t>
  </si>
  <si>
    <t>40 MESES 3 DIAS</t>
  </si>
  <si>
    <t>CDI - INSTITUCIONAL CON ARRIENDO</t>
  </si>
  <si>
    <t>CDI - INSTITUCIONAL SIN ARRIENDO</t>
  </si>
  <si>
    <t>CARITAS ALEGRES CATAMBUCO</t>
  </si>
  <si>
    <t>MIS AMIGUITOS CHAMBU</t>
  </si>
  <si>
    <t>MIS PRINCIPITOS BOTANILLA</t>
  </si>
  <si>
    <t>SECTOR TEJAR</t>
  </si>
  <si>
    <t>CDI DOCE DE OCTUBRE</t>
  </si>
  <si>
    <t>CDI EL CARMEN</t>
  </si>
  <si>
    <t>JUNTO A ESTADERO LUPITA</t>
  </si>
  <si>
    <t>JUNTO AL ESTADERO LA LUPITA</t>
  </si>
  <si>
    <t>CASA 51 SECTOR SANTA MONICA</t>
  </si>
  <si>
    <t>CL 13 N 6 40</t>
  </si>
  <si>
    <t xml:space="preserve">Cra 2 No 12-11 Doce de octubre </t>
  </si>
  <si>
    <t>Cra 3 No. 21 B 1 Santa  Barbara</t>
  </si>
  <si>
    <t>BARRIO JUANOY BAJO</t>
  </si>
  <si>
    <t>BARRIO LA PALMA</t>
  </si>
  <si>
    <t>BARRIO POPULAR</t>
  </si>
  <si>
    <t>BARRIO TESCUAL ALTO</t>
  </si>
  <si>
    <t>CENTRO DE DESARROLLO INFANTIL JUANOY BAJO</t>
  </si>
  <si>
    <t>CENTRO DE DESARROLLO INFANTIL LA PALMA</t>
  </si>
  <si>
    <t xml:space="preserve">CENTRO DE DESARROLLO INIFANTIL NIDO NUTRIR EL POPULAR </t>
  </si>
  <si>
    <t>CENTRO DE DESARROLLO INFANTIL TESCUAL</t>
  </si>
  <si>
    <t>KATERINE ALEXANDRA INSUASTY</t>
  </si>
  <si>
    <t>PSICOLOGA</t>
  </si>
  <si>
    <t>UNIVERSIDAD DE NARIÑO</t>
  </si>
  <si>
    <t>CIELO ISMALIA ARTEAGA SANDOBAL</t>
  </si>
  <si>
    <t>LICENCIADA EN EDUCACION PREESCOLAR</t>
  </si>
  <si>
    <t>INSTITUCION EDECATIVA CESMAG</t>
  </si>
  <si>
    <t xml:space="preserve">MARISOL VELA GONZALES </t>
  </si>
  <si>
    <t>LICENCIADA EN FILOSOFIA Y LETRAS</t>
  </si>
  <si>
    <t>PROSERVCO</t>
  </si>
  <si>
    <t>01/2012  10/2014</t>
  </si>
  <si>
    <t>CAPACITACION A PROGRAMAS DIRIGIDOS A PRIMERA INFANCIA</t>
  </si>
  <si>
    <t>FUNDACION UNIVERSITARIA SAN MARTIN</t>
  </si>
  <si>
    <t>DOCENTE</t>
  </si>
  <si>
    <t>MARIANA ESPERANZA GONZALES LOPEZ</t>
  </si>
  <si>
    <t>UNION TEMPORAL CREANDO FUTURO</t>
  </si>
  <si>
    <t>01/09/2013  30/04/2014</t>
  </si>
  <si>
    <t>EDNA ROCIO MACOSTA LAGOS</t>
  </si>
  <si>
    <t>UNIVERSIDAD MARIANA</t>
  </si>
  <si>
    <t>CENTRO DE SALUD DE ANCUYA</t>
  </si>
  <si>
    <t>01/04/2008  31/12/2008</t>
  </si>
  <si>
    <t>COORDINADORA DEL PLAN DE SALUD TERRITORIAL DE ANCUYA</t>
  </si>
  <si>
    <t>NO PRESENTA TARJETA PROFESIONAL</t>
  </si>
  <si>
    <t>JEINER BENAVIDES ROSERO</t>
  </si>
  <si>
    <t>INSTITUCION EDUCATIVA TECNICO INDUSTRIAL DE PASTO</t>
  </si>
  <si>
    <t>04/2014  18/09/20014</t>
  </si>
  <si>
    <t>PRACTICA UNIVERSITARIA</t>
  </si>
  <si>
    <t>CONVOCATORIA PÚBLICA DE APORTE No 003 DE 2014</t>
  </si>
  <si>
    <t>1 al 4</t>
  </si>
  <si>
    <t>153 y 158</t>
  </si>
  <si>
    <t>141 y 142</t>
  </si>
  <si>
    <t>N/A</t>
  </si>
  <si>
    <t>141 Y 142</t>
  </si>
  <si>
    <t>135  al 140</t>
  </si>
  <si>
    <t>143 Y 144</t>
  </si>
  <si>
    <t xml:space="preserve"> </t>
  </si>
  <si>
    <t>El ICBF procede a verificar los antecedentes discilpinarios  de la persona juridica con nit 814000792, toda vez que no lo presenta con la propuesta</t>
  </si>
  <si>
    <t>5 a 7</t>
  </si>
  <si>
    <t xml:space="preserve">El ICBF procede a verificar la Resolucion 849  del 1 de agosto de 1990 otorgada por la Gobernacion de Nariño </t>
  </si>
  <si>
    <t>SUBSANA Y CUMPLE ENVIAN FORMATO 11 Y CARTA DE PROMESA DE ARRENDAMIENTO</t>
  </si>
  <si>
    <r>
      <rPr>
        <b/>
        <u/>
        <sz val="11"/>
        <color theme="1"/>
        <rFont val="Calibri"/>
        <family val="2"/>
        <scheme val="minor"/>
      </rPr>
      <t>SI SUBSANO</t>
    </r>
    <r>
      <rPr>
        <b/>
        <sz val="11"/>
        <color theme="1"/>
        <rFont val="Calibri"/>
        <family val="2"/>
        <scheme val="minor"/>
      </rPr>
      <t xml:space="preserve">
MODALIDAD INSTITUCIONAL</t>
    </r>
    <r>
      <rPr>
        <sz val="11"/>
        <color theme="1"/>
        <rFont val="Calibri"/>
        <family val="2"/>
        <scheme val="minor"/>
      </rPr>
      <t xml:space="preserve">
COMPONENTE AMBIENTES EDUCATIVOS Y PROTECTORES. Complementar las acciones que realizarian para proteger a los niños y niñas en situaciones de emergencia.
</t>
    </r>
  </si>
  <si>
    <t>PROPONENTE No. 31.  FUNDACION PARA LA EDUCACION  AUTOGESTION Y PROGRESO - FUNDEPRO (HABILITADO)</t>
  </si>
  <si>
    <t xml:space="preserve">Fundacion para la educacion la autogestion y el progreso. Fundepro </t>
  </si>
  <si>
    <t>EL PROPONENTE CUMPLE ___X___ NO CUMPLE _______</t>
  </si>
  <si>
    <t>ENVIAR CERTIFICACION DEL SUPERVISOR DE CONTRATO. CON LA SUBSANACION NO CUMPLE CON LOS CUPOS REQUERIDOS.  CUPOS MINIMO REQUERIDOS 420 Y CUPOS HABILITADOS 304.  CUMPLE SOLO CON EL TIEMPO</t>
  </si>
  <si>
    <t>ENVIAR CERTIFICACION DEL SUPERVISOR DE CONTRATO. CON LA SUBSANACION CUMPLE CON CUPOS Y TIEMPO.  CUPOS MINIMOS REQUERIDOS 177 Y CUPOS HABILITADOS 304</t>
  </si>
  <si>
    <t>FUNDEPRO</t>
  </si>
  <si>
    <t>01/07/2013    10/12/2014</t>
  </si>
  <si>
    <t>COORDINACION CDI</t>
  </si>
  <si>
    <t>2000   2012</t>
  </si>
  <si>
    <t>01/11/2014  10/12/2014</t>
  </si>
  <si>
    <t xml:space="preserve">COORDINADOR </t>
  </si>
  <si>
    <t>01/01/2014   31/10/2014</t>
  </si>
  <si>
    <t>SUBSANA EXPERIENCIA</t>
  </si>
  <si>
    <t>MIGUEL ENRIQUE CARVAJAL VALLEJO</t>
  </si>
  <si>
    <t>PSICOLOGO</t>
  </si>
  <si>
    <t>UNIVERSIDAD DE ANTIOQUIA</t>
  </si>
  <si>
    <t>ABRIENDO CAMINOS</t>
  </si>
  <si>
    <t>01/08/2008   31/08/2009</t>
  </si>
  <si>
    <t>RUBY PATRICIA RIVAS ESCOBAR</t>
  </si>
  <si>
    <t xml:space="preserve">LICENCIADA EN EDUCACION BASICA ENFASIS HUMANIDADES </t>
  </si>
  <si>
    <t>UNIVERSIDAD JAVERIANA</t>
  </si>
  <si>
    <t>NO APLICA</t>
  </si>
  <si>
    <t>COLGEIO CRISTIANO GENERACION EN CONQUISTA</t>
  </si>
  <si>
    <t>2005   2012</t>
  </si>
  <si>
    <t xml:space="preserve">RECTORA </t>
  </si>
  <si>
    <t>YENI DAMARI ESPAÑA NARVAEZ</t>
  </si>
  <si>
    <t>UNAD</t>
  </si>
  <si>
    <t>CHIQUIS BABIES</t>
  </si>
  <si>
    <t>01/05/2014   10/12/2014</t>
  </si>
  <si>
    <t>NO PRESENTA CERTIFICACION LABORAL ESTABLECIDA EN LA HOJA DE VIDA SUBSANÓ</t>
  </si>
  <si>
    <t>NO SUBSANO EXPERIENCIA EN COORDINACION</t>
  </si>
  <si>
    <t>NO PRESENTAN HOJAS DE VIDA NI ANEXO No. 8 PARA EL TALENTO HUMANO HABILITANTE SUBSANO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</si>
</sst>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8"/>
      <color rgb="FF000000"/>
      <name val="Arial"/>
      <family val="2"/>
    </font>
  </fonts>
  <fills count="14">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indexed="64"/>
      </right>
      <top style="medium">
        <color indexed="64"/>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9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27"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29" fillId="7" borderId="41" xfId="0" applyFont="1" applyFill="1" applyBorder="1" applyAlignment="1">
      <alignment horizontal="center" vertical="center"/>
    </xf>
    <xf numFmtId="43" fontId="29" fillId="8" borderId="26" xfId="1" applyFont="1" applyFill="1" applyBorder="1" applyAlignment="1">
      <alignment vertical="center"/>
    </xf>
    <xf numFmtId="43" fontId="29" fillId="8" borderId="0" xfId="1" applyFont="1" applyFill="1" applyAlignment="1">
      <alignment vertical="center"/>
    </xf>
    <xf numFmtId="43" fontId="29" fillId="8" borderId="35" xfId="1" applyFont="1" applyFill="1" applyBorder="1" applyAlignment="1">
      <alignment vertical="center"/>
    </xf>
    <xf numFmtId="43" fontId="29" fillId="8" borderId="0" xfId="0" applyNumberFormat="1" applyFont="1" applyFill="1" applyAlignment="1">
      <alignment horizontal="center" vertical="center"/>
    </xf>
    <xf numFmtId="9" fontId="29" fillId="8" borderId="35" xfId="4" applyFont="1" applyFill="1" applyBorder="1" applyAlignment="1">
      <alignment horizontal="right" vertical="center"/>
    </xf>
    <xf numFmtId="0" fontId="0" fillId="0" borderId="1" xfId="0"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center" vertical="center" wrapText="1"/>
    </xf>
    <xf numFmtId="0" fontId="0" fillId="3" borderId="1" xfId="0" applyNumberFormat="1" applyFill="1" applyBorder="1" applyAlignment="1">
      <alignment horizontal="right" vertical="center"/>
    </xf>
    <xf numFmtId="0" fontId="0" fillId="0" borderId="1" xfId="0" applyBorder="1" applyAlignment="1">
      <alignment horizontal="center" vertical="center"/>
    </xf>
    <xf numFmtId="0" fontId="38" fillId="7" borderId="29" xfId="0" applyFont="1" applyFill="1" applyBorder="1" applyAlignment="1">
      <alignment vertical="center" wrapText="1"/>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49" fontId="14" fillId="11" borderId="1" xfId="0" applyNumberFormat="1" applyFont="1" applyFill="1" applyBorder="1" applyAlignment="1">
      <alignment horizontal="center" vertical="center" wrapText="1"/>
    </xf>
    <xf numFmtId="49" fontId="14" fillId="0" borderId="0" xfId="0" applyNumberFormat="1" applyFont="1" applyFill="1" applyBorder="1" applyAlignment="1">
      <alignment horizontal="center" vertical="center" wrapText="1"/>
    </xf>
    <xf numFmtId="49" fontId="14" fillId="11" borderId="0" xfId="0" applyNumberFormat="1" applyFont="1" applyFill="1" applyBorder="1" applyAlignment="1">
      <alignment horizontal="center" vertical="center" wrapText="1"/>
    </xf>
    <xf numFmtId="1" fontId="14" fillId="0" borderId="0" xfId="0" applyNumberFormat="1" applyFont="1" applyFill="1" applyBorder="1" applyAlignment="1">
      <alignment horizontal="center" vertical="center" wrapText="1"/>
    </xf>
    <xf numFmtId="0" fontId="0" fillId="0" borderId="0" xfId="0" applyFill="1" applyBorder="1" applyAlignment="1">
      <alignment horizontal="center"/>
    </xf>
    <xf numFmtId="0" fontId="0" fillId="0" borderId="0" xfId="0" applyFill="1" applyBorder="1" applyAlignment="1"/>
    <xf numFmtId="0" fontId="0" fillId="0" borderId="0" xfId="0" applyBorder="1" applyAlignment="1">
      <alignment horizontal="center" vertical="center"/>
    </xf>
    <xf numFmtId="14" fontId="0" fillId="0" borderId="1" xfId="0" applyNumberFormat="1" applyBorder="1" applyAlignment="1"/>
    <xf numFmtId="14" fontId="0" fillId="0" borderId="1" xfId="0" applyNumberFormat="1" applyFill="1" applyBorder="1" applyAlignment="1">
      <alignment wrapText="1"/>
    </xf>
    <xf numFmtId="0" fontId="0" fillId="0" borderId="1" xfId="0"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wrapText="1"/>
    </xf>
    <xf numFmtId="0" fontId="0" fillId="4" borderId="1" xfId="0" applyFill="1" applyBorder="1" applyAlignment="1">
      <alignment vertical="center" wrapText="1"/>
    </xf>
    <xf numFmtId="0" fontId="0" fillId="12" borderId="1" xfId="0" applyFill="1" applyBorder="1" applyAlignment="1">
      <alignment vertical="center"/>
    </xf>
    <xf numFmtId="0" fontId="0" fillId="4" borderId="1" xfId="0" applyFill="1" applyBorder="1" applyAlignment="1">
      <alignment vertical="center"/>
    </xf>
    <xf numFmtId="0" fontId="0" fillId="13" borderId="1" xfId="0" applyFill="1" applyBorder="1" applyAlignment="1">
      <alignment wrapText="1"/>
    </xf>
    <xf numFmtId="0" fontId="0" fillId="13" borderId="1" xfId="0" applyFill="1" applyBorder="1" applyAlignment="1"/>
    <xf numFmtId="14" fontId="0" fillId="13" borderId="1" xfId="0" applyNumberFormat="1" applyFill="1" applyBorder="1" applyAlignment="1"/>
    <xf numFmtId="0" fontId="0" fillId="13" borderId="1" xfId="0" applyFill="1" applyBorder="1"/>
    <xf numFmtId="0" fontId="0" fillId="13" borderId="1" xfId="0" applyFill="1" applyBorder="1" applyAlignment="1">
      <alignment vertical="center"/>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0" borderId="5" xfId="0" applyFont="1" applyBorder="1" applyAlignment="1">
      <alignment horizontal="center"/>
    </xf>
    <xf numFmtId="0" fontId="26" fillId="0" borderId="40" xfId="0" applyFont="1" applyBorder="1" applyAlignment="1">
      <alignment horizontal="center"/>
    </xf>
    <xf numFmtId="0" fontId="26" fillId="0" borderId="14" xfId="0" applyFont="1" applyBorder="1" applyAlignment="1">
      <alignment horizontal="center"/>
    </xf>
    <xf numFmtId="0" fontId="33" fillId="10" borderId="0" xfId="0" applyFont="1" applyFill="1" applyAlignment="1">
      <alignment horizontal="center"/>
    </xf>
    <xf numFmtId="0" fontId="26" fillId="0" borderId="1" xfId="0" applyFont="1" applyBorder="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40"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4" borderId="1" xfId="0" applyFill="1" applyBorder="1" applyAlignment="1">
      <alignment horizontal="center" vertical="center"/>
    </xf>
    <xf numFmtId="0" fontId="0" fillId="13" borderId="5" xfId="0" applyFill="1" applyBorder="1" applyAlignment="1">
      <alignment horizontal="center" vertical="center"/>
    </xf>
    <xf numFmtId="0" fontId="0" fillId="13" borderId="14" xfId="0" applyFill="1"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4" borderId="5" xfId="0" applyFill="1" applyBorder="1" applyAlignment="1">
      <alignment horizontal="center" vertical="center"/>
    </xf>
    <xf numFmtId="0" fontId="0" fillId="4" borderId="14" xfId="0"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38" fillId="7" borderId="42" xfId="0" applyFont="1" applyFill="1" applyBorder="1" applyAlignment="1">
      <alignment horizontal="justify" vertical="justify" wrapText="1"/>
    </xf>
    <xf numFmtId="0" fontId="38" fillId="7" borderId="39" xfId="0" applyFont="1" applyFill="1" applyBorder="1" applyAlignment="1">
      <alignment horizontal="justify" vertical="justify" wrapText="1"/>
    </xf>
    <xf numFmtId="0" fontId="38" fillId="7" borderId="29" xfId="0" applyFont="1" applyFill="1" applyBorder="1" applyAlignment="1">
      <alignment horizontal="justify" vertical="justify"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opLeftCell="A31" workbookViewId="0">
      <selection activeCell="H34" sqref="H34:L34"/>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19" t="s">
        <v>90</v>
      </c>
      <c r="B2" s="219"/>
      <c r="C2" s="219"/>
      <c r="D2" s="219"/>
      <c r="E2" s="219"/>
      <c r="F2" s="219"/>
      <c r="G2" s="219"/>
      <c r="H2" s="219"/>
      <c r="I2" s="219"/>
      <c r="J2" s="219"/>
      <c r="K2" s="219"/>
      <c r="L2" s="219"/>
    </row>
    <row r="4" spans="1:12" ht="16.5" x14ac:dyDescent="0.25">
      <c r="A4" s="222" t="s">
        <v>65</v>
      </c>
      <c r="B4" s="222"/>
      <c r="C4" s="222"/>
      <c r="D4" s="222"/>
      <c r="E4" s="222"/>
      <c r="F4" s="222"/>
      <c r="G4" s="222"/>
      <c r="H4" s="222"/>
      <c r="I4" s="222"/>
      <c r="J4" s="222"/>
      <c r="K4" s="222"/>
      <c r="L4" s="222"/>
    </row>
    <row r="5" spans="1:12" ht="16.5" x14ac:dyDescent="0.25">
      <c r="A5" s="79"/>
    </row>
    <row r="6" spans="1:12" ht="16.5" x14ac:dyDescent="0.25">
      <c r="A6" s="222" t="s">
        <v>251</v>
      </c>
      <c r="B6" s="222"/>
      <c r="C6" s="222"/>
      <c r="D6" s="222"/>
      <c r="E6" s="222"/>
      <c r="F6" s="222"/>
      <c r="G6" s="222"/>
      <c r="H6" s="222"/>
      <c r="I6" s="222"/>
      <c r="J6" s="222"/>
      <c r="K6" s="222"/>
      <c r="L6" s="222"/>
    </row>
    <row r="7" spans="1:12" ht="16.5" x14ac:dyDescent="0.25">
      <c r="A7" s="80"/>
    </row>
    <row r="8" spans="1:12" ht="109.5" customHeight="1" x14ac:dyDescent="0.25">
      <c r="A8" s="223" t="s">
        <v>136</v>
      </c>
      <c r="B8" s="223"/>
      <c r="C8" s="223"/>
      <c r="D8" s="223"/>
      <c r="E8" s="223"/>
      <c r="F8" s="223"/>
      <c r="G8" s="223"/>
      <c r="H8" s="223"/>
      <c r="I8" s="223"/>
      <c r="J8" s="223"/>
      <c r="K8" s="223"/>
      <c r="L8" s="223"/>
    </row>
    <row r="9" spans="1:12" ht="45.75" customHeight="1" x14ac:dyDescent="0.25">
      <c r="A9" s="223"/>
      <c r="B9" s="223"/>
      <c r="C9" s="223"/>
      <c r="D9" s="223"/>
      <c r="E9" s="223"/>
      <c r="F9" s="223"/>
      <c r="G9" s="223"/>
      <c r="H9" s="223"/>
      <c r="I9" s="223"/>
      <c r="J9" s="223"/>
      <c r="K9" s="223"/>
      <c r="L9" s="223"/>
    </row>
    <row r="10" spans="1:12" ht="28.5" customHeight="1" x14ac:dyDescent="0.25">
      <c r="A10" s="223" t="s">
        <v>93</v>
      </c>
      <c r="B10" s="223"/>
      <c r="C10" s="223"/>
      <c r="D10" s="223"/>
      <c r="E10" s="223"/>
      <c r="F10" s="223"/>
      <c r="G10" s="223"/>
      <c r="H10" s="223"/>
      <c r="I10" s="223"/>
      <c r="J10" s="223"/>
      <c r="K10" s="223"/>
      <c r="L10" s="223"/>
    </row>
    <row r="11" spans="1:12" ht="28.5" customHeight="1" x14ac:dyDescent="0.25">
      <c r="A11" s="223"/>
      <c r="B11" s="223"/>
      <c r="C11" s="223"/>
      <c r="D11" s="223"/>
      <c r="E11" s="223"/>
      <c r="F11" s="223"/>
      <c r="G11" s="223"/>
      <c r="H11" s="223"/>
      <c r="I11" s="223"/>
      <c r="J11" s="223"/>
      <c r="K11" s="223"/>
      <c r="L11" s="223"/>
    </row>
    <row r="12" spans="1:12" ht="15.75" thickBot="1" x14ac:dyDescent="0.3"/>
    <row r="13" spans="1:12" ht="15.75" thickBot="1" x14ac:dyDescent="0.3">
      <c r="A13" s="81" t="s">
        <v>66</v>
      </c>
      <c r="B13" s="224" t="s">
        <v>89</v>
      </c>
      <c r="C13" s="225"/>
      <c r="D13" s="225"/>
      <c r="E13" s="225"/>
      <c r="F13" s="225"/>
      <c r="G13" s="225"/>
      <c r="H13" s="225"/>
      <c r="I13" s="225"/>
      <c r="J13" s="225"/>
      <c r="K13" s="225"/>
      <c r="L13" s="225"/>
    </row>
    <row r="14" spans="1:12" ht="15.75" thickBot="1" x14ac:dyDescent="0.3">
      <c r="A14" s="82">
        <v>1</v>
      </c>
      <c r="B14" s="221"/>
      <c r="C14" s="221"/>
      <c r="D14" s="221"/>
      <c r="E14" s="221"/>
      <c r="F14" s="221"/>
      <c r="G14" s="221"/>
      <c r="H14" s="221"/>
      <c r="I14" s="221"/>
      <c r="J14" s="221"/>
      <c r="K14" s="221"/>
      <c r="L14" s="221"/>
    </row>
    <row r="15" spans="1:12" ht="15.75" thickBot="1" x14ac:dyDescent="0.3">
      <c r="A15" s="82">
        <v>2</v>
      </c>
      <c r="B15" s="221"/>
      <c r="C15" s="221"/>
      <c r="D15" s="221"/>
      <c r="E15" s="221"/>
      <c r="F15" s="221"/>
      <c r="G15" s="221"/>
      <c r="H15" s="221"/>
      <c r="I15" s="221"/>
      <c r="J15" s="221"/>
      <c r="K15" s="221"/>
      <c r="L15" s="221"/>
    </row>
    <row r="16" spans="1:12" ht="15.75" thickBot="1" x14ac:dyDescent="0.3">
      <c r="A16" s="82">
        <v>3</v>
      </c>
      <c r="B16" s="221"/>
      <c r="C16" s="221"/>
      <c r="D16" s="221"/>
      <c r="E16" s="221"/>
      <c r="F16" s="221"/>
      <c r="G16" s="221"/>
      <c r="H16" s="221"/>
      <c r="I16" s="221"/>
      <c r="J16" s="221"/>
      <c r="K16" s="221"/>
      <c r="L16" s="221"/>
    </row>
    <row r="17" spans="1:12" ht="15.75" thickBot="1" x14ac:dyDescent="0.3">
      <c r="A17" s="82">
        <v>4</v>
      </c>
      <c r="B17" s="221"/>
      <c r="C17" s="221"/>
      <c r="D17" s="221"/>
      <c r="E17" s="221"/>
      <c r="F17" s="221"/>
      <c r="G17" s="221"/>
      <c r="H17" s="221"/>
      <c r="I17" s="221"/>
      <c r="J17" s="221"/>
      <c r="K17" s="221"/>
      <c r="L17" s="221"/>
    </row>
    <row r="18" spans="1:12" ht="15.75" thickBot="1" x14ac:dyDescent="0.3">
      <c r="A18" s="82">
        <v>5</v>
      </c>
      <c r="B18" s="221"/>
      <c r="C18" s="221"/>
      <c r="D18" s="221"/>
      <c r="E18" s="221"/>
      <c r="F18" s="221"/>
      <c r="G18" s="221"/>
      <c r="H18" s="221"/>
      <c r="I18" s="221"/>
      <c r="J18" s="221"/>
      <c r="K18" s="221"/>
      <c r="L18" s="221"/>
    </row>
    <row r="19" spans="1:12" x14ac:dyDescent="0.25">
      <c r="A19" s="89"/>
      <c r="B19" s="89"/>
      <c r="C19" s="89"/>
      <c r="D19" s="89"/>
      <c r="E19" s="89"/>
      <c r="F19" s="89"/>
      <c r="G19" s="89"/>
      <c r="H19" s="89"/>
      <c r="I19" s="89"/>
      <c r="J19" s="89"/>
      <c r="K19" s="89"/>
      <c r="L19" s="89"/>
    </row>
    <row r="20" spans="1:12" x14ac:dyDescent="0.25">
      <c r="A20" s="90"/>
      <c r="B20" s="89"/>
      <c r="C20" s="89"/>
      <c r="D20" s="89"/>
      <c r="E20" s="89"/>
      <c r="F20" s="89"/>
      <c r="G20" s="89"/>
      <c r="H20" s="89"/>
      <c r="I20" s="89"/>
      <c r="J20" s="89"/>
      <c r="K20" s="89"/>
      <c r="L20" s="89"/>
    </row>
    <row r="21" spans="1:12" x14ac:dyDescent="0.25">
      <c r="A21" s="211" t="s">
        <v>265</v>
      </c>
      <c r="B21" s="211"/>
      <c r="C21" s="211"/>
      <c r="D21" s="211"/>
      <c r="E21" s="211"/>
      <c r="F21" s="211"/>
      <c r="G21" s="211"/>
      <c r="H21" s="211"/>
      <c r="I21" s="211"/>
      <c r="J21" s="211"/>
      <c r="K21" s="211"/>
      <c r="L21" s="211"/>
    </row>
    <row r="23" spans="1:12" ht="27" customHeight="1" x14ac:dyDescent="0.25">
      <c r="A23" s="212" t="s">
        <v>67</v>
      </c>
      <c r="B23" s="212"/>
      <c r="C23" s="212"/>
      <c r="D23" s="212"/>
      <c r="E23" s="84" t="s">
        <v>68</v>
      </c>
      <c r="F23" s="83" t="s">
        <v>69</v>
      </c>
      <c r="G23" s="83" t="s">
        <v>70</v>
      </c>
      <c r="H23" s="212" t="s">
        <v>3</v>
      </c>
      <c r="I23" s="212"/>
      <c r="J23" s="212"/>
      <c r="K23" s="212"/>
      <c r="L23" s="212"/>
    </row>
    <row r="24" spans="1:12" ht="30.75" customHeight="1" x14ac:dyDescent="0.25">
      <c r="A24" s="213" t="s">
        <v>97</v>
      </c>
      <c r="B24" s="214"/>
      <c r="C24" s="214"/>
      <c r="D24" s="215"/>
      <c r="E24" s="85" t="s">
        <v>252</v>
      </c>
      <c r="F24" s="186" t="s">
        <v>181</v>
      </c>
      <c r="G24" s="1"/>
      <c r="H24" s="201"/>
      <c r="I24" s="201"/>
      <c r="J24" s="201"/>
      <c r="K24" s="201"/>
      <c r="L24" s="201"/>
    </row>
    <row r="25" spans="1:12" ht="35.25" customHeight="1" x14ac:dyDescent="0.25">
      <c r="A25" s="198" t="s">
        <v>98</v>
      </c>
      <c r="B25" s="199"/>
      <c r="C25" s="199"/>
      <c r="D25" s="200"/>
      <c r="E25" s="86">
        <v>148</v>
      </c>
      <c r="F25" s="186" t="s">
        <v>181</v>
      </c>
      <c r="G25" s="1"/>
      <c r="H25" s="201"/>
      <c r="I25" s="201"/>
      <c r="J25" s="201"/>
      <c r="K25" s="201"/>
      <c r="L25" s="201"/>
    </row>
    <row r="26" spans="1:12" ht="24.75" customHeight="1" x14ac:dyDescent="0.25">
      <c r="A26" s="198" t="s">
        <v>137</v>
      </c>
      <c r="B26" s="199"/>
      <c r="C26" s="199"/>
      <c r="D26" s="200"/>
      <c r="E26" s="86" t="s">
        <v>253</v>
      </c>
      <c r="F26" s="186" t="s">
        <v>181</v>
      </c>
      <c r="G26" s="1"/>
      <c r="H26" s="201"/>
      <c r="I26" s="201"/>
      <c r="J26" s="201"/>
      <c r="K26" s="201"/>
      <c r="L26" s="201"/>
    </row>
    <row r="27" spans="1:12" ht="27" customHeight="1" x14ac:dyDescent="0.25">
      <c r="A27" s="208" t="s">
        <v>71</v>
      </c>
      <c r="B27" s="209"/>
      <c r="C27" s="209"/>
      <c r="D27" s="210"/>
      <c r="E27" s="87" t="s">
        <v>254</v>
      </c>
      <c r="F27" s="186" t="s">
        <v>181</v>
      </c>
      <c r="G27" s="1"/>
      <c r="H27" s="201"/>
      <c r="I27" s="201"/>
      <c r="J27" s="201"/>
      <c r="K27" s="201"/>
      <c r="L27" s="201"/>
    </row>
    <row r="28" spans="1:12" ht="20.25" customHeight="1" x14ac:dyDescent="0.25">
      <c r="A28" s="208" t="s">
        <v>92</v>
      </c>
      <c r="B28" s="209"/>
      <c r="C28" s="209"/>
      <c r="D28" s="210"/>
      <c r="E28" s="87"/>
      <c r="F28" s="186"/>
      <c r="G28" s="1"/>
      <c r="H28" s="216" t="s">
        <v>255</v>
      </c>
      <c r="I28" s="217"/>
      <c r="J28" s="217"/>
      <c r="K28" s="217"/>
      <c r="L28" s="218"/>
    </row>
    <row r="29" spans="1:12" ht="28.5" customHeight="1" x14ac:dyDescent="0.25">
      <c r="A29" s="208" t="s">
        <v>138</v>
      </c>
      <c r="B29" s="209"/>
      <c r="C29" s="209"/>
      <c r="D29" s="210"/>
      <c r="E29" s="87" t="s">
        <v>256</v>
      </c>
      <c r="F29" s="186" t="s">
        <v>181</v>
      </c>
      <c r="G29" s="1"/>
      <c r="H29" s="220"/>
      <c r="I29" s="220"/>
      <c r="J29" s="220"/>
      <c r="K29" s="220"/>
      <c r="L29" s="220"/>
    </row>
    <row r="30" spans="1:12" ht="28.5" customHeight="1" x14ac:dyDescent="0.25">
      <c r="A30" s="208" t="s">
        <v>95</v>
      </c>
      <c r="B30" s="209"/>
      <c r="C30" s="209"/>
      <c r="D30" s="210"/>
      <c r="E30" s="87"/>
      <c r="F30" s="186"/>
      <c r="G30" s="1"/>
      <c r="H30" s="216" t="s">
        <v>255</v>
      </c>
      <c r="I30" s="217"/>
      <c r="J30" s="217"/>
      <c r="K30" s="217"/>
      <c r="L30" s="218"/>
    </row>
    <row r="31" spans="1:12" ht="15.75" customHeight="1" x14ac:dyDescent="0.25">
      <c r="A31" s="198" t="s">
        <v>72</v>
      </c>
      <c r="B31" s="199"/>
      <c r="C31" s="199"/>
      <c r="D31" s="200"/>
      <c r="E31" s="86" t="s">
        <v>257</v>
      </c>
      <c r="F31" s="186" t="s">
        <v>181</v>
      </c>
      <c r="G31" s="1"/>
      <c r="H31" s="220"/>
      <c r="I31" s="220"/>
      <c r="J31" s="220"/>
      <c r="K31" s="220"/>
      <c r="L31" s="220"/>
    </row>
    <row r="32" spans="1:12" ht="19.5" customHeight="1" x14ac:dyDescent="0.25">
      <c r="A32" s="198" t="s">
        <v>73</v>
      </c>
      <c r="B32" s="199"/>
      <c r="C32" s="199"/>
      <c r="D32" s="200"/>
      <c r="E32" s="86">
        <v>147</v>
      </c>
      <c r="F32" s="186" t="s">
        <v>181</v>
      </c>
      <c r="G32" s="1"/>
      <c r="H32" s="220"/>
      <c r="I32" s="220"/>
      <c r="J32" s="220"/>
      <c r="K32" s="220"/>
      <c r="L32" s="220"/>
    </row>
    <row r="33" spans="1:12" ht="27.75" customHeight="1" x14ac:dyDescent="0.25">
      <c r="A33" s="198" t="s">
        <v>74</v>
      </c>
      <c r="B33" s="199"/>
      <c r="C33" s="199"/>
      <c r="D33" s="200"/>
      <c r="E33" s="86" t="s">
        <v>258</v>
      </c>
      <c r="F33" s="186" t="s">
        <v>181</v>
      </c>
      <c r="G33" s="1"/>
      <c r="H33" s="220"/>
      <c r="I33" s="220"/>
      <c r="J33" s="220"/>
      <c r="K33" s="220"/>
      <c r="L33" s="220"/>
    </row>
    <row r="34" spans="1:12" ht="61.5" customHeight="1" x14ac:dyDescent="0.25">
      <c r="A34" s="198" t="s">
        <v>75</v>
      </c>
      <c r="B34" s="199"/>
      <c r="C34" s="199"/>
      <c r="D34" s="200"/>
      <c r="E34" s="86">
        <v>145</v>
      </c>
      <c r="F34" s="186" t="s">
        <v>181</v>
      </c>
      <c r="G34" s="1" t="s">
        <v>259</v>
      </c>
      <c r="H34" s="220" t="s">
        <v>260</v>
      </c>
      <c r="I34" s="201"/>
      <c r="J34" s="201"/>
      <c r="K34" s="201"/>
      <c r="L34" s="201"/>
    </row>
    <row r="35" spans="1:12" ht="17.25" customHeight="1" x14ac:dyDescent="0.25">
      <c r="A35" s="198" t="s">
        <v>76</v>
      </c>
      <c r="B35" s="199"/>
      <c r="C35" s="199"/>
      <c r="D35" s="200"/>
      <c r="E35" s="86">
        <v>146</v>
      </c>
      <c r="F35" s="186" t="s">
        <v>181</v>
      </c>
      <c r="G35" s="1"/>
      <c r="H35" s="201"/>
      <c r="I35" s="201"/>
      <c r="J35" s="201"/>
      <c r="K35" s="201"/>
      <c r="L35" s="201"/>
    </row>
    <row r="36" spans="1:12" ht="24" customHeight="1" x14ac:dyDescent="0.25">
      <c r="A36" s="205" t="s">
        <v>94</v>
      </c>
      <c r="B36" s="206"/>
      <c r="C36" s="206"/>
      <c r="D36" s="207"/>
      <c r="E36" s="86"/>
      <c r="F36" s="186" t="s">
        <v>181</v>
      </c>
      <c r="G36" s="1"/>
      <c r="H36" s="216" t="s">
        <v>262</v>
      </c>
      <c r="I36" s="203"/>
      <c r="J36" s="203"/>
      <c r="K36" s="203"/>
      <c r="L36" s="204"/>
    </row>
    <row r="37" spans="1:12" ht="24" customHeight="1" x14ac:dyDescent="0.25">
      <c r="A37" s="198" t="s">
        <v>99</v>
      </c>
      <c r="B37" s="199"/>
      <c r="C37" s="199"/>
      <c r="D37" s="200"/>
      <c r="E37" s="86" t="s">
        <v>261</v>
      </c>
      <c r="F37" s="186" t="s">
        <v>181</v>
      </c>
      <c r="G37" s="1"/>
      <c r="H37" s="202"/>
      <c r="I37" s="203"/>
      <c r="J37" s="203"/>
      <c r="K37" s="203"/>
      <c r="L37" s="204"/>
    </row>
    <row r="38" spans="1:12" ht="28.5" customHeight="1" x14ac:dyDescent="0.25">
      <c r="A38" s="198" t="s">
        <v>100</v>
      </c>
      <c r="B38" s="199"/>
      <c r="C38" s="199"/>
      <c r="D38" s="200"/>
      <c r="E38" s="88"/>
      <c r="F38" s="186"/>
      <c r="G38" s="1"/>
      <c r="H38" s="201" t="s">
        <v>255</v>
      </c>
      <c r="I38" s="201"/>
      <c r="J38" s="201"/>
      <c r="K38" s="201"/>
      <c r="L38" s="201"/>
    </row>
    <row r="41" spans="1:12" x14ac:dyDescent="0.25">
      <c r="A41" s="211" t="s">
        <v>96</v>
      </c>
      <c r="B41" s="211"/>
      <c r="C41" s="211"/>
      <c r="D41" s="211"/>
      <c r="E41" s="211"/>
      <c r="F41" s="211"/>
      <c r="G41" s="211"/>
      <c r="H41" s="211"/>
      <c r="I41" s="211"/>
      <c r="J41" s="211"/>
      <c r="K41" s="211"/>
      <c r="L41" s="211"/>
    </row>
    <row r="43" spans="1:12" ht="15" customHeight="1" x14ac:dyDescent="0.25">
      <c r="A43" s="212" t="s">
        <v>67</v>
      </c>
      <c r="B43" s="212"/>
      <c r="C43" s="212"/>
      <c r="D43" s="212"/>
      <c r="E43" s="84" t="s">
        <v>68</v>
      </c>
      <c r="F43" s="91" t="s">
        <v>69</v>
      </c>
      <c r="G43" s="91" t="s">
        <v>70</v>
      </c>
      <c r="H43" s="212" t="s">
        <v>3</v>
      </c>
      <c r="I43" s="212"/>
      <c r="J43" s="212"/>
      <c r="K43" s="212"/>
      <c r="L43" s="212"/>
    </row>
    <row r="44" spans="1:12" ht="30" customHeight="1" x14ac:dyDescent="0.25">
      <c r="A44" s="213" t="s">
        <v>97</v>
      </c>
      <c r="B44" s="214"/>
      <c r="C44" s="214"/>
      <c r="D44" s="215"/>
      <c r="E44" s="85"/>
      <c r="F44" s="1"/>
      <c r="G44" s="1"/>
      <c r="H44" s="201"/>
      <c r="I44" s="201"/>
      <c r="J44" s="201"/>
      <c r="K44" s="201"/>
      <c r="L44" s="201"/>
    </row>
    <row r="45" spans="1:12" ht="15" customHeight="1" x14ac:dyDescent="0.25">
      <c r="A45" s="198" t="s">
        <v>98</v>
      </c>
      <c r="B45" s="199"/>
      <c r="C45" s="199"/>
      <c r="D45" s="200"/>
      <c r="E45" s="86"/>
      <c r="F45" s="1"/>
      <c r="G45" s="1"/>
      <c r="H45" s="201"/>
      <c r="I45" s="201"/>
      <c r="J45" s="201"/>
      <c r="K45" s="201"/>
      <c r="L45" s="201"/>
    </row>
    <row r="46" spans="1:12" ht="15" customHeight="1" x14ac:dyDescent="0.25">
      <c r="A46" s="198" t="s">
        <v>137</v>
      </c>
      <c r="B46" s="199"/>
      <c r="C46" s="199"/>
      <c r="D46" s="200"/>
      <c r="E46" s="86"/>
      <c r="F46" s="1"/>
      <c r="G46" s="1"/>
      <c r="H46" s="201"/>
      <c r="I46" s="201"/>
      <c r="J46" s="201"/>
      <c r="K46" s="201"/>
      <c r="L46" s="201"/>
    </row>
    <row r="47" spans="1:12" ht="15" customHeight="1" x14ac:dyDescent="0.25">
      <c r="A47" s="208" t="s">
        <v>71</v>
      </c>
      <c r="B47" s="209"/>
      <c r="C47" s="209"/>
      <c r="D47" s="210"/>
      <c r="E47" s="87"/>
      <c r="F47" s="1"/>
      <c r="G47" s="1"/>
      <c r="H47" s="201"/>
      <c r="I47" s="201"/>
      <c r="J47" s="201"/>
      <c r="K47" s="201"/>
      <c r="L47" s="201"/>
    </row>
    <row r="48" spans="1:12" ht="15" customHeight="1" x14ac:dyDescent="0.25">
      <c r="A48" s="208" t="s">
        <v>92</v>
      </c>
      <c r="B48" s="209"/>
      <c r="C48" s="209"/>
      <c r="D48" s="210"/>
      <c r="E48" s="87"/>
      <c r="F48" s="1"/>
      <c r="G48" s="1"/>
      <c r="H48" s="202"/>
      <c r="I48" s="203"/>
      <c r="J48" s="203"/>
      <c r="K48" s="203"/>
      <c r="L48" s="204"/>
    </row>
    <row r="49" spans="1:12" ht="37.5" customHeight="1" x14ac:dyDescent="0.25">
      <c r="A49" s="208" t="s">
        <v>138</v>
      </c>
      <c r="B49" s="209"/>
      <c r="C49" s="209"/>
      <c r="D49" s="210"/>
      <c r="E49" s="87"/>
      <c r="F49" s="1"/>
      <c r="G49" s="1"/>
      <c r="H49" s="201"/>
      <c r="I49" s="201"/>
      <c r="J49" s="201"/>
      <c r="K49" s="201"/>
      <c r="L49" s="201"/>
    </row>
    <row r="50" spans="1:12" ht="15" customHeight="1" x14ac:dyDescent="0.25">
      <c r="A50" s="208" t="s">
        <v>95</v>
      </c>
      <c r="B50" s="209"/>
      <c r="C50" s="209"/>
      <c r="D50" s="210"/>
      <c r="E50" s="87"/>
      <c r="F50" s="1"/>
      <c r="G50" s="1"/>
      <c r="H50" s="202"/>
      <c r="I50" s="203"/>
      <c r="J50" s="203"/>
      <c r="K50" s="203"/>
      <c r="L50" s="204"/>
    </row>
    <row r="51" spans="1:12" ht="15" customHeight="1" x14ac:dyDescent="0.25">
      <c r="A51" s="198" t="s">
        <v>72</v>
      </c>
      <c r="B51" s="199"/>
      <c r="C51" s="199"/>
      <c r="D51" s="200"/>
      <c r="E51" s="86"/>
      <c r="F51" s="1"/>
      <c r="G51" s="1"/>
      <c r="H51" s="201"/>
      <c r="I51" s="201"/>
      <c r="J51" s="201"/>
      <c r="K51" s="201"/>
      <c r="L51" s="201"/>
    </row>
    <row r="52" spans="1:12" ht="15" customHeight="1" x14ac:dyDescent="0.25">
      <c r="A52" s="198" t="s">
        <v>73</v>
      </c>
      <c r="B52" s="199"/>
      <c r="C52" s="199"/>
      <c r="D52" s="200"/>
      <c r="E52" s="86"/>
      <c r="F52" s="1"/>
      <c r="G52" s="1"/>
      <c r="H52" s="201"/>
      <c r="I52" s="201"/>
      <c r="J52" s="201"/>
      <c r="K52" s="201"/>
      <c r="L52" s="201"/>
    </row>
    <row r="53" spans="1:12" ht="15" customHeight="1" x14ac:dyDescent="0.25">
      <c r="A53" s="198" t="s">
        <v>74</v>
      </c>
      <c r="B53" s="199"/>
      <c r="C53" s="199"/>
      <c r="D53" s="200"/>
      <c r="E53" s="86"/>
      <c r="F53" s="1"/>
      <c r="G53" s="1"/>
      <c r="H53" s="201"/>
      <c r="I53" s="201"/>
      <c r="J53" s="201"/>
      <c r="K53" s="201"/>
      <c r="L53" s="201"/>
    </row>
    <row r="54" spans="1:12" ht="15" customHeight="1" x14ac:dyDescent="0.25">
      <c r="A54" s="198" t="s">
        <v>75</v>
      </c>
      <c r="B54" s="199"/>
      <c r="C54" s="199"/>
      <c r="D54" s="200"/>
      <c r="E54" s="86"/>
      <c r="F54" s="1"/>
      <c r="G54" s="1"/>
      <c r="H54" s="201"/>
      <c r="I54" s="201"/>
      <c r="J54" s="201"/>
      <c r="K54" s="201"/>
      <c r="L54" s="201"/>
    </row>
    <row r="55" spans="1:12" ht="15" customHeight="1" x14ac:dyDescent="0.25">
      <c r="A55" s="198" t="s">
        <v>76</v>
      </c>
      <c r="B55" s="199"/>
      <c r="C55" s="199"/>
      <c r="D55" s="200"/>
      <c r="E55" s="86"/>
      <c r="F55" s="1"/>
      <c r="G55" s="1"/>
      <c r="H55" s="201"/>
      <c r="I55" s="201"/>
      <c r="J55" s="201"/>
      <c r="K55" s="201"/>
      <c r="L55" s="201"/>
    </row>
    <row r="56" spans="1:12" ht="15" customHeight="1" x14ac:dyDescent="0.25">
      <c r="A56" s="205" t="s">
        <v>94</v>
      </c>
      <c r="B56" s="206"/>
      <c r="C56" s="206"/>
      <c r="D56" s="207"/>
      <c r="E56" s="86"/>
      <c r="F56" s="1"/>
      <c r="G56" s="1"/>
      <c r="H56" s="202"/>
      <c r="I56" s="203"/>
      <c r="J56" s="203"/>
      <c r="K56" s="203"/>
      <c r="L56" s="204"/>
    </row>
    <row r="57" spans="1:12" ht="15" customHeight="1" x14ac:dyDescent="0.25">
      <c r="A57" s="198" t="s">
        <v>99</v>
      </c>
      <c r="B57" s="199"/>
      <c r="C57" s="199"/>
      <c r="D57" s="200"/>
      <c r="E57" s="86"/>
      <c r="F57" s="1"/>
      <c r="G57" s="1"/>
      <c r="H57" s="202"/>
      <c r="I57" s="203"/>
      <c r="J57" s="203"/>
      <c r="K57" s="203"/>
      <c r="L57" s="204"/>
    </row>
    <row r="58" spans="1:12" ht="15" customHeight="1" x14ac:dyDescent="0.25">
      <c r="A58" s="198" t="s">
        <v>100</v>
      </c>
      <c r="B58" s="199"/>
      <c r="C58" s="199"/>
      <c r="D58" s="200"/>
      <c r="E58" s="88"/>
      <c r="F58" s="1"/>
      <c r="G58" s="1"/>
      <c r="H58" s="201"/>
      <c r="I58" s="201"/>
      <c r="J58" s="201"/>
      <c r="K58" s="201"/>
      <c r="L58" s="201"/>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opLeftCell="J85" zoomScale="60" zoomScaleNormal="60" workbookViewId="0">
      <selection activeCell="P96" sqref="P96:Q9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6" t="s">
        <v>63</v>
      </c>
      <c r="C2" s="227"/>
      <c r="D2" s="227"/>
      <c r="E2" s="227"/>
      <c r="F2" s="227"/>
      <c r="G2" s="227"/>
      <c r="H2" s="227"/>
      <c r="I2" s="227"/>
      <c r="J2" s="227"/>
      <c r="K2" s="227"/>
      <c r="L2" s="227"/>
      <c r="M2" s="227"/>
      <c r="N2" s="227"/>
      <c r="O2" s="227"/>
      <c r="P2" s="227"/>
    </row>
    <row r="4" spans="2:16" ht="26.25" x14ac:dyDescent="0.25">
      <c r="B4" s="226" t="s">
        <v>48</v>
      </c>
      <c r="C4" s="227"/>
      <c r="D4" s="227"/>
      <c r="E4" s="227"/>
      <c r="F4" s="227"/>
      <c r="G4" s="227"/>
      <c r="H4" s="227"/>
      <c r="I4" s="227"/>
      <c r="J4" s="227"/>
      <c r="K4" s="227"/>
      <c r="L4" s="227"/>
      <c r="M4" s="227"/>
      <c r="N4" s="227"/>
      <c r="O4" s="227"/>
      <c r="P4" s="227"/>
    </row>
    <row r="5" spans="2:16" ht="15.75" thickBot="1" x14ac:dyDescent="0.3"/>
    <row r="6" spans="2:16" ht="21.75" thickBot="1" x14ac:dyDescent="0.3">
      <c r="B6" s="11" t="s">
        <v>4</v>
      </c>
      <c r="C6" s="262" t="s">
        <v>170</v>
      </c>
      <c r="D6" s="262"/>
      <c r="E6" s="262"/>
      <c r="F6" s="262"/>
      <c r="G6" s="262"/>
      <c r="H6" s="262"/>
      <c r="I6" s="262"/>
      <c r="J6" s="262"/>
      <c r="K6" s="262"/>
      <c r="L6" s="262"/>
      <c r="M6" s="262"/>
      <c r="N6" s="263"/>
    </row>
    <row r="7" spans="2:16" ht="16.5" thickBot="1" x14ac:dyDescent="0.3">
      <c r="B7" s="12" t="s">
        <v>5</v>
      </c>
      <c r="C7" s="262"/>
      <c r="D7" s="262"/>
      <c r="E7" s="262"/>
      <c r="F7" s="262"/>
      <c r="G7" s="262"/>
      <c r="H7" s="262"/>
      <c r="I7" s="262"/>
      <c r="J7" s="262"/>
      <c r="K7" s="262"/>
      <c r="L7" s="262"/>
      <c r="M7" s="262"/>
      <c r="N7" s="263"/>
    </row>
    <row r="8" spans="2:16" ht="16.5" thickBot="1" x14ac:dyDescent="0.3">
      <c r="B8" s="12" t="s">
        <v>6</v>
      </c>
      <c r="C8" s="262"/>
      <c r="D8" s="262"/>
      <c r="E8" s="262"/>
      <c r="F8" s="262"/>
      <c r="G8" s="262"/>
      <c r="H8" s="262"/>
      <c r="I8" s="262"/>
      <c r="J8" s="262"/>
      <c r="K8" s="262"/>
      <c r="L8" s="262"/>
      <c r="M8" s="262"/>
      <c r="N8" s="263"/>
    </row>
    <row r="9" spans="2:16" ht="16.5" thickBot="1" x14ac:dyDescent="0.3">
      <c r="B9" s="12" t="s">
        <v>7</v>
      </c>
      <c r="C9" s="262"/>
      <c r="D9" s="262"/>
      <c r="E9" s="262"/>
      <c r="F9" s="262"/>
      <c r="G9" s="262"/>
      <c r="H9" s="262"/>
      <c r="I9" s="262"/>
      <c r="J9" s="262"/>
      <c r="K9" s="262"/>
      <c r="L9" s="262"/>
      <c r="M9" s="262"/>
      <c r="N9" s="263"/>
    </row>
    <row r="10" spans="2:16" ht="16.5" thickBot="1" x14ac:dyDescent="0.3">
      <c r="B10" s="12" t="s">
        <v>8</v>
      </c>
      <c r="C10" s="251"/>
      <c r="D10" s="251"/>
      <c r="E10" s="252"/>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53" t="s">
        <v>101</v>
      </c>
      <c r="C14" s="253"/>
      <c r="D14" s="161" t="s">
        <v>12</v>
      </c>
      <c r="E14" s="161" t="s">
        <v>13</v>
      </c>
      <c r="F14" s="161" t="s">
        <v>29</v>
      </c>
      <c r="G14" s="94"/>
      <c r="I14" s="38"/>
      <c r="J14" s="38"/>
      <c r="K14" s="38"/>
      <c r="L14" s="38"/>
      <c r="M14" s="38"/>
      <c r="N14" s="110"/>
    </row>
    <row r="15" spans="2:16" x14ac:dyDescent="0.25">
      <c r="B15" s="253"/>
      <c r="C15" s="253"/>
      <c r="D15" s="161">
        <v>1</v>
      </c>
      <c r="E15" s="36">
        <v>1898582560</v>
      </c>
      <c r="F15" s="172">
        <v>656</v>
      </c>
      <c r="G15" s="95"/>
      <c r="I15" s="39"/>
      <c r="J15" s="39"/>
      <c r="K15" s="39"/>
      <c r="L15" s="39"/>
      <c r="M15" s="39"/>
      <c r="N15" s="110"/>
    </row>
    <row r="16" spans="2:16" x14ac:dyDescent="0.25">
      <c r="B16" s="253"/>
      <c r="C16" s="253"/>
      <c r="D16" s="161"/>
      <c r="E16" s="36"/>
      <c r="F16" s="36"/>
      <c r="G16" s="95"/>
      <c r="I16" s="39"/>
      <c r="J16" s="39"/>
      <c r="K16" s="39"/>
      <c r="L16" s="39"/>
      <c r="M16" s="39"/>
      <c r="N16" s="110"/>
    </row>
    <row r="17" spans="1:14" x14ac:dyDescent="0.25">
      <c r="B17" s="253"/>
      <c r="C17" s="253"/>
      <c r="D17" s="161"/>
      <c r="E17" s="36"/>
      <c r="F17" s="36"/>
      <c r="G17" s="95"/>
      <c r="I17" s="39"/>
      <c r="J17" s="39"/>
      <c r="K17" s="39"/>
      <c r="L17" s="39"/>
      <c r="M17" s="39"/>
      <c r="N17" s="110"/>
    </row>
    <row r="18" spans="1:14" x14ac:dyDescent="0.25">
      <c r="B18" s="253"/>
      <c r="C18" s="253"/>
      <c r="D18" s="161"/>
      <c r="E18" s="37"/>
      <c r="F18" s="36"/>
      <c r="G18" s="95"/>
      <c r="H18" s="22"/>
      <c r="I18" s="39"/>
      <c r="J18" s="39"/>
      <c r="K18" s="39"/>
      <c r="L18" s="39"/>
      <c r="M18" s="39"/>
      <c r="N18" s="20"/>
    </row>
    <row r="19" spans="1:14" x14ac:dyDescent="0.25">
      <c r="B19" s="253"/>
      <c r="C19" s="253"/>
      <c r="D19" s="161"/>
      <c r="E19" s="37"/>
      <c r="F19" s="36"/>
      <c r="G19" s="95"/>
      <c r="H19" s="22"/>
      <c r="I19" s="41"/>
      <c r="J19" s="41"/>
      <c r="K19" s="41"/>
      <c r="L19" s="41"/>
      <c r="M19" s="41"/>
      <c r="N19" s="20"/>
    </row>
    <row r="20" spans="1:14" x14ac:dyDescent="0.25">
      <c r="B20" s="253"/>
      <c r="C20" s="253"/>
      <c r="D20" s="161"/>
      <c r="E20" s="37"/>
      <c r="F20" s="36"/>
      <c r="G20" s="95"/>
      <c r="H20" s="22"/>
      <c r="I20" s="109"/>
      <c r="J20" s="109"/>
      <c r="K20" s="109"/>
      <c r="L20" s="109"/>
      <c r="M20" s="109"/>
      <c r="N20" s="20"/>
    </row>
    <row r="21" spans="1:14" x14ac:dyDescent="0.25">
      <c r="B21" s="253"/>
      <c r="C21" s="253"/>
      <c r="D21" s="161"/>
      <c r="E21" s="37"/>
      <c r="F21" s="36"/>
      <c r="G21" s="95"/>
      <c r="H21" s="22"/>
      <c r="I21" s="109"/>
      <c r="J21" s="109"/>
      <c r="K21" s="109"/>
      <c r="L21" s="109"/>
      <c r="M21" s="109"/>
      <c r="N21" s="20"/>
    </row>
    <row r="22" spans="1:14" ht="15.75" thickBot="1" x14ac:dyDescent="0.3">
      <c r="B22" s="254" t="s">
        <v>14</v>
      </c>
      <c r="C22" s="255"/>
      <c r="D22" s="161"/>
      <c r="E22" s="64"/>
      <c r="F22" s="36"/>
      <c r="G22" s="95"/>
      <c r="H22" s="22"/>
      <c r="I22" s="109"/>
      <c r="J22" s="109"/>
      <c r="K22" s="109"/>
      <c r="L22" s="109"/>
      <c r="M22" s="109"/>
      <c r="N22" s="20"/>
    </row>
    <row r="23" spans="1:14" ht="45.75" thickBot="1" x14ac:dyDescent="0.3">
      <c r="A23" s="43"/>
      <c r="B23" s="53" t="s">
        <v>15</v>
      </c>
      <c r="C23" s="53" t="s">
        <v>102</v>
      </c>
      <c r="E23" s="38"/>
      <c r="F23" s="38"/>
      <c r="G23" s="38"/>
      <c r="H23" s="38"/>
      <c r="I23" s="10"/>
      <c r="J23" s="10"/>
      <c r="K23" s="10"/>
      <c r="L23" s="10"/>
      <c r="M23" s="10"/>
    </row>
    <row r="24" spans="1:14" ht="15.75" thickBot="1" x14ac:dyDescent="0.3">
      <c r="A24" s="44">
        <v>1</v>
      </c>
      <c r="C24" s="46">
        <f>F15*80%</f>
        <v>524.80000000000007</v>
      </c>
      <c r="D24" s="42"/>
      <c r="E24" s="45">
        <f>E15</f>
        <v>1898582560</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3"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6" t="s">
        <v>33</v>
      </c>
      <c r="C29" s="126" t="s">
        <v>140</v>
      </c>
      <c r="D29" s="126" t="s">
        <v>141</v>
      </c>
      <c r="E29" s="106"/>
      <c r="F29" s="106"/>
      <c r="G29" s="106"/>
      <c r="H29" s="106"/>
      <c r="I29" s="109"/>
      <c r="J29" s="109"/>
      <c r="K29" s="109"/>
      <c r="L29" s="109"/>
      <c r="M29" s="109"/>
      <c r="N29" s="110"/>
    </row>
    <row r="30" spans="1:14" x14ac:dyDescent="0.25">
      <c r="A30" s="101"/>
      <c r="B30" s="122" t="s">
        <v>142</v>
      </c>
      <c r="C30" s="122"/>
      <c r="D30" s="169" t="s">
        <v>181</v>
      </c>
      <c r="E30" s="106"/>
      <c r="F30" s="106"/>
      <c r="G30" s="106"/>
      <c r="H30" s="106"/>
      <c r="I30" s="109"/>
      <c r="J30" s="109"/>
      <c r="K30" s="109"/>
      <c r="L30" s="109"/>
      <c r="M30" s="109"/>
      <c r="N30" s="110"/>
    </row>
    <row r="31" spans="1:14" x14ac:dyDescent="0.25">
      <c r="A31" s="101"/>
      <c r="B31" s="122" t="s">
        <v>143</v>
      </c>
      <c r="C31" s="122"/>
      <c r="D31" s="169" t="s">
        <v>181</v>
      </c>
      <c r="E31" s="106"/>
      <c r="F31" s="106"/>
      <c r="G31" s="106"/>
      <c r="H31" s="106"/>
      <c r="I31" s="109"/>
      <c r="J31" s="109"/>
      <c r="K31" s="109"/>
      <c r="L31" s="109"/>
      <c r="M31" s="109"/>
      <c r="N31" s="110"/>
    </row>
    <row r="32" spans="1:14" x14ac:dyDescent="0.25">
      <c r="A32" s="101"/>
      <c r="B32" s="122" t="s">
        <v>144</v>
      </c>
      <c r="C32" s="188" t="s">
        <v>181</v>
      </c>
      <c r="D32" s="173"/>
      <c r="E32" s="106"/>
      <c r="F32" s="106"/>
      <c r="G32" s="106"/>
      <c r="H32" s="106"/>
      <c r="I32" s="109"/>
      <c r="J32" s="109"/>
      <c r="K32" s="109"/>
      <c r="L32" s="109"/>
      <c r="M32" s="109"/>
      <c r="N32" s="110"/>
    </row>
    <row r="33" spans="1:17" x14ac:dyDescent="0.25">
      <c r="A33" s="101"/>
      <c r="B33" s="122" t="s">
        <v>145</v>
      </c>
      <c r="C33" s="122"/>
      <c r="D33" s="187" t="s">
        <v>181</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3"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6" t="s">
        <v>33</v>
      </c>
      <c r="C39" s="126" t="s">
        <v>58</v>
      </c>
      <c r="D39" s="125" t="s">
        <v>51</v>
      </c>
      <c r="E39" s="125" t="s">
        <v>16</v>
      </c>
      <c r="F39" s="106"/>
      <c r="G39" s="106"/>
      <c r="H39" s="106"/>
      <c r="I39" s="109"/>
      <c r="J39" s="109"/>
      <c r="K39" s="109"/>
      <c r="L39" s="109"/>
      <c r="M39" s="109"/>
      <c r="N39" s="110"/>
    </row>
    <row r="40" spans="1:17" ht="28.5" x14ac:dyDescent="0.25">
      <c r="A40" s="101"/>
      <c r="B40" s="107" t="s">
        <v>147</v>
      </c>
      <c r="C40" s="108">
        <v>40</v>
      </c>
      <c r="D40" s="160">
        <v>0</v>
      </c>
      <c r="E40" s="235">
        <f>+D40+D41</f>
        <v>0</v>
      </c>
      <c r="F40" s="106"/>
      <c r="G40" s="106"/>
      <c r="H40" s="106"/>
      <c r="I40" s="109"/>
      <c r="J40" s="109"/>
      <c r="K40" s="109"/>
      <c r="L40" s="109"/>
      <c r="M40" s="109"/>
      <c r="N40" s="110"/>
    </row>
    <row r="41" spans="1:17" ht="42.75" x14ac:dyDescent="0.25">
      <c r="A41" s="101"/>
      <c r="B41" s="107" t="s">
        <v>148</v>
      </c>
      <c r="C41" s="108">
        <v>60</v>
      </c>
      <c r="D41" s="160">
        <f>+F151</f>
        <v>0</v>
      </c>
      <c r="E41" s="236"/>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56" t="s">
        <v>35</v>
      </c>
      <c r="N45" s="256"/>
    </row>
    <row r="46" spans="1:17" x14ac:dyDescent="0.25">
      <c r="B46" s="123" t="s">
        <v>30</v>
      </c>
      <c r="M46" s="65"/>
      <c r="N46" s="65"/>
    </row>
    <row r="47" spans="1:17" ht="15.75" thickBot="1" x14ac:dyDescent="0.3">
      <c r="M47" s="65"/>
      <c r="N47" s="65"/>
    </row>
    <row r="48" spans="1:17" s="109" customFormat="1" ht="109.5" customHeight="1" x14ac:dyDescent="0.25">
      <c r="B48" s="119" t="s">
        <v>149</v>
      </c>
      <c r="C48" s="119" t="s">
        <v>150</v>
      </c>
      <c r="D48" s="119" t="s">
        <v>151</v>
      </c>
      <c r="E48" s="119" t="s">
        <v>45</v>
      </c>
      <c r="F48" s="119" t="s">
        <v>22</v>
      </c>
      <c r="G48" s="119" t="s">
        <v>103</v>
      </c>
      <c r="H48" s="119" t="s">
        <v>17</v>
      </c>
      <c r="I48" s="119" t="s">
        <v>10</v>
      </c>
      <c r="J48" s="119" t="s">
        <v>31</v>
      </c>
      <c r="K48" s="119" t="s">
        <v>61</v>
      </c>
      <c r="L48" s="119" t="s">
        <v>20</v>
      </c>
      <c r="M48" s="105" t="s">
        <v>26</v>
      </c>
      <c r="N48" s="119" t="s">
        <v>152</v>
      </c>
      <c r="O48" s="119" t="s">
        <v>36</v>
      </c>
      <c r="P48" s="120" t="s">
        <v>11</v>
      </c>
      <c r="Q48" s="120" t="s">
        <v>19</v>
      </c>
    </row>
    <row r="49" spans="1:26" s="114" customFormat="1" ht="285" x14ac:dyDescent="0.25">
      <c r="A49" s="47">
        <v>1</v>
      </c>
      <c r="B49" s="116" t="s">
        <v>170</v>
      </c>
      <c r="C49" s="116" t="s">
        <v>170</v>
      </c>
      <c r="D49" s="115" t="s">
        <v>172</v>
      </c>
      <c r="E49" s="170" t="s">
        <v>171</v>
      </c>
      <c r="F49" s="111" t="s">
        <v>140</v>
      </c>
      <c r="G49" s="153"/>
      <c r="H49" s="118">
        <v>40923</v>
      </c>
      <c r="I49" s="112">
        <v>41912</v>
      </c>
      <c r="J49" s="112"/>
      <c r="K49" s="112"/>
      <c r="L49" s="112" t="s">
        <v>177</v>
      </c>
      <c r="M49" s="104">
        <v>80</v>
      </c>
      <c r="N49" s="104">
        <f>+M49*G49</f>
        <v>0</v>
      </c>
      <c r="O49" s="27"/>
      <c r="P49" s="171">
        <v>8</v>
      </c>
      <c r="Q49" s="154" t="s">
        <v>268</v>
      </c>
      <c r="R49" s="113"/>
      <c r="S49" s="113"/>
      <c r="T49" s="113"/>
      <c r="U49" s="113"/>
      <c r="V49" s="113"/>
      <c r="W49" s="113"/>
      <c r="X49" s="113"/>
      <c r="Y49" s="113"/>
      <c r="Z49" s="113"/>
    </row>
    <row r="50" spans="1:26" s="114" customFormat="1" ht="285" x14ac:dyDescent="0.25">
      <c r="A50" s="47">
        <f>+A49+1</f>
        <v>2</v>
      </c>
      <c r="B50" s="116" t="s">
        <v>170</v>
      </c>
      <c r="C50" s="116" t="s">
        <v>170</v>
      </c>
      <c r="D50" s="115" t="s">
        <v>172</v>
      </c>
      <c r="E50" s="170" t="s">
        <v>173</v>
      </c>
      <c r="F50" s="111" t="s">
        <v>140</v>
      </c>
      <c r="G50" s="111"/>
      <c r="H50" s="118">
        <v>40923</v>
      </c>
      <c r="I50" s="112">
        <v>41912</v>
      </c>
      <c r="J50" s="112"/>
      <c r="K50" s="112"/>
      <c r="L50" s="112" t="s">
        <v>177</v>
      </c>
      <c r="M50" s="104">
        <v>60</v>
      </c>
      <c r="N50" s="104"/>
      <c r="O50" s="27"/>
      <c r="P50" s="27">
        <v>8</v>
      </c>
      <c r="Q50" s="154" t="s">
        <v>268</v>
      </c>
      <c r="R50" s="113"/>
      <c r="S50" s="113"/>
      <c r="T50" s="113"/>
      <c r="U50" s="113"/>
      <c r="V50" s="113"/>
      <c r="W50" s="113"/>
      <c r="X50" s="113"/>
      <c r="Y50" s="113"/>
      <c r="Z50" s="113"/>
    </row>
    <row r="51" spans="1:26" s="114" customFormat="1" ht="285" x14ac:dyDescent="0.25">
      <c r="A51" s="47">
        <f t="shared" ref="A51:A56" si="0">+A50+1</f>
        <v>3</v>
      </c>
      <c r="B51" s="116" t="s">
        <v>170</v>
      </c>
      <c r="C51" s="116" t="s">
        <v>170</v>
      </c>
      <c r="D51" s="115" t="s">
        <v>172</v>
      </c>
      <c r="E51" s="170" t="s">
        <v>174</v>
      </c>
      <c r="F51" s="111" t="s">
        <v>140</v>
      </c>
      <c r="G51" s="111"/>
      <c r="H51" s="118">
        <v>41518</v>
      </c>
      <c r="I51" s="112">
        <v>41912</v>
      </c>
      <c r="J51" s="112"/>
      <c r="K51" s="112"/>
      <c r="L51" s="112" t="s">
        <v>178</v>
      </c>
      <c r="M51" s="104">
        <v>44</v>
      </c>
      <c r="N51" s="104"/>
      <c r="O51" s="27"/>
      <c r="P51" s="27">
        <v>8</v>
      </c>
      <c r="Q51" s="154" t="s">
        <v>268</v>
      </c>
      <c r="R51" s="113"/>
      <c r="S51" s="113"/>
      <c r="T51" s="113"/>
      <c r="U51" s="113"/>
      <c r="V51" s="113"/>
      <c r="W51" s="113"/>
      <c r="X51" s="113"/>
      <c r="Y51" s="113"/>
      <c r="Z51" s="113"/>
    </row>
    <row r="52" spans="1:26" s="114" customFormat="1" ht="285" x14ac:dyDescent="0.25">
      <c r="A52" s="47">
        <f t="shared" si="0"/>
        <v>4</v>
      </c>
      <c r="B52" s="116" t="s">
        <v>170</v>
      </c>
      <c r="C52" s="116" t="s">
        <v>170</v>
      </c>
      <c r="D52" s="115" t="s">
        <v>172</v>
      </c>
      <c r="E52" s="170" t="s">
        <v>175</v>
      </c>
      <c r="F52" s="111" t="s">
        <v>140</v>
      </c>
      <c r="G52" s="111"/>
      <c r="H52" s="118">
        <v>40940</v>
      </c>
      <c r="I52" s="112">
        <v>41090</v>
      </c>
      <c r="J52" s="112"/>
      <c r="K52" s="112"/>
      <c r="L52" s="112" t="s">
        <v>179</v>
      </c>
      <c r="M52" s="104">
        <v>60</v>
      </c>
      <c r="N52" s="104"/>
      <c r="O52" s="27"/>
      <c r="P52" s="27">
        <v>8</v>
      </c>
      <c r="Q52" s="154" t="s">
        <v>268</v>
      </c>
      <c r="R52" s="113"/>
      <c r="S52" s="113"/>
      <c r="T52" s="113"/>
      <c r="U52" s="113"/>
      <c r="V52" s="113"/>
      <c r="W52" s="113"/>
      <c r="X52" s="113"/>
      <c r="Y52" s="113"/>
      <c r="Z52" s="113"/>
    </row>
    <row r="53" spans="1:26" s="114" customFormat="1" ht="285" x14ac:dyDescent="0.25">
      <c r="A53" s="47">
        <f t="shared" si="0"/>
        <v>5</v>
      </c>
      <c r="B53" s="116" t="s">
        <v>170</v>
      </c>
      <c r="C53" s="116" t="s">
        <v>170</v>
      </c>
      <c r="D53" s="115" t="s">
        <v>172</v>
      </c>
      <c r="E53" s="170" t="s">
        <v>176</v>
      </c>
      <c r="F53" s="111" t="s">
        <v>140</v>
      </c>
      <c r="G53" s="111"/>
      <c r="H53" s="118">
        <v>40940</v>
      </c>
      <c r="I53" s="112">
        <v>41090</v>
      </c>
      <c r="J53" s="112"/>
      <c r="K53" s="112"/>
      <c r="L53" s="112" t="s">
        <v>179</v>
      </c>
      <c r="M53" s="104">
        <v>60</v>
      </c>
      <c r="N53" s="104"/>
      <c r="O53" s="27"/>
      <c r="P53" s="27">
        <v>9</v>
      </c>
      <c r="Q53" s="154" t="s">
        <v>268</v>
      </c>
      <c r="R53" s="113"/>
      <c r="S53" s="113"/>
      <c r="T53" s="113"/>
      <c r="U53" s="113"/>
      <c r="V53" s="113"/>
      <c r="W53" s="113"/>
      <c r="X53" s="113"/>
      <c r="Y53" s="113"/>
      <c r="Z53" s="113"/>
    </row>
    <row r="54" spans="1:26" s="114" customFormat="1" x14ac:dyDescent="0.25">
      <c r="A54" s="47">
        <f t="shared" si="0"/>
        <v>6</v>
      </c>
      <c r="B54" s="115"/>
      <c r="C54" s="116"/>
      <c r="D54" s="115"/>
      <c r="E54" s="170"/>
      <c r="F54" s="111"/>
      <c r="G54" s="111"/>
      <c r="H54" s="111"/>
      <c r="I54" s="112"/>
      <c r="J54" s="112"/>
      <c r="K54" s="112"/>
      <c r="L54" s="112"/>
      <c r="M54" s="104"/>
      <c r="N54" s="104"/>
      <c r="O54" s="27"/>
      <c r="P54" s="27"/>
      <c r="Q54" s="154"/>
      <c r="R54" s="113"/>
      <c r="S54" s="113"/>
      <c r="T54" s="113"/>
      <c r="U54" s="113"/>
      <c r="V54" s="113"/>
      <c r="W54" s="113"/>
      <c r="X54" s="113"/>
      <c r="Y54" s="113"/>
      <c r="Z54" s="113"/>
    </row>
    <row r="55" spans="1:26" s="114" customFormat="1" x14ac:dyDescent="0.25">
      <c r="A55" s="47">
        <f t="shared" si="0"/>
        <v>7</v>
      </c>
      <c r="B55" s="115"/>
      <c r="C55" s="116"/>
      <c r="D55" s="115"/>
      <c r="E55" s="170"/>
      <c r="F55" s="111"/>
      <c r="G55" s="111"/>
      <c r="H55" s="111"/>
      <c r="I55" s="112"/>
      <c r="J55" s="112"/>
      <c r="K55" s="112"/>
      <c r="L55" s="112"/>
      <c r="M55" s="104"/>
      <c r="N55" s="104"/>
      <c r="O55" s="27"/>
      <c r="P55" s="27"/>
      <c r="Q55" s="154"/>
      <c r="R55" s="113"/>
      <c r="S55" s="113"/>
      <c r="T55" s="113"/>
      <c r="U55" s="113"/>
      <c r="V55" s="113"/>
      <c r="W55" s="113"/>
      <c r="X55" s="113"/>
      <c r="Y55" s="113"/>
      <c r="Z55" s="113"/>
    </row>
    <row r="56" spans="1:26" s="114" customFormat="1" x14ac:dyDescent="0.25">
      <c r="A56" s="47">
        <f t="shared" si="0"/>
        <v>8</v>
      </c>
      <c r="B56" s="115"/>
      <c r="C56" s="116"/>
      <c r="D56" s="115"/>
      <c r="E56" s="170"/>
      <c r="F56" s="111"/>
      <c r="G56" s="111"/>
      <c r="H56" s="111"/>
      <c r="I56" s="112"/>
      <c r="J56" s="112"/>
      <c r="K56" s="112"/>
      <c r="L56" s="112"/>
      <c r="M56" s="104"/>
      <c r="N56" s="104"/>
      <c r="O56" s="27"/>
      <c r="P56" s="27"/>
      <c r="Q56" s="154"/>
      <c r="R56" s="113"/>
      <c r="S56" s="113"/>
      <c r="T56" s="113"/>
      <c r="U56" s="113"/>
      <c r="V56" s="113"/>
      <c r="W56" s="113"/>
      <c r="X56" s="113"/>
      <c r="Y56" s="113"/>
      <c r="Z56" s="113"/>
    </row>
    <row r="57" spans="1:26" s="114" customFormat="1" x14ac:dyDescent="0.25">
      <c r="A57" s="47"/>
      <c r="B57" s="50" t="s">
        <v>16</v>
      </c>
      <c r="C57" s="116"/>
      <c r="D57" s="115"/>
      <c r="E57" s="170"/>
      <c r="F57" s="111"/>
      <c r="G57" s="111"/>
      <c r="H57" s="111"/>
      <c r="I57" s="112"/>
      <c r="J57" s="112"/>
      <c r="K57" s="117">
        <f t="shared" ref="K57:N57" si="1">SUM(K49:K56)</f>
        <v>0</v>
      </c>
      <c r="L57" s="117" t="s">
        <v>180</v>
      </c>
      <c r="M57" s="152">
        <f t="shared" si="1"/>
        <v>304</v>
      </c>
      <c r="N57" s="117">
        <f t="shared" si="1"/>
        <v>0</v>
      </c>
      <c r="O57" s="27"/>
      <c r="P57" s="27"/>
      <c r="Q57" s="155"/>
    </row>
    <row r="58" spans="1:26" s="30" customFormat="1" x14ac:dyDescent="0.25">
      <c r="E58" s="31"/>
    </row>
    <row r="59" spans="1:26" s="30" customFormat="1" x14ac:dyDescent="0.25">
      <c r="B59" s="257" t="s">
        <v>28</v>
      </c>
      <c r="C59" s="257" t="s">
        <v>27</v>
      </c>
      <c r="D59" s="259" t="s">
        <v>34</v>
      </c>
      <c r="E59" s="259"/>
    </row>
    <row r="60" spans="1:26" s="30" customFormat="1" x14ac:dyDescent="0.25">
      <c r="B60" s="258"/>
      <c r="C60" s="258"/>
      <c r="D60" s="162" t="s">
        <v>23</v>
      </c>
      <c r="E60" s="62" t="s">
        <v>24</v>
      </c>
    </row>
    <row r="61" spans="1:26" s="30" customFormat="1" ht="30.6" customHeight="1" x14ac:dyDescent="0.25">
      <c r="B61" s="59" t="s">
        <v>21</v>
      </c>
      <c r="C61" s="60">
        <f>+K57</f>
        <v>0</v>
      </c>
      <c r="D61" s="58"/>
      <c r="E61" s="57" t="s">
        <v>181</v>
      </c>
      <c r="F61" s="32"/>
      <c r="G61" s="32"/>
      <c r="H61" s="32"/>
      <c r="I61" s="32"/>
      <c r="J61" s="32"/>
      <c r="K61" s="32"/>
      <c r="L61" s="32"/>
      <c r="M61" s="32"/>
    </row>
    <row r="62" spans="1:26" s="30" customFormat="1" ht="30" customHeight="1" x14ac:dyDescent="0.25">
      <c r="B62" s="59" t="s">
        <v>25</v>
      </c>
      <c r="C62" s="60">
        <f>+M57</f>
        <v>304</v>
      </c>
      <c r="D62" s="58"/>
      <c r="E62" s="57" t="s">
        <v>181</v>
      </c>
    </row>
    <row r="63" spans="1:26" s="30" customFormat="1" x14ac:dyDescent="0.25">
      <c r="B63" s="33"/>
      <c r="C63" s="260"/>
      <c r="D63" s="260"/>
      <c r="E63" s="260"/>
      <c r="F63" s="260"/>
      <c r="G63" s="260"/>
      <c r="H63" s="260"/>
      <c r="I63" s="260"/>
      <c r="J63" s="260"/>
      <c r="K63" s="260"/>
      <c r="L63" s="260"/>
      <c r="M63" s="260"/>
      <c r="N63" s="260"/>
    </row>
    <row r="64" spans="1:26" ht="28.15" customHeight="1" thickBot="1" x14ac:dyDescent="0.3"/>
    <row r="65" spans="2:17" ht="27" thickBot="1" x14ac:dyDescent="0.3">
      <c r="B65" s="261" t="s">
        <v>104</v>
      </c>
      <c r="C65" s="261"/>
      <c r="D65" s="261"/>
      <c r="E65" s="261"/>
      <c r="F65" s="261"/>
      <c r="G65" s="261"/>
      <c r="H65" s="261"/>
      <c r="I65" s="261"/>
      <c r="J65" s="261"/>
      <c r="K65" s="261"/>
      <c r="L65" s="261"/>
      <c r="M65" s="261"/>
      <c r="N65" s="261"/>
    </row>
    <row r="68" spans="2:17" ht="109.5" customHeight="1" x14ac:dyDescent="0.25">
      <c r="B68" s="121"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33" t="s">
        <v>3</v>
      </c>
      <c r="P68" s="234"/>
      <c r="Q68" s="68" t="s">
        <v>18</v>
      </c>
    </row>
    <row r="69" spans="2:17" x14ac:dyDescent="0.25">
      <c r="B69" s="175" t="s">
        <v>203</v>
      </c>
      <c r="C69" s="177" t="s">
        <v>205</v>
      </c>
      <c r="D69" s="175" t="s">
        <v>211</v>
      </c>
      <c r="E69" s="176">
        <v>48</v>
      </c>
      <c r="F69" s="4"/>
      <c r="G69" s="4" t="s">
        <v>140</v>
      </c>
      <c r="H69" s="4"/>
      <c r="I69" s="99"/>
      <c r="J69" s="99" t="s">
        <v>140</v>
      </c>
      <c r="K69" s="99" t="s">
        <v>140</v>
      </c>
      <c r="L69" s="99" t="s">
        <v>140</v>
      </c>
      <c r="M69" s="99" t="s">
        <v>140</v>
      </c>
      <c r="N69" s="99" t="s">
        <v>140</v>
      </c>
      <c r="O69" s="244" t="s">
        <v>263</v>
      </c>
      <c r="P69" s="245"/>
      <c r="Q69" s="99" t="s">
        <v>140</v>
      </c>
    </row>
    <row r="70" spans="2:17" ht="30" x14ac:dyDescent="0.25">
      <c r="B70" s="175" t="s">
        <v>203</v>
      </c>
      <c r="C70" s="177" t="s">
        <v>206</v>
      </c>
      <c r="D70" s="175" t="s">
        <v>212</v>
      </c>
      <c r="E70" s="176">
        <v>48</v>
      </c>
      <c r="F70" s="4"/>
      <c r="G70" s="4" t="s">
        <v>140</v>
      </c>
      <c r="H70" s="4"/>
      <c r="I70" s="99"/>
      <c r="J70" s="99" t="s">
        <v>140</v>
      </c>
      <c r="K70" s="99" t="s">
        <v>140</v>
      </c>
      <c r="L70" s="99" t="s">
        <v>140</v>
      </c>
      <c r="M70" s="99" t="s">
        <v>140</v>
      </c>
      <c r="N70" s="99" t="s">
        <v>140</v>
      </c>
      <c r="O70" s="244" t="s">
        <v>263</v>
      </c>
      <c r="P70" s="245"/>
      <c r="Q70" s="99" t="s">
        <v>140</v>
      </c>
    </row>
    <row r="71" spans="2:17" ht="30" x14ac:dyDescent="0.25">
      <c r="B71" s="175" t="s">
        <v>203</v>
      </c>
      <c r="C71" s="177" t="s">
        <v>207</v>
      </c>
      <c r="D71" s="175" t="s">
        <v>213</v>
      </c>
      <c r="E71" s="176">
        <v>36</v>
      </c>
      <c r="F71" s="4"/>
      <c r="G71" s="4" t="s">
        <v>140</v>
      </c>
      <c r="H71" s="4"/>
      <c r="I71" s="99"/>
      <c r="J71" s="99" t="s">
        <v>140</v>
      </c>
      <c r="K71" s="99" t="s">
        <v>140</v>
      </c>
      <c r="L71" s="99" t="s">
        <v>140</v>
      </c>
      <c r="M71" s="99" t="s">
        <v>140</v>
      </c>
      <c r="N71" s="99" t="s">
        <v>140</v>
      </c>
      <c r="O71" s="244" t="s">
        <v>263</v>
      </c>
      <c r="P71" s="245"/>
      <c r="Q71" s="99" t="s">
        <v>140</v>
      </c>
    </row>
    <row r="72" spans="2:17" x14ac:dyDescent="0.25">
      <c r="B72" s="175" t="s">
        <v>203</v>
      </c>
      <c r="C72" s="177" t="s">
        <v>208</v>
      </c>
      <c r="D72" s="175" t="s">
        <v>214</v>
      </c>
      <c r="E72" s="176">
        <v>100</v>
      </c>
      <c r="F72" s="4"/>
      <c r="G72" s="4" t="s">
        <v>140</v>
      </c>
      <c r="H72" s="4"/>
      <c r="I72" s="99"/>
      <c r="J72" s="99" t="s">
        <v>140</v>
      </c>
      <c r="K72" s="99" t="s">
        <v>140</v>
      </c>
      <c r="L72" s="99" t="s">
        <v>140</v>
      </c>
      <c r="M72" s="99" t="s">
        <v>140</v>
      </c>
      <c r="N72" s="99" t="s">
        <v>140</v>
      </c>
      <c r="O72" s="244" t="s">
        <v>263</v>
      </c>
      <c r="P72" s="245"/>
      <c r="Q72" s="99" t="s">
        <v>140</v>
      </c>
    </row>
    <row r="73" spans="2:17" ht="30" x14ac:dyDescent="0.25">
      <c r="B73" s="175" t="s">
        <v>204</v>
      </c>
      <c r="C73" s="177" t="s">
        <v>209</v>
      </c>
      <c r="D73" s="175" t="s">
        <v>215</v>
      </c>
      <c r="E73" s="176">
        <v>80</v>
      </c>
      <c r="F73" s="4"/>
      <c r="G73" s="4"/>
      <c r="H73" s="4" t="s">
        <v>140</v>
      </c>
      <c r="I73" s="99"/>
      <c r="J73" s="99" t="s">
        <v>140</v>
      </c>
      <c r="K73" s="99" t="s">
        <v>140</v>
      </c>
      <c r="L73" s="99" t="s">
        <v>140</v>
      </c>
      <c r="M73" s="99" t="s">
        <v>140</v>
      </c>
      <c r="N73" s="99" t="s">
        <v>140</v>
      </c>
      <c r="O73" s="244" t="s">
        <v>263</v>
      </c>
      <c r="P73" s="245"/>
      <c r="Q73" s="99" t="s">
        <v>140</v>
      </c>
    </row>
    <row r="74" spans="2:17" ht="30" x14ac:dyDescent="0.25">
      <c r="B74" s="175" t="s">
        <v>203</v>
      </c>
      <c r="C74" s="177" t="s">
        <v>210</v>
      </c>
      <c r="D74" s="175" t="s">
        <v>216</v>
      </c>
      <c r="E74" s="176">
        <v>284</v>
      </c>
      <c r="F74" s="122"/>
      <c r="G74" s="4" t="s">
        <v>140</v>
      </c>
      <c r="H74" s="122"/>
      <c r="I74" s="122"/>
      <c r="J74" s="99" t="s">
        <v>140</v>
      </c>
      <c r="K74" s="99" t="s">
        <v>140</v>
      </c>
      <c r="L74" s="99" t="s">
        <v>140</v>
      </c>
      <c r="M74" s="99" t="s">
        <v>140</v>
      </c>
      <c r="N74" s="99" t="s">
        <v>140</v>
      </c>
      <c r="O74" s="244" t="s">
        <v>263</v>
      </c>
      <c r="P74" s="245"/>
      <c r="Q74" s="99" t="s">
        <v>140</v>
      </c>
    </row>
    <row r="75" spans="2:17" x14ac:dyDescent="0.25">
      <c r="B75" s="178"/>
      <c r="C75" s="179"/>
      <c r="D75" s="178"/>
      <c r="E75" s="180"/>
      <c r="F75" s="10"/>
      <c r="G75" s="181"/>
      <c r="H75" s="10"/>
      <c r="I75" s="10"/>
      <c r="J75" s="182"/>
      <c r="K75" s="182"/>
      <c r="L75" s="182"/>
      <c r="M75" s="182"/>
      <c r="N75" s="182"/>
      <c r="O75" s="183"/>
      <c r="P75" s="183"/>
      <c r="Q75" s="182"/>
    </row>
    <row r="76" spans="2:17" x14ac:dyDescent="0.25">
      <c r="B76" s="9" t="s">
        <v>1</v>
      </c>
    </row>
    <row r="77" spans="2:17" x14ac:dyDescent="0.25">
      <c r="B77" s="9" t="s">
        <v>37</v>
      </c>
    </row>
    <row r="78" spans="2:17" x14ac:dyDescent="0.25">
      <c r="B78" s="9" t="s">
        <v>62</v>
      </c>
    </row>
    <row r="80" spans="2:17" ht="15.75" thickBot="1" x14ac:dyDescent="0.3"/>
    <row r="81" spans="2:18" ht="27" thickBot="1" x14ac:dyDescent="0.3">
      <c r="B81" s="237" t="s">
        <v>38</v>
      </c>
      <c r="C81" s="238"/>
      <c r="D81" s="238"/>
      <c r="E81" s="238"/>
      <c r="F81" s="238"/>
      <c r="G81" s="238"/>
      <c r="H81" s="238"/>
      <c r="I81" s="238"/>
      <c r="J81" s="238"/>
      <c r="K81" s="238"/>
      <c r="L81" s="238"/>
      <c r="M81" s="238"/>
      <c r="N81" s="239"/>
    </row>
    <row r="86" spans="2:18" ht="76.5" customHeight="1" x14ac:dyDescent="0.25">
      <c r="B86" s="121" t="s">
        <v>0</v>
      </c>
      <c r="C86" s="121" t="s">
        <v>39</v>
      </c>
      <c r="D86" s="121" t="s">
        <v>40</v>
      </c>
      <c r="E86" s="121" t="s">
        <v>116</v>
      </c>
      <c r="F86" s="121" t="s">
        <v>118</v>
      </c>
      <c r="G86" s="121" t="s">
        <v>119</v>
      </c>
      <c r="H86" s="121" t="s">
        <v>120</v>
      </c>
      <c r="I86" s="121" t="s">
        <v>117</v>
      </c>
      <c r="J86" s="233" t="s">
        <v>121</v>
      </c>
      <c r="K86" s="243"/>
      <c r="L86" s="234"/>
      <c r="M86" s="121" t="s">
        <v>125</v>
      </c>
      <c r="N86" s="121" t="s">
        <v>41</v>
      </c>
      <c r="O86" s="121" t="s">
        <v>42</v>
      </c>
      <c r="P86" s="233" t="s">
        <v>3</v>
      </c>
      <c r="Q86" s="234"/>
    </row>
    <row r="87" spans="2:18" ht="15.75" thickBot="1" x14ac:dyDescent="0.3"/>
    <row r="88" spans="2:18" ht="27" thickBot="1" x14ac:dyDescent="0.3">
      <c r="B88" s="237" t="s">
        <v>46</v>
      </c>
      <c r="C88" s="238"/>
      <c r="D88" s="238"/>
      <c r="E88" s="238"/>
      <c r="F88" s="238"/>
      <c r="G88" s="238"/>
      <c r="H88" s="238"/>
      <c r="I88" s="238"/>
      <c r="J88" s="238"/>
      <c r="K88" s="238"/>
      <c r="L88" s="238"/>
      <c r="M88" s="238"/>
      <c r="N88" s="239"/>
    </row>
    <row r="89" spans="2:18" ht="60.75" customHeight="1" x14ac:dyDescent="0.25">
      <c r="B89" s="189" t="s">
        <v>43</v>
      </c>
      <c r="C89" s="189">
        <f>(576+80)/200</f>
        <v>3.28</v>
      </c>
      <c r="D89" s="3" t="s">
        <v>225</v>
      </c>
      <c r="E89" s="3">
        <v>30081791</v>
      </c>
      <c r="F89" s="3" t="s">
        <v>226</v>
      </c>
      <c r="G89" s="3" t="s">
        <v>227</v>
      </c>
      <c r="H89" s="184">
        <v>40355</v>
      </c>
      <c r="I89" s="5" t="s">
        <v>140</v>
      </c>
      <c r="J89" s="1" t="s">
        <v>270</v>
      </c>
      <c r="K89" s="100" t="s">
        <v>271</v>
      </c>
      <c r="L89" s="99" t="s">
        <v>272</v>
      </c>
      <c r="M89" s="122" t="s">
        <v>140</v>
      </c>
      <c r="N89" s="122" t="s">
        <v>141</v>
      </c>
      <c r="O89" s="122" t="s">
        <v>140</v>
      </c>
      <c r="P89" s="248" t="s">
        <v>294</v>
      </c>
      <c r="Q89" s="248"/>
      <c r="R89" s="190"/>
    </row>
    <row r="90" spans="2:18" ht="60.75" customHeight="1" x14ac:dyDescent="0.25">
      <c r="B90" s="189" t="s">
        <v>43</v>
      </c>
      <c r="C90" s="189">
        <f>(576+80)/200</f>
        <v>3.28</v>
      </c>
      <c r="D90" s="3" t="s">
        <v>228</v>
      </c>
      <c r="E90" s="3">
        <v>31148154</v>
      </c>
      <c r="F90" s="3" t="s">
        <v>229</v>
      </c>
      <c r="G90" s="3" t="s">
        <v>230</v>
      </c>
      <c r="H90" s="184">
        <v>32371</v>
      </c>
      <c r="I90" s="5" t="s">
        <v>141</v>
      </c>
      <c r="J90" s="1" t="s">
        <v>270</v>
      </c>
      <c r="K90" s="100" t="s">
        <v>273</v>
      </c>
      <c r="L90" s="99" t="s">
        <v>272</v>
      </c>
      <c r="M90" s="122" t="s">
        <v>140</v>
      </c>
      <c r="N90" s="122" t="s">
        <v>141</v>
      </c>
      <c r="O90" s="122" t="s">
        <v>140</v>
      </c>
      <c r="P90" s="248" t="s">
        <v>294</v>
      </c>
      <c r="Q90" s="248"/>
      <c r="R90" s="190"/>
    </row>
    <row r="91" spans="2:18" ht="60.75" customHeight="1" x14ac:dyDescent="0.25">
      <c r="B91" s="189" t="s">
        <v>43</v>
      </c>
      <c r="C91" s="189">
        <f>(576+80)/200</f>
        <v>3.28</v>
      </c>
      <c r="D91" s="3" t="s">
        <v>231</v>
      </c>
      <c r="E91" s="3">
        <v>59815970</v>
      </c>
      <c r="F91" s="3" t="s">
        <v>232</v>
      </c>
      <c r="G91" s="3" t="s">
        <v>227</v>
      </c>
      <c r="H91" s="184">
        <v>35181</v>
      </c>
      <c r="I91" s="5" t="s">
        <v>141</v>
      </c>
      <c r="J91" s="1" t="s">
        <v>233</v>
      </c>
      <c r="K91" s="100" t="s">
        <v>234</v>
      </c>
      <c r="L91" s="99" t="s">
        <v>235</v>
      </c>
      <c r="M91" s="122" t="s">
        <v>140</v>
      </c>
      <c r="N91" s="122" t="s">
        <v>141</v>
      </c>
      <c r="O91" s="122" t="s">
        <v>140</v>
      </c>
      <c r="P91" s="228"/>
      <c r="Q91" s="228"/>
    </row>
    <row r="92" spans="2:18" ht="60.75" customHeight="1" x14ac:dyDescent="0.25">
      <c r="B92" s="189" t="s">
        <v>43</v>
      </c>
      <c r="C92" s="189">
        <f>(576+80)/200</f>
        <v>3.28</v>
      </c>
      <c r="D92" s="3" t="s">
        <v>231</v>
      </c>
      <c r="E92" s="3">
        <v>59815970</v>
      </c>
      <c r="F92" s="3" t="s">
        <v>232</v>
      </c>
      <c r="G92" s="3" t="s">
        <v>227</v>
      </c>
      <c r="H92" s="184">
        <v>35181</v>
      </c>
      <c r="I92" s="5" t="s">
        <v>141</v>
      </c>
      <c r="J92" s="1" t="s">
        <v>270</v>
      </c>
      <c r="K92" s="100" t="s">
        <v>274</v>
      </c>
      <c r="L92" s="99" t="s">
        <v>275</v>
      </c>
      <c r="M92" s="122"/>
      <c r="N92" s="122"/>
      <c r="O92" s="122"/>
      <c r="P92" s="244" t="s">
        <v>295</v>
      </c>
      <c r="Q92" s="245"/>
      <c r="R92" s="191"/>
    </row>
    <row r="93" spans="2:18" ht="60.75" customHeight="1" x14ac:dyDescent="0.25">
      <c r="B93" s="189" t="s">
        <v>43</v>
      </c>
      <c r="C93" s="189">
        <f t="shared" ref="C93:C98" si="2">(576+80)/200</f>
        <v>3.28</v>
      </c>
      <c r="D93" s="3" t="s">
        <v>231</v>
      </c>
      <c r="E93" s="3">
        <v>59815970</v>
      </c>
      <c r="F93" s="3" t="s">
        <v>232</v>
      </c>
      <c r="G93" s="3" t="s">
        <v>227</v>
      </c>
      <c r="H93" s="184">
        <v>35181</v>
      </c>
      <c r="I93" s="5" t="s">
        <v>141</v>
      </c>
      <c r="J93" s="1" t="s">
        <v>236</v>
      </c>
      <c r="K93" s="185">
        <v>37047</v>
      </c>
      <c r="L93" s="99" t="s">
        <v>237</v>
      </c>
      <c r="M93" s="122" t="s">
        <v>140</v>
      </c>
      <c r="N93" s="122" t="s">
        <v>141</v>
      </c>
      <c r="O93" s="122" t="s">
        <v>140</v>
      </c>
      <c r="P93" s="228"/>
      <c r="Q93" s="228"/>
    </row>
    <row r="94" spans="2:18" ht="33.6" customHeight="1" x14ac:dyDescent="0.25">
      <c r="B94" s="189" t="s">
        <v>44</v>
      </c>
      <c r="C94" s="189">
        <f t="shared" si="2"/>
        <v>3.28</v>
      </c>
      <c r="D94" s="3" t="s">
        <v>238</v>
      </c>
      <c r="E94" s="3">
        <v>1085276294</v>
      </c>
      <c r="F94" s="3" t="s">
        <v>226</v>
      </c>
      <c r="G94" s="3" t="s">
        <v>227</v>
      </c>
      <c r="H94" s="184">
        <v>41454</v>
      </c>
      <c r="I94" s="5" t="s">
        <v>140</v>
      </c>
      <c r="J94" s="1" t="s">
        <v>239</v>
      </c>
      <c r="K94" s="99" t="s">
        <v>240</v>
      </c>
      <c r="L94" s="99" t="s">
        <v>44</v>
      </c>
      <c r="M94" s="122" t="s">
        <v>140</v>
      </c>
      <c r="N94" s="122" t="s">
        <v>140</v>
      </c>
      <c r="O94" s="122" t="s">
        <v>140</v>
      </c>
      <c r="P94" s="244"/>
      <c r="Q94" s="245"/>
    </row>
    <row r="95" spans="2:18" ht="33.6" customHeight="1" x14ac:dyDescent="0.25">
      <c r="B95" s="189" t="s">
        <v>44</v>
      </c>
      <c r="C95" s="189">
        <f t="shared" si="2"/>
        <v>3.28</v>
      </c>
      <c r="D95" s="3" t="s">
        <v>241</v>
      </c>
      <c r="E95" s="3">
        <v>27110063</v>
      </c>
      <c r="F95" s="3" t="s">
        <v>226</v>
      </c>
      <c r="G95" s="3" t="s">
        <v>242</v>
      </c>
      <c r="H95" s="184">
        <v>38940</v>
      </c>
      <c r="I95" s="5" t="s">
        <v>141</v>
      </c>
      <c r="J95" s="1" t="s">
        <v>270</v>
      </c>
      <c r="K95" s="99" t="s">
        <v>276</v>
      </c>
      <c r="L95" s="99" t="s">
        <v>44</v>
      </c>
      <c r="M95" s="122" t="s">
        <v>140</v>
      </c>
      <c r="N95" s="122" t="s">
        <v>140</v>
      </c>
      <c r="O95" s="122" t="s">
        <v>140</v>
      </c>
      <c r="P95" s="244" t="s">
        <v>277</v>
      </c>
      <c r="Q95" s="245"/>
      <c r="R95" s="192"/>
    </row>
    <row r="96" spans="2:18" ht="33.6" customHeight="1" x14ac:dyDescent="0.25">
      <c r="B96" s="189" t="s">
        <v>44</v>
      </c>
      <c r="C96" s="189">
        <f t="shared" si="2"/>
        <v>3.28</v>
      </c>
      <c r="D96" s="3" t="s">
        <v>241</v>
      </c>
      <c r="E96" s="3">
        <v>27110063</v>
      </c>
      <c r="F96" s="3" t="s">
        <v>226</v>
      </c>
      <c r="G96" s="3" t="s">
        <v>242</v>
      </c>
      <c r="H96" s="184">
        <v>38940</v>
      </c>
      <c r="I96" s="5" t="s">
        <v>141</v>
      </c>
      <c r="J96" s="1" t="s">
        <v>243</v>
      </c>
      <c r="K96" s="99" t="s">
        <v>244</v>
      </c>
      <c r="L96" s="99" t="s">
        <v>245</v>
      </c>
      <c r="M96" s="122" t="s">
        <v>140</v>
      </c>
      <c r="N96" s="122" t="s">
        <v>140</v>
      </c>
      <c r="O96" s="122" t="s">
        <v>140</v>
      </c>
      <c r="P96" s="244" t="s">
        <v>246</v>
      </c>
      <c r="Q96" s="245"/>
    </row>
    <row r="97" spans="1:26" ht="33.6" customHeight="1" x14ac:dyDescent="0.25">
      <c r="B97" s="189" t="s">
        <v>44</v>
      </c>
      <c r="C97" s="189">
        <f t="shared" si="2"/>
        <v>3.28</v>
      </c>
      <c r="D97" s="3" t="s">
        <v>247</v>
      </c>
      <c r="E97" s="3">
        <v>1085282997</v>
      </c>
      <c r="F97" s="3" t="s">
        <v>226</v>
      </c>
      <c r="G97" s="3" t="s">
        <v>242</v>
      </c>
      <c r="H97" s="184">
        <v>41873</v>
      </c>
      <c r="I97" s="5" t="s">
        <v>141</v>
      </c>
      <c r="J97" s="1" t="s">
        <v>248</v>
      </c>
      <c r="K97" s="99" t="s">
        <v>249</v>
      </c>
      <c r="L97" s="99" t="s">
        <v>250</v>
      </c>
      <c r="M97" s="122" t="s">
        <v>140</v>
      </c>
      <c r="N97" s="122" t="s">
        <v>140</v>
      </c>
      <c r="O97" s="122" t="s">
        <v>140</v>
      </c>
      <c r="P97" s="244" t="s">
        <v>246</v>
      </c>
      <c r="Q97" s="245"/>
    </row>
    <row r="98" spans="1:26" ht="33.6" customHeight="1" x14ac:dyDescent="0.25">
      <c r="B98" s="193" t="s">
        <v>44</v>
      </c>
      <c r="C98" s="193">
        <f t="shared" si="2"/>
        <v>3.28</v>
      </c>
      <c r="D98" s="194" t="s">
        <v>278</v>
      </c>
      <c r="E98" s="194">
        <v>12751975</v>
      </c>
      <c r="F98" s="194" t="s">
        <v>279</v>
      </c>
      <c r="G98" s="194" t="s">
        <v>280</v>
      </c>
      <c r="H98" s="195">
        <v>41390</v>
      </c>
      <c r="I98" s="196" t="s">
        <v>141</v>
      </c>
      <c r="J98" s="196" t="s">
        <v>281</v>
      </c>
      <c r="K98" s="194" t="s">
        <v>282</v>
      </c>
      <c r="L98" s="194" t="s">
        <v>279</v>
      </c>
      <c r="M98" s="197" t="s">
        <v>141</v>
      </c>
      <c r="N98" s="197" t="s">
        <v>140</v>
      </c>
      <c r="O98" s="197"/>
      <c r="P98" s="249" t="s">
        <v>246</v>
      </c>
      <c r="Q98" s="250"/>
    </row>
    <row r="101" spans="1:26" ht="46.15" customHeight="1" x14ac:dyDescent="0.25">
      <c r="B101" s="68" t="s">
        <v>33</v>
      </c>
      <c r="C101" s="68" t="s">
        <v>47</v>
      </c>
      <c r="D101" s="233" t="s">
        <v>3</v>
      </c>
      <c r="E101" s="234"/>
    </row>
    <row r="102" spans="1:26" ht="46.9" customHeight="1" x14ac:dyDescent="0.25">
      <c r="B102" s="69" t="s">
        <v>126</v>
      </c>
      <c r="C102" s="160" t="s">
        <v>140</v>
      </c>
      <c r="D102" s="246" t="s">
        <v>264</v>
      </c>
      <c r="E102" s="247"/>
    </row>
    <row r="105" spans="1:26" ht="26.25" x14ac:dyDescent="0.25">
      <c r="B105" s="226" t="s">
        <v>64</v>
      </c>
      <c r="C105" s="227"/>
      <c r="D105" s="227"/>
      <c r="E105" s="227"/>
      <c r="F105" s="227"/>
      <c r="G105" s="227"/>
      <c r="H105" s="227"/>
      <c r="I105" s="227"/>
      <c r="J105" s="227"/>
      <c r="K105" s="227"/>
      <c r="L105" s="227"/>
      <c r="M105" s="227"/>
      <c r="N105" s="227"/>
      <c r="O105" s="227"/>
      <c r="P105" s="227"/>
    </row>
    <row r="107" spans="1:26" ht="15.75" thickBot="1" x14ac:dyDescent="0.3"/>
    <row r="108" spans="1:26" ht="27" thickBot="1" x14ac:dyDescent="0.3">
      <c r="B108" s="237" t="s">
        <v>54</v>
      </c>
      <c r="C108" s="238"/>
      <c r="D108" s="238"/>
      <c r="E108" s="238"/>
      <c r="F108" s="238"/>
      <c r="G108" s="238"/>
      <c r="H108" s="238"/>
      <c r="I108" s="238"/>
      <c r="J108" s="238"/>
      <c r="K108" s="238"/>
      <c r="L108" s="238"/>
      <c r="M108" s="238"/>
      <c r="N108" s="239"/>
    </row>
    <row r="110" spans="1:26" ht="15.75" thickBot="1" x14ac:dyDescent="0.3">
      <c r="M110" s="65"/>
      <c r="N110" s="65"/>
    </row>
    <row r="111" spans="1:26" s="109" customFormat="1" ht="109.5" customHeight="1" x14ac:dyDescent="0.25">
      <c r="B111" s="119" t="s">
        <v>149</v>
      </c>
      <c r="C111" s="119" t="s">
        <v>150</v>
      </c>
      <c r="D111" s="119" t="s">
        <v>151</v>
      </c>
      <c r="E111" s="119" t="s">
        <v>45</v>
      </c>
      <c r="F111" s="119" t="s">
        <v>22</v>
      </c>
      <c r="G111" s="119" t="s">
        <v>103</v>
      </c>
      <c r="H111" s="119" t="s">
        <v>17</v>
      </c>
      <c r="I111" s="119" t="s">
        <v>10</v>
      </c>
      <c r="J111" s="119" t="s">
        <v>31</v>
      </c>
      <c r="K111" s="119" t="s">
        <v>61</v>
      </c>
      <c r="L111" s="119" t="s">
        <v>20</v>
      </c>
      <c r="M111" s="105" t="s">
        <v>26</v>
      </c>
      <c r="N111" s="119" t="s">
        <v>152</v>
      </c>
      <c r="O111" s="119" t="s">
        <v>36</v>
      </c>
      <c r="P111" s="120" t="s">
        <v>11</v>
      </c>
      <c r="Q111" s="120" t="s">
        <v>19</v>
      </c>
    </row>
    <row r="112" spans="1:26" s="114" customFormat="1" ht="45" x14ac:dyDescent="0.25">
      <c r="A112" s="47">
        <v>1</v>
      </c>
      <c r="B112" s="116" t="s">
        <v>170</v>
      </c>
      <c r="C112" s="116" t="s">
        <v>170</v>
      </c>
      <c r="D112" s="115" t="s">
        <v>172</v>
      </c>
      <c r="E112" s="170" t="s">
        <v>182</v>
      </c>
      <c r="F112" s="111" t="s">
        <v>140</v>
      </c>
      <c r="G112" s="153"/>
      <c r="H112" s="118">
        <v>39839</v>
      </c>
      <c r="I112" s="112">
        <v>40178</v>
      </c>
      <c r="J112" s="112"/>
      <c r="K112" s="112" t="s">
        <v>196</v>
      </c>
      <c r="L112" s="112"/>
      <c r="M112" s="104">
        <v>50</v>
      </c>
      <c r="N112" s="104">
        <f>+M112*G112</f>
        <v>0</v>
      </c>
      <c r="O112" s="27">
        <v>80544500</v>
      </c>
      <c r="P112" s="27" t="s">
        <v>185</v>
      </c>
      <c r="Q112" s="154"/>
      <c r="R112" s="113"/>
      <c r="S112" s="113"/>
      <c r="T112" s="113"/>
      <c r="U112" s="113"/>
      <c r="V112" s="113"/>
      <c r="W112" s="113"/>
      <c r="X112" s="113"/>
      <c r="Y112" s="113"/>
      <c r="Z112" s="113"/>
    </row>
    <row r="113" spans="1:26" s="114" customFormat="1" ht="45" x14ac:dyDescent="0.25">
      <c r="A113" s="47">
        <f>+A112+1</f>
        <v>2</v>
      </c>
      <c r="B113" s="116" t="s">
        <v>170</v>
      </c>
      <c r="C113" s="116" t="s">
        <v>170</v>
      </c>
      <c r="D113" s="115" t="s">
        <v>172</v>
      </c>
      <c r="E113" s="170" t="s">
        <v>183</v>
      </c>
      <c r="F113" s="111" t="s">
        <v>140</v>
      </c>
      <c r="G113" s="111"/>
      <c r="H113" s="118">
        <v>39839</v>
      </c>
      <c r="I113" s="112">
        <v>40178</v>
      </c>
      <c r="J113" s="112"/>
      <c r="K113" s="112"/>
      <c r="L113" s="112" t="s">
        <v>196</v>
      </c>
      <c r="M113" s="104">
        <v>60</v>
      </c>
      <c r="N113" s="104"/>
      <c r="O113" s="27">
        <v>88284617</v>
      </c>
      <c r="P113" s="27" t="s">
        <v>184</v>
      </c>
      <c r="Q113" s="154"/>
      <c r="R113" s="113"/>
      <c r="S113" s="113"/>
      <c r="T113" s="113"/>
      <c r="U113" s="113"/>
      <c r="V113" s="113"/>
      <c r="W113" s="113"/>
      <c r="X113" s="113"/>
      <c r="Y113" s="113"/>
      <c r="Z113" s="113"/>
    </row>
    <row r="114" spans="1:26" s="114" customFormat="1" ht="45" x14ac:dyDescent="0.25">
      <c r="A114" s="47">
        <f t="shared" ref="A114:A119" si="3">+A113+1</f>
        <v>3</v>
      </c>
      <c r="B114" s="116" t="s">
        <v>170</v>
      </c>
      <c r="C114" s="116" t="s">
        <v>170</v>
      </c>
      <c r="D114" s="115" t="s">
        <v>172</v>
      </c>
      <c r="E114" s="170" t="s">
        <v>186</v>
      </c>
      <c r="F114" s="111" t="s">
        <v>140</v>
      </c>
      <c r="G114" s="111"/>
      <c r="H114" s="118">
        <v>40204</v>
      </c>
      <c r="I114" s="112">
        <v>40543</v>
      </c>
      <c r="J114" s="112"/>
      <c r="K114" s="112" t="s">
        <v>196</v>
      </c>
      <c r="L114" s="112"/>
      <c r="M114" s="104">
        <v>50</v>
      </c>
      <c r="N114" s="104"/>
      <c r="O114" s="27">
        <v>84009815</v>
      </c>
      <c r="P114" s="27" t="s">
        <v>187</v>
      </c>
      <c r="Q114" s="154"/>
      <c r="R114" s="113"/>
      <c r="S114" s="113"/>
      <c r="T114" s="113"/>
      <c r="U114" s="113"/>
      <c r="V114" s="113"/>
      <c r="W114" s="113"/>
      <c r="X114" s="113"/>
      <c r="Y114" s="113"/>
      <c r="Z114" s="113"/>
    </row>
    <row r="115" spans="1:26" s="114" customFormat="1" ht="45" x14ac:dyDescent="0.25">
      <c r="A115" s="47">
        <f t="shared" si="3"/>
        <v>4</v>
      </c>
      <c r="B115" s="116" t="s">
        <v>170</v>
      </c>
      <c r="C115" s="116" t="s">
        <v>170</v>
      </c>
      <c r="D115" s="115" t="s">
        <v>172</v>
      </c>
      <c r="E115" s="170" t="s">
        <v>188</v>
      </c>
      <c r="F115" s="111" t="s">
        <v>140</v>
      </c>
      <c r="G115" s="111"/>
      <c r="H115" s="118">
        <v>40210</v>
      </c>
      <c r="I115" s="112">
        <v>40543</v>
      </c>
      <c r="J115" s="112"/>
      <c r="K115" s="112" t="s">
        <v>197</v>
      </c>
      <c r="L115" s="112" t="s">
        <v>198</v>
      </c>
      <c r="M115" s="104">
        <v>60</v>
      </c>
      <c r="N115" s="104"/>
      <c r="O115" s="27">
        <v>92108244</v>
      </c>
      <c r="P115" s="27" t="s">
        <v>189</v>
      </c>
      <c r="Q115" s="154"/>
      <c r="R115" s="113"/>
      <c r="S115" s="113"/>
      <c r="T115" s="113"/>
      <c r="U115" s="113"/>
      <c r="V115" s="113"/>
      <c r="W115" s="113"/>
      <c r="X115" s="113"/>
      <c r="Y115" s="113"/>
      <c r="Z115" s="113"/>
    </row>
    <row r="116" spans="1:26" s="114" customFormat="1" ht="45" x14ac:dyDescent="0.25">
      <c r="A116" s="47">
        <f t="shared" si="3"/>
        <v>5</v>
      </c>
      <c r="B116" s="116" t="s">
        <v>170</v>
      </c>
      <c r="C116" s="116" t="s">
        <v>170</v>
      </c>
      <c r="D116" s="115" t="s">
        <v>172</v>
      </c>
      <c r="E116" s="170" t="s">
        <v>190</v>
      </c>
      <c r="F116" s="111" t="s">
        <v>140</v>
      </c>
      <c r="G116" s="111"/>
      <c r="H116" s="118">
        <v>40571</v>
      </c>
      <c r="I116" s="112">
        <v>40908</v>
      </c>
      <c r="J116" s="112"/>
      <c r="K116" s="112" t="s">
        <v>199</v>
      </c>
      <c r="L116" s="112"/>
      <c r="M116" s="104">
        <v>50</v>
      </c>
      <c r="N116" s="104"/>
      <c r="O116" s="27">
        <v>91731037</v>
      </c>
      <c r="P116" s="27" t="s">
        <v>193</v>
      </c>
      <c r="Q116" s="154"/>
      <c r="R116" s="113"/>
      <c r="S116" s="113"/>
      <c r="T116" s="113"/>
      <c r="U116" s="113"/>
      <c r="V116" s="113"/>
      <c r="W116" s="113"/>
      <c r="X116" s="113"/>
      <c r="Y116" s="113"/>
      <c r="Z116" s="113"/>
    </row>
    <row r="117" spans="1:26" s="114" customFormat="1" ht="45" x14ac:dyDescent="0.25">
      <c r="A117" s="47">
        <f t="shared" si="3"/>
        <v>6</v>
      </c>
      <c r="B117" s="116" t="s">
        <v>170</v>
      </c>
      <c r="C117" s="116" t="s">
        <v>170</v>
      </c>
      <c r="D117" s="115" t="s">
        <v>172</v>
      </c>
      <c r="E117" s="170" t="s">
        <v>191</v>
      </c>
      <c r="F117" s="111" t="s">
        <v>140</v>
      </c>
      <c r="G117" s="111"/>
      <c r="H117" s="118">
        <v>40575</v>
      </c>
      <c r="I117" s="112">
        <v>40908</v>
      </c>
      <c r="J117" s="112"/>
      <c r="K117" s="112"/>
      <c r="L117" s="112" t="s">
        <v>198</v>
      </c>
      <c r="M117" s="104">
        <v>60</v>
      </c>
      <c r="N117" s="104"/>
      <c r="O117" s="27">
        <v>95792573</v>
      </c>
      <c r="P117" s="27" t="s">
        <v>192</v>
      </c>
      <c r="Q117" s="154"/>
      <c r="R117" s="113"/>
      <c r="S117" s="113"/>
      <c r="T117" s="113"/>
      <c r="U117" s="113"/>
      <c r="V117" s="113"/>
      <c r="W117" s="113"/>
      <c r="X117" s="113"/>
      <c r="Y117" s="113"/>
      <c r="Z117" s="113"/>
    </row>
    <row r="118" spans="1:26" s="114" customFormat="1" ht="45" x14ac:dyDescent="0.25">
      <c r="A118" s="47">
        <f t="shared" si="3"/>
        <v>7</v>
      </c>
      <c r="B118" s="116" t="s">
        <v>170</v>
      </c>
      <c r="C118" s="116" t="s">
        <v>170</v>
      </c>
      <c r="D118" s="115" t="s">
        <v>172</v>
      </c>
      <c r="E118" s="170" t="s">
        <v>194</v>
      </c>
      <c r="F118" s="111" t="s">
        <v>140</v>
      </c>
      <c r="G118" s="111"/>
      <c r="H118" s="118">
        <v>40697</v>
      </c>
      <c r="I118" s="112">
        <v>40908</v>
      </c>
      <c r="J118" s="112"/>
      <c r="K118" s="112"/>
      <c r="L118" s="112" t="s">
        <v>200</v>
      </c>
      <c r="M118" s="104">
        <v>144</v>
      </c>
      <c r="N118" s="104"/>
      <c r="O118" s="27">
        <v>119171020</v>
      </c>
      <c r="P118" s="27" t="s">
        <v>195</v>
      </c>
      <c r="Q118" s="154"/>
      <c r="R118" s="113"/>
      <c r="S118" s="113"/>
      <c r="T118" s="113"/>
      <c r="U118" s="113"/>
      <c r="V118" s="113"/>
      <c r="W118" s="113"/>
      <c r="X118" s="113"/>
      <c r="Y118" s="113"/>
      <c r="Z118" s="113"/>
    </row>
    <row r="119" spans="1:26" s="114" customFormat="1" x14ac:dyDescent="0.25">
      <c r="A119" s="47">
        <f t="shared" si="3"/>
        <v>8</v>
      </c>
      <c r="B119" s="115"/>
      <c r="C119" s="116"/>
      <c r="D119" s="115"/>
      <c r="E119" s="170"/>
      <c r="F119" s="111"/>
      <c r="G119" s="111"/>
      <c r="H119" s="111"/>
      <c r="I119" s="112"/>
      <c r="J119" s="112"/>
      <c r="K119" s="112"/>
      <c r="L119" s="112"/>
      <c r="M119" s="104"/>
      <c r="N119" s="104"/>
      <c r="O119" s="27"/>
      <c r="P119" s="27"/>
      <c r="Q119" s="154"/>
      <c r="R119" s="113"/>
      <c r="S119" s="113"/>
      <c r="T119" s="113"/>
      <c r="U119" s="113"/>
      <c r="V119" s="113"/>
      <c r="W119" s="113"/>
      <c r="X119" s="113"/>
      <c r="Y119" s="113"/>
      <c r="Z119" s="113"/>
    </row>
    <row r="120" spans="1:26" s="114" customFormat="1" ht="23.25" customHeight="1" x14ac:dyDescent="0.25">
      <c r="A120" s="47"/>
      <c r="B120" s="50" t="s">
        <v>16</v>
      </c>
      <c r="C120" s="116"/>
      <c r="D120" s="115"/>
      <c r="E120" s="170"/>
      <c r="F120" s="111"/>
      <c r="G120" s="111"/>
      <c r="H120" s="111"/>
      <c r="I120" s="112"/>
      <c r="J120" s="112"/>
      <c r="K120" s="117" t="s">
        <v>201</v>
      </c>
      <c r="L120" s="117" t="s">
        <v>202</v>
      </c>
      <c r="M120" s="152">
        <f t="shared" ref="M120:N120" si="4">SUM(M112:M119)</f>
        <v>474</v>
      </c>
      <c r="N120" s="117">
        <f t="shared" si="4"/>
        <v>0</v>
      </c>
      <c r="O120" s="27"/>
      <c r="P120" s="27"/>
      <c r="Q120" s="155"/>
    </row>
    <row r="121" spans="1:26" x14ac:dyDescent="0.25">
      <c r="B121" s="30"/>
      <c r="C121" s="30"/>
      <c r="D121" s="30"/>
      <c r="E121" s="31"/>
      <c r="F121" s="30"/>
      <c r="G121" s="30"/>
      <c r="H121" s="30"/>
      <c r="I121" s="30"/>
      <c r="J121" s="30"/>
      <c r="K121" s="30"/>
      <c r="L121" s="30"/>
      <c r="M121" s="30"/>
      <c r="N121" s="30"/>
      <c r="O121" s="30"/>
      <c r="P121" s="30"/>
    </row>
    <row r="122" spans="1:26" ht="18.75" x14ac:dyDescent="0.25">
      <c r="B122" s="59" t="s">
        <v>32</v>
      </c>
      <c r="C122" s="73" t="str">
        <f>+K120</f>
        <v>34 MESES 9 DIAS</v>
      </c>
      <c r="H122" s="32"/>
      <c r="I122" s="32"/>
      <c r="J122" s="32"/>
      <c r="K122" s="32"/>
      <c r="L122" s="32"/>
      <c r="M122" s="32"/>
      <c r="N122" s="30"/>
      <c r="O122" s="30"/>
      <c r="P122" s="30"/>
    </row>
    <row r="124" spans="1:26" ht="15.75" thickBot="1" x14ac:dyDescent="0.3"/>
    <row r="125" spans="1:26" ht="37.15" customHeight="1" thickBot="1" x14ac:dyDescent="0.3">
      <c r="B125" s="76" t="s">
        <v>49</v>
      </c>
      <c r="C125" s="77" t="s">
        <v>50</v>
      </c>
      <c r="D125" s="76" t="s">
        <v>51</v>
      </c>
      <c r="E125" s="77" t="s">
        <v>55</v>
      </c>
    </row>
    <row r="126" spans="1:26" ht="41.45" customHeight="1" x14ac:dyDescent="0.25">
      <c r="B126" s="67" t="s">
        <v>127</v>
      </c>
      <c r="C126" s="70">
        <v>20</v>
      </c>
      <c r="D126" s="70">
        <v>0</v>
      </c>
      <c r="E126" s="240">
        <f>+D126+D127+D128</f>
        <v>0</v>
      </c>
    </row>
    <row r="127" spans="1:26" x14ac:dyDescent="0.25">
      <c r="B127" s="67" t="s">
        <v>128</v>
      </c>
      <c r="C127" s="57">
        <v>30</v>
      </c>
      <c r="D127" s="160">
        <v>0</v>
      </c>
      <c r="E127" s="241"/>
    </row>
    <row r="128" spans="1:26" ht="15.75" thickBot="1" x14ac:dyDescent="0.3">
      <c r="B128" s="67" t="s">
        <v>129</v>
      </c>
      <c r="C128" s="72">
        <v>40</v>
      </c>
      <c r="D128" s="72">
        <v>0</v>
      </c>
      <c r="E128" s="242"/>
    </row>
    <row r="130" spans="2:17" ht="15.75" thickBot="1" x14ac:dyDescent="0.3"/>
    <row r="131" spans="2:17" ht="27" thickBot="1" x14ac:dyDescent="0.3">
      <c r="B131" s="237" t="s">
        <v>52</v>
      </c>
      <c r="C131" s="238"/>
      <c r="D131" s="238"/>
      <c r="E131" s="238"/>
      <c r="F131" s="238"/>
      <c r="G131" s="238"/>
      <c r="H131" s="238"/>
      <c r="I131" s="238"/>
      <c r="J131" s="238"/>
      <c r="K131" s="238"/>
      <c r="L131" s="238"/>
      <c r="M131" s="238"/>
      <c r="N131" s="239"/>
    </row>
    <row r="133" spans="2:17" ht="76.5" customHeight="1" x14ac:dyDescent="0.25">
      <c r="B133" s="121" t="s">
        <v>0</v>
      </c>
      <c r="C133" s="121" t="s">
        <v>39</v>
      </c>
      <c r="D133" s="121" t="s">
        <v>40</v>
      </c>
      <c r="E133" s="121" t="s">
        <v>116</v>
      </c>
      <c r="F133" s="121" t="s">
        <v>118</v>
      </c>
      <c r="G133" s="121" t="s">
        <v>119</v>
      </c>
      <c r="H133" s="121" t="s">
        <v>120</v>
      </c>
      <c r="I133" s="121" t="s">
        <v>117</v>
      </c>
      <c r="J133" s="233" t="s">
        <v>121</v>
      </c>
      <c r="K133" s="243"/>
      <c r="L133" s="234"/>
      <c r="M133" s="121" t="s">
        <v>125</v>
      </c>
      <c r="N133" s="121" t="s">
        <v>41</v>
      </c>
      <c r="O133" s="121" t="s">
        <v>42</v>
      </c>
      <c r="P133" s="233" t="s">
        <v>3</v>
      </c>
      <c r="Q133" s="234"/>
    </row>
    <row r="134" spans="2:17" ht="60.75" customHeight="1" x14ac:dyDescent="0.25">
      <c r="B134" s="159" t="s">
        <v>133</v>
      </c>
      <c r="C134" s="159"/>
      <c r="D134" s="3"/>
      <c r="E134" s="3"/>
      <c r="F134" s="3"/>
      <c r="G134" s="3"/>
      <c r="H134" s="3"/>
      <c r="I134" s="5"/>
      <c r="J134" s="1" t="s">
        <v>122</v>
      </c>
      <c r="K134" s="100" t="s">
        <v>123</v>
      </c>
      <c r="L134" s="99" t="s">
        <v>124</v>
      </c>
      <c r="M134" s="122"/>
      <c r="N134" s="122"/>
      <c r="O134" s="122"/>
      <c r="P134" s="228"/>
      <c r="Q134" s="228"/>
    </row>
    <row r="135" spans="2:17" ht="60.75" customHeight="1" x14ac:dyDescent="0.25">
      <c r="B135" s="159" t="s">
        <v>134</v>
      </c>
      <c r="C135" s="159"/>
      <c r="D135" s="3"/>
      <c r="E135" s="3"/>
      <c r="F135" s="3"/>
      <c r="G135" s="3"/>
      <c r="H135" s="3"/>
      <c r="I135" s="5"/>
      <c r="J135" s="1"/>
      <c r="K135" s="100"/>
      <c r="L135" s="99"/>
      <c r="M135" s="122"/>
      <c r="N135" s="122"/>
      <c r="O135" s="122"/>
      <c r="P135" s="160"/>
      <c r="Q135" s="160"/>
    </row>
    <row r="136" spans="2:17" ht="33.6" customHeight="1" x14ac:dyDescent="0.25">
      <c r="B136" s="159" t="s">
        <v>135</v>
      </c>
      <c r="C136" s="159"/>
      <c r="D136" s="3"/>
      <c r="E136" s="3"/>
      <c r="F136" s="3"/>
      <c r="G136" s="3"/>
      <c r="H136" s="3"/>
      <c r="I136" s="5"/>
      <c r="J136" s="1"/>
      <c r="K136" s="99"/>
      <c r="L136" s="99"/>
      <c r="M136" s="122"/>
      <c r="N136" s="122"/>
      <c r="O136" s="122"/>
      <c r="P136" s="228"/>
      <c r="Q136" s="228"/>
    </row>
    <row r="139" spans="2:17" ht="15.75" thickBot="1" x14ac:dyDescent="0.3"/>
    <row r="140" spans="2:17" ht="54" customHeight="1" x14ac:dyDescent="0.25">
      <c r="B140" s="125" t="s">
        <v>33</v>
      </c>
      <c r="C140" s="125" t="s">
        <v>49</v>
      </c>
      <c r="D140" s="121" t="s">
        <v>50</v>
      </c>
      <c r="E140" s="125" t="s">
        <v>51</v>
      </c>
      <c r="F140" s="77" t="s">
        <v>56</v>
      </c>
      <c r="G140" s="96"/>
    </row>
    <row r="141" spans="2:17" ht="120.75" customHeight="1" x14ac:dyDescent="0.2">
      <c r="B141" s="229" t="s">
        <v>53</v>
      </c>
      <c r="C141" s="6" t="s">
        <v>130</v>
      </c>
      <c r="D141" s="160">
        <v>25</v>
      </c>
      <c r="E141" s="160">
        <v>0</v>
      </c>
      <c r="F141" s="230">
        <f>+E141+E142+E143</f>
        <v>0</v>
      </c>
      <c r="G141" s="97"/>
    </row>
    <row r="142" spans="2:17" ht="76.150000000000006" customHeight="1" x14ac:dyDescent="0.2">
      <c r="B142" s="229"/>
      <c r="C142" s="6" t="s">
        <v>131</v>
      </c>
      <c r="D142" s="74">
        <v>25</v>
      </c>
      <c r="E142" s="160">
        <v>0</v>
      </c>
      <c r="F142" s="231"/>
      <c r="G142" s="97"/>
    </row>
    <row r="143" spans="2:17" ht="69" customHeight="1" x14ac:dyDescent="0.2">
      <c r="B143" s="229"/>
      <c r="C143" s="6" t="s">
        <v>132</v>
      </c>
      <c r="D143" s="160">
        <v>10</v>
      </c>
      <c r="E143" s="160">
        <v>0</v>
      </c>
      <c r="F143" s="232"/>
      <c r="G143" s="97"/>
    </row>
    <row r="144" spans="2:17" x14ac:dyDescent="0.25">
      <c r="C144" s="106"/>
    </row>
    <row r="147" spans="2:5" x14ac:dyDescent="0.25">
      <c r="B147" s="123" t="s">
        <v>57</v>
      </c>
    </row>
    <row r="150" spans="2:5" x14ac:dyDescent="0.25">
      <c r="B150" s="126" t="s">
        <v>33</v>
      </c>
      <c r="C150" s="126" t="s">
        <v>58</v>
      </c>
      <c r="D150" s="125" t="s">
        <v>51</v>
      </c>
      <c r="E150" s="125" t="s">
        <v>16</v>
      </c>
    </row>
    <row r="151" spans="2:5" ht="28.5" x14ac:dyDescent="0.25">
      <c r="B151" s="107" t="s">
        <v>59</v>
      </c>
      <c r="C151" s="108">
        <v>40</v>
      </c>
      <c r="D151" s="160">
        <f>+E126</f>
        <v>0</v>
      </c>
      <c r="E151" s="235">
        <f>+D151+D152</f>
        <v>0</v>
      </c>
    </row>
    <row r="152" spans="2:5" ht="42.75" x14ac:dyDescent="0.25">
      <c r="B152" s="107" t="s">
        <v>60</v>
      </c>
      <c r="C152" s="108">
        <v>60</v>
      </c>
      <c r="D152" s="160">
        <f>+F141</f>
        <v>0</v>
      </c>
      <c r="E152" s="236"/>
    </row>
  </sheetData>
  <mergeCells count="50">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P91:Q91"/>
    <mergeCell ref="B88:N88"/>
    <mergeCell ref="D101:E101"/>
    <mergeCell ref="D102:E102"/>
    <mergeCell ref="P89:Q89"/>
    <mergeCell ref="P90:Q90"/>
    <mergeCell ref="P93:Q93"/>
    <mergeCell ref="P94:Q94"/>
    <mergeCell ref="P95:Q95"/>
    <mergeCell ref="P96:Q96"/>
    <mergeCell ref="P97:Q97"/>
    <mergeCell ref="P98:Q98"/>
    <mergeCell ref="P92:Q92"/>
    <mergeCell ref="O72:P72"/>
    <mergeCell ref="O73:P73"/>
    <mergeCell ref="O74:P74"/>
    <mergeCell ref="B81:N81"/>
    <mergeCell ref="J86:L86"/>
    <mergeCell ref="P86:Q86"/>
    <mergeCell ref="E151:E152"/>
    <mergeCell ref="B108:N108"/>
    <mergeCell ref="E126:E128"/>
    <mergeCell ref="B131:N131"/>
    <mergeCell ref="J133:L133"/>
    <mergeCell ref="B105:P105"/>
    <mergeCell ref="P136:Q136"/>
    <mergeCell ref="B141:B143"/>
    <mergeCell ref="F141:F143"/>
    <mergeCell ref="P133:Q133"/>
    <mergeCell ref="P134:Q134"/>
  </mergeCells>
  <dataValidations count="2">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showRowColHeaders="0" tabSelected="1" topLeftCell="A26" zoomScale="70" zoomScaleNormal="70" workbookViewId="0">
      <selection activeCell="C33" sqref="C33"/>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6" t="s">
        <v>63</v>
      </c>
      <c r="C2" s="227"/>
      <c r="D2" s="227"/>
      <c r="E2" s="227"/>
      <c r="F2" s="227"/>
      <c r="G2" s="227"/>
      <c r="H2" s="227"/>
      <c r="I2" s="227"/>
      <c r="J2" s="227"/>
      <c r="K2" s="227"/>
      <c r="L2" s="227"/>
      <c r="M2" s="227"/>
      <c r="N2" s="227"/>
      <c r="O2" s="227"/>
      <c r="P2" s="227"/>
    </row>
    <row r="4" spans="2:16" ht="26.25" x14ac:dyDescent="0.25">
      <c r="B4" s="226" t="s">
        <v>48</v>
      </c>
      <c r="C4" s="227"/>
      <c r="D4" s="227"/>
      <c r="E4" s="227"/>
      <c r="F4" s="227"/>
      <c r="G4" s="227"/>
      <c r="H4" s="227"/>
      <c r="I4" s="227"/>
      <c r="J4" s="227"/>
      <c r="K4" s="227"/>
      <c r="L4" s="227"/>
      <c r="M4" s="227"/>
      <c r="N4" s="227"/>
      <c r="O4" s="227"/>
      <c r="P4" s="227"/>
    </row>
    <row r="5" spans="2:16" ht="15.75" thickBot="1" x14ac:dyDescent="0.3"/>
    <row r="6" spans="2:16" ht="21.75" thickBot="1" x14ac:dyDescent="0.3">
      <c r="B6" s="11" t="s">
        <v>4</v>
      </c>
      <c r="C6" s="262" t="s">
        <v>170</v>
      </c>
      <c r="D6" s="262"/>
      <c r="E6" s="262"/>
      <c r="F6" s="262"/>
      <c r="G6" s="262"/>
      <c r="H6" s="262"/>
      <c r="I6" s="262"/>
      <c r="J6" s="262"/>
      <c r="K6" s="262"/>
      <c r="L6" s="262"/>
      <c r="M6" s="262"/>
      <c r="N6" s="263"/>
    </row>
    <row r="7" spans="2:16" ht="16.5" thickBot="1" x14ac:dyDescent="0.3">
      <c r="B7" s="12" t="s">
        <v>5</v>
      </c>
      <c r="C7" s="262"/>
      <c r="D7" s="262"/>
      <c r="E7" s="262"/>
      <c r="F7" s="262"/>
      <c r="G7" s="262"/>
      <c r="H7" s="262"/>
      <c r="I7" s="262"/>
      <c r="J7" s="262"/>
      <c r="K7" s="262"/>
      <c r="L7" s="262"/>
      <c r="M7" s="262"/>
      <c r="N7" s="263"/>
    </row>
    <row r="8" spans="2:16" ht="16.5" thickBot="1" x14ac:dyDescent="0.3">
      <c r="B8" s="12" t="s">
        <v>6</v>
      </c>
      <c r="C8" s="262"/>
      <c r="D8" s="262"/>
      <c r="E8" s="262"/>
      <c r="F8" s="262"/>
      <c r="G8" s="262"/>
      <c r="H8" s="262"/>
      <c r="I8" s="262"/>
      <c r="J8" s="262"/>
      <c r="K8" s="262"/>
      <c r="L8" s="262"/>
      <c r="M8" s="262"/>
      <c r="N8" s="263"/>
    </row>
    <row r="9" spans="2:16" ht="16.5" thickBot="1" x14ac:dyDescent="0.3">
      <c r="B9" s="12" t="s">
        <v>7</v>
      </c>
      <c r="C9" s="262"/>
      <c r="D9" s="262"/>
      <c r="E9" s="262"/>
      <c r="F9" s="262"/>
      <c r="G9" s="262"/>
      <c r="H9" s="262"/>
      <c r="I9" s="262"/>
      <c r="J9" s="262"/>
      <c r="K9" s="262"/>
      <c r="L9" s="262"/>
      <c r="M9" s="262"/>
      <c r="N9" s="263"/>
    </row>
    <row r="10" spans="2:16" ht="16.5" thickBot="1" x14ac:dyDescent="0.3">
      <c r="B10" s="12" t="s">
        <v>8</v>
      </c>
      <c r="C10" s="251"/>
      <c r="D10" s="251"/>
      <c r="E10" s="252"/>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53" t="s">
        <v>101</v>
      </c>
      <c r="C14" s="253"/>
      <c r="D14" s="52" t="s">
        <v>12</v>
      </c>
      <c r="E14" s="52" t="s">
        <v>13</v>
      </c>
      <c r="F14" s="52" t="s">
        <v>29</v>
      </c>
      <c r="G14" s="94"/>
      <c r="I14" s="38"/>
      <c r="J14" s="38"/>
      <c r="K14" s="38"/>
      <c r="L14" s="38"/>
      <c r="M14" s="38"/>
      <c r="N14" s="21"/>
    </row>
    <row r="15" spans="2:16" x14ac:dyDescent="0.25">
      <c r="B15" s="253"/>
      <c r="C15" s="253"/>
      <c r="D15" s="52">
        <v>39</v>
      </c>
      <c r="E15" s="36">
        <v>750923688</v>
      </c>
      <c r="F15" s="172">
        <v>276</v>
      </c>
      <c r="G15" s="95"/>
      <c r="I15" s="39"/>
      <c r="J15" s="39"/>
      <c r="K15" s="39"/>
      <c r="L15" s="39"/>
      <c r="M15" s="39"/>
      <c r="N15" s="21"/>
    </row>
    <row r="16" spans="2:16" x14ac:dyDescent="0.25">
      <c r="B16" s="253"/>
      <c r="C16" s="253"/>
      <c r="D16" s="52"/>
      <c r="E16" s="36"/>
      <c r="F16" s="36"/>
      <c r="G16" s="95"/>
      <c r="I16" s="39"/>
      <c r="J16" s="39"/>
      <c r="K16" s="39"/>
      <c r="L16" s="39"/>
      <c r="M16" s="39"/>
      <c r="N16" s="21"/>
    </row>
    <row r="17" spans="1:14" x14ac:dyDescent="0.25">
      <c r="B17" s="253"/>
      <c r="C17" s="253"/>
      <c r="D17" s="52"/>
      <c r="E17" s="36"/>
      <c r="F17" s="36"/>
      <c r="G17" s="95"/>
      <c r="I17" s="39"/>
      <c r="J17" s="39"/>
      <c r="K17" s="39"/>
      <c r="L17" s="39"/>
      <c r="M17" s="39"/>
      <c r="N17" s="21"/>
    </row>
    <row r="18" spans="1:14" x14ac:dyDescent="0.25">
      <c r="B18" s="253"/>
      <c r="C18" s="253"/>
      <c r="D18" s="52"/>
      <c r="E18" s="37"/>
      <c r="F18" s="36"/>
      <c r="G18" s="95"/>
      <c r="H18" s="22"/>
      <c r="I18" s="39"/>
      <c r="J18" s="39"/>
      <c r="K18" s="39"/>
      <c r="L18" s="39"/>
      <c r="M18" s="39"/>
      <c r="N18" s="20"/>
    </row>
    <row r="19" spans="1:14" x14ac:dyDescent="0.25">
      <c r="B19" s="253"/>
      <c r="C19" s="253"/>
      <c r="D19" s="52"/>
      <c r="E19" s="37"/>
      <c r="F19" s="36"/>
      <c r="G19" s="95"/>
      <c r="H19" s="22"/>
      <c r="I19" s="41"/>
      <c r="J19" s="41"/>
      <c r="K19" s="41"/>
      <c r="L19" s="41"/>
      <c r="M19" s="41"/>
      <c r="N19" s="20"/>
    </row>
    <row r="20" spans="1:14" x14ac:dyDescent="0.25">
      <c r="B20" s="253"/>
      <c r="C20" s="253"/>
      <c r="D20" s="52"/>
      <c r="E20" s="37"/>
      <c r="F20" s="36"/>
      <c r="G20" s="95"/>
      <c r="H20" s="22"/>
      <c r="I20" s="8"/>
      <c r="J20" s="8"/>
      <c r="K20" s="8"/>
      <c r="L20" s="8"/>
      <c r="M20" s="8"/>
      <c r="N20" s="20"/>
    </row>
    <row r="21" spans="1:14" x14ac:dyDescent="0.25">
      <c r="B21" s="253"/>
      <c r="C21" s="253"/>
      <c r="D21" s="52"/>
      <c r="E21" s="37"/>
      <c r="F21" s="36"/>
      <c r="G21" s="95"/>
      <c r="H21" s="22"/>
      <c r="I21" s="8"/>
      <c r="J21" s="8"/>
      <c r="K21" s="8"/>
      <c r="L21" s="8"/>
      <c r="M21" s="8"/>
      <c r="N21" s="20"/>
    </row>
    <row r="22" spans="1:14" ht="15.75" thickBot="1" x14ac:dyDescent="0.3">
      <c r="B22" s="254" t="s">
        <v>14</v>
      </c>
      <c r="C22" s="255"/>
      <c r="D22" s="52"/>
      <c r="E22" s="64"/>
      <c r="F22" s="36"/>
      <c r="G22" s="95"/>
      <c r="H22" s="22"/>
      <c r="I22" s="8"/>
      <c r="J22" s="8"/>
      <c r="K22" s="8"/>
      <c r="L22" s="8"/>
      <c r="M22" s="8"/>
      <c r="N22" s="20"/>
    </row>
    <row r="23" spans="1:14" ht="45.75" thickBot="1" x14ac:dyDescent="0.3">
      <c r="A23" s="43"/>
      <c r="B23" s="53" t="s">
        <v>15</v>
      </c>
      <c r="C23" s="53" t="s">
        <v>102</v>
      </c>
      <c r="E23" s="38"/>
      <c r="F23" s="38"/>
      <c r="G23" s="38"/>
      <c r="H23" s="38"/>
      <c r="I23" s="10"/>
      <c r="J23" s="10"/>
      <c r="K23" s="10"/>
      <c r="L23" s="10"/>
      <c r="M23" s="10"/>
    </row>
    <row r="24" spans="1:14" ht="15.75" thickBot="1" x14ac:dyDescent="0.3">
      <c r="A24" s="44">
        <v>1</v>
      </c>
      <c r="C24" s="46">
        <f>F15*80%</f>
        <v>220.8</v>
      </c>
      <c r="D24" s="42"/>
      <c r="E24" s="45">
        <f>E15</f>
        <v>750923688</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3"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6" t="s">
        <v>33</v>
      </c>
      <c r="C29" s="126" t="s">
        <v>140</v>
      </c>
      <c r="D29" s="126" t="s">
        <v>141</v>
      </c>
      <c r="E29" s="106"/>
      <c r="F29" s="106"/>
      <c r="G29" s="106"/>
      <c r="H29" s="106"/>
      <c r="I29" s="109"/>
      <c r="J29" s="109"/>
      <c r="K29" s="109"/>
      <c r="L29" s="109"/>
      <c r="M29" s="109"/>
      <c r="N29" s="110"/>
    </row>
    <row r="30" spans="1:14" x14ac:dyDescent="0.25">
      <c r="A30" s="101"/>
      <c r="B30" s="122" t="s">
        <v>142</v>
      </c>
      <c r="C30" s="122"/>
      <c r="D30" s="169" t="s">
        <v>181</v>
      </c>
      <c r="E30" s="106"/>
      <c r="F30" s="106"/>
      <c r="G30" s="106"/>
      <c r="H30" s="106"/>
      <c r="I30" s="109"/>
      <c r="J30" s="109"/>
      <c r="K30" s="109"/>
      <c r="L30" s="109"/>
      <c r="M30" s="109"/>
      <c r="N30" s="110"/>
    </row>
    <row r="31" spans="1:14" x14ac:dyDescent="0.25">
      <c r="A31" s="101"/>
      <c r="B31" s="122" t="s">
        <v>143</v>
      </c>
      <c r="C31" s="169" t="s">
        <v>181</v>
      </c>
      <c r="D31" s="169"/>
      <c r="E31" s="106"/>
      <c r="F31" s="106"/>
      <c r="G31" s="106"/>
      <c r="H31" s="106"/>
      <c r="I31" s="109"/>
      <c r="J31" s="109"/>
      <c r="K31" s="109"/>
      <c r="L31" s="109"/>
      <c r="M31" s="109"/>
      <c r="N31" s="110"/>
    </row>
    <row r="32" spans="1:14" x14ac:dyDescent="0.25">
      <c r="A32" s="101"/>
      <c r="B32" s="122" t="s">
        <v>144</v>
      </c>
      <c r="C32" s="169" t="s">
        <v>181</v>
      </c>
      <c r="D32" s="169"/>
      <c r="E32" s="106"/>
      <c r="F32" s="106"/>
      <c r="G32" s="106"/>
      <c r="H32" s="106"/>
      <c r="I32" s="109"/>
      <c r="J32" s="109"/>
      <c r="K32" s="109"/>
      <c r="L32" s="109"/>
      <c r="M32" s="109"/>
      <c r="N32" s="110"/>
    </row>
    <row r="33" spans="1:17" x14ac:dyDescent="0.25">
      <c r="A33" s="101"/>
      <c r="B33" s="122" t="s">
        <v>145</v>
      </c>
      <c r="C33" s="169" t="s">
        <v>181</v>
      </c>
      <c r="D33" s="169"/>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3"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6" t="s">
        <v>33</v>
      </c>
      <c r="C39" s="126" t="s">
        <v>58</v>
      </c>
      <c r="D39" s="125" t="s">
        <v>51</v>
      </c>
      <c r="E39" s="125" t="s">
        <v>16</v>
      </c>
      <c r="F39" s="106"/>
      <c r="G39" s="106"/>
      <c r="H39" s="106"/>
      <c r="I39" s="109"/>
      <c r="J39" s="109"/>
      <c r="K39" s="109"/>
      <c r="L39" s="109"/>
      <c r="M39" s="109"/>
      <c r="N39" s="110"/>
    </row>
    <row r="40" spans="1:17" ht="28.5" x14ac:dyDescent="0.25">
      <c r="A40" s="101"/>
      <c r="B40" s="107" t="s">
        <v>147</v>
      </c>
      <c r="C40" s="108">
        <v>40</v>
      </c>
      <c r="D40" s="124">
        <v>0</v>
      </c>
      <c r="E40" s="235">
        <f>+D40+D41</f>
        <v>0</v>
      </c>
      <c r="F40" s="106"/>
      <c r="G40" s="106"/>
      <c r="H40" s="106"/>
      <c r="I40" s="109"/>
      <c r="J40" s="109"/>
      <c r="K40" s="109"/>
      <c r="L40" s="109"/>
      <c r="M40" s="109"/>
      <c r="N40" s="110"/>
    </row>
    <row r="41" spans="1:17" ht="42.75" x14ac:dyDescent="0.25">
      <c r="A41" s="101"/>
      <c r="B41" s="107" t="s">
        <v>148</v>
      </c>
      <c r="C41" s="108">
        <v>60</v>
      </c>
      <c r="D41" s="124">
        <f>+F144</f>
        <v>0</v>
      </c>
      <c r="E41" s="236"/>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56" t="s">
        <v>35</v>
      </c>
      <c r="N45" s="256"/>
    </row>
    <row r="46" spans="1:17" x14ac:dyDescent="0.25">
      <c r="B46" s="66" t="s">
        <v>30</v>
      </c>
      <c r="M46" s="65"/>
      <c r="N46" s="65"/>
    </row>
    <row r="47" spans="1:17" ht="15.75" thickBot="1" x14ac:dyDescent="0.3">
      <c r="M47" s="65"/>
      <c r="N47" s="65"/>
    </row>
    <row r="48" spans="1:17" s="8" customFormat="1" ht="109.5" customHeight="1" x14ac:dyDescent="0.25">
      <c r="B48" s="119" t="s">
        <v>149</v>
      </c>
      <c r="C48" s="119" t="s">
        <v>150</v>
      </c>
      <c r="D48" s="119" t="s">
        <v>151</v>
      </c>
      <c r="E48" s="54" t="s">
        <v>45</v>
      </c>
      <c r="F48" s="54" t="s">
        <v>22</v>
      </c>
      <c r="G48" s="54" t="s">
        <v>103</v>
      </c>
      <c r="H48" s="54" t="s">
        <v>17</v>
      </c>
      <c r="I48" s="54" t="s">
        <v>10</v>
      </c>
      <c r="J48" s="54" t="s">
        <v>31</v>
      </c>
      <c r="K48" s="54" t="s">
        <v>61</v>
      </c>
      <c r="L48" s="54" t="s">
        <v>20</v>
      </c>
      <c r="M48" s="105" t="s">
        <v>26</v>
      </c>
      <c r="N48" s="119" t="s">
        <v>152</v>
      </c>
      <c r="O48" s="54" t="s">
        <v>36</v>
      </c>
      <c r="P48" s="55" t="s">
        <v>11</v>
      </c>
      <c r="Q48" s="55" t="s">
        <v>19</v>
      </c>
    </row>
    <row r="49" spans="1:26" s="29" customFormat="1" ht="240" x14ac:dyDescent="0.25">
      <c r="A49" s="47">
        <v>1</v>
      </c>
      <c r="B49" s="116" t="s">
        <v>170</v>
      </c>
      <c r="C49" s="116" t="s">
        <v>170</v>
      </c>
      <c r="D49" s="115" t="s">
        <v>172</v>
      </c>
      <c r="E49" s="170" t="s">
        <v>171</v>
      </c>
      <c r="F49" s="111" t="s">
        <v>140</v>
      </c>
      <c r="G49" s="153"/>
      <c r="H49" s="118">
        <v>40923</v>
      </c>
      <c r="I49" s="112">
        <v>41912</v>
      </c>
      <c r="J49" s="112"/>
      <c r="K49" s="112"/>
      <c r="L49" s="112" t="s">
        <v>177</v>
      </c>
      <c r="M49" s="104">
        <v>80</v>
      </c>
      <c r="N49" s="104">
        <f>+M49*G49</f>
        <v>0</v>
      </c>
      <c r="O49" s="27"/>
      <c r="P49" s="171">
        <v>8</v>
      </c>
      <c r="Q49" s="154" t="s">
        <v>269</v>
      </c>
      <c r="R49" s="28"/>
      <c r="S49" s="28"/>
      <c r="T49" s="28"/>
      <c r="U49" s="28"/>
      <c r="V49" s="28"/>
      <c r="W49" s="28"/>
      <c r="X49" s="28"/>
      <c r="Y49" s="28"/>
      <c r="Z49" s="28"/>
    </row>
    <row r="50" spans="1:26" s="29" customFormat="1" ht="240" x14ac:dyDescent="0.25">
      <c r="A50" s="47">
        <f>+A49+1</f>
        <v>2</v>
      </c>
      <c r="B50" s="116" t="s">
        <v>170</v>
      </c>
      <c r="C50" s="116" t="s">
        <v>170</v>
      </c>
      <c r="D50" s="115" t="s">
        <v>172</v>
      </c>
      <c r="E50" s="170" t="s">
        <v>173</v>
      </c>
      <c r="F50" s="111" t="s">
        <v>140</v>
      </c>
      <c r="G50" s="111"/>
      <c r="H50" s="118">
        <v>40923</v>
      </c>
      <c r="I50" s="112">
        <v>41912</v>
      </c>
      <c r="J50" s="112"/>
      <c r="K50" s="112"/>
      <c r="L50" s="112" t="s">
        <v>177</v>
      </c>
      <c r="M50" s="104">
        <v>60</v>
      </c>
      <c r="N50" s="104"/>
      <c r="O50" s="27"/>
      <c r="P50" s="27">
        <v>8</v>
      </c>
      <c r="Q50" s="154" t="s">
        <v>269</v>
      </c>
      <c r="R50" s="28"/>
      <c r="S50" s="28"/>
      <c r="T50" s="28"/>
      <c r="U50" s="28"/>
      <c r="V50" s="28"/>
      <c r="W50" s="28"/>
      <c r="X50" s="28"/>
      <c r="Y50" s="28"/>
      <c r="Z50" s="28"/>
    </row>
    <row r="51" spans="1:26" s="29" customFormat="1" ht="240" x14ac:dyDescent="0.25">
      <c r="A51" s="47">
        <f t="shared" ref="A51:A56" si="0">+A50+1</f>
        <v>3</v>
      </c>
      <c r="B51" s="116" t="s">
        <v>170</v>
      </c>
      <c r="C51" s="116" t="s">
        <v>170</v>
      </c>
      <c r="D51" s="115" t="s">
        <v>172</v>
      </c>
      <c r="E51" s="170" t="s">
        <v>174</v>
      </c>
      <c r="F51" s="111" t="s">
        <v>140</v>
      </c>
      <c r="G51" s="111"/>
      <c r="H51" s="118">
        <v>41518</v>
      </c>
      <c r="I51" s="112">
        <v>41912</v>
      </c>
      <c r="J51" s="112"/>
      <c r="K51" s="112"/>
      <c r="L51" s="112" t="s">
        <v>178</v>
      </c>
      <c r="M51" s="104">
        <v>44</v>
      </c>
      <c r="N51" s="104"/>
      <c r="O51" s="27"/>
      <c r="P51" s="27">
        <v>8</v>
      </c>
      <c r="Q51" s="154" t="s">
        <v>269</v>
      </c>
      <c r="R51" s="28"/>
      <c r="S51" s="28"/>
      <c r="T51" s="28"/>
      <c r="U51" s="28"/>
      <c r="V51" s="28"/>
      <c r="W51" s="28"/>
      <c r="X51" s="28"/>
      <c r="Y51" s="28"/>
      <c r="Z51" s="28"/>
    </row>
    <row r="52" spans="1:26" s="29" customFormat="1" ht="240" x14ac:dyDescent="0.25">
      <c r="A52" s="47">
        <f t="shared" si="0"/>
        <v>4</v>
      </c>
      <c r="B52" s="116" t="s">
        <v>170</v>
      </c>
      <c r="C52" s="116" t="s">
        <v>170</v>
      </c>
      <c r="D52" s="115" t="s">
        <v>172</v>
      </c>
      <c r="E52" s="170" t="s">
        <v>175</v>
      </c>
      <c r="F52" s="111" t="s">
        <v>140</v>
      </c>
      <c r="G52" s="111"/>
      <c r="H52" s="118">
        <v>40940</v>
      </c>
      <c r="I52" s="112">
        <v>41090</v>
      </c>
      <c r="J52" s="112"/>
      <c r="K52" s="112"/>
      <c r="L52" s="112" t="s">
        <v>179</v>
      </c>
      <c r="M52" s="104">
        <v>60</v>
      </c>
      <c r="N52" s="104"/>
      <c r="O52" s="27"/>
      <c r="P52" s="27">
        <v>8</v>
      </c>
      <c r="Q52" s="154" t="s">
        <v>269</v>
      </c>
      <c r="R52" s="28"/>
      <c r="S52" s="28"/>
      <c r="T52" s="28"/>
      <c r="U52" s="28"/>
      <c r="V52" s="28"/>
      <c r="W52" s="28"/>
      <c r="X52" s="28"/>
      <c r="Y52" s="28"/>
      <c r="Z52" s="28"/>
    </row>
    <row r="53" spans="1:26" s="29" customFormat="1" ht="240" x14ac:dyDescent="0.25">
      <c r="A53" s="47">
        <f t="shared" si="0"/>
        <v>5</v>
      </c>
      <c r="B53" s="116" t="s">
        <v>170</v>
      </c>
      <c r="C53" s="116" t="s">
        <v>170</v>
      </c>
      <c r="D53" s="115" t="s">
        <v>172</v>
      </c>
      <c r="E53" s="170" t="s">
        <v>176</v>
      </c>
      <c r="F53" s="111" t="s">
        <v>140</v>
      </c>
      <c r="G53" s="111"/>
      <c r="H53" s="118">
        <v>40940</v>
      </c>
      <c r="I53" s="112">
        <v>41090</v>
      </c>
      <c r="J53" s="112"/>
      <c r="K53" s="112"/>
      <c r="L53" s="112" t="s">
        <v>179</v>
      </c>
      <c r="M53" s="104">
        <v>60</v>
      </c>
      <c r="N53" s="104"/>
      <c r="O53" s="27"/>
      <c r="P53" s="27">
        <v>9</v>
      </c>
      <c r="Q53" s="154" t="s">
        <v>269</v>
      </c>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4"/>
      <c r="N54" s="104"/>
      <c r="O54" s="27"/>
      <c r="P54" s="27"/>
      <c r="Q54" s="154"/>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4"/>
      <c r="N55" s="104"/>
      <c r="O55" s="27"/>
      <c r="P55" s="27"/>
      <c r="Q55" s="154"/>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4"/>
      <c r="N56" s="104"/>
      <c r="O56" s="27"/>
      <c r="P56" s="27"/>
      <c r="Q56" s="154"/>
      <c r="R56" s="28"/>
      <c r="S56" s="28"/>
      <c r="T56" s="28"/>
      <c r="U56" s="28"/>
      <c r="V56" s="28"/>
      <c r="W56" s="28"/>
      <c r="X56" s="28"/>
      <c r="Y56" s="28"/>
      <c r="Z56" s="28"/>
    </row>
    <row r="57" spans="1:26" s="29" customFormat="1" x14ac:dyDescent="0.25">
      <c r="A57" s="47"/>
      <c r="B57" s="50" t="s">
        <v>16</v>
      </c>
      <c r="C57" s="49"/>
      <c r="D57" s="48"/>
      <c r="E57" s="24"/>
      <c r="F57" s="25"/>
      <c r="G57" s="25"/>
      <c r="H57" s="25"/>
      <c r="I57" s="26"/>
      <c r="J57" s="26"/>
      <c r="K57" s="51">
        <f t="shared" ref="K57" si="1">SUM(K49:K56)</f>
        <v>0</v>
      </c>
      <c r="L57" s="51" t="s">
        <v>180</v>
      </c>
      <c r="M57" s="152">
        <f t="shared" ref="M57:N57" si="2">SUM(M49:M56)</f>
        <v>304</v>
      </c>
      <c r="N57" s="51">
        <f t="shared" si="2"/>
        <v>0</v>
      </c>
      <c r="O57" s="27"/>
      <c r="P57" s="27"/>
      <c r="Q57" s="155"/>
    </row>
    <row r="58" spans="1:26" s="30" customFormat="1" x14ac:dyDescent="0.25">
      <c r="E58" s="31"/>
    </row>
    <row r="59" spans="1:26" s="30" customFormat="1" x14ac:dyDescent="0.25">
      <c r="B59" s="257" t="s">
        <v>28</v>
      </c>
      <c r="C59" s="257" t="s">
        <v>27</v>
      </c>
      <c r="D59" s="259" t="s">
        <v>34</v>
      </c>
      <c r="E59" s="259"/>
    </row>
    <row r="60" spans="1:26" s="30" customFormat="1" x14ac:dyDescent="0.25">
      <c r="B60" s="258"/>
      <c r="C60" s="258"/>
      <c r="D60" s="61" t="s">
        <v>23</v>
      </c>
      <c r="E60" s="62" t="s">
        <v>24</v>
      </c>
    </row>
    <row r="61" spans="1:26" s="30" customFormat="1" ht="30.6" customHeight="1" x14ac:dyDescent="0.25">
      <c r="B61" s="59" t="s">
        <v>21</v>
      </c>
      <c r="C61" s="60" t="s">
        <v>180</v>
      </c>
      <c r="D61" s="57" t="s">
        <v>181</v>
      </c>
      <c r="E61" s="57"/>
      <c r="F61" s="32"/>
      <c r="G61" s="32"/>
      <c r="H61" s="32"/>
      <c r="I61" s="32"/>
      <c r="J61" s="32"/>
      <c r="K61" s="32"/>
      <c r="L61" s="32"/>
      <c r="M61" s="32"/>
    </row>
    <row r="62" spans="1:26" s="30" customFormat="1" ht="30" customHeight="1" x14ac:dyDescent="0.25">
      <c r="B62" s="59" t="s">
        <v>25</v>
      </c>
      <c r="C62" s="60">
        <f>+M57</f>
        <v>304</v>
      </c>
      <c r="D62" s="57" t="s">
        <v>181</v>
      </c>
      <c r="E62" s="57"/>
    </row>
    <row r="63" spans="1:26" s="30" customFormat="1" x14ac:dyDescent="0.25">
      <c r="B63" s="33"/>
      <c r="C63" s="260"/>
      <c r="D63" s="260"/>
      <c r="E63" s="260"/>
      <c r="F63" s="260"/>
      <c r="G63" s="260"/>
      <c r="H63" s="260"/>
      <c r="I63" s="260"/>
      <c r="J63" s="260"/>
      <c r="K63" s="260"/>
      <c r="L63" s="260"/>
      <c r="M63" s="260"/>
      <c r="N63" s="260"/>
    </row>
    <row r="64" spans="1:26" ht="28.15" customHeight="1" thickBot="1" x14ac:dyDescent="0.3"/>
    <row r="65" spans="2:17" ht="27" thickBot="1" x14ac:dyDescent="0.3">
      <c r="B65" s="261" t="s">
        <v>104</v>
      </c>
      <c r="C65" s="261"/>
      <c r="D65" s="261"/>
      <c r="E65" s="261"/>
      <c r="F65" s="261"/>
      <c r="G65" s="261"/>
      <c r="H65" s="261"/>
      <c r="I65" s="261"/>
      <c r="J65" s="261"/>
      <c r="K65" s="261"/>
      <c r="L65" s="261"/>
      <c r="M65" s="261"/>
      <c r="N65" s="261"/>
    </row>
    <row r="68" spans="2:17" ht="109.5" customHeight="1" x14ac:dyDescent="0.25">
      <c r="B68" s="121"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33" t="s">
        <v>3</v>
      </c>
      <c r="P68" s="234"/>
      <c r="Q68" s="68" t="s">
        <v>18</v>
      </c>
    </row>
    <row r="69" spans="2:17" ht="30" x14ac:dyDescent="0.25">
      <c r="B69" s="175" t="s">
        <v>204</v>
      </c>
      <c r="C69" s="47" t="s">
        <v>221</v>
      </c>
      <c r="D69" s="175" t="s">
        <v>217</v>
      </c>
      <c r="E69" s="176">
        <v>48</v>
      </c>
      <c r="F69" s="4"/>
      <c r="G69" s="4"/>
      <c r="H69" s="4" t="s">
        <v>140</v>
      </c>
      <c r="I69" s="99"/>
      <c r="J69" s="4" t="s">
        <v>140</v>
      </c>
      <c r="K69" s="4" t="s">
        <v>140</v>
      </c>
      <c r="L69" s="4" t="s">
        <v>140</v>
      </c>
      <c r="M69" s="4" t="s">
        <v>140</v>
      </c>
      <c r="N69" s="4" t="s">
        <v>140</v>
      </c>
      <c r="O69" s="244"/>
      <c r="P69" s="245"/>
      <c r="Q69" s="4" t="s">
        <v>140</v>
      </c>
    </row>
    <row r="70" spans="2:17" ht="30" x14ac:dyDescent="0.25">
      <c r="B70" s="175" t="s">
        <v>204</v>
      </c>
      <c r="C70" s="47" t="s">
        <v>222</v>
      </c>
      <c r="D70" s="175" t="s">
        <v>218</v>
      </c>
      <c r="E70" s="176">
        <v>84</v>
      </c>
      <c r="F70" s="4"/>
      <c r="G70" s="4"/>
      <c r="H70" s="4" t="s">
        <v>140</v>
      </c>
      <c r="I70" s="99"/>
      <c r="J70" s="4" t="s">
        <v>140</v>
      </c>
      <c r="K70" s="4" t="s">
        <v>140</v>
      </c>
      <c r="L70" s="4" t="s">
        <v>140</v>
      </c>
      <c r="M70" s="4" t="s">
        <v>140</v>
      </c>
      <c r="N70" s="4" t="s">
        <v>140</v>
      </c>
      <c r="O70" s="244"/>
      <c r="P70" s="245"/>
      <c r="Q70" s="4" t="s">
        <v>140</v>
      </c>
    </row>
    <row r="71" spans="2:17" ht="45" x14ac:dyDescent="0.25">
      <c r="B71" s="175" t="s">
        <v>204</v>
      </c>
      <c r="C71" s="47" t="s">
        <v>223</v>
      </c>
      <c r="D71" s="175" t="s">
        <v>219</v>
      </c>
      <c r="E71" s="176">
        <v>84</v>
      </c>
      <c r="F71" s="4"/>
      <c r="G71" s="4"/>
      <c r="H71" s="4" t="s">
        <v>140</v>
      </c>
      <c r="I71" s="99"/>
      <c r="J71" s="4" t="s">
        <v>140</v>
      </c>
      <c r="K71" s="4" t="s">
        <v>140</v>
      </c>
      <c r="L71" s="4" t="s">
        <v>140</v>
      </c>
      <c r="M71" s="4" t="s">
        <v>140</v>
      </c>
      <c r="N71" s="4" t="s">
        <v>140</v>
      </c>
      <c r="O71" s="244"/>
      <c r="P71" s="245"/>
      <c r="Q71" s="4" t="s">
        <v>140</v>
      </c>
    </row>
    <row r="72" spans="2:17" ht="30" x14ac:dyDescent="0.25">
      <c r="B72" s="175" t="s">
        <v>204</v>
      </c>
      <c r="C72" s="47" t="s">
        <v>224</v>
      </c>
      <c r="D72" s="175" t="s">
        <v>220</v>
      </c>
      <c r="E72" s="176">
        <v>60</v>
      </c>
      <c r="F72" s="4"/>
      <c r="G72" s="4"/>
      <c r="H72" s="4" t="s">
        <v>140</v>
      </c>
      <c r="I72" s="99"/>
      <c r="J72" s="4" t="s">
        <v>140</v>
      </c>
      <c r="K72" s="4" t="s">
        <v>140</v>
      </c>
      <c r="L72" s="4" t="s">
        <v>140</v>
      </c>
      <c r="M72" s="4" t="s">
        <v>140</v>
      </c>
      <c r="N72" s="4" t="s">
        <v>140</v>
      </c>
      <c r="O72" s="244"/>
      <c r="P72" s="245"/>
      <c r="Q72" s="4" t="s">
        <v>140</v>
      </c>
    </row>
    <row r="73" spans="2:17" x14ac:dyDescent="0.25">
      <c r="B73" s="3"/>
      <c r="C73" s="3"/>
      <c r="D73" s="5"/>
      <c r="E73" s="5"/>
      <c r="F73" s="4"/>
      <c r="G73" s="4"/>
      <c r="H73" s="4"/>
      <c r="I73" s="99"/>
      <c r="J73" s="99"/>
      <c r="K73" s="63"/>
      <c r="L73" s="63"/>
      <c r="M73" s="63"/>
      <c r="N73" s="63"/>
      <c r="O73" s="244"/>
      <c r="P73" s="245"/>
      <c r="Q73" s="63"/>
    </row>
    <row r="74" spans="2:17" x14ac:dyDescent="0.25">
      <c r="B74" s="3"/>
      <c r="C74" s="3"/>
      <c r="D74" s="5"/>
      <c r="E74" s="5"/>
      <c r="F74" s="4"/>
      <c r="G74" s="4"/>
      <c r="H74" s="4"/>
      <c r="I74" s="99"/>
      <c r="J74" s="99"/>
      <c r="K74" s="63"/>
      <c r="L74" s="63"/>
      <c r="M74" s="63"/>
      <c r="N74" s="63"/>
      <c r="O74" s="244"/>
      <c r="P74" s="245"/>
      <c r="Q74" s="63"/>
    </row>
    <row r="75" spans="2:17" x14ac:dyDescent="0.25">
      <c r="B75" s="63"/>
      <c r="C75" s="63"/>
      <c r="D75" s="63"/>
      <c r="E75" s="63"/>
      <c r="F75" s="63"/>
      <c r="G75" s="63"/>
      <c r="H75" s="63"/>
      <c r="I75" s="63"/>
      <c r="J75" s="63"/>
      <c r="K75" s="63"/>
      <c r="L75" s="63"/>
      <c r="M75" s="63"/>
      <c r="N75" s="63"/>
      <c r="O75" s="244"/>
      <c r="P75" s="245"/>
      <c r="Q75" s="63"/>
    </row>
    <row r="76" spans="2:17" x14ac:dyDescent="0.25">
      <c r="B76" s="9" t="s">
        <v>1</v>
      </c>
    </row>
    <row r="77" spans="2:17" x14ac:dyDescent="0.25">
      <c r="B77" s="9" t="s">
        <v>37</v>
      </c>
    </row>
    <row r="78" spans="2:17" x14ac:dyDescent="0.25">
      <c r="B78" s="9" t="s">
        <v>62</v>
      </c>
    </row>
    <row r="80" spans="2:17" ht="15.75" thickBot="1" x14ac:dyDescent="0.3"/>
    <row r="81" spans="2:18" ht="27" thickBot="1" x14ac:dyDescent="0.3">
      <c r="B81" s="237" t="s">
        <v>38</v>
      </c>
      <c r="C81" s="238"/>
      <c r="D81" s="238"/>
      <c r="E81" s="238"/>
      <c r="F81" s="238"/>
      <c r="G81" s="238"/>
      <c r="H81" s="238"/>
      <c r="I81" s="238"/>
      <c r="J81" s="238"/>
      <c r="K81" s="238"/>
      <c r="L81" s="238"/>
      <c r="M81" s="238"/>
      <c r="N81" s="239"/>
    </row>
    <row r="86" spans="2:18" ht="76.5" customHeight="1" x14ac:dyDescent="0.25">
      <c r="B86" s="56" t="s">
        <v>0</v>
      </c>
      <c r="C86" s="56" t="s">
        <v>39</v>
      </c>
      <c r="D86" s="56" t="s">
        <v>40</v>
      </c>
      <c r="E86" s="56" t="s">
        <v>116</v>
      </c>
      <c r="F86" s="56" t="s">
        <v>118</v>
      </c>
      <c r="G86" s="56" t="s">
        <v>119</v>
      </c>
      <c r="H86" s="56" t="s">
        <v>120</v>
      </c>
      <c r="I86" s="56" t="s">
        <v>117</v>
      </c>
      <c r="J86" s="233" t="s">
        <v>121</v>
      </c>
      <c r="K86" s="243"/>
      <c r="L86" s="234"/>
      <c r="M86" s="56" t="s">
        <v>125</v>
      </c>
      <c r="N86" s="56" t="s">
        <v>41</v>
      </c>
      <c r="O86" s="56" t="s">
        <v>42</v>
      </c>
      <c r="P86" s="233" t="s">
        <v>3</v>
      </c>
      <c r="Q86" s="234"/>
    </row>
    <row r="87" spans="2:18" ht="60.75" customHeight="1" x14ac:dyDescent="0.25">
      <c r="B87" s="189" t="s">
        <v>43</v>
      </c>
      <c r="C87" s="189">
        <v>1</v>
      </c>
      <c r="D87" s="189" t="s">
        <v>283</v>
      </c>
      <c r="E87" s="3">
        <v>25276912</v>
      </c>
      <c r="F87" s="3" t="s">
        <v>284</v>
      </c>
      <c r="G87" s="3" t="s">
        <v>285</v>
      </c>
      <c r="H87" s="184">
        <v>39696</v>
      </c>
      <c r="I87" s="5" t="s">
        <v>286</v>
      </c>
      <c r="J87" s="1" t="s">
        <v>287</v>
      </c>
      <c r="K87" s="100" t="s">
        <v>288</v>
      </c>
      <c r="L87" s="99" t="s">
        <v>289</v>
      </c>
      <c r="M87" s="122" t="s">
        <v>140</v>
      </c>
      <c r="N87" s="122" t="s">
        <v>140</v>
      </c>
      <c r="O87" s="122" t="s">
        <v>140</v>
      </c>
      <c r="P87" s="264" t="s">
        <v>296</v>
      </c>
      <c r="Q87" s="265"/>
      <c r="R87" s="192"/>
    </row>
    <row r="88" spans="2:18" ht="33.6" customHeight="1" x14ac:dyDescent="0.25">
      <c r="B88" s="189" t="s">
        <v>44</v>
      </c>
      <c r="C88" s="189">
        <v>1</v>
      </c>
      <c r="D88" s="3" t="s">
        <v>290</v>
      </c>
      <c r="E88" s="3">
        <v>36955000</v>
      </c>
      <c r="F88" s="3" t="s">
        <v>226</v>
      </c>
      <c r="G88" s="3" t="s">
        <v>291</v>
      </c>
      <c r="H88" s="184">
        <v>41811</v>
      </c>
      <c r="I88" s="5" t="s">
        <v>140</v>
      </c>
      <c r="J88" s="1" t="s">
        <v>292</v>
      </c>
      <c r="K88" s="99" t="s">
        <v>293</v>
      </c>
      <c r="L88" s="99" t="s">
        <v>226</v>
      </c>
      <c r="M88" s="122" t="s">
        <v>140</v>
      </c>
      <c r="N88" s="122" t="s">
        <v>140</v>
      </c>
      <c r="O88" s="122" t="s">
        <v>140</v>
      </c>
      <c r="P88" s="264" t="s">
        <v>296</v>
      </c>
      <c r="Q88" s="265"/>
      <c r="R88" s="192"/>
    </row>
    <row r="90" spans="2:18" ht="15.75" thickBot="1" x14ac:dyDescent="0.3"/>
    <row r="91" spans="2:18" ht="27" thickBot="1" x14ac:dyDescent="0.3">
      <c r="B91" s="237" t="s">
        <v>46</v>
      </c>
      <c r="C91" s="238"/>
      <c r="D91" s="238"/>
      <c r="E91" s="238"/>
      <c r="F91" s="238"/>
      <c r="G91" s="238"/>
      <c r="H91" s="238"/>
      <c r="I91" s="238"/>
      <c r="J91" s="238"/>
      <c r="K91" s="238"/>
      <c r="L91" s="238"/>
      <c r="M91" s="238"/>
      <c r="N91" s="239"/>
    </row>
    <row r="94" spans="2:18" ht="46.15" customHeight="1" x14ac:dyDescent="0.25">
      <c r="B94" s="68" t="s">
        <v>33</v>
      </c>
      <c r="C94" s="68" t="s">
        <v>47</v>
      </c>
      <c r="D94" s="233" t="s">
        <v>3</v>
      </c>
      <c r="E94" s="234"/>
    </row>
    <row r="95" spans="2:18" ht="46.9" customHeight="1" x14ac:dyDescent="0.25">
      <c r="B95" s="69" t="s">
        <v>126</v>
      </c>
      <c r="C95" s="124" t="s">
        <v>140</v>
      </c>
      <c r="D95" s="246" t="s">
        <v>264</v>
      </c>
      <c r="E95" s="247"/>
    </row>
    <row r="98" spans="1:26" ht="26.25" x14ac:dyDescent="0.25">
      <c r="B98" s="226" t="s">
        <v>64</v>
      </c>
      <c r="C98" s="227"/>
      <c r="D98" s="227"/>
      <c r="E98" s="227"/>
      <c r="F98" s="227"/>
      <c r="G98" s="227"/>
      <c r="H98" s="227"/>
      <c r="I98" s="227"/>
      <c r="J98" s="227"/>
      <c r="K98" s="227"/>
      <c r="L98" s="227"/>
      <c r="M98" s="227"/>
      <c r="N98" s="227"/>
      <c r="O98" s="227"/>
      <c r="P98" s="227"/>
    </row>
    <row r="100" spans="1:26" ht="15.75" thickBot="1" x14ac:dyDescent="0.3"/>
    <row r="101" spans="1:26" ht="27" thickBot="1" x14ac:dyDescent="0.3">
      <c r="B101" s="237" t="s">
        <v>54</v>
      </c>
      <c r="C101" s="238"/>
      <c r="D101" s="238"/>
      <c r="E101" s="238"/>
      <c r="F101" s="238"/>
      <c r="G101" s="238"/>
      <c r="H101" s="238"/>
      <c r="I101" s="238"/>
      <c r="J101" s="238"/>
      <c r="K101" s="238"/>
      <c r="L101" s="238"/>
      <c r="M101" s="238"/>
      <c r="N101" s="239"/>
    </row>
    <row r="103" spans="1:26" ht="15.75" thickBot="1" x14ac:dyDescent="0.3">
      <c r="M103" s="65"/>
      <c r="N103" s="65"/>
    </row>
    <row r="104" spans="1:26" s="109" customFormat="1" ht="109.5" customHeight="1" x14ac:dyDescent="0.25">
      <c r="B104" s="119" t="s">
        <v>149</v>
      </c>
      <c r="C104" s="119" t="s">
        <v>150</v>
      </c>
      <c r="D104" s="119" t="s">
        <v>151</v>
      </c>
      <c r="E104" s="119" t="s">
        <v>45</v>
      </c>
      <c r="F104" s="119" t="s">
        <v>22</v>
      </c>
      <c r="G104" s="119" t="s">
        <v>103</v>
      </c>
      <c r="H104" s="119" t="s">
        <v>17</v>
      </c>
      <c r="I104" s="119" t="s">
        <v>10</v>
      </c>
      <c r="J104" s="119" t="s">
        <v>31</v>
      </c>
      <c r="K104" s="119" t="s">
        <v>61</v>
      </c>
      <c r="L104" s="119" t="s">
        <v>20</v>
      </c>
      <c r="M104" s="105" t="s">
        <v>26</v>
      </c>
      <c r="N104" s="119" t="s">
        <v>152</v>
      </c>
      <c r="O104" s="119" t="s">
        <v>36</v>
      </c>
      <c r="P104" s="120" t="s">
        <v>11</v>
      </c>
      <c r="Q104" s="120" t="s">
        <v>19</v>
      </c>
    </row>
    <row r="105" spans="1:26" s="114" customFormat="1" ht="45" x14ac:dyDescent="0.25">
      <c r="A105" s="47">
        <v>1</v>
      </c>
      <c r="B105" s="116" t="s">
        <v>170</v>
      </c>
      <c r="C105" s="116" t="s">
        <v>170</v>
      </c>
      <c r="D105" s="115" t="s">
        <v>172</v>
      </c>
      <c r="E105" s="170" t="s">
        <v>182</v>
      </c>
      <c r="F105" s="111" t="s">
        <v>140</v>
      </c>
      <c r="G105" s="153"/>
      <c r="H105" s="118">
        <v>39839</v>
      </c>
      <c r="I105" s="112">
        <v>40178</v>
      </c>
      <c r="J105" s="112"/>
      <c r="K105" s="112" t="s">
        <v>196</v>
      </c>
      <c r="L105" s="112"/>
      <c r="M105" s="104">
        <v>50</v>
      </c>
      <c r="N105" s="104">
        <f>+M105*G105</f>
        <v>0</v>
      </c>
      <c r="O105" s="27">
        <v>80544500</v>
      </c>
      <c r="P105" s="27" t="s">
        <v>185</v>
      </c>
      <c r="Q105" s="154"/>
      <c r="R105" s="113"/>
      <c r="S105" s="113"/>
      <c r="T105" s="113"/>
      <c r="U105" s="113"/>
      <c r="V105" s="113"/>
      <c r="W105" s="113"/>
      <c r="X105" s="113"/>
      <c r="Y105" s="113"/>
      <c r="Z105" s="113"/>
    </row>
    <row r="106" spans="1:26" s="114" customFormat="1" ht="45" x14ac:dyDescent="0.25">
      <c r="A106" s="47">
        <f>+A105+1</f>
        <v>2</v>
      </c>
      <c r="B106" s="116" t="s">
        <v>170</v>
      </c>
      <c r="C106" s="116" t="s">
        <v>170</v>
      </c>
      <c r="D106" s="115" t="s">
        <v>172</v>
      </c>
      <c r="E106" s="170" t="s">
        <v>183</v>
      </c>
      <c r="F106" s="111" t="s">
        <v>140</v>
      </c>
      <c r="G106" s="111"/>
      <c r="H106" s="118">
        <v>39839</v>
      </c>
      <c r="I106" s="112">
        <v>40178</v>
      </c>
      <c r="J106" s="112"/>
      <c r="K106" s="112"/>
      <c r="L106" s="112" t="s">
        <v>196</v>
      </c>
      <c r="M106" s="104">
        <v>60</v>
      </c>
      <c r="N106" s="104"/>
      <c r="O106" s="27">
        <v>88284617</v>
      </c>
      <c r="P106" s="27" t="s">
        <v>184</v>
      </c>
      <c r="Q106" s="154"/>
      <c r="R106" s="113"/>
      <c r="S106" s="113"/>
      <c r="T106" s="113"/>
      <c r="U106" s="113"/>
      <c r="V106" s="113"/>
      <c r="W106" s="113"/>
      <c r="X106" s="113"/>
      <c r="Y106" s="113"/>
      <c r="Z106" s="113"/>
    </row>
    <row r="107" spans="1:26" s="114" customFormat="1" ht="45" x14ac:dyDescent="0.25">
      <c r="A107" s="47">
        <f t="shared" ref="A107:A112" si="3">+A106+1</f>
        <v>3</v>
      </c>
      <c r="B107" s="116" t="s">
        <v>170</v>
      </c>
      <c r="C107" s="116" t="s">
        <v>170</v>
      </c>
      <c r="D107" s="115" t="s">
        <v>172</v>
      </c>
      <c r="E107" s="170" t="s">
        <v>186</v>
      </c>
      <c r="F107" s="111" t="s">
        <v>140</v>
      </c>
      <c r="G107" s="111"/>
      <c r="H107" s="118">
        <v>40204</v>
      </c>
      <c r="I107" s="112">
        <v>40543</v>
      </c>
      <c r="J107" s="112"/>
      <c r="K107" s="112" t="s">
        <v>196</v>
      </c>
      <c r="L107" s="112"/>
      <c r="M107" s="104">
        <v>50</v>
      </c>
      <c r="N107" s="104"/>
      <c r="O107" s="27">
        <v>84009815</v>
      </c>
      <c r="P107" s="27" t="s">
        <v>187</v>
      </c>
      <c r="Q107" s="154"/>
      <c r="R107" s="113"/>
      <c r="S107" s="113"/>
      <c r="T107" s="113"/>
      <c r="U107" s="113"/>
      <c r="V107" s="113"/>
      <c r="W107" s="113"/>
      <c r="X107" s="113"/>
      <c r="Y107" s="113"/>
      <c r="Z107" s="113"/>
    </row>
    <row r="108" spans="1:26" s="114" customFormat="1" ht="45" x14ac:dyDescent="0.25">
      <c r="A108" s="47">
        <f t="shared" si="3"/>
        <v>4</v>
      </c>
      <c r="B108" s="116" t="s">
        <v>170</v>
      </c>
      <c r="C108" s="116" t="s">
        <v>170</v>
      </c>
      <c r="D108" s="115" t="s">
        <v>172</v>
      </c>
      <c r="E108" s="170" t="s">
        <v>188</v>
      </c>
      <c r="F108" s="111" t="s">
        <v>140</v>
      </c>
      <c r="G108" s="111"/>
      <c r="H108" s="118">
        <v>40210</v>
      </c>
      <c r="I108" s="112">
        <v>40543</v>
      </c>
      <c r="J108" s="112"/>
      <c r="K108" s="112" t="s">
        <v>197</v>
      </c>
      <c r="L108" s="112" t="s">
        <v>198</v>
      </c>
      <c r="M108" s="104">
        <v>60</v>
      </c>
      <c r="N108" s="104"/>
      <c r="O108" s="27">
        <v>92108244</v>
      </c>
      <c r="P108" s="27" t="s">
        <v>189</v>
      </c>
      <c r="Q108" s="154"/>
      <c r="R108" s="113"/>
      <c r="S108" s="113"/>
      <c r="T108" s="113"/>
      <c r="U108" s="113"/>
      <c r="V108" s="113"/>
      <c r="W108" s="113"/>
      <c r="X108" s="113"/>
      <c r="Y108" s="113"/>
      <c r="Z108" s="113"/>
    </row>
    <row r="109" spans="1:26" s="114" customFormat="1" ht="45" x14ac:dyDescent="0.25">
      <c r="A109" s="47">
        <f t="shared" si="3"/>
        <v>5</v>
      </c>
      <c r="B109" s="116" t="s">
        <v>170</v>
      </c>
      <c r="C109" s="116" t="s">
        <v>170</v>
      </c>
      <c r="D109" s="115" t="s">
        <v>172</v>
      </c>
      <c r="E109" s="170" t="s">
        <v>190</v>
      </c>
      <c r="F109" s="111" t="s">
        <v>140</v>
      </c>
      <c r="G109" s="111"/>
      <c r="H109" s="118">
        <v>40571</v>
      </c>
      <c r="I109" s="112">
        <v>40908</v>
      </c>
      <c r="J109" s="112"/>
      <c r="K109" s="112" t="s">
        <v>199</v>
      </c>
      <c r="L109" s="112"/>
      <c r="M109" s="104">
        <v>50</v>
      </c>
      <c r="N109" s="104"/>
      <c r="O109" s="27">
        <v>91731037</v>
      </c>
      <c r="P109" s="27" t="s">
        <v>193</v>
      </c>
      <c r="Q109" s="154"/>
      <c r="R109" s="113"/>
      <c r="S109" s="113"/>
      <c r="T109" s="113"/>
      <c r="U109" s="113"/>
      <c r="V109" s="113"/>
      <c r="W109" s="113"/>
      <c r="X109" s="113"/>
      <c r="Y109" s="113"/>
      <c r="Z109" s="113"/>
    </row>
    <row r="110" spans="1:26" s="114" customFormat="1" ht="45" x14ac:dyDescent="0.25">
      <c r="A110" s="47">
        <f t="shared" si="3"/>
        <v>6</v>
      </c>
      <c r="B110" s="116" t="s">
        <v>170</v>
      </c>
      <c r="C110" s="116" t="s">
        <v>170</v>
      </c>
      <c r="D110" s="115" t="s">
        <v>172</v>
      </c>
      <c r="E110" s="170" t="s">
        <v>191</v>
      </c>
      <c r="F110" s="111" t="s">
        <v>140</v>
      </c>
      <c r="G110" s="111"/>
      <c r="H110" s="118">
        <v>40575</v>
      </c>
      <c r="I110" s="112">
        <v>40908</v>
      </c>
      <c r="J110" s="112"/>
      <c r="K110" s="112"/>
      <c r="L110" s="112" t="s">
        <v>198</v>
      </c>
      <c r="M110" s="104">
        <v>60</v>
      </c>
      <c r="N110" s="104"/>
      <c r="O110" s="27">
        <v>95792573</v>
      </c>
      <c r="P110" s="27" t="s">
        <v>192</v>
      </c>
      <c r="Q110" s="154"/>
      <c r="R110" s="113"/>
      <c r="S110" s="113"/>
      <c r="T110" s="113"/>
      <c r="U110" s="113"/>
      <c r="V110" s="113"/>
      <c r="W110" s="113"/>
      <c r="X110" s="113"/>
      <c r="Y110" s="113"/>
      <c r="Z110" s="113"/>
    </row>
    <row r="111" spans="1:26" s="114" customFormat="1" ht="45" x14ac:dyDescent="0.25">
      <c r="A111" s="47">
        <f t="shared" si="3"/>
        <v>7</v>
      </c>
      <c r="B111" s="116" t="s">
        <v>170</v>
      </c>
      <c r="C111" s="116" t="s">
        <v>170</v>
      </c>
      <c r="D111" s="115" t="s">
        <v>172</v>
      </c>
      <c r="E111" s="170" t="s">
        <v>194</v>
      </c>
      <c r="F111" s="111" t="s">
        <v>140</v>
      </c>
      <c r="G111" s="111"/>
      <c r="H111" s="118">
        <v>40697</v>
      </c>
      <c r="I111" s="112">
        <v>40908</v>
      </c>
      <c r="J111" s="112"/>
      <c r="K111" s="112"/>
      <c r="L111" s="112" t="s">
        <v>200</v>
      </c>
      <c r="M111" s="104">
        <v>144</v>
      </c>
      <c r="N111" s="104"/>
      <c r="O111" s="27">
        <v>119171020</v>
      </c>
      <c r="P111" s="27" t="s">
        <v>195</v>
      </c>
      <c r="Q111" s="154"/>
      <c r="R111" s="113"/>
      <c r="S111" s="113"/>
      <c r="T111" s="113"/>
      <c r="U111" s="113"/>
      <c r="V111" s="113"/>
      <c r="W111" s="113"/>
      <c r="X111" s="113"/>
      <c r="Y111" s="113"/>
      <c r="Z111" s="113"/>
    </row>
    <row r="112" spans="1:26" s="114" customFormat="1" x14ac:dyDescent="0.25">
      <c r="A112" s="47">
        <f t="shared" si="3"/>
        <v>8</v>
      </c>
      <c r="B112" s="115"/>
      <c r="C112" s="116"/>
      <c r="D112" s="115"/>
      <c r="E112" s="170"/>
      <c r="F112" s="111"/>
      <c r="G112" s="111"/>
      <c r="H112" s="111"/>
      <c r="I112" s="112"/>
      <c r="J112" s="112"/>
      <c r="K112" s="112"/>
      <c r="L112" s="112"/>
      <c r="M112" s="104"/>
      <c r="N112" s="104"/>
      <c r="O112" s="27"/>
      <c r="P112" s="27"/>
      <c r="Q112" s="154"/>
      <c r="R112" s="113"/>
      <c r="S112" s="113"/>
      <c r="T112" s="113"/>
      <c r="U112" s="113"/>
      <c r="V112" s="113"/>
      <c r="W112" s="113"/>
      <c r="X112" s="113"/>
      <c r="Y112" s="113"/>
      <c r="Z112" s="113"/>
    </row>
    <row r="113" spans="1:17" s="114" customFormat="1" x14ac:dyDescent="0.25">
      <c r="A113" s="47"/>
      <c r="B113" s="50" t="s">
        <v>16</v>
      </c>
      <c r="C113" s="116"/>
      <c r="D113" s="115"/>
      <c r="E113" s="170"/>
      <c r="F113" s="111"/>
      <c r="G113" s="111"/>
      <c r="H113" s="111"/>
      <c r="I113" s="112"/>
      <c r="J113" s="112"/>
      <c r="K113" s="117" t="s">
        <v>201</v>
      </c>
      <c r="L113" s="117" t="s">
        <v>202</v>
      </c>
      <c r="M113" s="152">
        <f t="shared" ref="M113:N113" si="4">SUM(M105:M112)</f>
        <v>474</v>
      </c>
      <c r="N113" s="117">
        <f t="shared" si="4"/>
        <v>0</v>
      </c>
      <c r="O113" s="27"/>
      <c r="P113" s="27"/>
      <c r="Q113" s="155"/>
    </row>
    <row r="114" spans="1:17" x14ac:dyDescent="0.25">
      <c r="B114" s="30"/>
      <c r="C114" s="30"/>
      <c r="D114" s="30"/>
      <c r="E114" s="31"/>
      <c r="F114" s="30"/>
      <c r="G114" s="30"/>
      <c r="H114" s="30"/>
      <c r="I114" s="30"/>
      <c r="J114" s="30"/>
      <c r="K114" s="30"/>
      <c r="L114" s="30"/>
      <c r="M114" s="30"/>
      <c r="N114" s="30"/>
      <c r="O114" s="30"/>
      <c r="P114" s="30"/>
    </row>
    <row r="115" spans="1:17" ht="18.75" x14ac:dyDescent="0.25">
      <c r="B115" s="59" t="s">
        <v>32</v>
      </c>
      <c r="C115" s="73" t="str">
        <f>+K113</f>
        <v>34 MESES 9 DIAS</v>
      </c>
      <c r="H115" s="32"/>
      <c r="I115" s="32"/>
      <c r="J115" s="32"/>
      <c r="K115" s="32"/>
      <c r="L115" s="32"/>
      <c r="M115" s="32"/>
      <c r="N115" s="30"/>
      <c r="O115" s="30"/>
      <c r="P115" s="30"/>
    </row>
    <row r="117" spans="1:17" ht="15.75" thickBot="1" x14ac:dyDescent="0.3"/>
    <row r="118" spans="1:17" ht="37.15" customHeight="1" thickBot="1" x14ac:dyDescent="0.3">
      <c r="B118" s="76" t="s">
        <v>49</v>
      </c>
      <c r="C118" s="77" t="s">
        <v>50</v>
      </c>
      <c r="D118" s="76" t="s">
        <v>51</v>
      </c>
      <c r="E118" s="77" t="s">
        <v>55</v>
      </c>
    </row>
    <row r="119" spans="1:17" ht="41.45" customHeight="1" x14ac:dyDescent="0.25">
      <c r="B119" s="67" t="s">
        <v>127</v>
      </c>
      <c r="C119" s="70">
        <v>20</v>
      </c>
      <c r="D119" s="70">
        <v>0</v>
      </c>
      <c r="E119" s="240">
        <f>+D119+D120+D121</f>
        <v>0</v>
      </c>
    </row>
    <row r="120" spans="1:17" x14ac:dyDescent="0.25">
      <c r="B120" s="67" t="s">
        <v>128</v>
      </c>
      <c r="C120" s="57">
        <v>30</v>
      </c>
      <c r="D120" s="71">
        <v>0</v>
      </c>
      <c r="E120" s="241"/>
    </row>
    <row r="121" spans="1:17" ht="15.75" thickBot="1" x14ac:dyDescent="0.3">
      <c r="B121" s="67" t="s">
        <v>129</v>
      </c>
      <c r="C121" s="72">
        <v>40</v>
      </c>
      <c r="D121" s="72">
        <v>0</v>
      </c>
      <c r="E121" s="242"/>
    </row>
    <row r="123" spans="1:17" ht="15.75" thickBot="1" x14ac:dyDescent="0.3"/>
    <row r="124" spans="1:17" ht="27" thickBot="1" x14ac:dyDescent="0.3">
      <c r="B124" s="237" t="s">
        <v>52</v>
      </c>
      <c r="C124" s="238"/>
      <c r="D124" s="238"/>
      <c r="E124" s="238"/>
      <c r="F124" s="238"/>
      <c r="G124" s="238"/>
      <c r="H124" s="238"/>
      <c r="I124" s="238"/>
      <c r="J124" s="238"/>
      <c r="K124" s="238"/>
      <c r="L124" s="238"/>
      <c r="M124" s="238"/>
      <c r="N124" s="239"/>
    </row>
    <row r="126" spans="1:17" ht="76.5" customHeight="1" x14ac:dyDescent="0.25">
      <c r="B126" s="56" t="s">
        <v>0</v>
      </c>
      <c r="C126" s="56" t="s">
        <v>39</v>
      </c>
      <c r="D126" s="56" t="s">
        <v>40</v>
      </c>
      <c r="E126" s="56" t="s">
        <v>116</v>
      </c>
      <c r="F126" s="56" t="s">
        <v>118</v>
      </c>
      <c r="G126" s="56" t="s">
        <v>119</v>
      </c>
      <c r="H126" s="56" t="s">
        <v>120</v>
      </c>
      <c r="I126" s="56" t="s">
        <v>117</v>
      </c>
      <c r="J126" s="233" t="s">
        <v>121</v>
      </c>
      <c r="K126" s="243"/>
      <c r="L126" s="234"/>
      <c r="M126" s="56" t="s">
        <v>125</v>
      </c>
      <c r="N126" s="56" t="s">
        <v>41</v>
      </c>
      <c r="O126" s="56" t="s">
        <v>42</v>
      </c>
      <c r="P126" s="233" t="s">
        <v>3</v>
      </c>
      <c r="Q126" s="234"/>
    </row>
    <row r="127" spans="1:17" ht="60.75" customHeight="1" x14ac:dyDescent="0.25">
      <c r="B127" s="92" t="s">
        <v>133</v>
      </c>
      <c r="C127" s="92"/>
      <c r="D127" s="3"/>
      <c r="E127" s="3"/>
      <c r="F127" s="3"/>
      <c r="G127" s="3"/>
      <c r="H127" s="3"/>
      <c r="I127" s="5"/>
      <c r="J127" s="1" t="s">
        <v>122</v>
      </c>
      <c r="K127" s="100" t="s">
        <v>123</v>
      </c>
      <c r="L127" s="99" t="s">
        <v>124</v>
      </c>
      <c r="M127" s="63"/>
      <c r="N127" s="63"/>
      <c r="O127" s="63"/>
      <c r="P127" s="228"/>
      <c r="Q127" s="228"/>
    </row>
    <row r="128" spans="1:17" ht="60.75" customHeight="1" x14ac:dyDescent="0.25">
      <c r="B128" s="92" t="s">
        <v>134</v>
      </c>
      <c r="C128" s="92"/>
      <c r="D128" s="3"/>
      <c r="E128" s="3"/>
      <c r="F128" s="3"/>
      <c r="G128" s="3"/>
      <c r="H128" s="3"/>
      <c r="I128" s="5"/>
      <c r="J128" s="1"/>
      <c r="K128" s="100"/>
      <c r="L128" s="99"/>
      <c r="M128" s="63"/>
      <c r="N128" s="63"/>
      <c r="O128" s="63"/>
      <c r="P128" s="93"/>
      <c r="Q128" s="93"/>
    </row>
    <row r="129" spans="2:17" ht="33.6" customHeight="1" x14ac:dyDescent="0.25">
      <c r="B129" s="92" t="s">
        <v>135</v>
      </c>
      <c r="C129" s="92"/>
      <c r="D129" s="3"/>
      <c r="E129" s="3"/>
      <c r="F129" s="3"/>
      <c r="G129" s="3"/>
      <c r="H129" s="3"/>
      <c r="I129" s="5"/>
      <c r="J129" s="1"/>
      <c r="K129" s="99"/>
      <c r="L129" s="99"/>
      <c r="M129" s="63"/>
      <c r="N129" s="63"/>
      <c r="O129" s="63"/>
      <c r="P129" s="228"/>
      <c r="Q129" s="228"/>
    </row>
    <row r="132" spans="2:17" ht="15.75" thickBot="1" x14ac:dyDescent="0.3"/>
    <row r="133" spans="2:17" ht="54" customHeight="1" x14ac:dyDescent="0.25">
      <c r="B133" s="75" t="s">
        <v>33</v>
      </c>
      <c r="C133" s="75" t="s">
        <v>49</v>
      </c>
      <c r="D133" s="56" t="s">
        <v>50</v>
      </c>
      <c r="E133" s="75" t="s">
        <v>51</v>
      </c>
      <c r="F133" s="77" t="s">
        <v>56</v>
      </c>
      <c r="G133" s="96"/>
    </row>
    <row r="134" spans="2:17" ht="120.75" customHeight="1" x14ac:dyDescent="0.2">
      <c r="B134" s="229" t="s">
        <v>53</v>
      </c>
      <c r="C134" s="6" t="s">
        <v>130</v>
      </c>
      <c r="D134" s="71">
        <v>25</v>
      </c>
      <c r="E134" s="71">
        <v>0</v>
      </c>
      <c r="F134" s="230">
        <f>+E134+E135+E136</f>
        <v>0</v>
      </c>
      <c r="G134" s="97"/>
    </row>
    <row r="135" spans="2:17" ht="76.150000000000006" customHeight="1" x14ac:dyDescent="0.2">
      <c r="B135" s="229"/>
      <c r="C135" s="6" t="s">
        <v>131</v>
      </c>
      <c r="D135" s="74">
        <v>25</v>
      </c>
      <c r="E135" s="71">
        <v>0</v>
      </c>
      <c r="F135" s="231"/>
      <c r="G135" s="97"/>
    </row>
    <row r="136" spans="2:17" ht="69" customHeight="1" x14ac:dyDescent="0.2">
      <c r="B136" s="229"/>
      <c r="C136" s="6" t="s">
        <v>132</v>
      </c>
      <c r="D136" s="71">
        <v>10</v>
      </c>
      <c r="E136" s="71">
        <v>0</v>
      </c>
      <c r="F136" s="232"/>
      <c r="G136" s="97"/>
    </row>
    <row r="137" spans="2:17" x14ac:dyDescent="0.25">
      <c r="C137"/>
    </row>
    <row r="140" spans="2:17" x14ac:dyDescent="0.25">
      <c r="B140" s="66" t="s">
        <v>57</v>
      </c>
    </row>
    <row r="143" spans="2:17" x14ac:dyDescent="0.25">
      <c r="B143" s="78" t="s">
        <v>33</v>
      </c>
      <c r="C143" s="78" t="s">
        <v>58</v>
      </c>
      <c r="D143" s="75" t="s">
        <v>51</v>
      </c>
      <c r="E143" s="75" t="s">
        <v>16</v>
      </c>
    </row>
    <row r="144" spans="2:17" ht="28.5" x14ac:dyDescent="0.25">
      <c r="B144" s="2" t="s">
        <v>59</v>
      </c>
      <c r="C144" s="7">
        <v>40</v>
      </c>
      <c r="D144" s="71">
        <f>+E119</f>
        <v>0</v>
      </c>
      <c r="E144" s="235">
        <f>+D144+D145</f>
        <v>0</v>
      </c>
    </row>
    <row r="145" spans="2:5" ht="42.75" x14ac:dyDescent="0.25">
      <c r="B145" s="2" t="s">
        <v>60</v>
      </c>
      <c r="C145" s="7">
        <v>60</v>
      </c>
      <c r="D145" s="71">
        <f>+F134</f>
        <v>0</v>
      </c>
      <c r="E145" s="236"/>
    </row>
  </sheetData>
  <mergeCells count="43">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26:L126"/>
    <mergeCell ref="P126:Q126"/>
    <mergeCell ref="P127:Q127"/>
    <mergeCell ref="P129:Q129"/>
    <mergeCell ref="J86:L86"/>
    <mergeCell ref="P87:Q87"/>
    <mergeCell ref="P88:Q8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4"/>
  <sheetViews>
    <sheetView topLeftCell="A13" workbookViewId="0">
      <selection activeCell="B31" sqref="B31"/>
    </sheetView>
  </sheetViews>
  <sheetFormatPr baseColWidth="10" defaultRowHeight="15.75" x14ac:dyDescent="0.25"/>
  <cols>
    <col min="1" max="1" width="3.42578125" style="150" customWidth="1"/>
    <col min="2" max="2" width="55.5703125" style="150" customWidth="1"/>
    <col min="3" max="3" width="26.140625" style="150" customWidth="1"/>
    <col min="4" max="4" width="39.42578125" style="150" customWidth="1"/>
    <col min="5" max="5" width="20.28515625" style="150" customWidth="1"/>
    <col min="6" max="16384" width="11.42578125" style="106"/>
  </cols>
  <sheetData>
    <row r="1" spans="1:5" x14ac:dyDescent="0.25">
      <c r="A1" s="272" t="s">
        <v>91</v>
      </c>
      <c r="B1" s="273"/>
      <c r="C1" s="273"/>
      <c r="D1" s="273"/>
      <c r="E1" s="128"/>
    </row>
    <row r="2" spans="1:5" ht="27.75" customHeight="1" x14ac:dyDescent="0.25">
      <c r="A2" s="129"/>
      <c r="B2" s="274" t="s">
        <v>77</v>
      </c>
      <c r="C2" s="274"/>
      <c r="D2" s="274"/>
      <c r="E2" s="130"/>
    </row>
    <row r="3" spans="1:5" ht="21" customHeight="1" x14ac:dyDescent="0.25">
      <c r="A3" s="131"/>
      <c r="B3" s="274" t="s">
        <v>154</v>
      </c>
      <c r="C3" s="274"/>
      <c r="D3" s="274"/>
      <c r="E3" s="132"/>
    </row>
    <row r="4" spans="1:5" thickBot="1" x14ac:dyDescent="0.3">
      <c r="A4" s="133"/>
      <c r="B4" s="134"/>
      <c r="C4" s="134"/>
      <c r="D4" s="134"/>
      <c r="E4" s="135"/>
    </row>
    <row r="5" spans="1:5" ht="26.25" customHeight="1" thickBot="1" x14ac:dyDescent="0.3">
      <c r="A5" s="133"/>
      <c r="B5" s="136" t="s">
        <v>78</v>
      </c>
      <c r="C5" s="275" t="s">
        <v>266</v>
      </c>
      <c r="D5" s="275"/>
      <c r="E5" s="163" t="s">
        <v>19</v>
      </c>
    </row>
    <row r="6" spans="1:5" ht="16.5" thickBot="1" x14ac:dyDescent="0.3">
      <c r="A6" s="133"/>
      <c r="B6" s="156" t="s">
        <v>79</v>
      </c>
      <c r="C6" s="276" t="s">
        <v>162</v>
      </c>
      <c r="D6" s="277"/>
      <c r="E6" s="285"/>
    </row>
    <row r="7" spans="1:5" ht="16.5" thickBot="1" x14ac:dyDescent="0.3">
      <c r="A7" s="133"/>
      <c r="B7" s="156" t="s">
        <v>155</v>
      </c>
      <c r="C7" s="283" t="s">
        <v>156</v>
      </c>
      <c r="D7" s="284"/>
      <c r="E7" s="286"/>
    </row>
    <row r="8" spans="1:5" ht="16.5" thickBot="1" x14ac:dyDescent="0.3">
      <c r="A8" s="133"/>
      <c r="B8" s="157">
        <v>1</v>
      </c>
      <c r="C8" s="278">
        <v>1898582560</v>
      </c>
      <c r="D8" s="279"/>
      <c r="E8" s="286"/>
    </row>
    <row r="9" spans="1:5" ht="16.5" thickBot="1" x14ac:dyDescent="0.3">
      <c r="A9" s="133"/>
      <c r="B9" s="157">
        <v>39</v>
      </c>
      <c r="C9" s="278">
        <v>750923688</v>
      </c>
      <c r="D9" s="279"/>
      <c r="E9" s="286"/>
    </row>
    <row r="10" spans="1:5" ht="16.5" thickBot="1" x14ac:dyDescent="0.3">
      <c r="A10" s="133"/>
      <c r="B10" s="157"/>
      <c r="C10" s="278"/>
      <c r="D10" s="279"/>
      <c r="E10" s="286"/>
    </row>
    <row r="11" spans="1:5" ht="16.5" thickBot="1" x14ac:dyDescent="0.3">
      <c r="A11" s="133"/>
      <c r="B11" s="157"/>
      <c r="C11" s="278"/>
      <c r="D11" s="279"/>
      <c r="E11" s="286"/>
    </row>
    <row r="12" spans="1:5" ht="32.25" thickBot="1" x14ac:dyDescent="0.3">
      <c r="A12" s="133"/>
      <c r="B12" s="158" t="s">
        <v>157</v>
      </c>
      <c r="C12" s="278">
        <f>SUM(C8:D11)</f>
        <v>2649506248</v>
      </c>
      <c r="D12" s="279"/>
      <c r="E12" s="286"/>
    </row>
    <row r="13" spans="1:5" ht="26.25" customHeight="1" thickBot="1" x14ac:dyDescent="0.3">
      <c r="A13" s="133"/>
      <c r="B13" s="158" t="s">
        <v>158</v>
      </c>
      <c r="C13" s="278">
        <f>+C12/616000</f>
        <v>4301.1465064935064</v>
      </c>
      <c r="D13" s="279"/>
      <c r="E13" s="287"/>
    </row>
    <row r="14" spans="1:5" x14ac:dyDescent="0.25">
      <c r="A14" s="133"/>
      <c r="B14" s="134"/>
      <c r="C14" s="138"/>
      <c r="D14" s="139"/>
      <c r="E14" s="287"/>
    </row>
    <row r="15" spans="1:5" ht="16.5" thickBot="1" x14ac:dyDescent="0.3">
      <c r="A15" s="133"/>
      <c r="B15" s="134" t="s">
        <v>159</v>
      </c>
      <c r="C15" s="138"/>
      <c r="D15" s="139"/>
      <c r="E15" s="287"/>
    </row>
    <row r="16" spans="1:5" ht="15" x14ac:dyDescent="0.25">
      <c r="A16" s="133"/>
      <c r="B16" s="140" t="s">
        <v>80</v>
      </c>
      <c r="C16" s="164">
        <f>6222479+1163865+101816233+217721843</f>
        <v>326924420</v>
      </c>
      <c r="D16" s="141"/>
      <c r="E16" s="287"/>
    </row>
    <row r="17" spans="1:6" ht="15" x14ac:dyDescent="0.25">
      <c r="A17" s="133"/>
      <c r="B17" s="133" t="s">
        <v>81</v>
      </c>
      <c r="C17" s="165">
        <v>486924420</v>
      </c>
      <c r="D17" s="135"/>
      <c r="E17" s="287"/>
    </row>
    <row r="18" spans="1:6" ht="15" x14ac:dyDescent="0.25">
      <c r="A18" s="133"/>
      <c r="B18" s="133" t="s">
        <v>82</v>
      </c>
      <c r="C18" s="165">
        <v>217721843</v>
      </c>
      <c r="D18" s="135"/>
      <c r="E18" s="287"/>
    </row>
    <row r="19" spans="1:6" thickBot="1" x14ac:dyDescent="0.3">
      <c r="A19" s="133"/>
      <c r="B19" s="142" t="s">
        <v>83</v>
      </c>
      <c r="C19" s="166">
        <v>326924420</v>
      </c>
      <c r="D19" s="143"/>
      <c r="E19" s="287"/>
    </row>
    <row r="20" spans="1:6" ht="27" customHeight="1" thickBot="1" x14ac:dyDescent="0.3">
      <c r="A20" s="133"/>
      <c r="B20" s="280" t="s">
        <v>84</v>
      </c>
      <c r="C20" s="281"/>
      <c r="D20" s="282"/>
      <c r="E20" s="287"/>
    </row>
    <row r="21" spans="1:6" ht="27" customHeight="1" thickBot="1" x14ac:dyDescent="0.3">
      <c r="A21" s="133"/>
      <c r="B21" s="280" t="s">
        <v>85</v>
      </c>
      <c r="C21" s="281"/>
      <c r="D21" s="282"/>
      <c r="E21" s="287"/>
    </row>
    <row r="22" spans="1:6" ht="73.5" customHeight="1" x14ac:dyDescent="0.25">
      <c r="A22" s="133"/>
      <c r="B22" s="144" t="s">
        <v>160</v>
      </c>
      <c r="C22" s="167">
        <f>+C16/C18</f>
        <v>1.5015692293216534</v>
      </c>
      <c r="D22" s="139" t="s">
        <v>69</v>
      </c>
      <c r="E22" s="174"/>
    </row>
    <row r="23" spans="1:6" ht="16.5" thickBot="1" x14ac:dyDescent="0.3">
      <c r="A23" s="133"/>
      <c r="B23" s="137" t="s">
        <v>86</v>
      </c>
      <c r="C23" s="168">
        <f>+C19/C17</f>
        <v>0.67140690951585469</v>
      </c>
      <c r="D23" s="145" t="s">
        <v>169</v>
      </c>
      <c r="E23" s="135"/>
    </row>
    <row r="24" spans="1:6" ht="16.5" thickBot="1" x14ac:dyDescent="0.3">
      <c r="A24" s="133"/>
      <c r="B24" s="146"/>
      <c r="C24" s="147"/>
      <c r="D24" s="134"/>
      <c r="E24" s="148"/>
    </row>
    <row r="25" spans="1:6" ht="41.25" customHeight="1" x14ac:dyDescent="0.25">
      <c r="A25" s="266"/>
      <c r="B25" s="267" t="s">
        <v>87</v>
      </c>
      <c r="C25" s="269" t="s">
        <v>267</v>
      </c>
      <c r="D25" s="270"/>
      <c r="E25" s="271"/>
      <c r="F25" s="288"/>
    </row>
    <row r="26" spans="1:6" ht="16.5" thickBot="1" x14ac:dyDescent="0.3">
      <c r="A26" s="266"/>
      <c r="B26" s="268"/>
      <c r="C26" s="289" t="s">
        <v>88</v>
      </c>
      <c r="D26" s="290"/>
      <c r="E26" s="271"/>
      <c r="F26" s="288"/>
    </row>
    <row r="27" spans="1:6" thickBot="1" x14ac:dyDescent="0.3">
      <c r="A27" s="142"/>
      <c r="B27" s="149"/>
      <c r="C27" s="149"/>
      <c r="D27" s="149"/>
      <c r="E27" s="143"/>
      <c r="F27" s="127"/>
    </row>
    <row r="28" spans="1:6" x14ac:dyDescent="0.25">
      <c r="B28" s="151" t="s">
        <v>161</v>
      </c>
    </row>
    <row r="33" spans="2:4" x14ac:dyDescent="0.25">
      <c r="B33" s="150" t="s">
        <v>163</v>
      </c>
      <c r="C33" s="150" t="s">
        <v>164</v>
      </c>
      <c r="D33" s="150" t="s">
        <v>165</v>
      </c>
    </row>
    <row r="34" spans="2:4" x14ac:dyDescent="0.25">
      <c r="B34" s="150" t="s">
        <v>166</v>
      </c>
      <c r="C34" s="150" t="s">
        <v>167</v>
      </c>
      <c r="D34" s="150" t="s">
        <v>168</v>
      </c>
    </row>
  </sheetData>
  <mergeCells count="22">
    <mergeCell ref="E6:E12"/>
    <mergeCell ref="E13:E21"/>
    <mergeCell ref="F25:F26"/>
    <mergeCell ref="C26:D26"/>
    <mergeCell ref="B21:D21"/>
    <mergeCell ref="C12:D12"/>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s>
  <pageMargins left="0.70866141732283472" right="0.70866141732283472" top="0.74803149606299213" bottom="0.74803149606299213" header="0.31496062992125984" footer="0.31496062992125984"/>
  <pageSetup scale="58"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 (1)</vt:lpstr>
      <vt:lpstr>TECNICA (39)</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John Fredy Martinez Cespedes</cp:lastModifiedBy>
  <cp:lastPrinted>2014-12-13T23:37:17Z</cp:lastPrinted>
  <dcterms:created xsi:type="dcterms:W3CDTF">2014-10-22T15:49:24Z</dcterms:created>
  <dcterms:modified xsi:type="dcterms:W3CDTF">2014-12-14T05:34:21Z</dcterms:modified>
</cp:coreProperties>
</file>