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0490" windowHeight="7155" tabRatio="598" activeTab="1"/>
  </bookViews>
  <sheets>
    <sheet name="JURIDICA" sheetId="9" r:id="rId1"/>
    <sheet name="TECNICA 8" sheetId="8" r:id="rId2"/>
    <sheet name="TECNICA 10" sheetId="11" r:id="rId3"/>
    <sheet name="FINANCIERA" sheetId="10" r:id="rId4"/>
  </sheets>
  <definedNames>
    <definedName name="_xlnm._FilterDatabase" localSheetId="1" hidden="1">'TECNICA 8'!$B$95:$Q$150</definedName>
    <definedName name="_xlnm.Print_Area" localSheetId="3">FINANCIERA!$A$1:$E$31</definedName>
  </definedNames>
  <calcPr calcId="152511"/>
</workbook>
</file>

<file path=xl/calcChain.xml><?xml version="1.0" encoding="utf-8"?>
<calcChain xmlns="http://schemas.openxmlformats.org/spreadsheetml/2006/main">
  <c r="C23" i="10" l="1"/>
  <c r="C22" i="10"/>
  <c r="C132" i="8" l="1"/>
  <c r="C131" i="8"/>
  <c r="C130" i="8"/>
  <c r="C129" i="8"/>
  <c r="C128" i="8"/>
  <c r="C127" i="8"/>
  <c r="C126" i="8"/>
  <c r="C125" i="8"/>
  <c r="C124" i="8"/>
  <c r="C123" i="8" l="1"/>
  <c r="C133" i="8" l="1"/>
  <c r="C134" i="8"/>
  <c r="C135" i="8"/>
  <c r="C136" i="8"/>
  <c r="C137" i="8"/>
  <c r="C138" i="8"/>
  <c r="C139" i="8"/>
  <c r="C140" i="8"/>
  <c r="C141" i="8"/>
  <c r="C142" i="8"/>
  <c r="C143" i="8"/>
  <c r="C144" i="8"/>
  <c r="C145" i="8"/>
  <c r="C146" i="8"/>
  <c r="C147" i="8"/>
  <c r="C148" i="8"/>
  <c r="C149" i="8"/>
  <c r="C120" i="8"/>
  <c r="C121" i="8"/>
  <c r="C122" i="8"/>
  <c r="C97" i="8" l="1"/>
  <c r="C98" i="8"/>
  <c r="C99" i="8"/>
  <c r="C100" i="8"/>
  <c r="C101" i="8"/>
  <c r="C102" i="8"/>
  <c r="C103" i="8"/>
  <c r="C104" i="8"/>
  <c r="C105" i="8"/>
  <c r="C106" i="8"/>
  <c r="C107" i="8"/>
  <c r="C108" i="8"/>
  <c r="C109" i="8"/>
  <c r="C110" i="8"/>
  <c r="C111" i="8"/>
  <c r="C112" i="8"/>
  <c r="C113" i="8"/>
  <c r="C114" i="8"/>
  <c r="C115" i="8"/>
  <c r="C116" i="8"/>
  <c r="C117" i="8"/>
  <c r="C118" i="8"/>
  <c r="C119" i="8"/>
  <c r="C96" i="8"/>
  <c r="C24" i="11" l="1"/>
  <c r="E24" i="11"/>
  <c r="C24" i="8"/>
  <c r="E24" i="8"/>
  <c r="F134" i="11" l="1"/>
  <c r="D145" i="11" s="1"/>
  <c r="E119" i="11"/>
  <c r="D144" i="11" s="1"/>
  <c r="M113" i="11"/>
  <c r="L113" i="11"/>
  <c r="C115" i="11"/>
  <c r="A107" i="11"/>
  <c r="A108" i="11" s="1"/>
  <c r="A109" i="11" s="1"/>
  <c r="A110" i="11" s="1"/>
  <c r="A111" i="11" s="1"/>
  <c r="A112" i="11" s="1"/>
  <c r="A106" i="11"/>
  <c r="N105" i="11"/>
  <c r="N113" i="11" s="1"/>
  <c r="C62" i="11"/>
  <c r="C61" i="11"/>
  <c r="A53" i="11"/>
  <c r="A54" i="11" s="1"/>
  <c r="A55" i="11" s="1"/>
  <c r="A56" i="11" s="1"/>
  <c r="A52" i="11"/>
  <c r="A51" i="11"/>
  <c r="A50" i="11"/>
  <c r="N49" i="11"/>
  <c r="N57" i="11" s="1"/>
  <c r="D41" i="11"/>
  <c r="E40" i="11" s="1"/>
  <c r="E144" i="11" l="1"/>
  <c r="C12" i="10"/>
  <c r="C13" i="10" s="1"/>
  <c r="M174" i="8"/>
  <c r="L174" i="8"/>
  <c r="A167" i="8"/>
  <c r="A168" i="8" s="1"/>
  <c r="A169" i="8" s="1"/>
  <c r="A170" i="8" s="1"/>
  <c r="A171" i="8" s="1"/>
  <c r="A172" i="8" s="1"/>
  <c r="A173" i="8" s="1"/>
  <c r="N166" i="8"/>
  <c r="N174" i="8" s="1"/>
  <c r="N49" i="8"/>
  <c r="N57" i="8" s="1"/>
  <c r="D41" i="8"/>
  <c r="E40" i="8" s="1"/>
  <c r="E180" i="8" l="1"/>
  <c r="D205" i="8" s="1"/>
  <c r="F195" i="8"/>
  <c r="D206" i="8" s="1"/>
  <c r="E205" i="8" l="1"/>
  <c r="C176" i="8" l="1"/>
  <c r="C62" i="8"/>
  <c r="C61" i="8"/>
  <c r="A50" i="8"/>
  <c r="A51" i="8" s="1"/>
  <c r="A52" i="8" s="1"/>
  <c r="A53" i="8" s="1"/>
  <c r="A54" i="8" s="1"/>
  <c r="A55" i="8" s="1"/>
  <c r="A56" i="8" s="1"/>
</calcChain>
</file>

<file path=xl/sharedStrings.xml><?xml version="1.0" encoding="utf-8"?>
<sst xmlns="http://schemas.openxmlformats.org/spreadsheetml/2006/main" count="1279" uniqueCount="429">
  <si>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</si>
  <si>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</si>
  <si>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</si>
  <si>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</si>
  <si>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</si>
  <si>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</si>
  <si>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</si>
  <si>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</si>
  <si>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</si>
  <si>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</si>
  <si>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</si>
  <si>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</si>
  <si>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</si>
  <si>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</si>
  <si>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</si>
  <si>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</si>
  <si>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</si>
  <si>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</si>
  <si>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</si>
  <si>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</si>
  <si>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</si>
  <si>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</si>
  <si>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</si>
  <si>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</si>
  <si>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</si>
  <si>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</si>
  <si>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</si>
  <si>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</si>
  <si>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</si>
  <si>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</si>
  <si>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</si>
  <si>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</si>
  <si>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</si>
  <si>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</si>
  <si>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</si>
  <si>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</si>
  <si>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</si>
  <si>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</si>
  <si>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</si>
  <si>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</si>
  <si>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</si>
  <si>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</si>
  <si>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</si>
  <si>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</si>
  <si>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</si>
  <si>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</si>
  <si>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</si>
  <si>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</si>
  <si>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</si>
  <si>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</si>
  <si>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</si>
  <si>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</si>
  <si>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</si>
  <si>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</si>
  <si>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</si>
  <si>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</si>
  <si>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</si>
  <si>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</si>
  <si>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</si>
  <si>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</si>
  <si>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</si>
  <si>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</si>
  <si>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</si>
  <si>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</si>
  <si>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</si>
  <si>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</si>
  <si>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</si>
  <si>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</si>
  <si>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</si>
  <si>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</si>
  <si>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</si>
  <si>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</si>
  <si>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</si>
  <si>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</si>
  <si>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</si>
  <si>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</si>
  <si>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</si>
  <si>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</si>
  <si>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</si>
  <si>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</si>
  <si>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</si>
  <si>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</si>
  <si>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</si>
  <si>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</si>
  <si>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</si>
  <si>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</si>
  <si>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</si>
  <si>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</si>
  <si>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</si>
  <si>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</si>
  <si>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</si>
  <si>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</si>
  <si>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</si>
  <si>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</si>
  <si>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</si>
  <si>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</si>
  <si>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</si>
  <si>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</si>
  <si>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</si>
  <si>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</si>
  <si>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</si>
  <si>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</si>
  <si>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</si>
  <si>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</si>
  <si>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</si>
  <si>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</si>
  <si>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</si>
  <si>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</si>
  <si>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</si>
  <si>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</si>
  <si>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</si>
  <si>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</si>
  <si>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</si>
  <si>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</si>
  <si>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</si>
  <si>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</si>
  <si>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</si>
  <si>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</si>
  <si>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</si>
  <si>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</si>
  <si>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</si>
  <si>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</si>
  <si>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</si>
  <si>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</si>
  <si>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</si>
  <si>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</si>
  <si>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</si>
  <si>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</si>
  <si>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</si>
  <si>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</si>
  <si>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</si>
  <si>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</si>
  <si>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</si>
  <si>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</si>
  <si>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</si>
  <si>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</si>
  <si>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</si>
  <si>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</si>
  <si>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</si>
  <si>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</si>
  <si>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</si>
  <si>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</si>
  <si>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</si>
  <si>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</si>
  <si>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</si>
  <si>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</si>
  <si>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</si>
  <si>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</si>
  <si>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</si>
  <si>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</si>
  <si>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</si>
  <si>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</si>
  <si>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</si>
  <si>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</si>
  <si>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</si>
  <si>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</si>
  <si>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</si>
  <si>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</si>
  <si>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</si>
  <si>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</si>
  <si>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</si>
  <si>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</si>
  <si>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</si>
  <si>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CDI - INSTITUCIONAL CON ARRIENDO</t>
  </si>
  <si>
    <t>CDI SEMILLAS DE AMOR</t>
  </si>
  <si>
    <t>CDI MANITAS DE ESPERANZA</t>
  </si>
  <si>
    <t>CDI CHIQUITOS ALEGRES</t>
  </si>
  <si>
    <t>AÑITOS PRODIGIOSOS</t>
  </si>
  <si>
    <t>CDI GOTITAS DE AMOR</t>
  </si>
  <si>
    <t>CDI AMOR Y ESPERANZA</t>
  </si>
  <si>
    <t>CDI RINCONCITO DE PAZ</t>
  </si>
  <si>
    <t>CDI MI CASITA FELIZ</t>
  </si>
  <si>
    <t>CDI BELLAS PERSONITAS</t>
  </si>
  <si>
    <t>CDI JARDINCITOS DE AMOR</t>
  </si>
  <si>
    <t>CDI MI PEQUEÑO MUNDO</t>
  </si>
  <si>
    <t>CDI SUEÑOS INFANTILES</t>
  </si>
  <si>
    <t>CDI HUELLAS DEL FUTURO</t>
  </si>
  <si>
    <t>B/ CIUDADELA</t>
  </si>
  <si>
    <t>BARRIO PORVENIR</t>
  </si>
  <si>
    <t>BARRIO OBRERO</t>
  </si>
  <si>
    <t>BARRIO UNION VICTORIA</t>
  </si>
  <si>
    <t>SAN LUIS ROBLES</t>
  </si>
  <si>
    <t>PIÑAL SALADO</t>
  </si>
  <si>
    <t>BARRIO MODELO</t>
  </si>
  <si>
    <t>MUELLE RESIDENCIA</t>
  </si>
  <si>
    <t>BARRIO VIENTO LIBRE</t>
  </si>
  <si>
    <t>BARRIO CALAVERA</t>
  </si>
  <si>
    <t>BARRIO MIRAMAR</t>
  </si>
  <si>
    <t>COOPERATIVA MULTIACTIVA LA NUEVA ESPERANZA</t>
  </si>
  <si>
    <t>900256562-1</t>
  </si>
  <si>
    <t>Rango</t>
  </si>
  <si>
    <t>Mayor a 4501</t>
  </si>
  <si>
    <t>IDL</t>
  </si>
  <si>
    <t>NDE</t>
  </si>
  <si>
    <t>Mayor o igual 1,2</t>
  </si>
  <si>
    <t>Menor o igual 65%</t>
  </si>
  <si>
    <t>EL PROPONENTE CUMPLE ______ NO CUMPLE ____X___</t>
  </si>
  <si>
    <t xml:space="preserve"> NO CUMPLE</t>
  </si>
  <si>
    <t>ICBF</t>
  </si>
  <si>
    <t>12 MESES 17 DIAS</t>
  </si>
  <si>
    <t>423/2013</t>
  </si>
  <si>
    <t>89 AL 116</t>
  </si>
  <si>
    <t>ALCALDIA MUNICIPAL DE ROBERTO PAYAN</t>
  </si>
  <si>
    <t>90851/2012</t>
  </si>
  <si>
    <t>ALCALDIA DE ROBERTO PAYAN</t>
  </si>
  <si>
    <t>SE REQUIERE APORTAR LA COPIA DEL CONTRATO</t>
  </si>
  <si>
    <t>420/2013</t>
  </si>
  <si>
    <t>90 AL 113</t>
  </si>
  <si>
    <t>114 AL 139</t>
  </si>
  <si>
    <t>ALCALDIA DE OLAYA HERRERA</t>
  </si>
  <si>
    <t>66-364</t>
  </si>
  <si>
    <t>APORTAR COPIA DEL CONTRATO</t>
  </si>
  <si>
    <t>404/2013</t>
  </si>
  <si>
    <t>12 MESES</t>
  </si>
  <si>
    <t>24 MESES 17 DIAS</t>
  </si>
  <si>
    <t>24 MESES</t>
  </si>
  <si>
    <t>EUCARIS CASTILLO ORTIZ</t>
  </si>
  <si>
    <t>LICENCIADO EN EDUCACIÓN PREESCOLAR</t>
  </si>
  <si>
    <t>UNIVERSIDAD MARIANA</t>
  </si>
  <si>
    <t>REDCOM</t>
  </si>
  <si>
    <t>01/07/2013  1209/2012</t>
  </si>
  <si>
    <t>AUXILIAR PEDAGÍGICO</t>
  </si>
  <si>
    <t>SECRTARIA DE TESORERÍA EN NÓMINA</t>
  </si>
  <si>
    <t>02/01/2000  30/12/2003</t>
  </si>
  <si>
    <t>SECRETARIA DE TESORERÍA</t>
  </si>
  <si>
    <t>JANISSE DANITZA SALAZAR MONTAÑO</t>
  </si>
  <si>
    <t>LICENCIADA EN EDUCACIÓN PREESCOLAR</t>
  </si>
  <si>
    <t>PROSERVO</t>
  </si>
  <si>
    <t>01/02/2011  15/03/2012</t>
  </si>
  <si>
    <t>LUCY ESTUPIÑAN SOLIS</t>
  </si>
  <si>
    <t xml:space="preserve">UNIVERSIDAD DEL MAGDALEN </t>
  </si>
  <si>
    <t>01/10/2013  31/12/2013</t>
  </si>
  <si>
    <t>DOCENTE DE ATENCION AL PROGRAMA DE PRIMERA INFANCIA</t>
  </si>
  <si>
    <t>PROSERVCO</t>
  </si>
  <si>
    <t>01/03/2009  30/08/2011</t>
  </si>
  <si>
    <t>PROMOTORA SOCIAL Y COMUNITARIA</t>
  </si>
  <si>
    <t>MONICA MERCEDES PEREA ORTIZ</t>
  </si>
  <si>
    <t>NTO TOM DE QUINO ECULE COMUNITI</t>
  </si>
  <si>
    <t>11/2008  04/2010</t>
  </si>
  <si>
    <t xml:space="preserve">PRENDIZJE DE NIÑO DE FMILI EN CCIÓN </t>
  </si>
  <si>
    <t>UNION TEMPORL TUMCO POR L PRIMER INFNCI</t>
  </si>
  <si>
    <t>01/04/2010  28/06/2013</t>
  </si>
  <si>
    <t xml:space="preserve">DOCENTE DEL ENTORNO INTITUCIONL </t>
  </si>
  <si>
    <t>09/2013  30/06/2014</t>
  </si>
  <si>
    <t>DOCENTE MEDIOFMILIR</t>
  </si>
  <si>
    <t>MARTHA CECILIA ANGULO CHURTA</t>
  </si>
  <si>
    <t>UNION TEMPORAL TUMACO POR LA PRIMERA INFANCIA</t>
  </si>
  <si>
    <t>02/08/2008  15/12/2011</t>
  </si>
  <si>
    <t>DOCENTE DEL PROGRAMA PROTECCIÓN A LA PRIMERA INFANCIA</t>
  </si>
  <si>
    <t>NIDIA ELENA QUINTERO RODRIGUEZ</t>
  </si>
  <si>
    <t xml:space="preserve">UNIVERSIDAD DEL MAFDALEN </t>
  </si>
  <si>
    <t>01/05/2088  30/09/2010</t>
  </si>
  <si>
    <t xml:space="preserve">AUXILIAR DE TRABAJO SOCIAL Y COMUNTARIO </t>
  </si>
  <si>
    <t>DOCENTE EN PRPOGRAMA DE ATENCIÓN APRIMERA INFANCIA</t>
  </si>
  <si>
    <t>MARIA ADELA BECERRA CARDENAS</t>
  </si>
  <si>
    <t xml:space="preserve">ADMINISTRADORA PUBLICA </t>
  </si>
  <si>
    <t>ESAP</t>
  </si>
  <si>
    <t>HOGAR INFANTIL VILLA LOLA</t>
  </si>
  <si>
    <t>01/03/2010  30/10/2013</t>
  </si>
  <si>
    <t>ASOCIACION MUJER Y GENERO</t>
  </si>
  <si>
    <t>01/01/2006  31/08/2010</t>
  </si>
  <si>
    <t xml:space="preserve">CAPACITADORA EN LA PARTE ADMINISTRATIVA </t>
  </si>
  <si>
    <t>PRACTICA PEDAGÓGICA EN LA MODALIDAD JARDIN</t>
  </si>
  <si>
    <t xml:space="preserve">LICENCIADA EN EDUCACIÓN PREESCOLAR </t>
  </si>
  <si>
    <t xml:space="preserve">CESMAG </t>
  </si>
  <si>
    <t>COLEGIO MUSICAL BRITANICO</t>
  </si>
  <si>
    <t>COORDINADORA PEDAGÓGICA</t>
  </si>
  <si>
    <t>14/01/2013  28/06/2013</t>
  </si>
  <si>
    <t>PRESERVCO</t>
  </si>
  <si>
    <t>01/03/2011  15/07/2012</t>
  </si>
  <si>
    <t xml:space="preserve">LICECIADA EN PREESCOLAR </t>
  </si>
  <si>
    <t>SOMAYRA CASTILLO</t>
  </si>
  <si>
    <t>ADMINISTRADOR DE EMPRESAS</t>
  </si>
  <si>
    <t>AUNAR</t>
  </si>
  <si>
    <t>DOLY VITALIA QUIÑONEZ SEGURA</t>
  </si>
  <si>
    <t xml:space="preserve">LICENIADA EN EDUCACIÓN PREESCOLAR </t>
  </si>
  <si>
    <t>DIRECCIÓN DE NUCLEO SAGRADO CORAZON  Y POLICARPA</t>
  </si>
  <si>
    <t>03/07/2008  25/07/2008</t>
  </si>
  <si>
    <t>DOCENTE</t>
  </si>
  <si>
    <t>01/06/2011  15/07/2012</t>
  </si>
  <si>
    <t>LICENCIADA EN PREESCOLAR</t>
  </si>
  <si>
    <t>DEYSI MIREYA MOSQUERA VALLECILLA</t>
  </si>
  <si>
    <t>LICENCIATURA ECLESISTICA EN TEOLOGIA Y CIENCIAS RELIGIOSAS</t>
  </si>
  <si>
    <t>CORPORACION ESCUELA SUPERIOR DE TEOLOGIA SEMINARIO MAYOR VETEROCATOLICO</t>
  </si>
  <si>
    <t>13/09/2013  31/10/2014</t>
  </si>
  <si>
    <t xml:space="preserve">COORDINADORA </t>
  </si>
  <si>
    <t>JOHNANIS MELISA ANGULO MONSALVO</t>
  </si>
  <si>
    <t xml:space="preserve">LICENCIADA EN EDUCACION BASICA CON ENFASII EN CIANCIAS NATURALES Y EDCUACION AMBIENTAL </t>
  </si>
  <si>
    <t>UNIVERSIDAD DE NARIÑO</t>
  </si>
  <si>
    <t>HOGAR INFANTIL BUENOS AIRES</t>
  </si>
  <si>
    <t>2 AÑOS</t>
  </si>
  <si>
    <t>DOCENTE DEL ENTORNO INSTITUCIONAL</t>
  </si>
  <si>
    <t>21/08/2008  15/12/2011</t>
  </si>
  <si>
    <t xml:space="preserve">COORDINADORA PEDAGOGICA ENTORNO INSTITUCIONAL </t>
  </si>
  <si>
    <t>17/01/2012  28/06/2013</t>
  </si>
  <si>
    <t>MARILYN DEISY OSORIO LEZCANO</t>
  </si>
  <si>
    <t>LICENCIADA EN CIENCIAS RELIGIOSAS</t>
  </si>
  <si>
    <t xml:space="preserve">PONTIFICIA UNIVERSIDAD JAVERIANA </t>
  </si>
  <si>
    <t>DIOCESIS DE TUMACO</t>
  </si>
  <si>
    <t xml:space="preserve">DOCENTE </t>
  </si>
  <si>
    <t>APOYO PEDAGOGICO PAE</t>
  </si>
  <si>
    <t>10/04/2012  30/12/2012</t>
  </si>
  <si>
    <t>COOPERTIVA MULTIACTIVA AL NUEVA ESPERANZA</t>
  </si>
  <si>
    <t>YULI CATALINA GARCIA QUIÑONEZ</t>
  </si>
  <si>
    <t>GINA PAOLA VASQUEZ BENITEZ</t>
  </si>
  <si>
    <t>TRABAJADORA SOCIAL</t>
  </si>
  <si>
    <t>UNION TEMPRAL TUMACO POR LA PRIMERA INFANCIA</t>
  </si>
  <si>
    <t>01/09/2008  12/12/2008</t>
  </si>
  <si>
    <t>HIDROLOGIA GEOLOGIAAMBIENTAL LIMITADA</t>
  </si>
  <si>
    <t>01/05/2011  31/10/2011</t>
  </si>
  <si>
    <t>INGRID PATRICA VILLOTA GUERRERO</t>
  </si>
  <si>
    <t>PSICOLOGA</t>
  </si>
  <si>
    <t>UNAD</t>
  </si>
  <si>
    <t>EL SEMBRADOR</t>
  </si>
  <si>
    <t>01/02/2009  31/03/2010</t>
  </si>
  <si>
    <t xml:space="preserve">JOHANA ELIZABETH TOBAR ROBLES </t>
  </si>
  <si>
    <t>CORPORACION UNIVERSITARIA REMIGNTON</t>
  </si>
  <si>
    <t>INSTITUTO DE ORIENTACION SANTO ANGEL</t>
  </si>
  <si>
    <t>2009 2010</t>
  </si>
  <si>
    <t xml:space="preserve">PRACTICA EN PSICOLOGIA </t>
  </si>
  <si>
    <t>JARDIN INFANTIL GENIO AVENTURAS</t>
  </si>
  <si>
    <t>01/2012 07/2012</t>
  </si>
  <si>
    <t>PSICÓLOGA</t>
  </si>
  <si>
    <t>TATIANA SOTO HERNANDEZ</t>
  </si>
  <si>
    <t>08/2010  07/2012</t>
  </si>
  <si>
    <t xml:space="preserve">PRACTICA PROFESIONAL </t>
  </si>
  <si>
    <t>2010 2011</t>
  </si>
  <si>
    <t>UNION TEMPORAL POR LA PRIMERA INFANCIA</t>
  </si>
  <si>
    <t>04/06/2012  28/06/2013</t>
  </si>
  <si>
    <t>JOSEFINA ORTIZ MONTENEGRO</t>
  </si>
  <si>
    <t>PSICOLOGA SOCIAL COMUNITARIA</t>
  </si>
  <si>
    <t>01/03/2010 28/06/2013</t>
  </si>
  <si>
    <t>ENNYS YASMIRA ESCOBAR CASTILLO</t>
  </si>
  <si>
    <t>01/04/2009  28/06/2013</t>
  </si>
  <si>
    <t>JOIMAR LATORRE VALENCIA</t>
  </si>
  <si>
    <t>SOCIOLOGA</t>
  </si>
  <si>
    <t>UNIVERSIDAD DEL PACIFICO</t>
  </si>
  <si>
    <t>INSTITUTO FATIMA</t>
  </si>
  <si>
    <t>01/02/2012  30/11/2012</t>
  </si>
  <si>
    <t xml:space="preserve">PSICORIENTADOR </t>
  </si>
  <si>
    <t>MARIA EUGENIA MORA MEJIA</t>
  </si>
  <si>
    <t>ANTINARCOTICOS COLOMBIANO</t>
  </si>
  <si>
    <t>28/08/2005  30/09/2013</t>
  </si>
  <si>
    <t xml:space="preserve">TRABAJO SOCIAL </t>
  </si>
  <si>
    <t>KATHERINE SALCEDO CASTRO</t>
  </si>
  <si>
    <t>UNIVERSIDAD SANTIAGO DE CALI</t>
  </si>
  <si>
    <t>02/01/2014 31/10/2014APOYO PSICOSOCIAL</t>
  </si>
  <si>
    <t>LADY TATIANA GARCIA VALLECILLA</t>
  </si>
  <si>
    <t>GABI VANESSA LANDAZURI</t>
  </si>
  <si>
    <t>UNIVERSIDAD DEL VALLE</t>
  </si>
  <si>
    <t>FUNDAFECTO</t>
  </si>
  <si>
    <t>15/01/2014  31/07/2014</t>
  </si>
  <si>
    <t xml:space="preserve">APOYO PSICOSOCIAL </t>
  </si>
  <si>
    <t>15/09/2012  28/062013</t>
  </si>
  <si>
    <t>DAYANA HURTADO RIOS</t>
  </si>
  <si>
    <t>18/02/2011  28/06/2013</t>
  </si>
  <si>
    <t>DORA ELISA GUERRERO VIDAL</t>
  </si>
  <si>
    <t xml:space="preserve">SOCIOLOGA </t>
  </si>
  <si>
    <t>PRESCOLAR BASICA PRIMARIA Y SECUNDARIA</t>
  </si>
  <si>
    <t>03/08/2012  15/03/2013</t>
  </si>
  <si>
    <t xml:space="preserve">CONSEJO COMUNITARIO BAJO MIRA </t>
  </si>
  <si>
    <t>01/02/2012  01/08/2012</t>
  </si>
  <si>
    <t>NINFA MARITZA GRUESO RENJIFO</t>
  </si>
  <si>
    <t>NORMALISTA SUPERIOR</t>
  </si>
  <si>
    <t>NORMAL SUPERIOR DE PASTO</t>
  </si>
  <si>
    <t>01/09/2008  29/06/2013</t>
  </si>
  <si>
    <t>SANDRA ESPERANZA VASQUEZ</t>
  </si>
  <si>
    <t>UNICLARETIANA</t>
  </si>
  <si>
    <t>PASTORAL SOCIAL DE TUMACO</t>
  </si>
  <si>
    <t>06/2003  09/2005</t>
  </si>
  <si>
    <t>CONVOCATORIA PÚBLICA DE APORTE No 003 DE 2014</t>
  </si>
  <si>
    <t>PROPONENTE No. 32. COOPERATIVA MULTIACTIVA  LA NUEVA ESPERANZA (HABILITADO)</t>
  </si>
  <si>
    <t>79-81</t>
  </si>
  <si>
    <t>4 al 11</t>
  </si>
  <si>
    <t>N/A</t>
  </si>
  <si>
    <t>18 y 19</t>
  </si>
  <si>
    <t>15 y 16</t>
  </si>
  <si>
    <t xml:space="preserve">145-146 </t>
  </si>
  <si>
    <t>Resolucion 02576 del 26 de noviembre de 2014</t>
  </si>
  <si>
    <t>85-86</t>
  </si>
  <si>
    <t xml:space="preserve"> CAPACITACIÓN A PRIMERA INFANCIA</t>
  </si>
  <si>
    <t xml:space="preserve"> SUBSANA Y CUMPLEN ANEXAN DOCUMENTOS PARA SUBSANAR</t>
  </si>
  <si>
    <t>SUBSANA Y CUMPLEN ANEXAN DOCUMENTOS PARA SUBSANAR</t>
  </si>
  <si>
    <t>NO PRESENTA LAS CARTAS DE COMPROMISO PARA LA MODALIDAD FAMILIAR</t>
  </si>
  <si>
    <r>
      <rPr>
        <b/>
        <u/>
        <sz val="11"/>
        <color theme="1"/>
        <rFont val="Calibri"/>
        <family val="2"/>
        <scheme val="minor"/>
      </rPr>
      <t>SUBSANO PARCILMENTE, NO PRESENTA SUBSANACION DE LA PROPUESTA TECNICA EN EL COMPONENTE AMBIENTES EDUCATIVOS Y PROTECTORES</t>
    </r>
    <r>
      <rPr>
        <b/>
        <sz val="11"/>
        <color theme="1"/>
        <rFont val="Calibri"/>
        <family val="2"/>
        <scheme val="minor"/>
      </rPr>
      <t xml:space="preserve">
</t>
    </r>
  </si>
  <si>
    <t>SUBSANO PARCIALMENTE, NO PRESENTA SUBSANACION DE LA PROPUESTA TECNICA EN EL COMPONENTE AMBIENTES EDUCATIVOS Y PROTECTORES</t>
  </si>
  <si>
    <t>KATTY ROCIO GRUESO SILVA</t>
  </si>
  <si>
    <t>PARROQUIA SAN ANDRES DE TUMACO</t>
  </si>
  <si>
    <t>06/02/2006  31/12/2010</t>
  </si>
  <si>
    <t>COORDINADORA DE CLUBES</t>
  </si>
  <si>
    <t>KARINA ISABEL RINCON TORRES</t>
  </si>
  <si>
    <t xml:space="preserve">LICENCIADA EN EDUCACION BASICA </t>
  </si>
  <si>
    <t>COORDINADORA PEDAGOGICA</t>
  </si>
  <si>
    <t>13/09/2013 15/10/2014</t>
  </si>
  <si>
    <t>COOPERATIVA MIÑTIACTIVA LA NUEVA ESPERANZA</t>
  </si>
  <si>
    <t>SILVANA GISSELA GRACIA CUERO</t>
  </si>
  <si>
    <t>ECONOMISTA</t>
  </si>
  <si>
    <t>17/11/2012  31/12/2012</t>
  </si>
  <si>
    <t>14/01/2013  30/01/2013</t>
  </si>
  <si>
    <t>01/02/2013  30/12/20132</t>
  </si>
  <si>
    <t xml:space="preserve">24/01/2014  30/03/2014 </t>
  </si>
  <si>
    <t>NEDELKA VICTORIA TENORIO MARQUINEZ</t>
  </si>
  <si>
    <t>LICENCIADA EN EDUCACION BASICA</t>
  </si>
  <si>
    <t>13/09/2013  15/10/2014</t>
  </si>
  <si>
    <t xml:space="preserve">COORDINADORA DE PROMOCION Y PREVENCION </t>
  </si>
  <si>
    <t>YOLI DELFINA NAVARRETE OROBIO</t>
  </si>
  <si>
    <t>LICENCIADA EN FILOSOFIA Y ESTUDIOS POLITICOS</t>
  </si>
  <si>
    <t>UNIVERSIDAD EL MAGDALENA</t>
  </si>
  <si>
    <t>21/04/2009  30/102010</t>
  </si>
  <si>
    <t>SUYI YAJAIRA QUIÑONES CASTILLO</t>
  </si>
  <si>
    <t>LICENCIADA EN EDUCAION PREESCOLAR</t>
  </si>
  <si>
    <t>UNIVERSIDAD DEL MAGDALENA</t>
  </si>
  <si>
    <t xml:space="preserve">MARTHA ALICIA MARTINEZ GUERRERO </t>
  </si>
  <si>
    <t>LICENCIADA EN ARTES PLASTICAS</t>
  </si>
  <si>
    <t>UNIVERSIDA DDE NARIÑO</t>
  </si>
  <si>
    <t>13/09/2013  09/10/2014</t>
  </si>
  <si>
    <t>SUBSANÓ CUMPLE CON LA PROPORCION DE TALENTO HUMANO</t>
  </si>
  <si>
    <t xml:space="preserve">NO CUMPLE CON LA PROPORCION DE TALENTO HUMANO NO SUBSANÓ </t>
  </si>
  <si>
    <t>APORTAR CERTIFICACION DEL SUPERVISOR DE CONTRATO. CON LA SUBSANACION NO SE APORTO ESTA CERTIFICACIÓN.</t>
  </si>
  <si>
    <t xml:space="preserve">APORTAR LA COPIA DEL CONTRATO. EN LA SUBSANACION EL OBJETO DEL CONTRATO APORTADO NO CUMPLE CON LO REQUERIDOEN EL PLIEGO DE CONDICIONES  PARA HABILITAR LA EXPERIENCIA. </t>
  </si>
  <si>
    <t>0</t>
  </si>
  <si>
    <t>13 MESES 17 dias</t>
  </si>
  <si>
    <t>Enla subsanacion aporto certificación del supervisor del contrato.</t>
  </si>
  <si>
    <t>APORTAR CERTIFICACION DEL SUPERVISOR DE CONTRATO. CON LA SUBSANACION N SE APORTO ESTE DOCUMENTO.</t>
  </si>
  <si>
    <t>13 MESES 13 DIAS</t>
  </si>
  <si>
    <t>11  MESES 28 DIAS</t>
  </si>
  <si>
    <t>APORTAR COPIA DEL CONTRATO. NO SE APORTO COPIA DEL CONTRATO DEL LA ALCALDIA DE OLAYA HERRERA.</t>
  </si>
  <si>
    <t>13 MESES 17 DIAS</t>
  </si>
  <si>
    <t>25MESES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</si>
</sst>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8"/>
      <color rgb="FF000000"/>
      <name val="Arial"/>
      <family val="2"/>
    </font>
    <font>
      <sz val="9"/>
      <name val="Arial Narrow"/>
      <family val="2"/>
    </font>
    <font>
      <sz val="9"/>
      <color theme="1"/>
      <name val="Calibri"/>
      <family val="2"/>
      <scheme val="minor"/>
    </font>
    <font>
      <b/>
      <sz val="12"/>
      <color theme="1"/>
      <name val="Arial"/>
      <family val="2"/>
    </font>
  </fonts>
  <fills count="13">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rgb="FFFF00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wrapText="1"/>
    </xf>
    <xf numFmtId="0" fontId="0" fillId="0" borderId="14" xfId="0"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43" fontId="29" fillId="8" borderId="26" xfId="1" applyFont="1" applyFill="1" applyBorder="1" applyAlignment="1">
      <alignment vertical="center"/>
    </xf>
    <xf numFmtId="43" fontId="29" fillId="8" borderId="0" xfId="1" applyFont="1" applyFill="1" applyAlignment="1">
      <alignment vertical="center"/>
    </xf>
    <xf numFmtId="9" fontId="29" fillId="8" borderId="35" xfId="4" applyFont="1" applyFill="1" applyBorder="1" applyAlignment="1">
      <alignment horizontal="right" vertical="center"/>
    </xf>
    <xf numFmtId="0" fontId="38" fillId="7" borderId="29" xfId="0" applyFont="1" applyFill="1" applyBorder="1" applyAlignment="1">
      <alignment horizontal="justify" vertical="justify" wrapText="1"/>
    </xf>
    <xf numFmtId="0" fontId="29" fillId="7" borderId="4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0" fontId="2" fillId="0" borderId="1" xfId="0" applyFont="1" applyBorder="1"/>
    <xf numFmtId="0" fontId="2" fillId="0" borderId="12" xfId="0" applyFont="1" applyFill="1" applyBorder="1"/>
    <xf numFmtId="0" fontId="0" fillId="0" borderId="12" xfId="0" applyFill="1" applyBorder="1"/>
    <xf numFmtId="14" fontId="0" fillId="0" borderId="1" xfId="0" applyNumberFormat="1" applyFill="1" applyBorder="1" applyAlignment="1"/>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xf>
    <xf numFmtId="0" fontId="41" fillId="0" borderId="4" xfId="0" applyFont="1" applyFill="1" applyBorder="1" applyAlignment="1" applyProtection="1">
      <alignment horizontal="left" vertical="center"/>
      <protection locked="0"/>
    </xf>
    <xf numFmtId="0" fontId="0" fillId="0" borderId="1" xfId="0" applyBorder="1" applyAlignment="1">
      <alignment wrapText="1"/>
    </xf>
    <xf numFmtId="0" fontId="0" fillId="0" borderId="1" xfId="0" applyBorder="1" applyAlignment="1">
      <alignment wrapText="1"/>
    </xf>
    <xf numFmtId="0" fontId="0" fillId="0" borderId="1" xfId="0" applyBorder="1" applyAlignment="1">
      <alignment horizontal="center" vertical="center"/>
    </xf>
    <xf numFmtId="2" fontId="29" fillId="8" borderId="0" xfId="0" applyNumberFormat="1" applyFont="1" applyFill="1" applyAlignment="1">
      <alignment horizontal="right"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9" fillId="0" borderId="5" xfId="0" applyFont="1" applyBorder="1" applyAlignment="1">
      <alignment horizontal="center"/>
    </xf>
    <xf numFmtId="0" fontId="40" fillId="0" borderId="5" xfId="0" applyFont="1" applyBorder="1" applyAlignment="1">
      <alignment horizontal="center"/>
    </xf>
    <xf numFmtId="0" fontId="40" fillId="0" borderId="40" xfId="0" applyFont="1" applyBorder="1" applyAlignment="1">
      <alignment horizontal="center"/>
    </xf>
    <xf numFmtId="0" fontId="40" fillId="0" borderId="14" xfId="0" applyFont="1" applyBorder="1" applyAlignment="1">
      <alignment horizontal="center"/>
    </xf>
    <xf numFmtId="0" fontId="40" fillId="0" borderId="1"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2" borderId="40" xfId="0" applyFont="1" applyFill="1" applyBorder="1" applyAlignment="1">
      <alignment horizontal="center" vertical="center" wrapText="1"/>
    </xf>
    <xf numFmtId="0" fontId="0" fillId="12" borderId="1" xfId="0" applyFill="1" applyBorder="1" applyAlignment="1">
      <alignment horizontal="center" vertical="center"/>
    </xf>
    <xf numFmtId="0" fontId="37" fillId="0" borderId="1" xfId="0" applyFont="1" applyBorder="1" applyAlignment="1">
      <alignment horizontal="left"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5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opLeftCell="B26" workbookViewId="0">
      <selection activeCell="H38" sqref="H38:L38"/>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3" t="s">
        <v>90</v>
      </c>
      <c r="B2" s="213"/>
      <c r="C2" s="213"/>
      <c r="D2" s="213"/>
      <c r="E2" s="213"/>
      <c r="F2" s="213"/>
      <c r="G2" s="213"/>
      <c r="H2" s="213"/>
      <c r="I2" s="213"/>
      <c r="J2" s="213"/>
      <c r="K2" s="213"/>
      <c r="L2" s="213"/>
    </row>
    <row r="4" spans="1:12" ht="16.5" x14ac:dyDescent="0.25">
      <c r="A4" s="215" t="s">
        <v>65</v>
      </c>
      <c r="B4" s="215"/>
      <c r="C4" s="215"/>
      <c r="D4" s="215"/>
      <c r="E4" s="215"/>
      <c r="F4" s="215"/>
      <c r="G4" s="215"/>
      <c r="H4" s="215"/>
      <c r="I4" s="215"/>
      <c r="J4" s="215"/>
      <c r="K4" s="215"/>
      <c r="L4" s="215"/>
    </row>
    <row r="5" spans="1:12" ht="16.5" x14ac:dyDescent="0.25">
      <c r="A5" s="79"/>
    </row>
    <row r="6" spans="1:12" ht="16.5" x14ac:dyDescent="0.25">
      <c r="A6" s="215" t="s">
        <v>370</v>
      </c>
      <c r="B6" s="215"/>
      <c r="C6" s="215"/>
      <c r="D6" s="215"/>
      <c r="E6" s="215"/>
      <c r="F6" s="215"/>
      <c r="G6" s="215"/>
      <c r="H6" s="215"/>
      <c r="I6" s="215"/>
      <c r="J6" s="215"/>
      <c r="K6" s="215"/>
      <c r="L6" s="215"/>
    </row>
    <row r="7" spans="1:12" ht="16.5" x14ac:dyDescent="0.25">
      <c r="A7" s="80"/>
    </row>
    <row r="8" spans="1:12" ht="109.5" customHeight="1" x14ac:dyDescent="0.25">
      <c r="A8" s="216" t="s">
        <v>136</v>
      </c>
      <c r="B8" s="216"/>
      <c r="C8" s="216"/>
      <c r="D8" s="216"/>
      <c r="E8" s="216"/>
      <c r="F8" s="216"/>
      <c r="G8" s="216"/>
      <c r="H8" s="216"/>
      <c r="I8" s="216"/>
      <c r="J8" s="216"/>
      <c r="K8" s="216"/>
      <c r="L8" s="216"/>
    </row>
    <row r="9" spans="1:12" ht="45.75" customHeight="1" x14ac:dyDescent="0.25">
      <c r="A9" s="216"/>
      <c r="B9" s="216"/>
      <c r="C9" s="216"/>
      <c r="D9" s="216"/>
      <c r="E9" s="216"/>
      <c r="F9" s="216"/>
      <c r="G9" s="216"/>
      <c r="H9" s="216"/>
      <c r="I9" s="216"/>
      <c r="J9" s="216"/>
      <c r="K9" s="216"/>
      <c r="L9" s="216"/>
    </row>
    <row r="10" spans="1:12" ht="28.5" customHeight="1" x14ac:dyDescent="0.25">
      <c r="A10" s="216" t="s">
        <v>93</v>
      </c>
      <c r="B10" s="216"/>
      <c r="C10" s="216"/>
      <c r="D10" s="216"/>
      <c r="E10" s="216"/>
      <c r="F10" s="216"/>
      <c r="G10" s="216"/>
      <c r="H10" s="216"/>
      <c r="I10" s="216"/>
      <c r="J10" s="216"/>
      <c r="K10" s="216"/>
      <c r="L10" s="216"/>
    </row>
    <row r="11" spans="1:12" ht="28.5" customHeight="1" x14ac:dyDescent="0.25">
      <c r="A11" s="216"/>
      <c r="B11" s="216"/>
      <c r="C11" s="216"/>
      <c r="D11" s="216"/>
      <c r="E11" s="216"/>
      <c r="F11" s="216"/>
      <c r="G11" s="216"/>
      <c r="H11" s="216"/>
      <c r="I11" s="216"/>
      <c r="J11" s="216"/>
      <c r="K11" s="216"/>
      <c r="L11" s="216"/>
    </row>
    <row r="12" spans="1:12" ht="15.75" thickBot="1" x14ac:dyDescent="0.3"/>
    <row r="13" spans="1:12" ht="15.75" thickBot="1" x14ac:dyDescent="0.3">
      <c r="A13" s="81" t="s">
        <v>66</v>
      </c>
      <c r="B13" s="217" t="s">
        <v>89</v>
      </c>
      <c r="C13" s="218"/>
      <c r="D13" s="218"/>
      <c r="E13" s="218"/>
      <c r="F13" s="218"/>
      <c r="G13" s="218"/>
      <c r="H13" s="218"/>
      <c r="I13" s="218"/>
      <c r="J13" s="218"/>
      <c r="K13" s="218"/>
      <c r="L13" s="218"/>
    </row>
    <row r="14" spans="1:12" ht="15.75" thickBot="1" x14ac:dyDescent="0.3">
      <c r="A14" s="82">
        <v>1</v>
      </c>
      <c r="B14" s="214"/>
      <c r="C14" s="214"/>
      <c r="D14" s="214"/>
      <c r="E14" s="214"/>
      <c r="F14" s="214"/>
      <c r="G14" s="214"/>
      <c r="H14" s="214"/>
      <c r="I14" s="214"/>
      <c r="J14" s="214"/>
      <c r="K14" s="214"/>
      <c r="L14" s="214"/>
    </row>
    <row r="15" spans="1:12" ht="15.75" thickBot="1" x14ac:dyDescent="0.3">
      <c r="A15" s="82">
        <v>2</v>
      </c>
      <c r="B15" s="214"/>
      <c r="C15" s="214"/>
      <c r="D15" s="214"/>
      <c r="E15" s="214"/>
      <c r="F15" s="214"/>
      <c r="G15" s="214"/>
      <c r="H15" s="214"/>
      <c r="I15" s="214"/>
      <c r="J15" s="214"/>
      <c r="K15" s="214"/>
      <c r="L15" s="214"/>
    </row>
    <row r="16" spans="1:12" ht="15.75" thickBot="1" x14ac:dyDescent="0.3">
      <c r="A16" s="82">
        <v>3</v>
      </c>
      <c r="B16" s="214"/>
      <c r="C16" s="214"/>
      <c r="D16" s="214"/>
      <c r="E16" s="214"/>
      <c r="F16" s="214"/>
      <c r="G16" s="214"/>
      <c r="H16" s="214"/>
      <c r="I16" s="214"/>
      <c r="J16" s="214"/>
      <c r="K16" s="214"/>
      <c r="L16" s="214"/>
    </row>
    <row r="17" spans="1:12" ht="15.75" thickBot="1" x14ac:dyDescent="0.3">
      <c r="A17" s="82">
        <v>4</v>
      </c>
      <c r="B17" s="214"/>
      <c r="C17" s="214"/>
      <c r="D17" s="214"/>
      <c r="E17" s="214"/>
      <c r="F17" s="214"/>
      <c r="G17" s="214"/>
      <c r="H17" s="214"/>
      <c r="I17" s="214"/>
      <c r="J17" s="214"/>
      <c r="K17" s="214"/>
      <c r="L17" s="214"/>
    </row>
    <row r="18" spans="1:12" ht="15.75" thickBot="1" x14ac:dyDescent="0.3">
      <c r="A18" s="82">
        <v>5</v>
      </c>
      <c r="B18" s="214"/>
      <c r="C18" s="214"/>
      <c r="D18" s="214"/>
      <c r="E18" s="214"/>
      <c r="F18" s="214"/>
      <c r="G18" s="214"/>
      <c r="H18" s="214"/>
      <c r="I18" s="214"/>
      <c r="J18" s="214"/>
      <c r="K18" s="214"/>
      <c r="L18" s="214"/>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203" t="s">
        <v>371</v>
      </c>
      <c r="B21" s="203"/>
      <c r="C21" s="203"/>
      <c r="D21" s="203"/>
      <c r="E21" s="203"/>
      <c r="F21" s="203"/>
      <c r="G21" s="203"/>
      <c r="H21" s="203"/>
      <c r="I21" s="203"/>
      <c r="J21" s="203"/>
      <c r="K21" s="203"/>
      <c r="L21" s="203"/>
    </row>
    <row r="23" spans="1:12" ht="27" customHeight="1" x14ac:dyDescent="0.25">
      <c r="A23" s="204" t="s">
        <v>67</v>
      </c>
      <c r="B23" s="204"/>
      <c r="C23" s="204"/>
      <c r="D23" s="204"/>
      <c r="E23" s="84" t="s">
        <v>68</v>
      </c>
      <c r="F23" s="83" t="s">
        <v>69</v>
      </c>
      <c r="G23" s="83" t="s">
        <v>70</v>
      </c>
      <c r="H23" s="204" t="s">
        <v>3</v>
      </c>
      <c r="I23" s="204"/>
      <c r="J23" s="204"/>
      <c r="K23" s="204"/>
      <c r="L23" s="204"/>
    </row>
    <row r="24" spans="1:12" ht="30.75" customHeight="1" x14ac:dyDescent="0.25">
      <c r="A24" s="205" t="s">
        <v>97</v>
      </c>
      <c r="B24" s="206"/>
      <c r="C24" s="206"/>
      <c r="D24" s="207"/>
      <c r="E24" s="85" t="s">
        <v>372</v>
      </c>
      <c r="F24" s="182" t="s">
        <v>162</v>
      </c>
      <c r="G24" s="1"/>
      <c r="H24" s="193"/>
      <c r="I24" s="193"/>
      <c r="J24" s="193"/>
      <c r="K24" s="193"/>
      <c r="L24" s="193"/>
    </row>
    <row r="25" spans="1:12" ht="35.25" customHeight="1" x14ac:dyDescent="0.25">
      <c r="A25" s="190" t="s">
        <v>98</v>
      </c>
      <c r="B25" s="191"/>
      <c r="C25" s="191"/>
      <c r="D25" s="192"/>
      <c r="E25" s="86">
        <v>83</v>
      </c>
      <c r="F25" s="182" t="s">
        <v>162</v>
      </c>
      <c r="G25" s="1"/>
      <c r="H25" s="193"/>
      <c r="I25" s="193"/>
      <c r="J25" s="193"/>
      <c r="K25" s="193"/>
      <c r="L25" s="193"/>
    </row>
    <row r="26" spans="1:12" ht="24.75" customHeight="1" x14ac:dyDescent="0.25">
      <c r="A26" s="190" t="s">
        <v>137</v>
      </c>
      <c r="B26" s="191"/>
      <c r="C26" s="191"/>
      <c r="D26" s="192"/>
      <c r="E26" s="86">
        <v>148</v>
      </c>
      <c r="F26" s="182" t="s">
        <v>162</v>
      </c>
      <c r="G26" s="1"/>
      <c r="H26" s="193"/>
      <c r="I26" s="193"/>
      <c r="J26" s="193"/>
      <c r="K26" s="193"/>
      <c r="L26" s="193"/>
    </row>
    <row r="27" spans="1:12" ht="27" customHeight="1" x14ac:dyDescent="0.25">
      <c r="A27" s="200" t="s">
        <v>71</v>
      </c>
      <c r="B27" s="201"/>
      <c r="C27" s="201"/>
      <c r="D27" s="202"/>
      <c r="E27" s="87" t="s">
        <v>373</v>
      </c>
      <c r="F27" s="182" t="s">
        <v>162</v>
      </c>
      <c r="G27" s="1"/>
      <c r="H27" s="193"/>
      <c r="I27" s="193"/>
      <c r="J27" s="193"/>
      <c r="K27" s="193"/>
      <c r="L27" s="193"/>
    </row>
    <row r="28" spans="1:12" ht="20.25" customHeight="1" x14ac:dyDescent="0.25">
      <c r="A28" s="200" t="s">
        <v>92</v>
      </c>
      <c r="B28" s="201"/>
      <c r="C28" s="201"/>
      <c r="D28" s="202"/>
      <c r="E28" s="87"/>
      <c r="F28" s="182"/>
      <c r="G28" s="1"/>
      <c r="H28" s="209" t="s">
        <v>374</v>
      </c>
      <c r="I28" s="210"/>
      <c r="J28" s="210"/>
      <c r="K28" s="210"/>
      <c r="L28" s="211"/>
    </row>
    <row r="29" spans="1:12" ht="28.5" customHeight="1" x14ac:dyDescent="0.25">
      <c r="A29" s="200" t="s">
        <v>138</v>
      </c>
      <c r="B29" s="201"/>
      <c r="C29" s="201"/>
      <c r="D29" s="202"/>
      <c r="E29" s="87">
        <v>76.77</v>
      </c>
      <c r="F29" s="182" t="s">
        <v>162</v>
      </c>
      <c r="G29" s="1"/>
      <c r="H29" s="193"/>
      <c r="I29" s="193"/>
      <c r="J29" s="193"/>
      <c r="K29" s="193"/>
      <c r="L29" s="193"/>
    </row>
    <row r="30" spans="1:12" ht="28.5" customHeight="1" x14ac:dyDescent="0.25">
      <c r="A30" s="200" t="s">
        <v>95</v>
      </c>
      <c r="B30" s="201"/>
      <c r="C30" s="201"/>
      <c r="D30" s="202"/>
      <c r="E30" s="87"/>
      <c r="F30" s="182"/>
      <c r="G30" s="1"/>
      <c r="H30" s="209" t="s">
        <v>374</v>
      </c>
      <c r="I30" s="210"/>
      <c r="J30" s="210"/>
      <c r="K30" s="210"/>
      <c r="L30" s="211"/>
    </row>
    <row r="31" spans="1:12" ht="15.75" customHeight="1" x14ac:dyDescent="0.25">
      <c r="A31" s="190" t="s">
        <v>72</v>
      </c>
      <c r="B31" s="191"/>
      <c r="C31" s="191"/>
      <c r="D31" s="192"/>
      <c r="E31" s="86">
        <v>13</v>
      </c>
      <c r="F31" s="182" t="s">
        <v>162</v>
      </c>
      <c r="G31" s="1"/>
      <c r="H31" s="193"/>
      <c r="I31" s="193"/>
      <c r="J31" s="193"/>
      <c r="K31" s="193"/>
      <c r="L31" s="193"/>
    </row>
    <row r="32" spans="1:12" ht="19.5" customHeight="1" x14ac:dyDescent="0.25">
      <c r="A32" s="190" t="s">
        <v>73</v>
      </c>
      <c r="B32" s="191"/>
      <c r="C32" s="191"/>
      <c r="D32" s="192"/>
      <c r="E32" s="86">
        <v>24</v>
      </c>
      <c r="F32" s="182" t="s">
        <v>162</v>
      </c>
      <c r="G32" s="1"/>
      <c r="H32" s="193"/>
      <c r="I32" s="193"/>
      <c r="J32" s="193"/>
      <c r="K32" s="193"/>
      <c r="L32" s="193"/>
    </row>
    <row r="33" spans="1:12" ht="27.75" customHeight="1" x14ac:dyDescent="0.25">
      <c r="A33" s="190" t="s">
        <v>74</v>
      </c>
      <c r="B33" s="191"/>
      <c r="C33" s="191"/>
      <c r="D33" s="192"/>
      <c r="E33" s="86" t="s">
        <v>375</v>
      </c>
      <c r="F33" s="182" t="s">
        <v>162</v>
      </c>
      <c r="G33" s="1"/>
      <c r="H33" s="193"/>
      <c r="I33" s="193"/>
      <c r="J33" s="193"/>
      <c r="K33" s="193"/>
      <c r="L33" s="193"/>
    </row>
    <row r="34" spans="1:12" ht="61.5" customHeight="1" x14ac:dyDescent="0.25">
      <c r="A34" s="190" t="s">
        <v>75</v>
      </c>
      <c r="B34" s="191"/>
      <c r="C34" s="191"/>
      <c r="D34" s="192"/>
      <c r="E34" s="86" t="s">
        <v>376</v>
      </c>
      <c r="F34" s="182" t="s">
        <v>162</v>
      </c>
      <c r="G34" s="1"/>
      <c r="H34" s="193"/>
      <c r="I34" s="193"/>
      <c r="J34" s="193"/>
      <c r="K34" s="193"/>
      <c r="L34" s="193"/>
    </row>
    <row r="35" spans="1:12" ht="17.25" customHeight="1" x14ac:dyDescent="0.25">
      <c r="A35" s="190" t="s">
        <v>76</v>
      </c>
      <c r="B35" s="191"/>
      <c r="C35" s="191"/>
      <c r="D35" s="192"/>
      <c r="E35" s="86">
        <v>21</v>
      </c>
      <c r="F35" s="182" t="s">
        <v>162</v>
      </c>
      <c r="G35" s="1"/>
      <c r="H35" s="193"/>
      <c r="I35" s="193"/>
      <c r="J35" s="193"/>
      <c r="K35" s="193"/>
      <c r="L35" s="193"/>
    </row>
    <row r="36" spans="1:12" ht="24" customHeight="1" x14ac:dyDescent="0.25">
      <c r="A36" s="197" t="s">
        <v>94</v>
      </c>
      <c r="B36" s="198"/>
      <c r="C36" s="198"/>
      <c r="D36" s="199"/>
      <c r="E36" s="86" t="s">
        <v>377</v>
      </c>
      <c r="F36" s="182" t="s">
        <v>162</v>
      </c>
      <c r="G36" s="1"/>
      <c r="H36" s="208" t="s">
        <v>378</v>
      </c>
      <c r="I36" s="195"/>
      <c r="J36" s="195"/>
      <c r="K36" s="195"/>
      <c r="L36" s="196"/>
    </row>
    <row r="37" spans="1:12" ht="24" customHeight="1" x14ac:dyDescent="0.25">
      <c r="A37" s="190" t="s">
        <v>99</v>
      </c>
      <c r="B37" s="191"/>
      <c r="C37" s="191"/>
      <c r="D37" s="192"/>
      <c r="E37" s="86" t="s">
        <v>379</v>
      </c>
      <c r="F37" s="182" t="s">
        <v>162</v>
      </c>
      <c r="G37" s="1"/>
      <c r="H37" s="194"/>
      <c r="I37" s="195"/>
      <c r="J37" s="195"/>
      <c r="K37" s="195"/>
      <c r="L37" s="196"/>
    </row>
    <row r="38" spans="1:12" ht="28.5" customHeight="1" x14ac:dyDescent="0.25">
      <c r="A38" s="190" t="s">
        <v>100</v>
      </c>
      <c r="B38" s="191"/>
      <c r="C38" s="191"/>
      <c r="D38" s="192"/>
      <c r="E38" s="88"/>
      <c r="F38" s="1"/>
      <c r="G38" s="1"/>
      <c r="H38" s="212" t="s">
        <v>374</v>
      </c>
      <c r="I38" s="193"/>
      <c r="J38" s="193"/>
      <c r="K38" s="193"/>
      <c r="L38" s="193"/>
    </row>
    <row r="41" spans="1:12" x14ac:dyDescent="0.25">
      <c r="A41" s="203" t="s">
        <v>96</v>
      </c>
      <c r="B41" s="203"/>
      <c r="C41" s="203"/>
      <c r="D41" s="203"/>
      <c r="E41" s="203"/>
      <c r="F41" s="203"/>
      <c r="G41" s="203"/>
      <c r="H41" s="203"/>
      <c r="I41" s="203"/>
      <c r="J41" s="203"/>
      <c r="K41" s="203"/>
      <c r="L41" s="203"/>
    </row>
    <row r="43" spans="1:12" ht="15" customHeight="1" x14ac:dyDescent="0.25">
      <c r="A43" s="204" t="s">
        <v>67</v>
      </c>
      <c r="B43" s="204"/>
      <c r="C43" s="204"/>
      <c r="D43" s="204"/>
      <c r="E43" s="84" t="s">
        <v>68</v>
      </c>
      <c r="F43" s="91" t="s">
        <v>69</v>
      </c>
      <c r="G43" s="91" t="s">
        <v>70</v>
      </c>
      <c r="H43" s="204" t="s">
        <v>3</v>
      </c>
      <c r="I43" s="204"/>
      <c r="J43" s="204"/>
      <c r="K43" s="204"/>
      <c r="L43" s="204"/>
    </row>
    <row r="44" spans="1:12" ht="30" customHeight="1" x14ac:dyDescent="0.25">
      <c r="A44" s="205" t="s">
        <v>97</v>
      </c>
      <c r="B44" s="206"/>
      <c r="C44" s="206"/>
      <c r="D44" s="207"/>
      <c r="E44" s="85"/>
      <c r="F44" s="1"/>
      <c r="G44" s="1"/>
      <c r="H44" s="193"/>
      <c r="I44" s="193"/>
      <c r="J44" s="193"/>
      <c r="K44" s="193"/>
      <c r="L44" s="193"/>
    </row>
    <row r="45" spans="1:12" ht="15" customHeight="1" x14ac:dyDescent="0.25">
      <c r="A45" s="190" t="s">
        <v>98</v>
      </c>
      <c r="B45" s="191"/>
      <c r="C45" s="191"/>
      <c r="D45" s="192"/>
      <c r="E45" s="86"/>
      <c r="F45" s="1"/>
      <c r="G45" s="1"/>
      <c r="H45" s="193"/>
      <c r="I45" s="193"/>
      <c r="J45" s="193"/>
      <c r="K45" s="193"/>
      <c r="L45" s="193"/>
    </row>
    <row r="46" spans="1:12" ht="15" customHeight="1" x14ac:dyDescent="0.25">
      <c r="A46" s="190" t="s">
        <v>137</v>
      </c>
      <c r="B46" s="191"/>
      <c r="C46" s="191"/>
      <c r="D46" s="192"/>
      <c r="E46" s="86"/>
      <c r="F46" s="1"/>
      <c r="G46" s="1"/>
      <c r="H46" s="193"/>
      <c r="I46" s="193"/>
      <c r="J46" s="193"/>
      <c r="K46" s="193"/>
      <c r="L46" s="193"/>
    </row>
    <row r="47" spans="1:12" ht="15" customHeight="1" x14ac:dyDescent="0.25">
      <c r="A47" s="200" t="s">
        <v>71</v>
      </c>
      <c r="B47" s="201"/>
      <c r="C47" s="201"/>
      <c r="D47" s="202"/>
      <c r="E47" s="87"/>
      <c r="F47" s="1"/>
      <c r="G47" s="1"/>
      <c r="H47" s="193"/>
      <c r="I47" s="193"/>
      <c r="J47" s="193"/>
      <c r="K47" s="193"/>
      <c r="L47" s="193"/>
    </row>
    <row r="48" spans="1:12" ht="15" customHeight="1" x14ac:dyDescent="0.25">
      <c r="A48" s="200" t="s">
        <v>92</v>
      </c>
      <c r="B48" s="201"/>
      <c r="C48" s="201"/>
      <c r="D48" s="202"/>
      <c r="E48" s="87"/>
      <c r="F48" s="1"/>
      <c r="G48" s="1"/>
      <c r="H48" s="194"/>
      <c r="I48" s="195"/>
      <c r="J48" s="195"/>
      <c r="K48" s="195"/>
      <c r="L48" s="196"/>
    </row>
    <row r="49" spans="1:12" ht="37.5" customHeight="1" x14ac:dyDescent="0.25">
      <c r="A49" s="200" t="s">
        <v>138</v>
      </c>
      <c r="B49" s="201"/>
      <c r="C49" s="201"/>
      <c r="D49" s="202"/>
      <c r="E49" s="87"/>
      <c r="F49" s="1"/>
      <c r="G49" s="1"/>
      <c r="H49" s="193"/>
      <c r="I49" s="193"/>
      <c r="J49" s="193"/>
      <c r="K49" s="193"/>
      <c r="L49" s="193"/>
    </row>
    <row r="50" spans="1:12" ht="15" customHeight="1" x14ac:dyDescent="0.25">
      <c r="A50" s="200" t="s">
        <v>95</v>
      </c>
      <c r="B50" s="201"/>
      <c r="C50" s="201"/>
      <c r="D50" s="202"/>
      <c r="E50" s="87"/>
      <c r="F50" s="1"/>
      <c r="G50" s="1"/>
      <c r="H50" s="194"/>
      <c r="I50" s="195"/>
      <c r="J50" s="195"/>
      <c r="K50" s="195"/>
      <c r="L50" s="196"/>
    </row>
    <row r="51" spans="1:12" ht="15" customHeight="1" x14ac:dyDescent="0.25">
      <c r="A51" s="190" t="s">
        <v>72</v>
      </c>
      <c r="B51" s="191"/>
      <c r="C51" s="191"/>
      <c r="D51" s="192"/>
      <c r="E51" s="86"/>
      <c r="F51" s="1"/>
      <c r="G51" s="1"/>
      <c r="H51" s="193"/>
      <c r="I51" s="193"/>
      <c r="J51" s="193"/>
      <c r="K51" s="193"/>
      <c r="L51" s="193"/>
    </row>
    <row r="52" spans="1:12" ht="15" customHeight="1" x14ac:dyDescent="0.25">
      <c r="A52" s="190" t="s">
        <v>73</v>
      </c>
      <c r="B52" s="191"/>
      <c r="C52" s="191"/>
      <c r="D52" s="192"/>
      <c r="E52" s="86"/>
      <c r="F52" s="1"/>
      <c r="G52" s="1"/>
      <c r="H52" s="193"/>
      <c r="I52" s="193"/>
      <c r="J52" s="193"/>
      <c r="K52" s="193"/>
      <c r="L52" s="193"/>
    </row>
    <row r="53" spans="1:12" ht="15" customHeight="1" x14ac:dyDescent="0.25">
      <c r="A53" s="190" t="s">
        <v>74</v>
      </c>
      <c r="B53" s="191"/>
      <c r="C53" s="191"/>
      <c r="D53" s="192"/>
      <c r="E53" s="86"/>
      <c r="F53" s="1"/>
      <c r="G53" s="1"/>
      <c r="H53" s="193"/>
      <c r="I53" s="193"/>
      <c r="J53" s="193"/>
      <c r="K53" s="193"/>
      <c r="L53" s="193"/>
    </row>
    <row r="54" spans="1:12" ht="15" customHeight="1" x14ac:dyDescent="0.25">
      <c r="A54" s="190" t="s">
        <v>75</v>
      </c>
      <c r="B54" s="191"/>
      <c r="C54" s="191"/>
      <c r="D54" s="192"/>
      <c r="E54" s="86"/>
      <c r="F54" s="1"/>
      <c r="G54" s="1"/>
      <c r="H54" s="193"/>
      <c r="I54" s="193"/>
      <c r="J54" s="193"/>
      <c r="K54" s="193"/>
      <c r="L54" s="193"/>
    </row>
    <row r="55" spans="1:12" ht="15" customHeight="1" x14ac:dyDescent="0.25">
      <c r="A55" s="190" t="s">
        <v>76</v>
      </c>
      <c r="B55" s="191"/>
      <c r="C55" s="191"/>
      <c r="D55" s="192"/>
      <c r="E55" s="86"/>
      <c r="F55" s="1"/>
      <c r="G55" s="1"/>
      <c r="H55" s="193"/>
      <c r="I55" s="193"/>
      <c r="J55" s="193"/>
      <c r="K55" s="193"/>
      <c r="L55" s="193"/>
    </row>
    <row r="56" spans="1:12" ht="15" customHeight="1" x14ac:dyDescent="0.25">
      <c r="A56" s="197" t="s">
        <v>94</v>
      </c>
      <c r="B56" s="198"/>
      <c r="C56" s="198"/>
      <c r="D56" s="199"/>
      <c r="E56" s="86"/>
      <c r="F56" s="1"/>
      <c r="G56" s="1"/>
      <c r="H56" s="194"/>
      <c r="I56" s="195"/>
      <c r="J56" s="195"/>
      <c r="K56" s="195"/>
      <c r="L56" s="196"/>
    </row>
    <row r="57" spans="1:12" ht="15" customHeight="1" x14ac:dyDescent="0.25">
      <c r="A57" s="190" t="s">
        <v>99</v>
      </c>
      <c r="B57" s="191"/>
      <c r="C57" s="191"/>
      <c r="D57" s="192"/>
      <c r="E57" s="86"/>
      <c r="F57" s="1"/>
      <c r="G57" s="1"/>
      <c r="H57" s="194"/>
      <c r="I57" s="195"/>
      <c r="J57" s="195"/>
      <c r="K57" s="195"/>
      <c r="L57" s="196"/>
    </row>
    <row r="58" spans="1:12" ht="15" customHeight="1" x14ac:dyDescent="0.25">
      <c r="A58" s="190" t="s">
        <v>100</v>
      </c>
      <c r="B58" s="191"/>
      <c r="C58" s="191"/>
      <c r="D58" s="192"/>
      <c r="E58" s="88"/>
      <c r="F58" s="1"/>
      <c r="G58" s="1"/>
      <c r="H58" s="193"/>
      <c r="I58" s="193"/>
      <c r="J58" s="193"/>
      <c r="K58" s="193"/>
      <c r="L58" s="193"/>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2:Z206"/>
  <sheetViews>
    <sheetView tabSelected="1" topLeftCell="A38" zoomScale="70" zoomScaleNormal="70" workbookViewId="0">
      <selection activeCell="B133" sqref="B133"/>
    </sheetView>
  </sheetViews>
  <sheetFormatPr baseColWidth="10" defaultRowHeight="15" x14ac:dyDescent="0.25"/>
  <cols>
    <col min="1" max="1" width="3.140625" style="9" bestFit="1" customWidth="1"/>
    <col min="2" max="2" width="67.4257812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18" width="51.57031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3" t="s">
        <v>63</v>
      </c>
      <c r="C2" s="224"/>
      <c r="D2" s="224"/>
      <c r="E2" s="224"/>
      <c r="F2" s="224"/>
      <c r="G2" s="224"/>
      <c r="H2" s="224"/>
      <c r="I2" s="224"/>
      <c r="J2" s="224"/>
      <c r="K2" s="224"/>
      <c r="L2" s="224"/>
      <c r="M2" s="224"/>
      <c r="N2" s="224"/>
      <c r="O2" s="224"/>
      <c r="P2" s="224"/>
    </row>
    <row r="4" spans="2:16" ht="26.25" x14ac:dyDescent="0.25">
      <c r="B4" s="223" t="s">
        <v>48</v>
      </c>
      <c r="C4" s="224"/>
      <c r="D4" s="224"/>
      <c r="E4" s="224"/>
      <c r="F4" s="224"/>
      <c r="G4" s="224"/>
      <c r="H4" s="224"/>
      <c r="I4" s="224"/>
      <c r="J4" s="224"/>
      <c r="K4" s="224"/>
      <c r="L4" s="224"/>
      <c r="M4" s="224"/>
      <c r="N4" s="224"/>
      <c r="O4" s="224"/>
      <c r="P4" s="224"/>
    </row>
    <row r="5" spans="2:16" ht="15.75" thickBot="1" x14ac:dyDescent="0.3"/>
    <row r="6" spans="2:16" ht="21.75" thickBot="1" x14ac:dyDescent="0.3">
      <c r="B6" s="11" t="s">
        <v>4</v>
      </c>
      <c r="C6" s="227" t="s">
        <v>188</v>
      </c>
      <c r="D6" s="227"/>
      <c r="E6" s="227"/>
      <c r="F6" s="227"/>
      <c r="G6" s="227"/>
      <c r="H6" s="227"/>
      <c r="I6" s="227"/>
      <c r="J6" s="227"/>
      <c r="K6" s="227"/>
      <c r="L6" s="227"/>
      <c r="M6" s="227"/>
      <c r="N6" s="228"/>
    </row>
    <row r="7" spans="2:16" ht="16.5" thickBot="1" x14ac:dyDescent="0.3">
      <c r="B7" s="12" t="s">
        <v>5</v>
      </c>
      <c r="C7" s="227"/>
      <c r="D7" s="227"/>
      <c r="E7" s="227"/>
      <c r="F7" s="227"/>
      <c r="G7" s="227"/>
      <c r="H7" s="227"/>
      <c r="I7" s="227"/>
      <c r="J7" s="227"/>
      <c r="K7" s="227"/>
      <c r="L7" s="227"/>
      <c r="M7" s="227"/>
      <c r="N7" s="228"/>
    </row>
    <row r="8" spans="2:16" ht="16.5" thickBot="1" x14ac:dyDescent="0.3">
      <c r="B8" s="12" t="s">
        <v>6</v>
      </c>
      <c r="C8" s="227"/>
      <c r="D8" s="227"/>
      <c r="E8" s="227"/>
      <c r="F8" s="227"/>
      <c r="G8" s="227"/>
      <c r="H8" s="227"/>
      <c r="I8" s="227"/>
      <c r="J8" s="227"/>
      <c r="K8" s="227"/>
      <c r="L8" s="227"/>
      <c r="M8" s="227"/>
      <c r="N8" s="228"/>
    </row>
    <row r="9" spans="2:16" ht="16.5" thickBot="1" x14ac:dyDescent="0.3">
      <c r="B9" s="12" t="s">
        <v>7</v>
      </c>
      <c r="C9" s="227"/>
      <c r="D9" s="227"/>
      <c r="E9" s="227"/>
      <c r="F9" s="227"/>
      <c r="G9" s="227"/>
      <c r="H9" s="227"/>
      <c r="I9" s="227"/>
      <c r="J9" s="227"/>
      <c r="K9" s="227"/>
      <c r="L9" s="227"/>
      <c r="M9" s="227"/>
      <c r="N9" s="228"/>
    </row>
    <row r="10" spans="2:16" ht="16.5" thickBot="1" x14ac:dyDescent="0.3">
      <c r="B10" s="12" t="s">
        <v>8</v>
      </c>
      <c r="C10" s="229"/>
      <c r="D10" s="229"/>
      <c r="E10" s="230"/>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45" t="s">
        <v>101</v>
      </c>
      <c r="C14" s="245"/>
      <c r="D14" s="52" t="s">
        <v>12</v>
      </c>
      <c r="E14" s="52" t="s">
        <v>13</v>
      </c>
      <c r="F14" s="52" t="s">
        <v>29</v>
      </c>
      <c r="G14" s="94"/>
      <c r="I14" s="37"/>
      <c r="J14" s="37"/>
      <c r="K14" s="37"/>
      <c r="L14" s="37"/>
      <c r="M14" s="37"/>
      <c r="N14" s="21"/>
    </row>
    <row r="15" spans="2:16" x14ac:dyDescent="0.25">
      <c r="B15" s="245"/>
      <c r="C15" s="245"/>
      <c r="D15" s="52">
        <v>8</v>
      </c>
      <c r="E15" s="35">
        <v>3093366200</v>
      </c>
      <c r="F15" s="175">
        <v>1060</v>
      </c>
      <c r="G15" s="95"/>
      <c r="I15" s="38"/>
      <c r="J15" s="38"/>
      <c r="K15" s="38"/>
      <c r="L15" s="38"/>
      <c r="M15" s="38"/>
      <c r="N15" s="21"/>
    </row>
    <row r="16" spans="2:16" x14ac:dyDescent="0.25">
      <c r="B16" s="245"/>
      <c r="C16" s="245"/>
      <c r="D16" s="52"/>
      <c r="E16" s="35"/>
      <c r="F16" s="35"/>
      <c r="G16" s="95"/>
      <c r="I16" s="38"/>
      <c r="J16" s="38"/>
      <c r="K16" s="38"/>
      <c r="L16" s="38"/>
      <c r="M16" s="38"/>
      <c r="N16" s="21"/>
    </row>
    <row r="17" spans="1:14" x14ac:dyDescent="0.25">
      <c r="B17" s="245"/>
      <c r="C17" s="245"/>
      <c r="D17" s="52"/>
      <c r="E17" s="35"/>
      <c r="F17" s="35"/>
      <c r="G17" s="95"/>
      <c r="I17" s="38"/>
      <c r="J17" s="38"/>
      <c r="K17" s="38"/>
      <c r="L17" s="38"/>
      <c r="M17" s="38"/>
      <c r="N17" s="21"/>
    </row>
    <row r="18" spans="1:14" x14ac:dyDescent="0.25">
      <c r="B18" s="245"/>
      <c r="C18" s="245"/>
      <c r="D18" s="52"/>
      <c r="E18" s="36"/>
      <c r="F18" s="35"/>
      <c r="G18" s="95"/>
      <c r="H18" s="22"/>
      <c r="I18" s="38"/>
      <c r="J18" s="38"/>
      <c r="K18" s="38"/>
      <c r="L18" s="38"/>
      <c r="M18" s="38"/>
      <c r="N18" s="20"/>
    </row>
    <row r="19" spans="1:14" x14ac:dyDescent="0.25">
      <c r="B19" s="245"/>
      <c r="C19" s="245"/>
      <c r="D19" s="52"/>
      <c r="E19" s="36"/>
      <c r="F19" s="35"/>
      <c r="G19" s="95"/>
      <c r="H19" s="22"/>
      <c r="I19" s="40"/>
      <c r="J19" s="40"/>
      <c r="K19" s="40"/>
      <c r="L19" s="40"/>
      <c r="M19" s="40"/>
      <c r="N19" s="20"/>
    </row>
    <row r="20" spans="1:14" x14ac:dyDescent="0.25">
      <c r="B20" s="245"/>
      <c r="C20" s="245"/>
      <c r="D20" s="52"/>
      <c r="E20" s="36"/>
      <c r="F20" s="35"/>
      <c r="G20" s="95"/>
      <c r="H20" s="22"/>
      <c r="I20" s="8"/>
      <c r="J20" s="8"/>
      <c r="K20" s="8"/>
      <c r="L20" s="8"/>
      <c r="M20" s="8"/>
      <c r="N20" s="20"/>
    </row>
    <row r="21" spans="1:14" x14ac:dyDescent="0.25">
      <c r="B21" s="245"/>
      <c r="C21" s="245"/>
      <c r="D21" s="52"/>
      <c r="E21" s="36"/>
      <c r="F21" s="35"/>
      <c r="G21" s="95"/>
      <c r="H21" s="22"/>
      <c r="I21" s="8"/>
      <c r="J21" s="8"/>
      <c r="K21" s="8"/>
      <c r="L21" s="8"/>
      <c r="M21" s="8"/>
      <c r="N21" s="20"/>
    </row>
    <row r="22" spans="1:14" ht="15.75" thickBot="1" x14ac:dyDescent="0.3">
      <c r="B22" s="225" t="s">
        <v>14</v>
      </c>
      <c r="C22" s="226"/>
      <c r="D22" s="52"/>
      <c r="E22" s="64"/>
      <c r="F22" s="35"/>
      <c r="G22" s="95"/>
      <c r="H22" s="22"/>
      <c r="I22" s="8"/>
      <c r="J22" s="8"/>
      <c r="K22" s="8"/>
      <c r="L22" s="8"/>
      <c r="M22" s="8"/>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848</v>
      </c>
      <c r="D24" s="41"/>
      <c r="E24" s="44">
        <f>E15</f>
        <v>3093366200</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83" t="s">
        <v>162</v>
      </c>
      <c r="E30" s="106"/>
      <c r="F30" s="106"/>
      <c r="G30" s="106"/>
      <c r="H30" s="106"/>
      <c r="I30" s="109"/>
      <c r="J30" s="109"/>
      <c r="K30" s="109"/>
      <c r="L30" s="109"/>
      <c r="M30" s="109"/>
      <c r="N30" s="110"/>
    </row>
    <row r="31" spans="1:14" x14ac:dyDescent="0.25">
      <c r="A31" s="101"/>
      <c r="B31" s="123" t="s">
        <v>143</v>
      </c>
      <c r="C31" s="183"/>
      <c r="D31" s="123" t="s">
        <v>162</v>
      </c>
      <c r="E31" s="106"/>
      <c r="F31" s="106"/>
      <c r="G31" s="106"/>
      <c r="H31" s="106"/>
      <c r="I31" s="109"/>
      <c r="J31" s="109"/>
      <c r="K31" s="109"/>
      <c r="L31" s="109"/>
      <c r="M31" s="109"/>
      <c r="N31" s="110"/>
    </row>
    <row r="32" spans="1:14" x14ac:dyDescent="0.25">
      <c r="A32" s="101"/>
      <c r="B32" s="123" t="s">
        <v>144</v>
      </c>
      <c r="C32" s="184" t="s">
        <v>162</v>
      </c>
      <c r="D32" s="162"/>
      <c r="E32" s="106"/>
      <c r="F32" s="106"/>
      <c r="G32" s="106"/>
      <c r="H32" s="106"/>
      <c r="I32" s="109"/>
      <c r="J32" s="109"/>
      <c r="K32" s="109"/>
      <c r="L32" s="109"/>
      <c r="M32" s="109"/>
      <c r="N32" s="110"/>
    </row>
    <row r="33" spans="1:17" x14ac:dyDescent="0.25">
      <c r="A33" s="101"/>
      <c r="B33" s="123" t="s">
        <v>145</v>
      </c>
      <c r="C33" s="188" t="s">
        <v>162</v>
      </c>
      <c r="D33" s="123"/>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25">
        <v>0</v>
      </c>
      <c r="E40" s="241">
        <f>+D40+D41</f>
        <v>0</v>
      </c>
      <c r="F40" s="106"/>
      <c r="G40" s="106"/>
      <c r="H40" s="106"/>
      <c r="I40" s="109"/>
      <c r="J40" s="109"/>
      <c r="K40" s="109"/>
      <c r="L40" s="109"/>
      <c r="M40" s="109"/>
      <c r="N40" s="110"/>
    </row>
    <row r="41" spans="1:17" ht="57" x14ac:dyDescent="0.25">
      <c r="A41" s="101"/>
      <c r="B41" s="107" t="s">
        <v>148</v>
      </c>
      <c r="C41" s="108">
        <v>60</v>
      </c>
      <c r="D41" s="125">
        <f>+F205</f>
        <v>0</v>
      </c>
      <c r="E41" s="242"/>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20" t="s">
        <v>35</v>
      </c>
      <c r="N45" s="220"/>
    </row>
    <row r="46" spans="1:17" x14ac:dyDescent="0.25">
      <c r="B46" s="66" t="s">
        <v>30</v>
      </c>
      <c r="M46" s="65"/>
      <c r="N46" s="65"/>
    </row>
    <row r="47" spans="1:17" ht="15.75" thickBot="1" x14ac:dyDescent="0.3">
      <c r="M47" s="65"/>
      <c r="N47" s="65"/>
    </row>
    <row r="48" spans="1:17" s="8" customFormat="1" ht="109.5" customHeight="1" x14ac:dyDescent="0.25">
      <c r="B48" s="120" t="s">
        <v>149</v>
      </c>
      <c r="C48" s="120" t="s">
        <v>150</v>
      </c>
      <c r="D48" s="120" t="s">
        <v>151</v>
      </c>
      <c r="E48" s="54" t="s">
        <v>45</v>
      </c>
      <c r="F48" s="54" t="s">
        <v>22</v>
      </c>
      <c r="G48" s="54" t="s">
        <v>103</v>
      </c>
      <c r="H48" s="54" t="s">
        <v>17</v>
      </c>
      <c r="I48" s="54" t="s">
        <v>10</v>
      </c>
      <c r="J48" s="54" t="s">
        <v>31</v>
      </c>
      <c r="K48" s="54" t="s">
        <v>61</v>
      </c>
      <c r="L48" s="54" t="s">
        <v>20</v>
      </c>
      <c r="M48" s="105" t="s">
        <v>26</v>
      </c>
      <c r="N48" s="120" t="s">
        <v>152</v>
      </c>
      <c r="O48" s="54" t="s">
        <v>36</v>
      </c>
      <c r="P48" s="55" t="s">
        <v>11</v>
      </c>
      <c r="Q48" s="55" t="s">
        <v>19</v>
      </c>
    </row>
    <row r="49" spans="1:26" s="28" customFormat="1" ht="165" x14ac:dyDescent="0.25">
      <c r="A49" s="46">
        <v>1</v>
      </c>
      <c r="B49" s="47" t="s">
        <v>188</v>
      </c>
      <c r="C49" s="116" t="s">
        <v>188</v>
      </c>
      <c r="D49" s="47" t="s">
        <v>198</v>
      </c>
      <c r="E49" s="176" t="s">
        <v>200</v>
      </c>
      <c r="F49" s="24" t="s">
        <v>140</v>
      </c>
      <c r="G49" s="154"/>
      <c r="H49" s="51">
        <v>41530</v>
      </c>
      <c r="I49" s="25">
        <v>41912</v>
      </c>
      <c r="J49" s="25"/>
      <c r="K49" s="25"/>
      <c r="L49" s="113" t="s">
        <v>199</v>
      </c>
      <c r="M49" s="104">
        <v>1060</v>
      </c>
      <c r="N49" s="104">
        <f>+M49*G49</f>
        <v>0</v>
      </c>
      <c r="O49" s="26"/>
      <c r="P49" s="26" t="s">
        <v>201</v>
      </c>
      <c r="Q49" s="155" t="s">
        <v>418</v>
      </c>
      <c r="R49" s="27"/>
      <c r="S49" s="27"/>
      <c r="T49" s="27"/>
      <c r="U49" s="27"/>
      <c r="V49" s="27"/>
      <c r="W49" s="27"/>
      <c r="X49" s="27"/>
      <c r="Y49" s="27"/>
      <c r="Z49" s="27"/>
    </row>
    <row r="50" spans="1:26" s="28" customFormat="1" ht="240" x14ac:dyDescent="0.25">
      <c r="A50" s="46">
        <f>+A49+1</f>
        <v>2</v>
      </c>
      <c r="B50" s="116" t="s">
        <v>188</v>
      </c>
      <c r="C50" s="116" t="s">
        <v>188</v>
      </c>
      <c r="D50" s="47" t="s">
        <v>202</v>
      </c>
      <c r="E50" s="176" t="s">
        <v>203</v>
      </c>
      <c r="F50" s="24" t="s">
        <v>141</v>
      </c>
      <c r="G50" s="24"/>
      <c r="H50" s="119">
        <v>40909</v>
      </c>
      <c r="I50" s="25">
        <v>41274</v>
      </c>
      <c r="J50" s="25"/>
      <c r="K50" s="113"/>
      <c r="L50" s="113" t="s">
        <v>213</v>
      </c>
      <c r="M50" s="104">
        <v>900</v>
      </c>
      <c r="N50" s="104"/>
      <c r="O50" s="26">
        <v>180000000</v>
      </c>
      <c r="P50" s="26">
        <v>117</v>
      </c>
      <c r="Q50" s="155" t="s">
        <v>419</v>
      </c>
      <c r="R50" s="27"/>
      <c r="S50" s="27"/>
      <c r="T50" s="27"/>
      <c r="U50" s="27"/>
      <c r="V50" s="27"/>
      <c r="W50" s="27"/>
      <c r="X50" s="27"/>
      <c r="Y50" s="27"/>
      <c r="Z50" s="27"/>
    </row>
    <row r="51" spans="1:26" s="28" customFormat="1" x14ac:dyDescent="0.25">
      <c r="A51" s="46">
        <f t="shared" ref="A51:A56" si="0">+A50+1</f>
        <v>3</v>
      </c>
      <c r="B51" s="47"/>
      <c r="C51" s="48"/>
      <c r="D51" s="47"/>
      <c r="E51" s="176"/>
      <c r="F51" s="24"/>
      <c r="G51" s="24"/>
      <c r="H51" s="24"/>
      <c r="I51" s="25"/>
      <c r="J51" s="25"/>
      <c r="K51" s="25"/>
      <c r="L51" s="25"/>
      <c r="M51" s="104"/>
      <c r="N51" s="104"/>
      <c r="O51" s="26"/>
      <c r="P51" s="26"/>
      <c r="Q51" s="155"/>
      <c r="R51" s="27"/>
      <c r="S51" s="27"/>
      <c r="T51" s="27"/>
      <c r="U51" s="27"/>
      <c r="V51" s="27"/>
      <c r="W51" s="27"/>
      <c r="X51" s="27"/>
      <c r="Y51" s="27"/>
      <c r="Z51" s="27"/>
    </row>
    <row r="52" spans="1:26" s="28" customFormat="1" x14ac:dyDescent="0.25">
      <c r="A52" s="46">
        <f t="shared" si="0"/>
        <v>4</v>
      </c>
      <c r="B52" s="47"/>
      <c r="C52" s="48"/>
      <c r="D52" s="47"/>
      <c r="E52" s="176"/>
      <c r="F52" s="24"/>
      <c r="G52" s="24"/>
      <c r="H52" s="24"/>
      <c r="I52" s="25"/>
      <c r="J52" s="25"/>
      <c r="K52" s="25"/>
      <c r="L52" s="25"/>
      <c r="M52" s="104"/>
      <c r="N52" s="104"/>
      <c r="O52" s="26"/>
      <c r="P52" s="26"/>
      <c r="Q52" s="155"/>
      <c r="R52" s="27"/>
      <c r="S52" s="27"/>
      <c r="T52" s="27"/>
      <c r="U52" s="27"/>
      <c r="V52" s="27"/>
      <c r="W52" s="27"/>
      <c r="X52" s="27"/>
      <c r="Y52" s="27"/>
      <c r="Z52" s="27"/>
    </row>
    <row r="53" spans="1:26" s="28" customFormat="1" x14ac:dyDescent="0.25">
      <c r="A53" s="46">
        <f t="shared" si="0"/>
        <v>5</v>
      </c>
      <c r="B53" s="47"/>
      <c r="C53" s="48"/>
      <c r="D53" s="47"/>
      <c r="E53" s="176"/>
      <c r="F53" s="24"/>
      <c r="G53" s="24"/>
      <c r="H53" s="24"/>
      <c r="I53" s="25"/>
      <c r="J53" s="25"/>
      <c r="K53" s="25"/>
      <c r="L53" s="25"/>
      <c r="M53" s="104"/>
      <c r="N53" s="104"/>
      <c r="O53" s="26"/>
      <c r="P53" s="26"/>
      <c r="Q53" s="155"/>
      <c r="R53" s="27"/>
      <c r="S53" s="27"/>
      <c r="T53" s="27"/>
      <c r="U53" s="27"/>
      <c r="V53" s="27"/>
      <c r="W53" s="27"/>
      <c r="X53" s="27"/>
      <c r="Y53" s="27"/>
      <c r="Z53" s="27"/>
    </row>
    <row r="54" spans="1:26" s="28" customFormat="1" x14ac:dyDescent="0.25">
      <c r="A54" s="46">
        <f t="shared" si="0"/>
        <v>6</v>
      </c>
      <c r="B54" s="47"/>
      <c r="C54" s="48"/>
      <c r="D54" s="47"/>
      <c r="E54" s="176"/>
      <c r="F54" s="24"/>
      <c r="G54" s="24"/>
      <c r="H54" s="24"/>
      <c r="I54" s="25"/>
      <c r="J54" s="25"/>
      <c r="K54" s="25"/>
      <c r="L54" s="25"/>
      <c r="M54" s="104"/>
      <c r="N54" s="104"/>
      <c r="O54" s="26"/>
      <c r="P54" s="26"/>
      <c r="Q54" s="155"/>
      <c r="R54" s="27"/>
      <c r="S54" s="27"/>
      <c r="T54" s="27"/>
      <c r="U54" s="27"/>
      <c r="V54" s="27"/>
      <c r="W54" s="27"/>
      <c r="X54" s="27"/>
      <c r="Y54" s="27"/>
      <c r="Z54" s="27"/>
    </row>
    <row r="55" spans="1:26" s="28" customFormat="1" x14ac:dyDescent="0.25">
      <c r="A55" s="46">
        <f t="shared" si="0"/>
        <v>7</v>
      </c>
      <c r="B55" s="47"/>
      <c r="C55" s="48"/>
      <c r="D55" s="47"/>
      <c r="E55" s="176"/>
      <c r="F55" s="24"/>
      <c r="G55" s="24"/>
      <c r="H55" s="24"/>
      <c r="I55" s="25"/>
      <c r="J55" s="25"/>
      <c r="K55" s="25"/>
      <c r="L55" s="25"/>
      <c r="M55" s="104"/>
      <c r="N55" s="104"/>
      <c r="O55" s="26"/>
      <c r="P55" s="26"/>
      <c r="Q55" s="155"/>
      <c r="R55" s="27"/>
      <c r="S55" s="27"/>
      <c r="T55" s="27"/>
      <c r="U55" s="27"/>
      <c r="V55" s="27"/>
      <c r="W55" s="27"/>
      <c r="X55" s="27"/>
      <c r="Y55" s="27"/>
      <c r="Z55" s="27"/>
    </row>
    <row r="56" spans="1:26" s="28" customFormat="1" x14ac:dyDescent="0.25">
      <c r="A56" s="46">
        <f t="shared" si="0"/>
        <v>8</v>
      </c>
      <c r="B56" s="47"/>
      <c r="C56" s="48"/>
      <c r="D56" s="47"/>
      <c r="E56" s="176"/>
      <c r="F56" s="24"/>
      <c r="G56" s="24"/>
      <c r="H56" s="24"/>
      <c r="I56" s="25"/>
      <c r="J56" s="25"/>
      <c r="K56" s="25"/>
      <c r="L56" s="25"/>
      <c r="M56" s="104"/>
      <c r="N56" s="104"/>
      <c r="O56" s="26"/>
      <c r="P56" s="26"/>
      <c r="Q56" s="155"/>
      <c r="R56" s="27"/>
      <c r="S56" s="27"/>
      <c r="T56" s="27"/>
      <c r="U56" s="27"/>
      <c r="V56" s="27"/>
      <c r="W56" s="27"/>
      <c r="X56" s="27"/>
      <c r="Y56" s="27"/>
      <c r="Z56" s="27"/>
    </row>
    <row r="57" spans="1:26" s="28" customFormat="1" ht="30.75" customHeight="1" x14ac:dyDescent="0.25">
      <c r="A57" s="46"/>
      <c r="B57" s="49" t="s">
        <v>16</v>
      </c>
      <c r="C57" s="48"/>
      <c r="D57" s="47"/>
      <c r="E57" s="176"/>
      <c r="F57" s="24"/>
      <c r="G57" s="24"/>
      <c r="H57" s="24"/>
      <c r="I57" s="25"/>
      <c r="J57" s="25"/>
      <c r="K57" s="50" t="s">
        <v>420</v>
      </c>
      <c r="L57" s="118" t="s">
        <v>214</v>
      </c>
      <c r="M57" s="153">
        <v>0</v>
      </c>
      <c r="N57" s="50">
        <f t="shared" ref="N57" si="1">SUM(N49:N56)</f>
        <v>0</v>
      </c>
      <c r="O57" s="26"/>
      <c r="P57" s="26"/>
      <c r="Q57" s="156"/>
    </row>
    <row r="58" spans="1:26" s="29" customFormat="1" x14ac:dyDescent="0.25">
      <c r="E58" s="30"/>
    </row>
    <row r="59" spans="1:26" s="29" customFormat="1" x14ac:dyDescent="0.25">
      <c r="B59" s="221" t="s">
        <v>28</v>
      </c>
      <c r="C59" s="221" t="s">
        <v>27</v>
      </c>
      <c r="D59" s="246" t="s">
        <v>34</v>
      </c>
      <c r="E59" s="246"/>
    </row>
    <row r="60" spans="1:26" s="29" customFormat="1" x14ac:dyDescent="0.25">
      <c r="B60" s="222"/>
      <c r="C60" s="222"/>
      <c r="D60" s="61" t="s">
        <v>23</v>
      </c>
      <c r="E60" s="62" t="s">
        <v>24</v>
      </c>
    </row>
    <row r="61" spans="1:26" s="29" customFormat="1" ht="30.6" customHeight="1" x14ac:dyDescent="0.25">
      <c r="B61" s="59" t="s">
        <v>21</v>
      </c>
      <c r="C61" s="60" t="str">
        <f>+K57</f>
        <v>0</v>
      </c>
      <c r="D61" s="58"/>
      <c r="E61" s="57" t="s">
        <v>162</v>
      </c>
      <c r="F61" s="31"/>
      <c r="G61" s="31"/>
      <c r="H61" s="31"/>
      <c r="I61" s="31"/>
      <c r="J61" s="31"/>
      <c r="K61" s="31"/>
      <c r="L61" s="31"/>
      <c r="M61" s="31"/>
    </row>
    <row r="62" spans="1:26" s="29" customFormat="1" ht="30" customHeight="1" x14ac:dyDescent="0.25">
      <c r="B62" s="59" t="s">
        <v>25</v>
      </c>
      <c r="C62" s="60">
        <f>+M57</f>
        <v>0</v>
      </c>
      <c r="D62" s="57"/>
      <c r="E62" s="58" t="s">
        <v>162</v>
      </c>
    </row>
    <row r="63" spans="1:26" s="29" customFormat="1" x14ac:dyDescent="0.25">
      <c r="B63" s="32"/>
      <c r="C63" s="244"/>
      <c r="D63" s="244"/>
      <c r="E63" s="244"/>
      <c r="F63" s="244"/>
      <c r="G63" s="244"/>
      <c r="H63" s="244"/>
      <c r="I63" s="244"/>
      <c r="J63" s="244"/>
      <c r="K63" s="244"/>
      <c r="L63" s="244"/>
      <c r="M63" s="244"/>
      <c r="N63" s="244"/>
    </row>
    <row r="64" spans="1:26" ht="28.15" customHeight="1" thickBot="1" x14ac:dyDescent="0.3"/>
    <row r="65" spans="2:17" ht="27" thickBot="1" x14ac:dyDescent="0.3">
      <c r="B65" s="243" t="s">
        <v>104</v>
      </c>
      <c r="C65" s="243"/>
      <c r="D65" s="243"/>
      <c r="E65" s="243"/>
      <c r="F65" s="243"/>
      <c r="G65" s="243"/>
      <c r="H65" s="243"/>
      <c r="I65" s="243"/>
      <c r="J65" s="243"/>
      <c r="K65" s="243"/>
      <c r="L65" s="243"/>
      <c r="M65" s="243"/>
      <c r="N65" s="243"/>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37" t="s">
        <v>3</v>
      </c>
      <c r="P68" s="238"/>
      <c r="Q68" s="68" t="s">
        <v>18</v>
      </c>
    </row>
    <row r="69" spans="2:17" x14ac:dyDescent="0.25">
      <c r="B69" s="165" t="s">
        <v>163</v>
      </c>
      <c r="C69" s="166" t="s">
        <v>164</v>
      </c>
      <c r="D69" s="165" t="s">
        <v>177</v>
      </c>
      <c r="E69" s="167">
        <v>100</v>
      </c>
      <c r="F69" s="4"/>
      <c r="G69" s="4"/>
      <c r="H69" s="4"/>
      <c r="I69" s="99"/>
      <c r="J69" s="99" t="s">
        <v>140</v>
      </c>
      <c r="K69" s="99" t="s">
        <v>140</v>
      </c>
      <c r="L69" s="99" t="s">
        <v>140</v>
      </c>
      <c r="M69" s="99" t="s">
        <v>140</v>
      </c>
      <c r="N69" s="99" t="s">
        <v>140</v>
      </c>
      <c r="O69" s="247" t="s">
        <v>381</v>
      </c>
      <c r="P69" s="248"/>
      <c r="Q69" s="63" t="s">
        <v>140</v>
      </c>
    </row>
    <row r="70" spans="2:17" ht="15.75" x14ac:dyDescent="0.25">
      <c r="B70" s="165" t="s">
        <v>163</v>
      </c>
      <c r="C70" s="166" t="s">
        <v>165</v>
      </c>
      <c r="D70" s="165" t="s">
        <v>177</v>
      </c>
      <c r="E70" s="167">
        <v>80</v>
      </c>
      <c r="F70" s="4"/>
      <c r="G70" s="4"/>
      <c r="H70" s="4"/>
      <c r="I70" s="99"/>
      <c r="J70" s="99" t="s">
        <v>140</v>
      </c>
      <c r="K70" s="99" t="s">
        <v>140</v>
      </c>
      <c r="L70" s="99" t="s">
        <v>140</v>
      </c>
      <c r="M70" s="99" t="s">
        <v>140</v>
      </c>
      <c r="N70" s="99" t="s">
        <v>140</v>
      </c>
      <c r="O70" s="185" t="s">
        <v>382</v>
      </c>
      <c r="P70" s="161"/>
      <c r="Q70" s="123" t="s">
        <v>140</v>
      </c>
    </row>
    <row r="71" spans="2:17" ht="15.75" x14ac:dyDescent="0.25">
      <c r="B71" s="165" t="s">
        <v>163</v>
      </c>
      <c r="C71" s="166" t="s">
        <v>166</v>
      </c>
      <c r="D71" s="165" t="s">
        <v>178</v>
      </c>
      <c r="E71" s="167">
        <v>55</v>
      </c>
      <c r="F71" s="4"/>
      <c r="G71" s="4"/>
      <c r="H71" s="4"/>
      <c r="I71" s="99"/>
      <c r="J71" s="99" t="s">
        <v>140</v>
      </c>
      <c r="K71" s="99" t="s">
        <v>140</v>
      </c>
      <c r="L71" s="99" t="s">
        <v>140</v>
      </c>
      <c r="M71" s="99" t="s">
        <v>140</v>
      </c>
      <c r="N71" s="99" t="s">
        <v>140</v>
      </c>
      <c r="O71" s="185" t="s">
        <v>382</v>
      </c>
      <c r="P71" s="161"/>
      <c r="Q71" s="123" t="s">
        <v>140</v>
      </c>
    </row>
    <row r="72" spans="2:17" ht="15.75" x14ac:dyDescent="0.25">
      <c r="B72" s="165" t="s">
        <v>163</v>
      </c>
      <c r="C72" s="166" t="s">
        <v>167</v>
      </c>
      <c r="D72" s="165" t="s">
        <v>179</v>
      </c>
      <c r="E72" s="167">
        <v>111</v>
      </c>
      <c r="F72" s="4"/>
      <c r="G72" s="4"/>
      <c r="H72" s="4"/>
      <c r="I72" s="99"/>
      <c r="J72" s="99" t="s">
        <v>140</v>
      </c>
      <c r="K72" s="99" t="s">
        <v>140</v>
      </c>
      <c r="L72" s="99" t="s">
        <v>140</v>
      </c>
      <c r="M72" s="99" t="s">
        <v>140</v>
      </c>
      <c r="N72" s="99" t="s">
        <v>140</v>
      </c>
      <c r="O72" s="185" t="s">
        <v>382</v>
      </c>
      <c r="P72" s="161"/>
      <c r="Q72" s="123" t="s">
        <v>140</v>
      </c>
    </row>
    <row r="73" spans="2:17" ht="15.75" x14ac:dyDescent="0.25">
      <c r="B73" s="165" t="s">
        <v>163</v>
      </c>
      <c r="C73" s="166" t="s">
        <v>168</v>
      </c>
      <c r="D73" s="165" t="s">
        <v>180</v>
      </c>
      <c r="E73" s="167">
        <v>90</v>
      </c>
      <c r="F73" s="4"/>
      <c r="G73" s="4"/>
      <c r="H73" s="4"/>
      <c r="I73" s="99"/>
      <c r="J73" s="99" t="s">
        <v>140</v>
      </c>
      <c r="K73" s="99" t="s">
        <v>140</v>
      </c>
      <c r="L73" s="99" t="s">
        <v>140</v>
      </c>
      <c r="M73" s="99" t="s">
        <v>140</v>
      </c>
      <c r="N73" s="99" t="s">
        <v>140</v>
      </c>
      <c r="O73" s="185" t="s">
        <v>382</v>
      </c>
      <c r="P73" s="161"/>
      <c r="Q73" s="123" t="s">
        <v>140</v>
      </c>
    </row>
    <row r="74" spans="2:17" ht="15.75" x14ac:dyDescent="0.25">
      <c r="B74" s="165" t="s">
        <v>163</v>
      </c>
      <c r="C74" s="166" t="s">
        <v>169</v>
      </c>
      <c r="D74" s="165" t="s">
        <v>181</v>
      </c>
      <c r="E74" s="167">
        <v>84</v>
      </c>
      <c r="F74" s="4"/>
      <c r="G74" s="4"/>
      <c r="H74" s="4"/>
      <c r="I74" s="99"/>
      <c r="J74" s="99" t="s">
        <v>140</v>
      </c>
      <c r="K74" s="99" t="s">
        <v>140</v>
      </c>
      <c r="L74" s="99" t="s">
        <v>140</v>
      </c>
      <c r="M74" s="99" t="s">
        <v>140</v>
      </c>
      <c r="N74" s="99" t="s">
        <v>140</v>
      </c>
      <c r="O74" s="185" t="s">
        <v>382</v>
      </c>
      <c r="P74" s="161"/>
      <c r="Q74" s="123" t="s">
        <v>140</v>
      </c>
    </row>
    <row r="75" spans="2:17" ht="15.75" x14ac:dyDescent="0.25">
      <c r="B75" s="165" t="s">
        <v>163</v>
      </c>
      <c r="C75" s="166" t="s">
        <v>170</v>
      </c>
      <c r="D75" s="165" t="s">
        <v>181</v>
      </c>
      <c r="E75" s="167">
        <v>72</v>
      </c>
      <c r="F75" s="4"/>
      <c r="G75" s="4"/>
      <c r="H75" s="4"/>
      <c r="I75" s="99"/>
      <c r="J75" s="99" t="s">
        <v>140</v>
      </c>
      <c r="K75" s="99" t="s">
        <v>140</v>
      </c>
      <c r="L75" s="99" t="s">
        <v>140</v>
      </c>
      <c r="M75" s="99" t="s">
        <v>140</v>
      </c>
      <c r="N75" s="99" t="s">
        <v>140</v>
      </c>
      <c r="O75" s="185" t="s">
        <v>382</v>
      </c>
      <c r="P75" s="161"/>
      <c r="Q75" s="123" t="s">
        <v>140</v>
      </c>
    </row>
    <row r="76" spans="2:17" ht="15.75" x14ac:dyDescent="0.25">
      <c r="B76" s="165" t="s">
        <v>163</v>
      </c>
      <c r="C76" s="166" t="s">
        <v>171</v>
      </c>
      <c r="D76" s="165" t="s">
        <v>182</v>
      </c>
      <c r="E76" s="167">
        <v>48</v>
      </c>
      <c r="F76" s="4"/>
      <c r="G76" s="4"/>
      <c r="H76" s="4"/>
      <c r="I76" s="99"/>
      <c r="J76" s="99" t="s">
        <v>140</v>
      </c>
      <c r="K76" s="99" t="s">
        <v>140</v>
      </c>
      <c r="L76" s="99" t="s">
        <v>140</v>
      </c>
      <c r="M76" s="99" t="s">
        <v>140</v>
      </c>
      <c r="N76" s="99" t="s">
        <v>140</v>
      </c>
      <c r="O76" s="185" t="s">
        <v>382</v>
      </c>
      <c r="P76" s="161"/>
      <c r="Q76" s="123" t="s">
        <v>140</v>
      </c>
    </row>
    <row r="77" spans="2:17" ht="15.75" x14ac:dyDescent="0.25">
      <c r="B77" s="165" t="s">
        <v>163</v>
      </c>
      <c r="C77" s="166" t="s">
        <v>172</v>
      </c>
      <c r="D77" s="165" t="s">
        <v>183</v>
      </c>
      <c r="E77" s="167">
        <v>100</v>
      </c>
      <c r="F77" s="4"/>
      <c r="G77" s="4"/>
      <c r="H77" s="4"/>
      <c r="I77" s="99"/>
      <c r="J77" s="99" t="s">
        <v>140</v>
      </c>
      <c r="K77" s="99" t="s">
        <v>140</v>
      </c>
      <c r="L77" s="99" t="s">
        <v>140</v>
      </c>
      <c r="M77" s="99" t="s">
        <v>140</v>
      </c>
      <c r="N77" s="99" t="s">
        <v>140</v>
      </c>
      <c r="O77" s="185" t="s">
        <v>382</v>
      </c>
      <c r="P77" s="161"/>
      <c r="Q77" s="123" t="s">
        <v>140</v>
      </c>
    </row>
    <row r="78" spans="2:17" ht="15.75" x14ac:dyDescent="0.25">
      <c r="B78" s="165" t="s">
        <v>163</v>
      </c>
      <c r="C78" s="166" t="s">
        <v>173</v>
      </c>
      <c r="D78" s="165" t="s">
        <v>184</v>
      </c>
      <c r="E78" s="167">
        <v>100</v>
      </c>
      <c r="F78" s="4"/>
      <c r="G78" s="4"/>
      <c r="H78" s="4"/>
      <c r="I78" s="99"/>
      <c r="J78" s="99" t="s">
        <v>140</v>
      </c>
      <c r="K78" s="99" t="s">
        <v>140</v>
      </c>
      <c r="L78" s="99" t="s">
        <v>140</v>
      </c>
      <c r="M78" s="99" t="s">
        <v>140</v>
      </c>
      <c r="N78" s="99" t="s">
        <v>140</v>
      </c>
      <c r="O78" s="185" t="s">
        <v>382</v>
      </c>
      <c r="P78" s="161"/>
      <c r="Q78" s="123" t="s">
        <v>140</v>
      </c>
    </row>
    <row r="79" spans="2:17" x14ac:dyDescent="0.25">
      <c r="B79" s="165" t="s">
        <v>163</v>
      </c>
      <c r="C79" s="166" t="s">
        <v>174</v>
      </c>
      <c r="D79" s="165" t="s">
        <v>185</v>
      </c>
      <c r="E79" s="167">
        <v>60</v>
      </c>
      <c r="F79" s="4"/>
      <c r="G79" s="4"/>
      <c r="H79" s="4"/>
      <c r="I79" s="99"/>
      <c r="J79" s="99" t="s">
        <v>140</v>
      </c>
      <c r="K79" s="99" t="s">
        <v>140</v>
      </c>
      <c r="L79" s="99" t="s">
        <v>140</v>
      </c>
      <c r="M79" s="99" t="s">
        <v>140</v>
      </c>
      <c r="N79" s="99" t="s">
        <v>140</v>
      </c>
      <c r="O79" s="247" t="s">
        <v>382</v>
      </c>
      <c r="P79" s="248"/>
      <c r="Q79" s="123" t="s">
        <v>140</v>
      </c>
    </row>
    <row r="80" spans="2:17" x14ac:dyDescent="0.25">
      <c r="B80" s="165" t="s">
        <v>163</v>
      </c>
      <c r="C80" s="166" t="s">
        <v>175</v>
      </c>
      <c r="D80" s="165" t="s">
        <v>186</v>
      </c>
      <c r="E80" s="167">
        <v>60</v>
      </c>
      <c r="F80" s="4"/>
      <c r="G80" s="4"/>
      <c r="H80" s="4"/>
      <c r="I80" s="99"/>
      <c r="J80" s="99" t="s">
        <v>140</v>
      </c>
      <c r="K80" s="99" t="s">
        <v>140</v>
      </c>
      <c r="L80" s="99" t="s">
        <v>140</v>
      </c>
      <c r="M80" s="99" t="s">
        <v>140</v>
      </c>
      <c r="N80" s="99" t="s">
        <v>140</v>
      </c>
      <c r="O80" s="247" t="s">
        <v>382</v>
      </c>
      <c r="P80" s="248"/>
      <c r="Q80" s="123" t="s">
        <v>140</v>
      </c>
    </row>
    <row r="81" spans="2:17" x14ac:dyDescent="0.25">
      <c r="B81" s="165" t="s">
        <v>163</v>
      </c>
      <c r="C81" s="166" t="s">
        <v>176</v>
      </c>
      <c r="D81" s="165" t="s">
        <v>187</v>
      </c>
      <c r="E81" s="167">
        <v>100</v>
      </c>
      <c r="F81" s="4"/>
      <c r="G81" s="4"/>
      <c r="H81" s="4"/>
      <c r="I81" s="99"/>
      <c r="J81" s="99" t="s">
        <v>140</v>
      </c>
      <c r="K81" s="99" t="s">
        <v>140</v>
      </c>
      <c r="L81" s="99" t="s">
        <v>140</v>
      </c>
      <c r="M81" s="99" t="s">
        <v>140</v>
      </c>
      <c r="N81" s="99" t="s">
        <v>140</v>
      </c>
      <c r="O81" s="247" t="s">
        <v>382</v>
      </c>
      <c r="P81" s="248"/>
      <c r="Q81" s="123" t="s">
        <v>140</v>
      </c>
    </row>
    <row r="82" spans="2:17" x14ac:dyDescent="0.25">
      <c r="B82" s="3"/>
      <c r="C82" s="3"/>
      <c r="D82" s="5"/>
      <c r="E82" s="5"/>
      <c r="F82" s="4"/>
      <c r="G82" s="4"/>
      <c r="H82" s="4"/>
      <c r="I82" s="99"/>
      <c r="J82" s="99"/>
      <c r="K82" s="63"/>
      <c r="L82" s="63"/>
      <c r="M82" s="63"/>
      <c r="N82" s="63"/>
      <c r="O82" s="247"/>
      <c r="P82" s="248"/>
      <c r="Q82" s="63"/>
    </row>
    <row r="83" spans="2:17" x14ac:dyDescent="0.25">
      <c r="B83" s="3"/>
      <c r="C83" s="3"/>
      <c r="D83" s="5"/>
      <c r="E83" s="5"/>
      <c r="F83" s="4"/>
      <c r="G83" s="4"/>
      <c r="H83" s="4"/>
      <c r="I83" s="99"/>
      <c r="J83" s="99"/>
      <c r="K83" s="63"/>
      <c r="L83" s="63"/>
      <c r="M83" s="63"/>
      <c r="N83" s="63"/>
      <c r="O83" s="247"/>
      <c r="P83" s="248"/>
      <c r="Q83" s="63"/>
    </row>
    <row r="84" spans="2:17" x14ac:dyDescent="0.25">
      <c r="B84" s="63"/>
      <c r="C84" s="63"/>
      <c r="D84" s="63"/>
      <c r="E84" s="63"/>
      <c r="F84" s="63"/>
      <c r="G84" s="63"/>
      <c r="H84" s="63"/>
      <c r="I84" s="63"/>
      <c r="J84" s="63"/>
      <c r="K84" s="63"/>
      <c r="L84" s="63"/>
      <c r="M84" s="63"/>
      <c r="N84" s="63"/>
      <c r="O84" s="247"/>
      <c r="P84" s="248"/>
      <c r="Q84" s="63"/>
    </row>
    <row r="85" spans="2:17" x14ac:dyDescent="0.25">
      <c r="B85" s="9" t="s">
        <v>1</v>
      </c>
    </row>
    <row r="86" spans="2:17" x14ac:dyDescent="0.25">
      <c r="B86" s="9" t="s">
        <v>37</v>
      </c>
    </row>
    <row r="87" spans="2:17" x14ac:dyDescent="0.25">
      <c r="B87" s="9" t="s">
        <v>62</v>
      </c>
    </row>
    <row r="89" spans="2:17" ht="15.75" thickBot="1" x14ac:dyDescent="0.3"/>
    <row r="90" spans="2:17" ht="27" thickBot="1" x14ac:dyDescent="0.3">
      <c r="B90" s="231" t="s">
        <v>38</v>
      </c>
      <c r="C90" s="232"/>
      <c r="D90" s="232"/>
      <c r="E90" s="232"/>
      <c r="F90" s="232"/>
      <c r="G90" s="232"/>
      <c r="H90" s="232"/>
      <c r="I90" s="232"/>
      <c r="J90" s="232"/>
      <c r="K90" s="232"/>
      <c r="L90" s="232"/>
      <c r="M90" s="232"/>
      <c r="N90" s="233"/>
    </row>
    <row r="95" spans="2:17" ht="76.5" customHeight="1" x14ac:dyDescent="0.25">
      <c r="B95" s="56" t="s">
        <v>0</v>
      </c>
      <c r="C95" s="56" t="s">
        <v>39</v>
      </c>
      <c r="D95" s="56" t="s">
        <v>40</v>
      </c>
      <c r="E95" s="56" t="s">
        <v>116</v>
      </c>
      <c r="F95" s="56" t="s">
        <v>118</v>
      </c>
      <c r="G95" s="56" t="s">
        <v>119</v>
      </c>
      <c r="H95" s="56" t="s">
        <v>120</v>
      </c>
      <c r="I95" s="56" t="s">
        <v>117</v>
      </c>
      <c r="J95" s="237" t="s">
        <v>121</v>
      </c>
      <c r="K95" s="253"/>
      <c r="L95" s="238"/>
      <c r="M95" s="56" t="s">
        <v>125</v>
      </c>
      <c r="N95" s="56" t="s">
        <v>41</v>
      </c>
      <c r="O95" s="56" t="s">
        <v>42</v>
      </c>
      <c r="P95" s="237" t="s">
        <v>3</v>
      </c>
      <c r="Q95" s="238"/>
    </row>
    <row r="96" spans="2:17" ht="60.75" hidden="1" customHeight="1" x14ac:dyDescent="0.25">
      <c r="B96" s="92" t="s">
        <v>43</v>
      </c>
      <c r="C96" s="92">
        <f>(1060/200)</f>
        <v>5.3</v>
      </c>
      <c r="D96" s="3" t="s">
        <v>216</v>
      </c>
      <c r="E96" s="3">
        <v>27124137</v>
      </c>
      <c r="F96" s="3" t="s">
        <v>217</v>
      </c>
      <c r="G96" s="3" t="s">
        <v>218</v>
      </c>
      <c r="H96" s="177">
        <v>41509</v>
      </c>
      <c r="I96" s="5" t="s">
        <v>141</v>
      </c>
      <c r="J96" s="1" t="s">
        <v>219</v>
      </c>
      <c r="K96" s="100" t="s">
        <v>220</v>
      </c>
      <c r="L96" s="99" t="s">
        <v>221</v>
      </c>
      <c r="M96" s="63" t="s">
        <v>140</v>
      </c>
      <c r="N96" s="63" t="s">
        <v>141</v>
      </c>
      <c r="O96" s="63" t="s">
        <v>140</v>
      </c>
      <c r="P96" s="219" t="s">
        <v>416</v>
      </c>
      <c r="Q96" s="219"/>
    </row>
    <row r="97" spans="2:17" ht="60.75" hidden="1" customHeight="1" x14ac:dyDescent="0.25">
      <c r="B97" s="173" t="s">
        <v>43</v>
      </c>
      <c r="C97" s="173">
        <f t="shared" ref="C97:C149" si="2">(1060/200)</f>
        <v>5.3</v>
      </c>
      <c r="D97" s="3" t="s">
        <v>216</v>
      </c>
      <c r="E97" s="3">
        <v>27124137</v>
      </c>
      <c r="F97" s="3" t="s">
        <v>217</v>
      </c>
      <c r="G97" s="3" t="s">
        <v>218</v>
      </c>
      <c r="H97" s="177">
        <v>41509</v>
      </c>
      <c r="I97" s="5" t="s">
        <v>141</v>
      </c>
      <c r="J97" s="1" t="s">
        <v>222</v>
      </c>
      <c r="K97" s="100" t="s">
        <v>223</v>
      </c>
      <c r="L97" s="99" t="s">
        <v>224</v>
      </c>
      <c r="M97" s="123" t="s">
        <v>140</v>
      </c>
      <c r="N97" s="123" t="s">
        <v>141</v>
      </c>
      <c r="O97" s="123" t="s">
        <v>140</v>
      </c>
      <c r="P97" s="219" t="s">
        <v>416</v>
      </c>
      <c r="Q97" s="219"/>
    </row>
    <row r="98" spans="2:17" ht="60.75" hidden="1" customHeight="1" x14ac:dyDescent="0.25">
      <c r="B98" s="173" t="s">
        <v>43</v>
      </c>
      <c r="C98" s="173">
        <f t="shared" si="2"/>
        <v>5.3</v>
      </c>
      <c r="D98" s="3" t="s">
        <v>225</v>
      </c>
      <c r="E98" s="3">
        <v>1082589347</v>
      </c>
      <c r="F98" s="3" t="s">
        <v>226</v>
      </c>
      <c r="G98" s="3" t="s">
        <v>218</v>
      </c>
      <c r="H98" s="177">
        <v>41509</v>
      </c>
      <c r="I98" s="5" t="s">
        <v>141</v>
      </c>
      <c r="J98" s="1" t="s">
        <v>227</v>
      </c>
      <c r="K98" s="100" t="s">
        <v>228</v>
      </c>
      <c r="L98" s="99" t="s">
        <v>380</v>
      </c>
      <c r="M98" s="123" t="s">
        <v>140</v>
      </c>
      <c r="N98" s="123" t="s">
        <v>141</v>
      </c>
      <c r="O98" s="123" t="s">
        <v>140</v>
      </c>
      <c r="P98" s="219" t="s">
        <v>416</v>
      </c>
      <c r="Q98" s="219"/>
    </row>
    <row r="99" spans="2:17" ht="60.75" hidden="1" customHeight="1" x14ac:dyDescent="0.25">
      <c r="B99" s="173" t="s">
        <v>43</v>
      </c>
      <c r="C99" s="173">
        <f t="shared" si="2"/>
        <v>5.3</v>
      </c>
      <c r="D99" s="3" t="s">
        <v>229</v>
      </c>
      <c r="E99" s="3">
        <v>59666106</v>
      </c>
      <c r="F99" s="3" t="s">
        <v>226</v>
      </c>
      <c r="G99" s="3" t="s">
        <v>230</v>
      </c>
      <c r="H99" s="177">
        <v>41653</v>
      </c>
      <c r="I99" s="5" t="s">
        <v>141</v>
      </c>
      <c r="J99" s="1" t="s">
        <v>188</v>
      </c>
      <c r="K99" s="100" t="s">
        <v>231</v>
      </c>
      <c r="L99" s="99" t="s">
        <v>232</v>
      </c>
      <c r="M99" s="123" t="s">
        <v>140</v>
      </c>
      <c r="N99" s="123" t="s">
        <v>141</v>
      </c>
      <c r="O99" s="123" t="s">
        <v>140</v>
      </c>
      <c r="P99" s="219" t="s">
        <v>416</v>
      </c>
      <c r="Q99" s="219"/>
    </row>
    <row r="100" spans="2:17" ht="60.75" hidden="1" customHeight="1" x14ac:dyDescent="0.25">
      <c r="B100" s="173" t="s">
        <v>43</v>
      </c>
      <c r="C100" s="173">
        <f t="shared" si="2"/>
        <v>5.3</v>
      </c>
      <c r="D100" s="3" t="s">
        <v>229</v>
      </c>
      <c r="E100" s="3">
        <v>59666106</v>
      </c>
      <c r="F100" s="3" t="s">
        <v>226</v>
      </c>
      <c r="G100" s="3" t="s">
        <v>230</v>
      </c>
      <c r="H100" s="177">
        <v>41653</v>
      </c>
      <c r="I100" s="5" t="s">
        <v>141</v>
      </c>
      <c r="J100" s="1" t="s">
        <v>233</v>
      </c>
      <c r="K100" s="100" t="s">
        <v>234</v>
      </c>
      <c r="L100" s="99" t="s">
        <v>235</v>
      </c>
      <c r="M100" s="123" t="s">
        <v>140</v>
      </c>
      <c r="N100" s="123" t="s">
        <v>141</v>
      </c>
      <c r="O100" s="123" t="s">
        <v>140</v>
      </c>
      <c r="P100" s="219" t="s">
        <v>416</v>
      </c>
      <c r="Q100" s="219"/>
    </row>
    <row r="101" spans="2:17" ht="60.75" hidden="1" customHeight="1" x14ac:dyDescent="0.25">
      <c r="B101" s="173" t="s">
        <v>43</v>
      </c>
      <c r="C101" s="173">
        <f t="shared" si="2"/>
        <v>5.3</v>
      </c>
      <c r="D101" s="3" t="s">
        <v>236</v>
      </c>
      <c r="E101" s="3">
        <v>29230843</v>
      </c>
      <c r="F101" s="3" t="s">
        <v>226</v>
      </c>
      <c r="G101" s="3" t="s">
        <v>218</v>
      </c>
      <c r="H101" s="177">
        <v>41653</v>
      </c>
      <c r="I101" s="5" t="s">
        <v>141</v>
      </c>
      <c r="J101" s="1" t="s">
        <v>237</v>
      </c>
      <c r="K101" s="100" t="s">
        <v>238</v>
      </c>
      <c r="L101" s="99" t="s">
        <v>239</v>
      </c>
      <c r="M101" s="123" t="s">
        <v>140</v>
      </c>
      <c r="N101" s="123" t="s">
        <v>141</v>
      </c>
      <c r="O101" s="123" t="s">
        <v>140</v>
      </c>
      <c r="P101" s="219" t="s">
        <v>416</v>
      </c>
      <c r="Q101" s="219"/>
    </row>
    <row r="102" spans="2:17" ht="60.75" hidden="1" customHeight="1" x14ac:dyDescent="0.25">
      <c r="B102" s="173" t="s">
        <v>43</v>
      </c>
      <c r="C102" s="173">
        <f t="shared" si="2"/>
        <v>5.3</v>
      </c>
      <c r="D102" s="3" t="s">
        <v>236</v>
      </c>
      <c r="E102" s="3">
        <v>29230843</v>
      </c>
      <c r="F102" s="3" t="s">
        <v>226</v>
      </c>
      <c r="G102" s="3" t="s">
        <v>218</v>
      </c>
      <c r="H102" s="177">
        <v>41653</v>
      </c>
      <c r="I102" s="5" t="s">
        <v>141</v>
      </c>
      <c r="J102" s="1" t="s">
        <v>240</v>
      </c>
      <c r="K102" s="100" t="s">
        <v>241</v>
      </c>
      <c r="L102" s="99" t="s">
        <v>242</v>
      </c>
      <c r="M102" s="123" t="s">
        <v>140</v>
      </c>
      <c r="N102" s="123" t="s">
        <v>141</v>
      </c>
      <c r="O102" s="123" t="s">
        <v>140</v>
      </c>
      <c r="P102" s="219" t="s">
        <v>416</v>
      </c>
      <c r="Q102" s="219"/>
    </row>
    <row r="103" spans="2:17" ht="60.75" hidden="1" customHeight="1" x14ac:dyDescent="0.25">
      <c r="B103" s="173" t="s">
        <v>43</v>
      </c>
      <c r="C103" s="173">
        <f t="shared" si="2"/>
        <v>5.3</v>
      </c>
      <c r="D103" s="3" t="s">
        <v>245</v>
      </c>
      <c r="E103" s="3">
        <v>59682616</v>
      </c>
      <c r="F103" s="3" t="s">
        <v>226</v>
      </c>
      <c r="G103" s="3" t="s">
        <v>218</v>
      </c>
      <c r="H103" s="177">
        <v>39486</v>
      </c>
      <c r="I103" s="5" t="s">
        <v>141</v>
      </c>
      <c r="J103" s="1" t="s">
        <v>302</v>
      </c>
      <c r="K103" s="100" t="s">
        <v>243</v>
      </c>
      <c r="L103" s="99" t="s">
        <v>244</v>
      </c>
      <c r="M103" s="123" t="s">
        <v>140</v>
      </c>
      <c r="N103" s="123" t="s">
        <v>141</v>
      </c>
      <c r="O103" s="123" t="s">
        <v>140</v>
      </c>
      <c r="P103" s="219" t="s">
        <v>416</v>
      </c>
      <c r="Q103" s="219"/>
    </row>
    <row r="104" spans="2:17" ht="60.75" hidden="1" customHeight="1" x14ac:dyDescent="0.25">
      <c r="B104" s="173" t="s">
        <v>43</v>
      </c>
      <c r="C104" s="173">
        <f t="shared" si="2"/>
        <v>5.3</v>
      </c>
      <c r="D104" s="3" t="s">
        <v>245</v>
      </c>
      <c r="E104" s="3">
        <v>59682616</v>
      </c>
      <c r="F104" s="3" t="s">
        <v>226</v>
      </c>
      <c r="G104" s="3" t="s">
        <v>218</v>
      </c>
      <c r="H104" s="177">
        <v>39486</v>
      </c>
      <c r="I104" s="5" t="s">
        <v>141</v>
      </c>
      <c r="J104" s="1" t="s">
        <v>246</v>
      </c>
      <c r="K104" s="100" t="s">
        <v>247</v>
      </c>
      <c r="L104" s="99" t="s">
        <v>248</v>
      </c>
      <c r="M104" s="123" t="s">
        <v>140</v>
      </c>
      <c r="N104" s="123" t="s">
        <v>141</v>
      </c>
      <c r="O104" s="123" t="s">
        <v>140</v>
      </c>
      <c r="P104" s="219" t="s">
        <v>416</v>
      </c>
      <c r="Q104" s="219"/>
    </row>
    <row r="105" spans="2:17" ht="60.75" hidden="1" customHeight="1" x14ac:dyDescent="0.25">
      <c r="B105" s="173" t="s">
        <v>43</v>
      </c>
      <c r="C105" s="173">
        <f t="shared" si="2"/>
        <v>5.3</v>
      </c>
      <c r="D105" s="3" t="s">
        <v>249</v>
      </c>
      <c r="E105" s="3">
        <v>59677527</v>
      </c>
      <c r="F105" s="3" t="s">
        <v>226</v>
      </c>
      <c r="G105" s="3" t="s">
        <v>250</v>
      </c>
      <c r="H105" s="177">
        <v>41653</v>
      </c>
      <c r="I105" s="5" t="s">
        <v>141</v>
      </c>
      <c r="J105" s="1" t="s">
        <v>227</v>
      </c>
      <c r="K105" s="100" t="s">
        <v>251</v>
      </c>
      <c r="L105" s="99" t="s">
        <v>252</v>
      </c>
      <c r="M105" s="123" t="s">
        <v>140</v>
      </c>
      <c r="N105" s="123" t="s">
        <v>141</v>
      </c>
      <c r="O105" s="123" t="s">
        <v>140</v>
      </c>
      <c r="P105" s="219" t="s">
        <v>416</v>
      </c>
      <c r="Q105" s="219"/>
    </row>
    <row r="106" spans="2:17" ht="60.75" hidden="1" customHeight="1" x14ac:dyDescent="0.25">
      <c r="B106" s="173" t="s">
        <v>43</v>
      </c>
      <c r="C106" s="173">
        <f t="shared" si="2"/>
        <v>5.3</v>
      </c>
      <c r="D106" s="3" t="s">
        <v>249</v>
      </c>
      <c r="E106" s="3">
        <v>59677527</v>
      </c>
      <c r="F106" s="3" t="s">
        <v>226</v>
      </c>
      <c r="G106" s="3" t="s">
        <v>250</v>
      </c>
      <c r="H106" s="177">
        <v>41653</v>
      </c>
      <c r="I106" s="5" t="s">
        <v>141</v>
      </c>
      <c r="J106" s="1" t="s">
        <v>188</v>
      </c>
      <c r="K106" s="100" t="s">
        <v>231</v>
      </c>
      <c r="L106" s="99" t="s">
        <v>253</v>
      </c>
      <c r="M106" s="123" t="s">
        <v>140</v>
      </c>
      <c r="N106" s="123" t="s">
        <v>141</v>
      </c>
      <c r="O106" s="123" t="s">
        <v>140</v>
      </c>
      <c r="P106" s="219" t="s">
        <v>416</v>
      </c>
      <c r="Q106" s="219"/>
    </row>
    <row r="107" spans="2:17" ht="60.75" hidden="1" customHeight="1" x14ac:dyDescent="0.25">
      <c r="B107" s="173" t="s">
        <v>43</v>
      </c>
      <c r="C107" s="173">
        <f t="shared" si="2"/>
        <v>5.3</v>
      </c>
      <c r="D107" s="3" t="s">
        <v>254</v>
      </c>
      <c r="E107" s="3">
        <v>59671113</v>
      </c>
      <c r="F107" s="3" t="s">
        <v>255</v>
      </c>
      <c r="G107" s="3" t="s">
        <v>256</v>
      </c>
      <c r="H107" s="177">
        <v>40445</v>
      </c>
      <c r="I107" s="5" t="s">
        <v>141</v>
      </c>
      <c r="J107" s="1" t="s">
        <v>257</v>
      </c>
      <c r="K107" s="100" t="s">
        <v>258</v>
      </c>
      <c r="L107" s="99" t="s">
        <v>262</v>
      </c>
      <c r="M107" s="123" t="s">
        <v>140</v>
      </c>
      <c r="N107" s="123" t="s">
        <v>141</v>
      </c>
      <c r="O107" s="123" t="s">
        <v>140</v>
      </c>
      <c r="P107" s="219" t="s">
        <v>416</v>
      </c>
      <c r="Q107" s="219"/>
    </row>
    <row r="108" spans="2:17" ht="60.75" hidden="1" customHeight="1" x14ac:dyDescent="0.25">
      <c r="B108" s="173" t="s">
        <v>43</v>
      </c>
      <c r="C108" s="173">
        <f t="shared" si="2"/>
        <v>5.3</v>
      </c>
      <c r="D108" s="3" t="s">
        <v>254</v>
      </c>
      <c r="E108" s="3">
        <v>59671113</v>
      </c>
      <c r="F108" s="3" t="s">
        <v>255</v>
      </c>
      <c r="G108" s="3" t="s">
        <v>256</v>
      </c>
      <c r="H108" s="177">
        <v>40445</v>
      </c>
      <c r="I108" s="5" t="s">
        <v>141</v>
      </c>
      <c r="J108" s="1" t="s">
        <v>259</v>
      </c>
      <c r="K108" s="100" t="s">
        <v>260</v>
      </c>
      <c r="L108" s="99" t="s">
        <v>261</v>
      </c>
      <c r="M108" s="123" t="s">
        <v>140</v>
      </c>
      <c r="N108" s="123" t="s">
        <v>141</v>
      </c>
      <c r="O108" s="123" t="s">
        <v>140</v>
      </c>
      <c r="P108" s="219" t="s">
        <v>416</v>
      </c>
      <c r="Q108" s="219"/>
    </row>
    <row r="109" spans="2:17" ht="60.75" customHeight="1" x14ac:dyDescent="0.25">
      <c r="B109" s="173" t="s">
        <v>43</v>
      </c>
      <c r="C109" s="173">
        <f t="shared" si="2"/>
        <v>5.3</v>
      </c>
      <c r="D109" s="3" t="s">
        <v>271</v>
      </c>
      <c r="E109" s="3">
        <v>37081486</v>
      </c>
      <c r="F109" s="3" t="s">
        <v>263</v>
      </c>
      <c r="G109" s="3" t="s">
        <v>264</v>
      </c>
      <c r="H109" s="177">
        <v>41621</v>
      </c>
      <c r="I109" s="5" t="s">
        <v>141</v>
      </c>
      <c r="J109" s="1" t="s">
        <v>265</v>
      </c>
      <c r="K109" s="100" t="s">
        <v>267</v>
      </c>
      <c r="L109" s="99" t="s">
        <v>266</v>
      </c>
      <c r="M109" s="123" t="s">
        <v>140</v>
      </c>
      <c r="N109" s="123" t="s">
        <v>140</v>
      </c>
      <c r="O109" s="123" t="s">
        <v>140</v>
      </c>
      <c r="P109" s="219" t="s">
        <v>416</v>
      </c>
      <c r="Q109" s="219"/>
    </row>
    <row r="110" spans="2:17" ht="60.75" customHeight="1" x14ac:dyDescent="0.25">
      <c r="B110" s="173" t="s">
        <v>43</v>
      </c>
      <c r="C110" s="173">
        <f t="shared" si="2"/>
        <v>5.3</v>
      </c>
      <c r="D110" s="3" t="s">
        <v>303</v>
      </c>
      <c r="E110" s="3">
        <v>37081486</v>
      </c>
      <c r="F110" s="3" t="s">
        <v>263</v>
      </c>
      <c r="G110" s="3" t="s">
        <v>264</v>
      </c>
      <c r="H110" s="177">
        <v>41621</v>
      </c>
      <c r="I110" s="5" t="s">
        <v>141</v>
      </c>
      <c r="J110" s="1" t="s">
        <v>268</v>
      </c>
      <c r="K110" s="100" t="s">
        <v>269</v>
      </c>
      <c r="L110" s="99" t="s">
        <v>270</v>
      </c>
      <c r="M110" s="123" t="s">
        <v>140</v>
      </c>
      <c r="N110" s="123" t="s">
        <v>140</v>
      </c>
      <c r="O110" s="123" t="s">
        <v>140</v>
      </c>
      <c r="P110" s="219" t="s">
        <v>416</v>
      </c>
      <c r="Q110" s="219"/>
    </row>
    <row r="111" spans="2:17" ht="60.75" hidden="1" customHeight="1" x14ac:dyDescent="0.25">
      <c r="B111" s="173" t="s">
        <v>43</v>
      </c>
      <c r="C111" s="173">
        <f t="shared" si="2"/>
        <v>5.3</v>
      </c>
      <c r="D111" s="178" t="s">
        <v>271</v>
      </c>
      <c r="E111" s="178">
        <v>1130649064</v>
      </c>
      <c r="F111" s="178" t="s">
        <v>272</v>
      </c>
      <c r="G111" s="3" t="s">
        <v>273</v>
      </c>
      <c r="H111" s="177">
        <v>41529</v>
      </c>
      <c r="I111" s="5" t="s">
        <v>141</v>
      </c>
      <c r="J111" s="1"/>
      <c r="K111" s="100"/>
      <c r="L111" s="99"/>
      <c r="M111" s="123" t="s">
        <v>140</v>
      </c>
      <c r="N111" s="123" t="s">
        <v>141</v>
      </c>
      <c r="O111" s="123" t="s">
        <v>140</v>
      </c>
      <c r="P111" s="219" t="s">
        <v>416</v>
      </c>
      <c r="Q111" s="219"/>
    </row>
    <row r="112" spans="2:17" ht="60.75" hidden="1" customHeight="1" x14ac:dyDescent="0.25">
      <c r="B112" s="173" t="s">
        <v>43</v>
      </c>
      <c r="C112" s="173">
        <f t="shared" si="2"/>
        <v>5.3</v>
      </c>
      <c r="D112" s="179" t="s">
        <v>274</v>
      </c>
      <c r="E112" s="106">
        <v>27126518</v>
      </c>
      <c r="F112" s="180" t="s">
        <v>275</v>
      </c>
      <c r="G112" s="3" t="s">
        <v>218</v>
      </c>
      <c r="H112" s="177">
        <v>41509</v>
      </c>
      <c r="I112" s="5" t="s">
        <v>141</v>
      </c>
      <c r="J112" s="1" t="s">
        <v>276</v>
      </c>
      <c r="K112" s="100" t="s">
        <v>277</v>
      </c>
      <c r="L112" s="99" t="s">
        <v>278</v>
      </c>
      <c r="M112" s="123" t="s">
        <v>140</v>
      </c>
      <c r="N112" s="123" t="s">
        <v>141</v>
      </c>
      <c r="O112" s="123" t="s">
        <v>140</v>
      </c>
      <c r="P112" s="219" t="s">
        <v>416</v>
      </c>
      <c r="Q112" s="219"/>
    </row>
    <row r="113" spans="2:17" ht="60.75" hidden="1" customHeight="1" x14ac:dyDescent="0.25">
      <c r="B113" s="173" t="s">
        <v>43</v>
      </c>
      <c r="C113" s="173">
        <f t="shared" si="2"/>
        <v>5.3</v>
      </c>
      <c r="D113" s="179" t="s">
        <v>274</v>
      </c>
      <c r="E113" s="106">
        <v>27126518</v>
      </c>
      <c r="F113" s="180" t="s">
        <v>275</v>
      </c>
      <c r="G113" s="3" t="s">
        <v>218</v>
      </c>
      <c r="H113" s="177">
        <v>41509</v>
      </c>
      <c r="I113" s="5" t="s">
        <v>141</v>
      </c>
      <c r="J113" s="1" t="s">
        <v>233</v>
      </c>
      <c r="K113" s="100" t="s">
        <v>279</v>
      </c>
      <c r="L113" s="99" t="s">
        <v>280</v>
      </c>
      <c r="M113" s="123" t="s">
        <v>140</v>
      </c>
      <c r="N113" s="123" t="s">
        <v>141</v>
      </c>
      <c r="O113" s="123" t="s">
        <v>140</v>
      </c>
      <c r="P113" s="219" t="s">
        <v>416</v>
      </c>
      <c r="Q113" s="219"/>
    </row>
    <row r="114" spans="2:17" ht="60.75" customHeight="1" x14ac:dyDescent="0.25">
      <c r="B114" s="173" t="s">
        <v>43</v>
      </c>
      <c r="C114" s="173">
        <f t="shared" si="2"/>
        <v>5.3</v>
      </c>
      <c r="D114" s="179" t="s">
        <v>281</v>
      </c>
      <c r="E114" s="106">
        <v>59681567</v>
      </c>
      <c r="F114" s="180" t="s">
        <v>282</v>
      </c>
      <c r="G114" s="3" t="s">
        <v>283</v>
      </c>
      <c r="H114" s="177">
        <v>41759</v>
      </c>
      <c r="I114" s="5" t="s">
        <v>141</v>
      </c>
      <c r="J114" s="1" t="s">
        <v>188</v>
      </c>
      <c r="K114" s="100" t="s">
        <v>284</v>
      </c>
      <c r="L114" s="99" t="s">
        <v>285</v>
      </c>
      <c r="M114" s="123" t="s">
        <v>140</v>
      </c>
      <c r="N114" s="123" t="s">
        <v>140</v>
      </c>
      <c r="O114" s="123" t="s">
        <v>140</v>
      </c>
      <c r="P114" s="219" t="s">
        <v>416</v>
      </c>
      <c r="Q114" s="219"/>
    </row>
    <row r="115" spans="2:17" ht="60.75" hidden="1" customHeight="1" x14ac:dyDescent="0.25">
      <c r="B115" s="173" t="s">
        <v>43</v>
      </c>
      <c r="C115" s="173">
        <f t="shared" si="2"/>
        <v>5.3</v>
      </c>
      <c r="D115" s="179" t="s">
        <v>286</v>
      </c>
      <c r="E115" s="106">
        <v>59679201</v>
      </c>
      <c r="F115" s="180" t="s">
        <v>287</v>
      </c>
      <c r="G115" s="3" t="s">
        <v>288</v>
      </c>
      <c r="H115" s="177">
        <v>41741</v>
      </c>
      <c r="I115" s="5" t="s">
        <v>141</v>
      </c>
      <c r="J115" s="1" t="s">
        <v>289</v>
      </c>
      <c r="K115" s="100" t="s">
        <v>290</v>
      </c>
      <c r="L115" s="99" t="s">
        <v>278</v>
      </c>
      <c r="M115" s="123" t="s">
        <v>140</v>
      </c>
      <c r="N115" s="123" t="s">
        <v>141</v>
      </c>
      <c r="O115" s="123" t="s">
        <v>140</v>
      </c>
      <c r="P115" s="219" t="s">
        <v>416</v>
      </c>
      <c r="Q115" s="219"/>
    </row>
    <row r="116" spans="2:17" ht="60.75" hidden="1" customHeight="1" x14ac:dyDescent="0.25">
      <c r="B116" s="173" t="s">
        <v>43</v>
      </c>
      <c r="C116" s="173">
        <f t="shared" si="2"/>
        <v>5.3</v>
      </c>
      <c r="D116" s="179" t="s">
        <v>286</v>
      </c>
      <c r="E116" s="106">
        <v>59679201</v>
      </c>
      <c r="F116" s="180" t="s">
        <v>287</v>
      </c>
      <c r="G116" s="3" t="s">
        <v>288</v>
      </c>
      <c r="H116" s="177">
        <v>41741</v>
      </c>
      <c r="I116" s="5" t="s">
        <v>141</v>
      </c>
      <c r="J116" s="1" t="s">
        <v>246</v>
      </c>
      <c r="K116" s="100" t="s">
        <v>292</v>
      </c>
      <c r="L116" s="99" t="s">
        <v>291</v>
      </c>
      <c r="M116" s="123" t="s">
        <v>140</v>
      </c>
      <c r="N116" s="123" t="s">
        <v>141</v>
      </c>
      <c r="O116" s="123" t="s">
        <v>140</v>
      </c>
      <c r="P116" s="219" t="s">
        <v>416</v>
      </c>
      <c r="Q116" s="219"/>
    </row>
    <row r="117" spans="2:17" ht="60.75" customHeight="1" x14ac:dyDescent="0.25">
      <c r="B117" s="173" t="s">
        <v>43</v>
      </c>
      <c r="C117" s="173">
        <f t="shared" si="2"/>
        <v>5.3</v>
      </c>
      <c r="D117" s="179" t="s">
        <v>286</v>
      </c>
      <c r="E117" s="106">
        <v>59679201</v>
      </c>
      <c r="F117" s="180" t="s">
        <v>287</v>
      </c>
      <c r="G117" s="3" t="s">
        <v>288</v>
      </c>
      <c r="H117" s="177">
        <v>41741</v>
      </c>
      <c r="I117" s="5" t="s">
        <v>141</v>
      </c>
      <c r="J117" s="1" t="s">
        <v>246</v>
      </c>
      <c r="K117" s="100" t="s">
        <v>294</v>
      </c>
      <c r="L117" s="99" t="s">
        <v>293</v>
      </c>
      <c r="M117" s="123" t="s">
        <v>140</v>
      </c>
      <c r="N117" s="123" t="s">
        <v>140</v>
      </c>
      <c r="O117" s="123" t="s">
        <v>140</v>
      </c>
      <c r="P117" s="219" t="s">
        <v>416</v>
      </c>
      <c r="Q117" s="219"/>
    </row>
    <row r="118" spans="2:17" ht="60.75" hidden="1" customHeight="1" x14ac:dyDescent="0.25">
      <c r="B118" s="173" t="s">
        <v>43</v>
      </c>
      <c r="C118" s="173">
        <f t="shared" si="2"/>
        <v>5.3</v>
      </c>
      <c r="D118" s="179" t="s">
        <v>295</v>
      </c>
      <c r="E118" s="106">
        <v>4358734</v>
      </c>
      <c r="F118" s="180" t="s">
        <v>296</v>
      </c>
      <c r="G118" s="3" t="s">
        <v>297</v>
      </c>
      <c r="H118" s="177">
        <v>38579</v>
      </c>
      <c r="I118" s="5" t="s">
        <v>141</v>
      </c>
      <c r="J118" s="1" t="s">
        <v>298</v>
      </c>
      <c r="K118" s="100" t="s">
        <v>326</v>
      </c>
      <c r="L118" s="99" t="s">
        <v>299</v>
      </c>
      <c r="M118" s="123" t="s">
        <v>140</v>
      </c>
      <c r="N118" s="123" t="s">
        <v>141</v>
      </c>
      <c r="O118" s="123" t="s">
        <v>140</v>
      </c>
      <c r="P118" s="219" t="s">
        <v>416</v>
      </c>
      <c r="Q118" s="219"/>
    </row>
    <row r="119" spans="2:17" ht="60.75" hidden="1" customHeight="1" x14ac:dyDescent="0.25">
      <c r="B119" s="173" t="s">
        <v>43</v>
      </c>
      <c r="C119" s="173">
        <f t="shared" si="2"/>
        <v>5.3</v>
      </c>
      <c r="D119" s="179" t="s">
        <v>295</v>
      </c>
      <c r="E119" s="106">
        <v>4358734</v>
      </c>
      <c r="F119" s="180" t="s">
        <v>296</v>
      </c>
      <c r="G119" s="3" t="s">
        <v>297</v>
      </c>
      <c r="H119" s="177">
        <v>38579</v>
      </c>
      <c r="I119" s="5" t="s">
        <v>141</v>
      </c>
      <c r="J119" s="1" t="s">
        <v>298</v>
      </c>
      <c r="K119" s="100" t="s">
        <v>301</v>
      </c>
      <c r="L119" s="99" t="s">
        <v>300</v>
      </c>
      <c r="M119" s="123" t="s">
        <v>140</v>
      </c>
      <c r="N119" s="123" t="s">
        <v>141</v>
      </c>
      <c r="O119" s="123" t="s">
        <v>140</v>
      </c>
      <c r="P119" s="219" t="s">
        <v>416</v>
      </c>
      <c r="Q119" s="219"/>
    </row>
    <row r="120" spans="2:17" ht="33.6" hidden="1" customHeight="1" x14ac:dyDescent="0.25">
      <c r="B120" s="173" t="s">
        <v>43</v>
      </c>
      <c r="C120" s="173">
        <f t="shared" si="2"/>
        <v>5.3</v>
      </c>
      <c r="D120" s="1" t="s">
        <v>362</v>
      </c>
      <c r="E120" s="1">
        <v>59669207</v>
      </c>
      <c r="F120" s="1" t="s">
        <v>363</v>
      </c>
      <c r="G120" s="3" t="s">
        <v>364</v>
      </c>
      <c r="H120" s="177">
        <v>36984</v>
      </c>
      <c r="I120" s="5" t="s">
        <v>141</v>
      </c>
      <c r="J120" s="1" t="s">
        <v>246</v>
      </c>
      <c r="K120" s="181" t="s">
        <v>365</v>
      </c>
      <c r="L120" s="181" t="s">
        <v>278</v>
      </c>
      <c r="M120" s="123" t="s">
        <v>140</v>
      </c>
      <c r="N120" s="123" t="s">
        <v>141</v>
      </c>
      <c r="O120" s="123" t="s">
        <v>140</v>
      </c>
      <c r="P120" s="219" t="s">
        <v>416</v>
      </c>
      <c r="Q120" s="219"/>
    </row>
    <row r="121" spans="2:17" ht="33.6" hidden="1" customHeight="1" x14ac:dyDescent="0.25">
      <c r="B121" s="173" t="s">
        <v>43</v>
      </c>
      <c r="C121" s="173">
        <f t="shared" si="2"/>
        <v>5.3</v>
      </c>
      <c r="D121" s="1" t="s">
        <v>356</v>
      </c>
      <c r="E121" s="1">
        <v>1087131324</v>
      </c>
      <c r="F121" s="1" t="s">
        <v>357</v>
      </c>
      <c r="G121" s="3" t="s">
        <v>288</v>
      </c>
      <c r="H121" s="177">
        <v>41909</v>
      </c>
      <c r="I121" s="5" t="s">
        <v>141</v>
      </c>
      <c r="J121" s="1" t="s">
        <v>360</v>
      </c>
      <c r="K121" s="181" t="s">
        <v>361</v>
      </c>
      <c r="L121" s="181" t="s">
        <v>357</v>
      </c>
      <c r="M121" s="123" t="s">
        <v>140</v>
      </c>
      <c r="N121" s="123" t="s">
        <v>141</v>
      </c>
      <c r="O121" s="123" t="s">
        <v>140</v>
      </c>
      <c r="P121" s="219" t="s">
        <v>416</v>
      </c>
      <c r="Q121" s="219"/>
    </row>
    <row r="122" spans="2:17" ht="33.6" hidden="1" customHeight="1" x14ac:dyDescent="0.25">
      <c r="B122" s="173" t="s">
        <v>43</v>
      </c>
      <c r="C122" s="173">
        <f t="shared" si="2"/>
        <v>5.3</v>
      </c>
      <c r="D122" s="1" t="s">
        <v>356</v>
      </c>
      <c r="E122" s="1">
        <v>1087131324</v>
      </c>
      <c r="F122" s="1" t="s">
        <v>357</v>
      </c>
      <c r="G122" s="3" t="s">
        <v>288</v>
      </c>
      <c r="H122" s="177">
        <v>41909</v>
      </c>
      <c r="I122" s="5" t="s">
        <v>141</v>
      </c>
      <c r="J122" s="1" t="s">
        <v>358</v>
      </c>
      <c r="K122" s="181" t="s">
        <v>359</v>
      </c>
      <c r="L122" s="181" t="s">
        <v>357</v>
      </c>
      <c r="M122" s="123" t="s">
        <v>140</v>
      </c>
      <c r="N122" s="123" t="s">
        <v>141</v>
      </c>
      <c r="O122" s="123" t="s">
        <v>140</v>
      </c>
      <c r="P122" s="219" t="s">
        <v>416</v>
      </c>
      <c r="Q122" s="219"/>
    </row>
    <row r="123" spans="2:17" ht="33.6" customHeight="1" x14ac:dyDescent="0.25">
      <c r="B123" s="186" t="s">
        <v>43</v>
      </c>
      <c r="C123" s="186">
        <f t="shared" si="2"/>
        <v>5.3</v>
      </c>
      <c r="D123" s="1" t="s">
        <v>386</v>
      </c>
      <c r="E123" s="1">
        <v>59674729</v>
      </c>
      <c r="F123" s="1" t="s">
        <v>287</v>
      </c>
      <c r="G123" s="3" t="s">
        <v>218</v>
      </c>
      <c r="H123" s="177">
        <v>38079</v>
      </c>
      <c r="I123" s="5" t="s">
        <v>141</v>
      </c>
      <c r="J123" s="1" t="s">
        <v>387</v>
      </c>
      <c r="K123" s="181" t="s">
        <v>388</v>
      </c>
      <c r="L123" s="181" t="s">
        <v>389</v>
      </c>
      <c r="M123" s="123" t="s">
        <v>140</v>
      </c>
      <c r="N123" s="123" t="s">
        <v>140</v>
      </c>
      <c r="O123" s="123" t="s">
        <v>140</v>
      </c>
      <c r="P123" s="219" t="s">
        <v>416</v>
      </c>
      <c r="Q123" s="219"/>
    </row>
    <row r="124" spans="2:17" ht="33.6" customHeight="1" x14ac:dyDescent="0.25">
      <c r="B124" s="187" t="s">
        <v>43</v>
      </c>
      <c r="C124" s="187">
        <f t="shared" si="2"/>
        <v>5.3</v>
      </c>
      <c r="D124" s="1" t="s">
        <v>390</v>
      </c>
      <c r="E124" s="1">
        <v>1087111077</v>
      </c>
      <c r="F124" s="1" t="s">
        <v>391</v>
      </c>
      <c r="G124" s="3" t="s">
        <v>288</v>
      </c>
      <c r="H124" s="177">
        <v>41818</v>
      </c>
      <c r="I124" s="5" t="s">
        <v>141</v>
      </c>
      <c r="J124" s="1" t="s">
        <v>394</v>
      </c>
      <c r="K124" s="181" t="s">
        <v>393</v>
      </c>
      <c r="L124" s="181" t="s">
        <v>392</v>
      </c>
      <c r="M124" s="123" t="s">
        <v>140</v>
      </c>
      <c r="N124" s="123" t="s">
        <v>140</v>
      </c>
      <c r="O124" s="123" t="s">
        <v>140</v>
      </c>
      <c r="P124" s="219" t="s">
        <v>416</v>
      </c>
      <c r="Q124" s="219"/>
    </row>
    <row r="125" spans="2:17" ht="33.6" customHeight="1" x14ac:dyDescent="0.25">
      <c r="B125" s="187" t="s">
        <v>43</v>
      </c>
      <c r="C125" s="187">
        <f t="shared" si="2"/>
        <v>5.3</v>
      </c>
      <c r="D125" s="1" t="s">
        <v>395</v>
      </c>
      <c r="E125" s="1">
        <v>59678693</v>
      </c>
      <c r="F125" s="1" t="s">
        <v>396</v>
      </c>
      <c r="G125" s="3" t="s">
        <v>288</v>
      </c>
      <c r="H125" s="177">
        <v>39795</v>
      </c>
      <c r="I125" s="5" t="s">
        <v>141</v>
      </c>
      <c r="J125" s="1" t="s">
        <v>298</v>
      </c>
      <c r="K125" s="181" t="s">
        <v>398</v>
      </c>
      <c r="L125" s="181" t="s">
        <v>392</v>
      </c>
      <c r="M125" s="123" t="s">
        <v>140</v>
      </c>
      <c r="N125" s="123" t="s">
        <v>140</v>
      </c>
      <c r="O125" s="123" t="s">
        <v>140</v>
      </c>
      <c r="P125" s="219" t="s">
        <v>416</v>
      </c>
      <c r="Q125" s="219"/>
    </row>
    <row r="126" spans="2:17" ht="33.6" customHeight="1" x14ac:dyDescent="0.25">
      <c r="B126" s="187" t="s">
        <v>43</v>
      </c>
      <c r="C126" s="187">
        <f t="shared" si="2"/>
        <v>5.3</v>
      </c>
      <c r="D126" s="1" t="s">
        <v>395</v>
      </c>
      <c r="E126" s="1">
        <v>59678693</v>
      </c>
      <c r="F126" s="1" t="s">
        <v>396</v>
      </c>
      <c r="G126" s="3" t="s">
        <v>288</v>
      </c>
      <c r="H126" s="177">
        <v>39795</v>
      </c>
      <c r="I126" s="5" t="s">
        <v>141</v>
      </c>
      <c r="J126" s="1" t="s">
        <v>298</v>
      </c>
      <c r="K126" s="181" t="s">
        <v>397</v>
      </c>
      <c r="L126" s="181" t="s">
        <v>392</v>
      </c>
      <c r="M126" s="123" t="s">
        <v>140</v>
      </c>
      <c r="N126" s="123" t="s">
        <v>140</v>
      </c>
      <c r="O126" s="123" t="s">
        <v>140</v>
      </c>
      <c r="P126" s="219" t="s">
        <v>416</v>
      </c>
      <c r="Q126" s="219"/>
    </row>
    <row r="127" spans="2:17" ht="33.6" customHeight="1" x14ac:dyDescent="0.25">
      <c r="B127" s="187" t="s">
        <v>43</v>
      </c>
      <c r="C127" s="187">
        <f t="shared" si="2"/>
        <v>5.3</v>
      </c>
      <c r="D127" s="1" t="s">
        <v>395</v>
      </c>
      <c r="E127" s="1">
        <v>59678693</v>
      </c>
      <c r="F127" s="1" t="s">
        <v>396</v>
      </c>
      <c r="G127" s="3" t="s">
        <v>288</v>
      </c>
      <c r="H127" s="177">
        <v>39795</v>
      </c>
      <c r="I127" s="5" t="s">
        <v>141</v>
      </c>
      <c r="J127" s="1" t="s">
        <v>298</v>
      </c>
      <c r="K127" s="181" t="s">
        <v>399</v>
      </c>
      <c r="L127" s="181" t="s">
        <v>392</v>
      </c>
      <c r="M127" s="123" t="s">
        <v>140</v>
      </c>
      <c r="N127" s="123" t="s">
        <v>140</v>
      </c>
      <c r="O127" s="123" t="s">
        <v>140</v>
      </c>
      <c r="P127" s="219" t="s">
        <v>416</v>
      </c>
      <c r="Q127" s="219"/>
    </row>
    <row r="128" spans="2:17" ht="33.6" customHeight="1" x14ac:dyDescent="0.25">
      <c r="B128" s="187" t="s">
        <v>43</v>
      </c>
      <c r="C128" s="187">
        <f t="shared" si="2"/>
        <v>5.3</v>
      </c>
      <c r="D128" s="1" t="s">
        <v>395</v>
      </c>
      <c r="E128" s="1">
        <v>59678693</v>
      </c>
      <c r="F128" s="1" t="s">
        <v>396</v>
      </c>
      <c r="G128" s="3" t="s">
        <v>288</v>
      </c>
      <c r="H128" s="177">
        <v>39795</v>
      </c>
      <c r="I128" s="5" t="s">
        <v>141</v>
      </c>
      <c r="J128" s="1" t="s">
        <v>298</v>
      </c>
      <c r="K128" s="181" t="s">
        <v>400</v>
      </c>
      <c r="L128" s="181" t="s">
        <v>392</v>
      </c>
      <c r="M128" s="123" t="s">
        <v>140</v>
      </c>
      <c r="N128" s="123" t="s">
        <v>140</v>
      </c>
      <c r="O128" s="123" t="s">
        <v>140</v>
      </c>
      <c r="P128" s="219" t="s">
        <v>416</v>
      </c>
      <c r="Q128" s="219"/>
    </row>
    <row r="129" spans="2:17" ht="33.6" customHeight="1" x14ac:dyDescent="0.25">
      <c r="B129" s="187" t="s">
        <v>43</v>
      </c>
      <c r="C129" s="187">
        <f t="shared" si="2"/>
        <v>5.3</v>
      </c>
      <c r="D129" s="1" t="s">
        <v>401</v>
      </c>
      <c r="E129" s="1">
        <v>52027694</v>
      </c>
      <c r="F129" s="1" t="s">
        <v>402</v>
      </c>
      <c r="G129" s="3" t="s">
        <v>218</v>
      </c>
      <c r="H129" s="177">
        <v>37491</v>
      </c>
      <c r="I129" s="5" t="s">
        <v>141</v>
      </c>
      <c r="J129" s="1" t="s">
        <v>188</v>
      </c>
      <c r="K129" s="181" t="s">
        <v>403</v>
      </c>
      <c r="L129" s="181" t="s">
        <v>404</v>
      </c>
      <c r="M129" s="123" t="s">
        <v>140</v>
      </c>
      <c r="N129" s="123" t="s">
        <v>140</v>
      </c>
      <c r="O129" s="123" t="s">
        <v>140</v>
      </c>
      <c r="P129" s="219" t="s">
        <v>416</v>
      </c>
      <c r="Q129" s="219"/>
    </row>
    <row r="130" spans="2:17" ht="33.6" customHeight="1" x14ac:dyDescent="0.25">
      <c r="B130" s="187" t="s">
        <v>43</v>
      </c>
      <c r="C130" s="187">
        <f t="shared" si="2"/>
        <v>5.3</v>
      </c>
      <c r="D130" s="1" t="s">
        <v>405</v>
      </c>
      <c r="E130" s="1">
        <v>59671896</v>
      </c>
      <c r="F130" s="1" t="s">
        <v>406</v>
      </c>
      <c r="G130" s="3" t="s">
        <v>407</v>
      </c>
      <c r="H130" s="177">
        <v>41261</v>
      </c>
      <c r="I130" s="5" t="s">
        <v>141</v>
      </c>
      <c r="J130" s="1" t="s">
        <v>246</v>
      </c>
      <c r="K130" s="181" t="s">
        <v>408</v>
      </c>
      <c r="L130" s="181" t="s">
        <v>392</v>
      </c>
      <c r="M130" s="123" t="s">
        <v>140</v>
      </c>
      <c r="N130" s="123" t="s">
        <v>140</v>
      </c>
      <c r="O130" s="123" t="s">
        <v>140</v>
      </c>
      <c r="P130" s="219" t="s">
        <v>416</v>
      </c>
      <c r="Q130" s="219"/>
    </row>
    <row r="131" spans="2:17" ht="33.6" customHeight="1" x14ac:dyDescent="0.25">
      <c r="B131" s="187" t="s">
        <v>43</v>
      </c>
      <c r="C131" s="187">
        <f t="shared" si="2"/>
        <v>5.3</v>
      </c>
      <c r="D131" s="1" t="s">
        <v>409</v>
      </c>
      <c r="E131" s="1">
        <v>59680096</v>
      </c>
      <c r="F131" s="1" t="s">
        <v>410</v>
      </c>
      <c r="G131" s="3" t="s">
        <v>411</v>
      </c>
      <c r="H131" s="177">
        <v>41830</v>
      </c>
      <c r="I131" s="5" t="s">
        <v>141</v>
      </c>
      <c r="J131" s="1" t="s">
        <v>188</v>
      </c>
      <c r="K131" s="181" t="s">
        <v>403</v>
      </c>
      <c r="L131" s="181" t="s">
        <v>392</v>
      </c>
      <c r="M131" s="123" t="s">
        <v>140</v>
      </c>
      <c r="N131" s="123" t="s">
        <v>140</v>
      </c>
      <c r="O131" s="123" t="s">
        <v>140</v>
      </c>
      <c r="P131" s="219" t="s">
        <v>416</v>
      </c>
      <c r="Q131" s="219"/>
    </row>
    <row r="132" spans="2:17" ht="33.6" customHeight="1" x14ac:dyDescent="0.25">
      <c r="B132" s="187" t="s">
        <v>43</v>
      </c>
      <c r="C132" s="187">
        <f t="shared" si="2"/>
        <v>5.3</v>
      </c>
      <c r="D132" s="1" t="s">
        <v>412</v>
      </c>
      <c r="E132" s="1">
        <v>34558839</v>
      </c>
      <c r="F132" s="1" t="s">
        <v>413</v>
      </c>
      <c r="G132" s="3" t="s">
        <v>414</v>
      </c>
      <c r="H132" s="177">
        <v>34362</v>
      </c>
      <c r="I132" s="5" t="s">
        <v>141</v>
      </c>
      <c r="J132" s="1" t="s">
        <v>188</v>
      </c>
      <c r="K132" s="181" t="s">
        <v>415</v>
      </c>
      <c r="L132" s="181" t="s">
        <v>392</v>
      </c>
      <c r="M132" s="123" t="s">
        <v>140</v>
      </c>
      <c r="N132" s="123" t="s">
        <v>140</v>
      </c>
      <c r="O132" s="123" t="s">
        <v>140</v>
      </c>
      <c r="P132" s="219" t="s">
        <v>416</v>
      </c>
      <c r="Q132" s="219"/>
    </row>
    <row r="133" spans="2:17" ht="33.6" customHeight="1" x14ac:dyDescent="0.25">
      <c r="B133" s="173" t="s">
        <v>44</v>
      </c>
      <c r="C133" s="173">
        <f t="shared" si="2"/>
        <v>5.3</v>
      </c>
      <c r="D133" s="1" t="s">
        <v>304</v>
      </c>
      <c r="E133" s="1">
        <v>59676094</v>
      </c>
      <c r="F133" s="1" t="s">
        <v>305</v>
      </c>
      <c r="G133" s="3" t="s">
        <v>218</v>
      </c>
      <c r="H133" s="177">
        <v>39549</v>
      </c>
      <c r="I133" s="5" t="s">
        <v>140</v>
      </c>
      <c r="J133" s="1" t="s">
        <v>306</v>
      </c>
      <c r="K133" s="99" t="s">
        <v>307</v>
      </c>
      <c r="L133" s="99" t="s">
        <v>305</v>
      </c>
      <c r="M133" s="123" t="s">
        <v>140</v>
      </c>
      <c r="N133" s="123" t="s">
        <v>140</v>
      </c>
      <c r="O133" s="123" t="s">
        <v>140</v>
      </c>
      <c r="P133" s="219" t="s">
        <v>416</v>
      </c>
      <c r="Q133" s="219"/>
    </row>
    <row r="134" spans="2:17" ht="33.6" customHeight="1" x14ac:dyDescent="0.25">
      <c r="B134" s="173" t="s">
        <v>44</v>
      </c>
      <c r="C134" s="173">
        <f t="shared" si="2"/>
        <v>5.3</v>
      </c>
      <c r="D134" s="1" t="s">
        <v>304</v>
      </c>
      <c r="E134" s="1">
        <v>59676094</v>
      </c>
      <c r="F134" s="1" t="s">
        <v>305</v>
      </c>
      <c r="G134" s="3" t="s">
        <v>218</v>
      </c>
      <c r="H134" s="177">
        <v>39549</v>
      </c>
      <c r="I134" s="5" t="s">
        <v>140</v>
      </c>
      <c r="J134" s="1" t="s">
        <v>308</v>
      </c>
      <c r="K134" s="99" t="s">
        <v>309</v>
      </c>
      <c r="L134" s="99" t="s">
        <v>305</v>
      </c>
      <c r="M134" s="123" t="s">
        <v>140</v>
      </c>
      <c r="N134" s="123" t="s">
        <v>140</v>
      </c>
      <c r="O134" s="123" t="s">
        <v>140</v>
      </c>
      <c r="P134" s="219" t="s">
        <v>416</v>
      </c>
      <c r="Q134" s="219"/>
    </row>
    <row r="135" spans="2:17" ht="33.6" customHeight="1" x14ac:dyDescent="0.25">
      <c r="B135" s="173" t="s">
        <v>44</v>
      </c>
      <c r="C135" s="173">
        <f t="shared" si="2"/>
        <v>5.3</v>
      </c>
      <c r="D135" s="1" t="s">
        <v>310</v>
      </c>
      <c r="E135" s="1">
        <v>59819919</v>
      </c>
      <c r="F135" s="1" t="s">
        <v>311</v>
      </c>
      <c r="G135" s="3" t="s">
        <v>312</v>
      </c>
      <c r="H135" s="177">
        <v>40894</v>
      </c>
      <c r="I135" s="5" t="s">
        <v>141</v>
      </c>
      <c r="J135" s="1" t="s">
        <v>313</v>
      </c>
      <c r="K135" s="99" t="s">
        <v>314</v>
      </c>
      <c r="L135" s="99" t="s">
        <v>311</v>
      </c>
      <c r="M135" s="123" t="s">
        <v>140</v>
      </c>
      <c r="N135" s="123" t="s">
        <v>140</v>
      </c>
      <c r="O135" s="123" t="s">
        <v>140</v>
      </c>
      <c r="P135" s="219" t="s">
        <v>416</v>
      </c>
      <c r="Q135" s="219"/>
    </row>
    <row r="136" spans="2:17" ht="33.6" customHeight="1" x14ac:dyDescent="0.25">
      <c r="B136" s="173" t="s">
        <v>44</v>
      </c>
      <c r="C136" s="173">
        <f t="shared" si="2"/>
        <v>5.3</v>
      </c>
      <c r="D136" s="1" t="s">
        <v>315</v>
      </c>
      <c r="E136" s="1">
        <v>1085270034</v>
      </c>
      <c r="F136" s="1" t="s">
        <v>311</v>
      </c>
      <c r="G136" s="3" t="s">
        <v>316</v>
      </c>
      <c r="H136" s="177">
        <v>40718</v>
      </c>
      <c r="I136" s="5" t="s">
        <v>140</v>
      </c>
      <c r="J136" s="1" t="s">
        <v>317</v>
      </c>
      <c r="K136" s="99" t="s">
        <v>318</v>
      </c>
      <c r="L136" s="99" t="s">
        <v>319</v>
      </c>
      <c r="M136" s="123" t="s">
        <v>140</v>
      </c>
      <c r="N136" s="123" t="s">
        <v>140</v>
      </c>
      <c r="O136" s="123" t="s">
        <v>140</v>
      </c>
      <c r="P136" s="219" t="s">
        <v>416</v>
      </c>
      <c r="Q136" s="219"/>
    </row>
    <row r="137" spans="2:17" ht="33.6" customHeight="1" x14ac:dyDescent="0.25">
      <c r="B137" s="173" t="s">
        <v>44</v>
      </c>
      <c r="C137" s="173">
        <f t="shared" si="2"/>
        <v>5.3</v>
      </c>
      <c r="D137" s="1" t="s">
        <v>315</v>
      </c>
      <c r="E137" s="1">
        <v>1085270034</v>
      </c>
      <c r="F137" s="1" t="s">
        <v>311</v>
      </c>
      <c r="G137" s="3" t="s">
        <v>316</v>
      </c>
      <c r="H137" s="177">
        <v>40718</v>
      </c>
      <c r="I137" s="5" t="s">
        <v>140</v>
      </c>
      <c r="J137" s="1" t="s">
        <v>320</v>
      </c>
      <c r="K137" s="99" t="s">
        <v>321</v>
      </c>
      <c r="L137" s="99" t="s">
        <v>322</v>
      </c>
      <c r="M137" s="123" t="s">
        <v>140</v>
      </c>
      <c r="N137" s="123" t="s">
        <v>140</v>
      </c>
      <c r="O137" s="123" t="s">
        <v>140</v>
      </c>
      <c r="P137" s="219" t="s">
        <v>416</v>
      </c>
      <c r="Q137" s="219"/>
    </row>
    <row r="138" spans="2:17" ht="33.6" customHeight="1" x14ac:dyDescent="0.25">
      <c r="B138" s="173" t="s">
        <v>44</v>
      </c>
      <c r="C138" s="173">
        <f t="shared" si="2"/>
        <v>5.3</v>
      </c>
      <c r="D138" s="1" t="s">
        <v>323</v>
      </c>
      <c r="E138" s="1">
        <v>1085285591</v>
      </c>
      <c r="F138" s="1" t="s">
        <v>311</v>
      </c>
      <c r="G138" s="3" t="s">
        <v>316</v>
      </c>
      <c r="H138" s="177">
        <v>41250</v>
      </c>
      <c r="I138" s="5" t="s">
        <v>140</v>
      </c>
      <c r="J138" s="1" t="s">
        <v>317</v>
      </c>
      <c r="K138" s="99" t="s">
        <v>324</v>
      </c>
      <c r="L138" s="99" t="s">
        <v>325</v>
      </c>
      <c r="M138" s="123" t="s">
        <v>140</v>
      </c>
      <c r="N138" s="123" t="s">
        <v>140</v>
      </c>
      <c r="O138" s="123" t="s">
        <v>140</v>
      </c>
      <c r="P138" s="219" t="s">
        <v>416</v>
      </c>
      <c r="Q138" s="219"/>
    </row>
    <row r="139" spans="2:17" ht="33.6" customHeight="1" x14ac:dyDescent="0.25">
      <c r="B139" s="173" t="s">
        <v>44</v>
      </c>
      <c r="C139" s="173">
        <f t="shared" si="2"/>
        <v>5.3</v>
      </c>
      <c r="D139" s="1" t="s">
        <v>323</v>
      </c>
      <c r="E139" s="1">
        <v>1085285591</v>
      </c>
      <c r="F139" s="1" t="s">
        <v>311</v>
      </c>
      <c r="G139" s="3" t="s">
        <v>316</v>
      </c>
      <c r="H139" s="177">
        <v>41250</v>
      </c>
      <c r="I139" s="5" t="s">
        <v>140</v>
      </c>
      <c r="J139" s="1" t="s">
        <v>327</v>
      </c>
      <c r="K139" s="99" t="s">
        <v>328</v>
      </c>
      <c r="L139" s="99" t="s">
        <v>325</v>
      </c>
      <c r="M139" s="123" t="s">
        <v>140</v>
      </c>
      <c r="N139" s="123" t="s">
        <v>140</v>
      </c>
      <c r="O139" s="123" t="s">
        <v>140</v>
      </c>
      <c r="P139" s="219" t="s">
        <v>416</v>
      </c>
      <c r="Q139" s="219"/>
    </row>
    <row r="140" spans="2:17" ht="33.6" customHeight="1" x14ac:dyDescent="0.25">
      <c r="B140" s="173" t="s">
        <v>44</v>
      </c>
      <c r="C140" s="173">
        <f t="shared" si="2"/>
        <v>5.3</v>
      </c>
      <c r="D140" s="178" t="s">
        <v>329</v>
      </c>
      <c r="E140" s="178">
        <v>27403473</v>
      </c>
      <c r="F140" s="178" t="s">
        <v>330</v>
      </c>
      <c r="G140" s="3" t="s">
        <v>312</v>
      </c>
      <c r="H140" s="177">
        <v>38695</v>
      </c>
      <c r="I140" s="5" t="s">
        <v>141</v>
      </c>
      <c r="J140" s="1" t="s">
        <v>327</v>
      </c>
      <c r="K140" s="99" t="s">
        <v>331</v>
      </c>
      <c r="L140" s="99" t="s">
        <v>325</v>
      </c>
      <c r="M140" s="123" t="s">
        <v>140</v>
      </c>
      <c r="N140" s="123" t="s">
        <v>140</v>
      </c>
      <c r="O140" s="123" t="s">
        <v>140</v>
      </c>
      <c r="P140" s="219" t="s">
        <v>416</v>
      </c>
      <c r="Q140" s="219"/>
    </row>
    <row r="141" spans="2:17" ht="33.6" customHeight="1" x14ac:dyDescent="0.25">
      <c r="B141" s="173" t="s">
        <v>44</v>
      </c>
      <c r="C141" s="173">
        <f t="shared" si="2"/>
        <v>5.3</v>
      </c>
      <c r="D141" s="1" t="s">
        <v>332</v>
      </c>
      <c r="E141" s="1">
        <v>66954874</v>
      </c>
      <c r="F141" s="1" t="s">
        <v>305</v>
      </c>
      <c r="G141" s="3" t="s">
        <v>218</v>
      </c>
      <c r="H141" s="177">
        <v>41874</v>
      </c>
      <c r="I141" s="5" t="s">
        <v>141</v>
      </c>
      <c r="J141" s="1" t="s">
        <v>246</v>
      </c>
      <c r="K141" s="99" t="s">
        <v>333</v>
      </c>
      <c r="L141" s="99" t="s">
        <v>325</v>
      </c>
      <c r="M141" s="123" t="s">
        <v>140</v>
      </c>
      <c r="N141" s="123" t="s">
        <v>140</v>
      </c>
      <c r="O141" s="123" t="s">
        <v>140</v>
      </c>
      <c r="P141" s="219" t="s">
        <v>416</v>
      </c>
      <c r="Q141" s="219"/>
    </row>
    <row r="142" spans="2:17" ht="33.6" customHeight="1" x14ac:dyDescent="0.25">
      <c r="B142" s="173" t="s">
        <v>44</v>
      </c>
      <c r="C142" s="173">
        <f t="shared" si="2"/>
        <v>5.3</v>
      </c>
      <c r="D142" s="1" t="s">
        <v>334</v>
      </c>
      <c r="E142" s="1">
        <v>1111769640</v>
      </c>
      <c r="F142" s="1" t="s">
        <v>335</v>
      </c>
      <c r="G142" s="3" t="s">
        <v>336</v>
      </c>
      <c r="H142" s="177">
        <v>41544</v>
      </c>
      <c r="I142" s="5" t="s">
        <v>141</v>
      </c>
      <c r="J142" s="1" t="s">
        <v>337</v>
      </c>
      <c r="K142" s="99" t="s">
        <v>338</v>
      </c>
      <c r="L142" s="99" t="s">
        <v>339</v>
      </c>
      <c r="M142" s="123" t="s">
        <v>140</v>
      </c>
      <c r="N142" s="123" t="s">
        <v>140</v>
      </c>
      <c r="O142" s="123" t="s">
        <v>140</v>
      </c>
      <c r="P142" s="219" t="s">
        <v>416</v>
      </c>
      <c r="Q142" s="219"/>
    </row>
    <row r="143" spans="2:17" ht="33.6" customHeight="1" x14ac:dyDescent="0.25">
      <c r="B143" s="173" t="s">
        <v>44</v>
      </c>
      <c r="C143" s="173">
        <f t="shared" si="2"/>
        <v>5.3</v>
      </c>
      <c r="D143" s="1" t="s">
        <v>340</v>
      </c>
      <c r="E143" s="1">
        <v>59676654</v>
      </c>
      <c r="F143" s="1" t="s">
        <v>305</v>
      </c>
      <c r="G143" s="3" t="s">
        <v>218</v>
      </c>
      <c r="H143" s="177">
        <v>38212</v>
      </c>
      <c r="I143" s="5" t="s">
        <v>141</v>
      </c>
      <c r="J143" s="1" t="s">
        <v>341</v>
      </c>
      <c r="K143" s="99" t="s">
        <v>342</v>
      </c>
      <c r="L143" s="99" t="s">
        <v>343</v>
      </c>
      <c r="M143" s="123" t="s">
        <v>140</v>
      </c>
      <c r="N143" s="123" t="s">
        <v>140</v>
      </c>
      <c r="O143" s="123" t="s">
        <v>140</v>
      </c>
      <c r="P143" s="219" t="s">
        <v>416</v>
      </c>
      <c r="Q143" s="219"/>
    </row>
    <row r="144" spans="2:17" ht="33.6" customHeight="1" x14ac:dyDescent="0.25">
      <c r="B144" s="173" t="s">
        <v>44</v>
      </c>
      <c r="C144" s="173">
        <f t="shared" si="2"/>
        <v>5.3</v>
      </c>
      <c r="D144" s="1" t="s">
        <v>344</v>
      </c>
      <c r="E144" s="1">
        <v>1144147241</v>
      </c>
      <c r="F144" s="1" t="s">
        <v>311</v>
      </c>
      <c r="G144" s="3" t="s">
        <v>345</v>
      </c>
      <c r="H144" s="177">
        <v>41620</v>
      </c>
      <c r="I144" s="5" t="s">
        <v>141</v>
      </c>
      <c r="J144" s="1" t="s">
        <v>188</v>
      </c>
      <c r="K144" s="181" t="s">
        <v>346</v>
      </c>
      <c r="L144" s="181">
        <v>41943</v>
      </c>
      <c r="M144" s="123" t="s">
        <v>140</v>
      </c>
      <c r="N144" s="123" t="s">
        <v>140</v>
      </c>
      <c r="O144" s="123" t="s">
        <v>140</v>
      </c>
      <c r="P144" s="219" t="s">
        <v>416</v>
      </c>
      <c r="Q144" s="219"/>
    </row>
    <row r="145" spans="2:17" ht="33.6" hidden="1" customHeight="1" x14ac:dyDescent="0.25">
      <c r="B145" s="173" t="s">
        <v>44</v>
      </c>
      <c r="C145" s="173">
        <f t="shared" si="2"/>
        <v>5.3</v>
      </c>
      <c r="D145" s="1" t="s">
        <v>347</v>
      </c>
      <c r="E145" s="1">
        <v>59688776</v>
      </c>
      <c r="F145" s="1" t="s">
        <v>305</v>
      </c>
      <c r="G145" s="3" t="s">
        <v>218</v>
      </c>
      <c r="H145" s="177">
        <v>41506</v>
      </c>
      <c r="I145" s="5" t="s">
        <v>141</v>
      </c>
      <c r="J145" s="1"/>
      <c r="K145" s="181"/>
      <c r="L145" s="181"/>
      <c r="M145" s="123" t="s">
        <v>140</v>
      </c>
      <c r="N145" s="123" t="s">
        <v>141</v>
      </c>
      <c r="O145" s="123" t="s">
        <v>140</v>
      </c>
      <c r="P145" s="219" t="s">
        <v>416</v>
      </c>
      <c r="Q145" s="219"/>
    </row>
    <row r="146" spans="2:17" ht="33.6" customHeight="1" x14ac:dyDescent="0.25">
      <c r="B146" s="173" t="s">
        <v>44</v>
      </c>
      <c r="C146" s="173">
        <f t="shared" si="2"/>
        <v>5.3</v>
      </c>
      <c r="D146" s="1" t="s">
        <v>348</v>
      </c>
      <c r="E146" s="1">
        <v>1087116271</v>
      </c>
      <c r="F146" s="1" t="s">
        <v>305</v>
      </c>
      <c r="G146" s="3" t="s">
        <v>349</v>
      </c>
      <c r="H146" s="177">
        <v>41397</v>
      </c>
      <c r="I146" s="5" t="s">
        <v>141</v>
      </c>
      <c r="J146" s="1" t="s">
        <v>350</v>
      </c>
      <c r="K146" s="181" t="s">
        <v>351</v>
      </c>
      <c r="L146" s="181" t="s">
        <v>352</v>
      </c>
      <c r="M146" s="123" t="s">
        <v>140</v>
      </c>
      <c r="N146" s="123" t="s">
        <v>140</v>
      </c>
      <c r="O146" s="123" t="s">
        <v>140</v>
      </c>
      <c r="P146" s="219" t="s">
        <v>416</v>
      </c>
      <c r="Q146" s="219"/>
    </row>
    <row r="147" spans="2:17" ht="33.6" customHeight="1" x14ac:dyDescent="0.25">
      <c r="B147" s="173" t="s">
        <v>44</v>
      </c>
      <c r="C147" s="173">
        <f t="shared" si="2"/>
        <v>5.3</v>
      </c>
      <c r="D147" s="1" t="s">
        <v>348</v>
      </c>
      <c r="E147" s="1">
        <v>1087116271</v>
      </c>
      <c r="F147" s="1" t="s">
        <v>305</v>
      </c>
      <c r="G147" s="3" t="s">
        <v>349</v>
      </c>
      <c r="H147" s="177">
        <v>41397</v>
      </c>
      <c r="I147" s="5" t="s">
        <v>141</v>
      </c>
      <c r="J147" s="1" t="s">
        <v>246</v>
      </c>
      <c r="K147" s="181" t="s">
        <v>353</v>
      </c>
      <c r="L147" s="181" t="s">
        <v>352</v>
      </c>
      <c r="M147" s="123" t="s">
        <v>140</v>
      </c>
      <c r="N147" s="123" t="s">
        <v>140</v>
      </c>
      <c r="O147" s="123" t="s">
        <v>140</v>
      </c>
      <c r="P147" s="219" t="s">
        <v>416</v>
      </c>
      <c r="Q147" s="219"/>
    </row>
    <row r="148" spans="2:17" ht="33.6" customHeight="1" x14ac:dyDescent="0.25">
      <c r="B148" s="173" t="s">
        <v>44</v>
      </c>
      <c r="C148" s="173">
        <f t="shared" si="2"/>
        <v>5.3</v>
      </c>
      <c r="D148" s="1" t="s">
        <v>354</v>
      </c>
      <c r="E148" s="1">
        <v>1085907278</v>
      </c>
      <c r="F148" s="1" t="s">
        <v>311</v>
      </c>
      <c r="G148" s="3" t="s">
        <v>316</v>
      </c>
      <c r="H148" s="177">
        <v>40522</v>
      </c>
      <c r="I148" s="5" t="s">
        <v>141</v>
      </c>
      <c r="J148" s="1" t="s">
        <v>246</v>
      </c>
      <c r="K148" s="181" t="s">
        <v>355</v>
      </c>
      <c r="L148" s="181" t="s">
        <v>352</v>
      </c>
      <c r="M148" s="123" t="s">
        <v>140</v>
      </c>
      <c r="N148" s="123" t="s">
        <v>140</v>
      </c>
      <c r="O148" s="123" t="s">
        <v>140</v>
      </c>
      <c r="P148" s="219" t="s">
        <v>416</v>
      </c>
      <c r="Q148" s="219"/>
    </row>
    <row r="149" spans="2:17" ht="33.6" customHeight="1" x14ac:dyDescent="0.25">
      <c r="B149" s="173" t="s">
        <v>44</v>
      </c>
      <c r="C149" s="173">
        <f t="shared" si="2"/>
        <v>5.3</v>
      </c>
      <c r="D149" s="1" t="s">
        <v>366</v>
      </c>
      <c r="E149" s="1">
        <v>59672230</v>
      </c>
      <c r="F149" s="1" t="s">
        <v>305</v>
      </c>
      <c r="G149" s="3" t="s">
        <v>367</v>
      </c>
      <c r="H149" s="177">
        <v>41712</v>
      </c>
      <c r="I149" s="5" t="s">
        <v>141</v>
      </c>
      <c r="J149" s="1" t="s">
        <v>368</v>
      </c>
      <c r="K149" s="181" t="s">
        <v>369</v>
      </c>
      <c r="L149" s="181" t="s">
        <v>299</v>
      </c>
      <c r="M149" s="123" t="s">
        <v>140</v>
      </c>
      <c r="N149" s="123" t="s">
        <v>140</v>
      </c>
      <c r="O149" s="123" t="s">
        <v>140</v>
      </c>
      <c r="P149" s="219" t="s">
        <v>416</v>
      </c>
      <c r="Q149" s="219"/>
    </row>
    <row r="150" spans="2:17" hidden="1" x14ac:dyDescent="0.25">
      <c r="O150" s="123" t="s">
        <v>140</v>
      </c>
    </row>
    <row r="151" spans="2:17" ht="15.75" thickBot="1" x14ac:dyDescent="0.3"/>
    <row r="152" spans="2:17" ht="27" thickBot="1" x14ac:dyDescent="0.3">
      <c r="B152" s="231" t="s">
        <v>46</v>
      </c>
      <c r="C152" s="232"/>
      <c r="D152" s="232"/>
      <c r="E152" s="232"/>
      <c r="F152" s="232"/>
      <c r="G152" s="232"/>
      <c r="H152" s="232"/>
      <c r="I152" s="232"/>
      <c r="J152" s="232"/>
      <c r="K152" s="232"/>
      <c r="L152" s="232"/>
      <c r="M152" s="232"/>
      <c r="N152" s="233"/>
    </row>
    <row r="155" spans="2:17" ht="46.15" customHeight="1" x14ac:dyDescent="0.25">
      <c r="B155" s="68" t="s">
        <v>33</v>
      </c>
      <c r="C155" s="68" t="s">
        <v>47</v>
      </c>
      <c r="D155" s="237" t="s">
        <v>3</v>
      </c>
      <c r="E155" s="238"/>
    </row>
    <row r="156" spans="2:17" ht="46.9" customHeight="1" x14ac:dyDescent="0.25">
      <c r="B156" s="69" t="s">
        <v>126</v>
      </c>
      <c r="C156" s="125" t="s">
        <v>141</v>
      </c>
      <c r="D156" s="239" t="s">
        <v>384</v>
      </c>
      <c r="E156" s="240"/>
    </row>
    <row r="159" spans="2:17" ht="26.25" x14ac:dyDescent="0.25">
      <c r="B159" s="223" t="s">
        <v>64</v>
      </c>
      <c r="C159" s="224"/>
      <c r="D159" s="224"/>
      <c r="E159" s="224"/>
      <c r="F159" s="224"/>
      <c r="G159" s="224"/>
      <c r="H159" s="224"/>
      <c r="I159" s="224"/>
      <c r="J159" s="224"/>
      <c r="K159" s="224"/>
      <c r="L159" s="224"/>
      <c r="M159" s="224"/>
      <c r="N159" s="224"/>
      <c r="O159" s="224"/>
      <c r="P159" s="224"/>
    </row>
    <row r="161" spans="1:26" ht="15.75" thickBot="1" x14ac:dyDescent="0.3"/>
    <row r="162" spans="1:26" ht="27" thickBot="1" x14ac:dyDescent="0.3">
      <c r="B162" s="231" t="s">
        <v>54</v>
      </c>
      <c r="C162" s="232"/>
      <c r="D162" s="232"/>
      <c r="E162" s="232"/>
      <c r="F162" s="232"/>
      <c r="G162" s="232"/>
      <c r="H162" s="232"/>
      <c r="I162" s="232"/>
      <c r="J162" s="232"/>
      <c r="K162" s="232"/>
      <c r="L162" s="232"/>
      <c r="M162" s="232"/>
      <c r="N162" s="233"/>
    </row>
    <row r="164" spans="1:26" ht="15.75" thickBot="1" x14ac:dyDescent="0.3">
      <c r="M164" s="65"/>
      <c r="N164" s="65"/>
    </row>
    <row r="165" spans="1:26" s="109" customFormat="1" ht="109.5" customHeight="1" x14ac:dyDescent="0.25">
      <c r="B165" s="120" t="s">
        <v>149</v>
      </c>
      <c r="C165" s="120" t="s">
        <v>150</v>
      </c>
      <c r="D165" s="120" t="s">
        <v>151</v>
      </c>
      <c r="E165" s="120" t="s">
        <v>45</v>
      </c>
      <c r="F165" s="120" t="s">
        <v>22</v>
      </c>
      <c r="G165" s="120" t="s">
        <v>103</v>
      </c>
      <c r="H165" s="120" t="s">
        <v>17</v>
      </c>
      <c r="I165" s="120" t="s">
        <v>10</v>
      </c>
      <c r="J165" s="120" t="s">
        <v>31</v>
      </c>
      <c r="K165" s="120" t="s">
        <v>61</v>
      </c>
      <c r="L165" s="120" t="s">
        <v>20</v>
      </c>
      <c r="M165" s="105" t="s">
        <v>26</v>
      </c>
      <c r="N165" s="120" t="s">
        <v>152</v>
      </c>
      <c r="O165" s="120" t="s">
        <v>36</v>
      </c>
      <c r="P165" s="121" t="s">
        <v>11</v>
      </c>
      <c r="Q165" s="121" t="s">
        <v>19</v>
      </c>
    </row>
    <row r="166" spans="1:26" s="115" customFormat="1" ht="60" x14ac:dyDescent="0.25">
      <c r="A166" s="46">
        <v>1</v>
      </c>
      <c r="B166" s="116" t="s">
        <v>188</v>
      </c>
      <c r="C166" s="116" t="s">
        <v>188</v>
      </c>
      <c r="D166" s="116" t="s">
        <v>204</v>
      </c>
      <c r="E166" s="176">
        <v>3618</v>
      </c>
      <c r="F166" s="112" t="s">
        <v>140</v>
      </c>
      <c r="G166" s="154"/>
      <c r="H166" s="119">
        <v>41275</v>
      </c>
      <c r="I166" s="113">
        <v>41639</v>
      </c>
      <c r="J166" s="113"/>
      <c r="K166" s="113" t="s">
        <v>213</v>
      </c>
      <c r="L166" s="113"/>
      <c r="M166" s="104">
        <v>900</v>
      </c>
      <c r="N166" s="104">
        <f>+M166*G166</f>
        <v>0</v>
      </c>
      <c r="O166" s="26">
        <v>190000000</v>
      </c>
      <c r="P166" s="26">
        <v>122</v>
      </c>
      <c r="Q166" s="155" t="s">
        <v>205</v>
      </c>
      <c r="R166" s="114"/>
      <c r="S166" s="114"/>
      <c r="T166" s="114"/>
      <c r="U166" s="114"/>
      <c r="V166" s="114"/>
      <c r="W166" s="114"/>
      <c r="X166" s="114"/>
      <c r="Y166" s="114"/>
      <c r="Z166" s="114"/>
    </row>
    <row r="167" spans="1:26" s="115" customFormat="1" x14ac:dyDescent="0.25">
      <c r="A167" s="46">
        <f>+A166+1</f>
        <v>2</v>
      </c>
      <c r="B167" s="116"/>
      <c r="C167" s="117"/>
      <c r="D167" s="116"/>
      <c r="E167" s="176"/>
      <c r="F167" s="112"/>
      <c r="G167" s="112"/>
      <c r="H167" s="112"/>
      <c r="I167" s="113"/>
      <c r="J167" s="113"/>
      <c r="K167" s="113"/>
      <c r="L167" s="113"/>
      <c r="M167" s="104"/>
      <c r="N167" s="104"/>
      <c r="O167" s="26"/>
      <c r="P167" s="26"/>
      <c r="Q167" s="155"/>
      <c r="R167" s="114"/>
      <c r="S167" s="114"/>
      <c r="T167" s="114"/>
      <c r="U167" s="114"/>
      <c r="V167" s="114"/>
      <c r="W167" s="114"/>
      <c r="X167" s="114"/>
      <c r="Y167" s="114"/>
      <c r="Z167" s="114"/>
    </row>
    <row r="168" spans="1:26" s="115" customFormat="1" x14ac:dyDescent="0.25">
      <c r="A168" s="46">
        <f t="shared" ref="A168:A173" si="3">+A167+1</f>
        <v>3</v>
      </c>
      <c r="B168" s="116"/>
      <c r="C168" s="117"/>
      <c r="D168" s="116"/>
      <c r="E168" s="176"/>
      <c r="F168" s="112"/>
      <c r="G168" s="112"/>
      <c r="H168" s="112"/>
      <c r="I168" s="113"/>
      <c r="J168" s="113"/>
      <c r="K168" s="113"/>
      <c r="L168" s="113"/>
      <c r="M168" s="104"/>
      <c r="N168" s="104"/>
      <c r="O168" s="26"/>
      <c r="P168" s="26"/>
      <c r="Q168" s="155"/>
      <c r="R168" s="114"/>
      <c r="S168" s="114"/>
      <c r="T168" s="114"/>
      <c r="U168" s="114"/>
      <c r="V168" s="114"/>
      <c r="W168" s="114"/>
      <c r="X168" s="114"/>
      <c r="Y168" s="114"/>
      <c r="Z168" s="114"/>
    </row>
    <row r="169" spans="1:26" s="115" customFormat="1" x14ac:dyDescent="0.25">
      <c r="A169" s="46">
        <f t="shared" si="3"/>
        <v>4</v>
      </c>
      <c r="B169" s="116"/>
      <c r="C169" s="117"/>
      <c r="D169" s="116"/>
      <c r="E169" s="176"/>
      <c r="F169" s="112"/>
      <c r="G169" s="112"/>
      <c r="H169" s="112"/>
      <c r="I169" s="113"/>
      <c r="J169" s="113"/>
      <c r="K169" s="113"/>
      <c r="L169" s="113"/>
      <c r="M169" s="104"/>
      <c r="N169" s="104"/>
      <c r="O169" s="26"/>
      <c r="P169" s="26"/>
      <c r="Q169" s="155"/>
      <c r="R169" s="114"/>
      <c r="S169" s="114"/>
      <c r="T169" s="114"/>
      <c r="U169" s="114"/>
      <c r="V169" s="114"/>
      <c r="W169" s="114"/>
      <c r="X169" s="114"/>
      <c r="Y169" s="114"/>
      <c r="Z169" s="114"/>
    </row>
    <row r="170" spans="1:26" s="115" customFormat="1" x14ac:dyDescent="0.25">
      <c r="A170" s="46">
        <f t="shared" si="3"/>
        <v>5</v>
      </c>
      <c r="B170" s="116"/>
      <c r="C170" s="117"/>
      <c r="D170" s="116"/>
      <c r="E170" s="176"/>
      <c r="F170" s="112"/>
      <c r="G170" s="112"/>
      <c r="H170" s="112"/>
      <c r="I170" s="113"/>
      <c r="J170" s="113"/>
      <c r="K170" s="113"/>
      <c r="L170" s="113"/>
      <c r="M170" s="104"/>
      <c r="N170" s="104"/>
      <c r="O170" s="26"/>
      <c r="P170" s="26"/>
      <c r="Q170" s="155"/>
      <c r="R170" s="114"/>
      <c r="S170" s="114"/>
      <c r="T170" s="114"/>
      <c r="U170" s="114"/>
      <c r="V170" s="114"/>
      <c r="W170" s="114"/>
      <c r="X170" s="114"/>
      <c r="Y170" s="114"/>
      <c r="Z170" s="114"/>
    </row>
    <row r="171" spans="1:26" s="115" customFormat="1" x14ac:dyDescent="0.25">
      <c r="A171" s="46">
        <f t="shared" si="3"/>
        <v>6</v>
      </c>
      <c r="B171" s="116"/>
      <c r="C171" s="117"/>
      <c r="D171" s="116"/>
      <c r="E171" s="176"/>
      <c r="F171" s="112"/>
      <c r="G171" s="112"/>
      <c r="H171" s="112"/>
      <c r="I171" s="113"/>
      <c r="J171" s="113"/>
      <c r="K171" s="113"/>
      <c r="L171" s="113"/>
      <c r="M171" s="104"/>
      <c r="N171" s="104"/>
      <c r="O171" s="26"/>
      <c r="P171" s="26"/>
      <c r="Q171" s="155"/>
      <c r="R171" s="114"/>
      <c r="S171" s="114"/>
      <c r="T171" s="114"/>
      <c r="U171" s="114"/>
      <c r="V171" s="114"/>
      <c r="W171" s="114"/>
      <c r="X171" s="114"/>
      <c r="Y171" s="114"/>
      <c r="Z171" s="114"/>
    </row>
    <row r="172" spans="1:26" s="115" customFormat="1" x14ac:dyDescent="0.25">
      <c r="A172" s="46">
        <f t="shared" si="3"/>
        <v>7</v>
      </c>
      <c r="B172" s="116"/>
      <c r="C172" s="117"/>
      <c r="D172" s="116"/>
      <c r="E172" s="176"/>
      <c r="F172" s="112"/>
      <c r="G172" s="112"/>
      <c r="H172" s="112"/>
      <c r="I172" s="113"/>
      <c r="J172" s="113"/>
      <c r="K172" s="113"/>
      <c r="L172" s="113"/>
      <c r="M172" s="104"/>
      <c r="N172" s="104"/>
      <c r="O172" s="26"/>
      <c r="P172" s="26"/>
      <c r="Q172" s="155"/>
      <c r="R172" s="114"/>
      <c r="S172" s="114"/>
      <c r="T172" s="114"/>
      <c r="U172" s="114"/>
      <c r="V172" s="114"/>
      <c r="W172" s="114"/>
      <c r="X172" s="114"/>
      <c r="Y172" s="114"/>
      <c r="Z172" s="114"/>
    </row>
    <row r="173" spans="1:26" s="115" customFormat="1" x14ac:dyDescent="0.25">
      <c r="A173" s="46">
        <f t="shared" si="3"/>
        <v>8</v>
      </c>
      <c r="B173" s="116"/>
      <c r="C173" s="117"/>
      <c r="D173" s="116"/>
      <c r="E173" s="176"/>
      <c r="F173" s="112"/>
      <c r="G173" s="112"/>
      <c r="H173" s="112"/>
      <c r="I173" s="113"/>
      <c r="J173" s="113"/>
      <c r="K173" s="113"/>
      <c r="L173" s="113"/>
      <c r="M173" s="104"/>
      <c r="N173" s="104"/>
      <c r="O173" s="26"/>
      <c r="P173" s="26"/>
      <c r="Q173" s="155"/>
      <c r="R173" s="114"/>
      <c r="S173" s="114"/>
      <c r="T173" s="114"/>
      <c r="U173" s="114"/>
      <c r="V173" s="114"/>
      <c r="W173" s="114"/>
      <c r="X173" s="114"/>
      <c r="Y173" s="114"/>
      <c r="Z173" s="114"/>
    </row>
    <row r="174" spans="1:26" s="115" customFormat="1" x14ac:dyDescent="0.25">
      <c r="A174" s="46"/>
      <c r="B174" s="49" t="s">
        <v>16</v>
      </c>
      <c r="C174" s="117"/>
      <c r="D174" s="116"/>
      <c r="E174" s="176"/>
      <c r="F174" s="112"/>
      <c r="G174" s="112"/>
      <c r="H174" s="112"/>
      <c r="I174" s="113"/>
      <c r="J174" s="113"/>
      <c r="K174" s="118" t="s">
        <v>213</v>
      </c>
      <c r="L174" s="118">
        <f t="shared" ref="L174:N174" si="4">SUM(L166:L173)</f>
        <v>0</v>
      </c>
      <c r="M174" s="153">
        <f t="shared" si="4"/>
        <v>900</v>
      </c>
      <c r="N174" s="118">
        <f t="shared" si="4"/>
        <v>0</v>
      </c>
      <c r="O174" s="26"/>
      <c r="P174" s="26"/>
      <c r="Q174" s="156"/>
    </row>
    <row r="175" spans="1:26" x14ac:dyDescent="0.25">
      <c r="B175" s="29"/>
      <c r="C175" s="29"/>
      <c r="D175" s="29"/>
      <c r="E175" s="30"/>
      <c r="F175" s="29"/>
      <c r="G175" s="29"/>
      <c r="H175" s="29"/>
      <c r="I175" s="29"/>
      <c r="J175" s="29"/>
      <c r="K175" s="29"/>
      <c r="L175" s="29"/>
      <c r="M175" s="29"/>
      <c r="N175" s="29"/>
      <c r="O175" s="29"/>
      <c r="P175" s="29"/>
    </row>
    <row r="176" spans="1:26" ht="18.75" x14ac:dyDescent="0.25">
      <c r="B176" s="59" t="s">
        <v>32</v>
      </c>
      <c r="C176" s="73" t="str">
        <f>+K174</f>
        <v>12 MESES</v>
      </c>
      <c r="H176" s="31"/>
      <c r="I176" s="31"/>
      <c r="J176" s="31"/>
      <c r="K176" s="31"/>
      <c r="L176" s="31"/>
      <c r="M176" s="31"/>
      <c r="N176" s="29"/>
      <c r="O176" s="29"/>
      <c r="P176" s="29"/>
    </row>
    <row r="178" spans="2:17" ht="15.75" thickBot="1" x14ac:dyDescent="0.3"/>
    <row r="179" spans="2:17" ht="37.15" customHeight="1" thickBot="1" x14ac:dyDescent="0.3">
      <c r="B179" s="76" t="s">
        <v>49</v>
      </c>
      <c r="C179" s="77" t="s">
        <v>50</v>
      </c>
      <c r="D179" s="76" t="s">
        <v>51</v>
      </c>
      <c r="E179" s="77" t="s">
        <v>55</v>
      </c>
    </row>
    <row r="180" spans="2:17" ht="41.45" customHeight="1" x14ac:dyDescent="0.25">
      <c r="B180" s="67" t="s">
        <v>127</v>
      </c>
      <c r="C180" s="70">
        <v>20</v>
      </c>
      <c r="D180" s="70">
        <v>0</v>
      </c>
      <c r="E180" s="234">
        <f>+D180+D181+D182</f>
        <v>0</v>
      </c>
    </row>
    <row r="181" spans="2:17" x14ac:dyDescent="0.25">
      <c r="B181" s="67" t="s">
        <v>128</v>
      </c>
      <c r="C181" s="57">
        <v>30</v>
      </c>
      <c r="D181" s="71">
        <v>0</v>
      </c>
      <c r="E181" s="235"/>
    </row>
    <row r="182" spans="2:17" ht="15.75" thickBot="1" x14ac:dyDescent="0.3">
      <c r="B182" s="67" t="s">
        <v>129</v>
      </c>
      <c r="C182" s="72">
        <v>40</v>
      </c>
      <c r="D182" s="72">
        <v>0</v>
      </c>
      <c r="E182" s="236"/>
    </row>
    <row r="184" spans="2:17" ht="15.75" thickBot="1" x14ac:dyDescent="0.3"/>
    <row r="185" spans="2:17" ht="27" thickBot="1" x14ac:dyDescent="0.3">
      <c r="B185" s="231" t="s">
        <v>52</v>
      </c>
      <c r="C185" s="232"/>
      <c r="D185" s="232"/>
      <c r="E185" s="232"/>
      <c r="F185" s="232"/>
      <c r="G185" s="232"/>
      <c r="H185" s="232"/>
      <c r="I185" s="232"/>
      <c r="J185" s="232"/>
      <c r="K185" s="232"/>
      <c r="L185" s="232"/>
      <c r="M185" s="232"/>
      <c r="N185" s="233"/>
    </row>
    <row r="187" spans="2:17" ht="76.5" customHeight="1" x14ac:dyDescent="0.25">
      <c r="B187" s="56" t="s">
        <v>0</v>
      </c>
      <c r="C187" s="56" t="s">
        <v>39</v>
      </c>
      <c r="D187" s="56" t="s">
        <v>40</v>
      </c>
      <c r="E187" s="56" t="s">
        <v>116</v>
      </c>
      <c r="F187" s="56" t="s">
        <v>118</v>
      </c>
      <c r="G187" s="56" t="s">
        <v>119</v>
      </c>
      <c r="H187" s="56" t="s">
        <v>120</v>
      </c>
      <c r="I187" s="56" t="s">
        <v>117</v>
      </c>
      <c r="J187" s="237" t="s">
        <v>121</v>
      </c>
      <c r="K187" s="253"/>
      <c r="L187" s="238"/>
      <c r="M187" s="56" t="s">
        <v>125</v>
      </c>
      <c r="N187" s="56" t="s">
        <v>41</v>
      </c>
      <c r="O187" s="56" t="s">
        <v>42</v>
      </c>
      <c r="P187" s="237" t="s">
        <v>3</v>
      </c>
      <c r="Q187" s="238"/>
    </row>
    <row r="188" spans="2:17" ht="60.75" customHeight="1" x14ac:dyDescent="0.25">
      <c r="B188" s="92" t="s">
        <v>133</v>
      </c>
      <c r="C188" s="92"/>
      <c r="D188" s="3"/>
      <c r="E188" s="3"/>
      <c r="F188" s="3"/>
      <c r="G188" s="3"/>
      <c r="H188" s="3"/>
      <c r="I188" s="5"/>
      <c r="J188" s="1" t="s">
        <v>122</v>
      </c>
      <c r="K188" s="100" t="s">
        <v>123</v>
      </c>
      <c r="L188" s="99" t="s">
        <v>124</v>
      </c>
      <c r="M188" s="63"/>
      <c r="N188" s="63"/>
      <c r="O188" s="63"/>
      <c r="P188" s="247"/>
      <c r="Q188" s="248"/>
    </row>
    <row r="189" spans="2:17" ht="60.75" customHeight="1" x14ac:dyDescent="0.25">
      <c r="B189" s="92" t="s">
        <v>134</v>
      </c>
      <c r="C189" s="92"/>
      <c r="D189" s="3"/>
      <c r="E189" s="3"/>
      <c r="F189" s="3"/>
      <c r="G189" s="3"/>
      <c r="H189" s="3"/>
      <c r="I189" s="5"/>
      <c r="J189" s="1"/>
      <c r="K189" s="100"/>
      <c r="L189" s="99"/>
      <c r="M189" s="63"/>
      <c r="N189" s="63"/>
      <c r="O189" s="63"/>
      <c r="P189" s="93"/>
      <c r="Q189" s="93"/>
    </row>
    <row r="190" spans="2:17" ht="33.6" customHeight="1" x14ac:dyDescent="0.25">
      <c r="B190" s="92" t="s">
        <v>135</v>
      </c>
      <c r="C190" s="92"/>
      <c r="D190" s="3"/>
      <c r="E190" s="3"/>
      <c r="F190" s="3"/>
      <c r="G190" s="3"/>
      <c r="H190" s="3"/>
      <c r="I190" s="5"/>
      <c r="J190" s="1"/>
      <c r="K190" s="99"/>
      <c r="L190" s="99"/>
      <c r="M190" s="63"/>
      <c r="N190" s="63"/>
      <c r="O190" s="63"/>
      <c r="P190" s="247"/>
      <c r="Q190" s="248"/>
    </row>
    <row r="193" spans="2:7" ht="15.75" thickBot="1" x14ac:dyDescent="0.3"/>
    <row r="194" spans="2:7" ht="54" customHeight="1" x14ac:dyDescent="0.25">
      <c r="B194" s="75" t="s">
        <v>33</v>
      </c>
      <c r="C194" s="75" t="s">
        <v>49</v>
      </c>
      <c r="D194" s="56" t="s">
        <v>50</v>
      </c>
      <c r="E194" s="75" t="s">
        <v>51</v>
      </c>
      <c r="F194" s="77" t="s">
        <v>56</v>
      </c>
      <c r="G194" s="96"/>
    </row>
    <row r="195" spans="2:7" ht="120.75" customHeight="1" x14ac:dyDescent="0.2">
      <c r="B195" s="249" t="s">
        <v>53</v>
      </c>
      <c r="C195" s="6" t="s">
        <v>130</v>
      </c>
      <c r="D195" s="71">
        <v>25</v>
      </c>
      <c r="E195" s="71">
        <v>0</v>
      </c>
      <c r="F195" s="250">
        <f>+E195+E196+E197</f>
        <v>0</v>
      </c>
      <c r="G195" s="97"/>
    </row>
    <row r="196" spans="2:7" ht="76.150000000000006" customHeight="1" x14ac:dyDescent="0.2">
      <c r="B196" s="249"/>
      <c r="C196" s="6" t="s">
        <v>131</v>
      </c>
      <c r="D196" s="74">
        <v>25</v>
      </c>
      <c r="E196" s="71">
        <v>0</v>
      </c>
      <c r="F196" s="251"/>
      <c r="G196" s="97"/>
    </row>
    <row r="197" spans="2:7" ht="69" customHeight="1" x14ac:dyDescent="0.2">
      <c r="B197" s="249"/>
      <c r="C197" s="6" t="s">
        <v>132</v>
      </c>
      <c r="D197" s="71">
        <v>10</v>
      </c>
      <c r="E197" s="71">
        <v>0</v>
      </c>
      <c r="F197" s="252"/>
      <c r="G197" s="97"/>
    </row>
    <row r="198" spans="2:7" x14ac:dyDescent="0.25">
      <c r="C198"/>
    </row>
    <row r="201" spans="2:7" x14ac:dyDescent="0.25">
      <c r="B201" s="66" t="s">
        <v>57</v>
      </c>
    </row>
    <row r="204" spans="2:7" x14ac:dyDescent="0.25">
      <c r="B204" s="78" t="s">
        <v>33</v>
      </c>
      <c r="C204" s="78" t="s">
        <v>58</v>
      </c>
      <c r="D204" s="75" t="s">
        <v>51</v>
      </c>
      <c r="E204" s="75" t="s">
        <v>16</v>
      </c>
    </row>
    <row r="205" spans="2:7" ht="28.5" x14ac:dyDescent="0.25">
      <c r="B205" s="2" t="s">
        <v>59</v>
      </c>
      <c r="C205" s="7">
        <v>40</v>
      </c>
      <c r="D205" s="71">
        <f>+E180</f>
        <v>0</v>
      </c>
      <c r="E205" s="241">
        <f>+D205+D206</f>
        <v>0</v>
      </c>
    </row>
    <row r="206" spans="2:7" ht="57" x14ac:dyDescent="0.25">
      <c r="B206" s="2" t="s">
        <v>60</v>
      </c>
      <c r="C206" s="7">
        <v>60</v>
      </c>
      <c r="D206" s="71">
        <f>+F195</f>
        <v>0</v>
      </c>
      <c r="E206" s="242"/>
    </row>
  </sheetData>
  <autoFilter ref="B95:Q150">
    <filterColumn colId="8" showButton="0"/>
    <filterColumn colId="9" showButton="0"/>
    <filterColumn colId="12">
      <filters>
        <filter val="SI"/>
      </filters>
    </filterColumn>
    <filterColumn colId="14" showButton="0"/>
  </autoFilter>
  <mergeCells count="95">
    <mergeCell ref="P132:Q132"/>
    <mergeCell ref="O69:P69"/>
    <mergeCell ref="B195:B197"/>
    <mergeCell ref="F195:F197"/>
    <mergeCell ref="E205:E206"/>
    <mergeCell ref="O84:P84"/>
    <mergeCell ref="O79:P79"/>
    <mergeCell ref="O80:P80"/>
    <mergeCell ref="O81:P81"/>
    <mergeCell ref="O82:P82"/>
    <mergeCell ref="O83:P83"/>
    <mergeCell ref="J187:L187"/>
    <mergeCell ref="P187:Q187"/>
    <mergeCell ref="P188:Q188"/>
    <mergeCell ref="P190:Q190"/>
    <mergeCell ref="J95:L95"/>
    <mergeCell ref="B2:P2"/>
    <mergeCell ref="B159:P159"/>
    <mergeCell ref="B185:N185"/>
    <mergeCell ref="E180:E182"/>
    <mergeCell ref="B152:N152"/>
    <mergeCell ref="D155:E155"/>
    <mergeCell ref="D156:E156"/>
    <mergeCell ref="B162:N162"/>
    <mergeCell ref="P95:Q95"/>
    <mergeCell ref="B90:N90"/>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P96:Q96"/>
    <mergeCell ref="P97:Q97"/>
    <mergeCell ref="P98:Q98"/>
    <mergeCell ref="P99:Q99"/>
    <mergeCell ref="P100:Q100"/>
    <mergeCell ref="P101:Q101"/>
    <mergeCell ref="P102:Q102"/>
    <mergeCell ref="P103:Q103"/>
    <mergeCell ref="P104:Q104"/>
    <mergeCell ref="P105:Q105"/>
    <mergeCell ref="P124:Q124"/>
    <mergeCell ref="P106:Q106"/>
    <mergeCell ref="P107:Q107"/>
    <mergeCell ref="P108:Q108"/>
    <mergeCell ref="P109:Q109"/>
    <mergeCell ref="P110:Q110"/>
    <mergeCell ref="P111:Q111"/>
    <mergeCell ref="P112:Q112"/>
    <mergeCell ref="P113:Q113"/>
    <mergeCell ref="P114:Q114"/>
    <mergeCell ref="P115:Q115"/>
    <mergeCell ref="P134:Q134"/>
    <mergeCell ref="P135:Q135"/>
    <mergeCell ref="P136:Q136"/>
    <mergeCell ref="P137:Q137"/>
    <mergeCell ref="P116:Q116"/>
    <mergeCell ref="P119:Q119"/>
    <mergeCell ref="P117:Q117"/>
    <mergeCell ref="P118:Q118"/>
    <mergeCell ref="P123:Q123"/>
    <mergeCell ref="P125:Q125"/>
    <mergeCell ref="P126:Q126"/>
    <mergeCell ref="P127:Q127"/>
    <mergeCell ref="P128:Q128"/>
    <mergeCell ref="P129:Q129"/>
    <mergeCell ref="P130:Q130"/>
    <mergeCell ref="P131:Q131"/>
    <mergeCell ref="P148:Q148"/>
    <mergeCell ref="P121:Q121"/>
    <mergeCell ref="P122:Q122"/>
    <mergeCell ref="P120:Q120"/>
    <mergeCell ref="P149:Q149"/>
    <mergeCell ref="P143:Q143"/>
    <mergeCell ref="P144:Q144"/>
    <mergeCell ref="P145:Q145"/>
    <mergeCell ref="P146:Q146"/>
    <mergeCell ref="P147:Q147"/>
    <mergeCell ref="P138:Q138"/>
    <mergeCell ref="P139:Q139"/>
    <mergeCell ref="P140:Q140"/>
    <mergeCell ref="P141:Q141"/>
    <mergeCell ref="P142:Q142"/>
    <mergeCell ref="P133:Q133"/>
  </mergeCells>
  <conditionalFormatting sqref="E111">
    <cfRule type="duplicateValues" dxfId="57" priority="93"/>
  </conditionalFormatting>
  <conditionalFormatting sqref="E111">
    <cfRule type="duplicateValues" dxfId="56" priority="94"/>
  </conditionalFormatting>
  <conditionalFormatting sqref="E112">
    <cfRule type="duplicateValues" dxfId="55" priority="90"/>
  </conditionalFormatting>
  <conditionalFormatting sqref="E113">
    <cfRule type="duplicateValues" dxfId="54" priority="89"/>
  </conditionalFormatting>
  <conditionalFormatting sqref="E114">
    <cfRule type="duplicateValues" dxfId="53" priority="87"/>
  </conditionalFormatting>
  <conditionalFormatting sqref="E115">
    <cfRule type="duplicateValues" dxfId="52" priority="85"/>
  </conditionalFormatting>
  <conditionalFormatting sqref="E116">
    <cfRule type="duplicateValues" dxfId="51" priority="84"/>
  </conditionalFormatting>
  <conditionalFormatting sqref="E118">
    <cfRule type="duplicateValues" dxfId="50" priority="80"/>
  </conditionalFormatting>
  <conditionalFormatting sqref="E117">
    <cfRule type="duplicateValues" dxfId="49" priority="82"/>
  </conditionalFormatting>
  <conditionalFormatting sqref="E119">
    <cfRule type="duplicateValues" dxfId="48" priority="81"/>
  </conditionalFormatting>
  <conditionalFormatting sqref="E133">
    <cfRule type="duplicateValues" dxfId="47" priority="75"/>
  </conditionalFormatting>
  <conditionalFormatting sqref="E133">
    <cfRule type="duplicateValues" dxfId="46" priority="76"/>
  </conditionalFormatting>
  <conditionalFormatting sqref="E120">
    <cfRule type="duplicateValues" dxfId="45" priority="15"/>
  </conditionalFormatting>
  <conditionalFormatting sqref="E134">
    <cfRule type="duplicateValues" dxfId="44" priority="73"/>
  </conditionalFormatting>
  <conditionalFormatting sqref="E134">
    <cfRule type="duplicateValues" dxfId="43" priority="74"/>
  </conditionalFormatting>
  <conditionalFormatting sqref="E135">
    <cfRule type="duplicateValues" dxfId="42" priority="69"/>
  </conditionalFormatting>
  <conditionalFormatting sqref="E135">
    <cfRule type="duplicateValues" dxfId="41" priority="70"/>
  </conditionalFormatting>
  <conditionalFormatting sqref="E136">
    <cfRule type="duplicateValues" dxfId="40" priority="65"/>
  </conditionalFormatting>
  <conditionalFormatting sqref="E136">
    <cfRule type="duplicateValues" dxfId="39" priority="66"/>
  </conditionalFormatting>
  <conditionalFormatting sqref="E137">
    <cfRule type="duplicateValues" dxfId="38" priority="63"/>
  </conditionalFormatting>
  <conditionalFormatting sqref="E137">
    <cfRule type="duplicateValues" dxfId="37" priority="64"/>
  </conditionalFormatting>
  <conditionalFormatting sqref="E138">
    <cfRule type="duplicateValues" dxfId="36" priority="59"/>
  </conditionalFormatting>
  <conditionalFormatting sqref="E138">
    <cfRule type="duplicateValues" dxfId="35" priority="60"/>
  </conditionalFormatting>
  <conditionalFormatting sqref="E139">
    <cfRule type="duplicateValues" dxfId="34" priority="57"/>
  </conditionalFormatting>
  <conditionalFormatting sqref="E139">
    <cfRule type="duplicateValues" dxfId="33" priority="58"/>
  </conditionalFormatting>
  <conditionalFormatting sqref="E140">
    <cfRule type="duplicateValues" dxfId="32" priority="53"/>
  </conditionalFormatting>
  <conditionalFormatting sqref="E140">
    <cfRule type="duplicateValues" dxfId="31" priority="54"/>
  </conditionalFormatting>
  <conditionalFormatting sqref="E141">
    <cfRule type="duplicateValues" dxfId="30" priority="49"/>
  </conditionalFormatting>
  <conditionalFormatting sqref="E141">
    <cfRule type="duplicateValues" dxfId="29" priority="50"/>
  </conditionalFormatting>
  <conditionalFormatting sqref="E142">
    <cfRule type="duplicateValues" dxfId="28" priority="45"/>
  </conditionalFormatting>
  <conditionalFormatting sqref="E142">
    <cfRule type="duplicateValues" dxfId="27" priority="46"/>
  </conditionalFormatting>
  <conditionalFormatting sqref="E143">
    <cfRule type="duplicateValues" dxfId="26" priority="41"/>
  </conditionalFormatting>
  <conditionalFormatting sqref="E143">
    <cfRule type="duplicateValues" dxfId="25" priority="42"/>
  </conditionalFormatting>
  <conditionalFormatting sqref="E144">
    <cfRule type="duplicateValues" dxfId="24" priority="37"/>
  </conditionalFormatting>
  <conditionalFormatting sqref="E144">
    <cfRule type="duplicateValues" dxfId="23" priority="38"/>
  </conditionalFormatting>
  <conditionalFormatting sqref="E145">
    <cfRule type="duplicateValues" dxfId="22" priority="33"/>
  </conditionalFormatting>
  <conditionalFormatting sqref="E145">
    <cfRule type="duplicateValues" dxfId="21" priority="34"/>
  </conditionalFormatting>
  <conditionalFormatting sqref="E146">
    <cfRule type="duplicateValues" dxfId="20" priority="29"/>
  </conditionalFormatting>
  <conditionalFormatting sqref="E146">
    <cfRule type="duplicateValues" dxfId="19" priority="30"/>
  </conditionalFormatting>
  <conditionalFormatting sqref="E147">
    <cfRule type="duplicateValues" dxfId="18" priority="27"/>
  </conditionalFormatting>
  <conditionalFormatting sqref="E147">
    <cfRule type="duplicateValues" dxfId="17" priority="28"/>
  </conditionalFormatting>
  <conditionalFormatting sqref="E148">
    <cfRule type="duplicateValues" dxfId="16" priority="23"/>
  </conditionalFormatting>
  <conditionalFormatting sqref="E148">
    <cfRule type="duplicateValues" dxfId="15" priority="24"/>
  </conditionalFormatting>
  <conditionalFormatting sqref="E121">
    <cfRule type="duplicateValues" dxfId="14" priority="21"/>
  </conditionalFormatting>
  <conditionalFormatting sqref="E121">
    <cfRule type="duplicateValues" dxfId="13" priority="22"/>
  </conditionalFormatting>
  <conditionalFormatting sqref="E122">
    <cfRule type="duplicateValues" dxfId="12" priority="19"/>
  </conditionalFormatting>
  <conditionalFormatting sqref="E122">
    <cfRule type="duplicateValues" dxfId="11" priority="20"/>
  </conditionalFormatting>
  <conditionalFormatting sqref="E120">
    <cfRule type="duplicateValues" dxfId="10" priority="16"/>
  </conditionalFormatting>
  <conditionalFormatting sqref="E149">
    <cfRule type="duplicateValues" dxfId="9" priority="12"/>
  </conditionalFormatting>
  <conditionalFormatting sqref="E149">
    <cfRule type="duplicateValues" dxfId="8" priority="11"/>
  </conditionalFormatting>
  <conditionalFormatting sqref="E123:E125">
    <cfRule type="duplicateValues" dxfId="7" priority="9"/>
  </conditionalFormatting>
  <conditionalFormatting sqref="E123:E125">
    <cfRule type="duplicateValues" dxfId="6" priority="10"/>
  </conditionalFormatting>
  <conditionalFormatting sqref="E126">
    <cfRule type="duplicateValues" dxfId="5" priority="5"/>
  </conditionalFormatting>
  <conditionalFormatting sqref="E126">
    <cfRule type="duplicateValues" dxfId="4" priority="6"/>
  </conditionalFormatting>
  <conditionalFormatting sqref="E127">
    <cfRule type="duplicateValues" dxfId="3" priority="3"/>
  </conditionalFormatting>
  <conditionalFormatting sqref="E127">
    <cfRule type="duplicateValues" dxfId="2" priority="4"/>
  </conditionalFormatting>
  <conditionalFormatting sqref="E128:E132">
    <cfRule type="duplicateValues" dxfId="1" priority="1"/>
  </conditionalFormatting>
  <conditionalFormatting sqref="E128:E132">
    <cfRule type="duplicateValues" dxfId="0" priority="2"/>
  </conditionalFormatting>
  <dataValidations count="2">
    <dataValidation type="decimal" allowBlank="1" showInputMessage="1" showErrorMessage="1" sqref="WVH983122 WLL983122 C65618 IV65618 SR65618 ACN65618 AMJ65618 AWF65618 BGB65618 BPX65618 BZT65618 CJP65618 CTL65618 DDH65618 DND65618 DWZ65618 EGV65618 EQR65618 FAN65618 FKJ65618 FUF65618 GEB65618 GNX65618 GXT65618 HHP65618 HRL65618 IBH65618 ILD65618 IUZ65618 JEV65618 JOR65618 JYN65618 KIJ65618 KSF65618 LCB65618 LLX65618 LVT65618 MFP65618 MPL65618 MZH65618 NJD65618 NSZ65618 OCV65618 OMR65618 OWN65618 PGJ65618 PQF65618 QAB65618 QJX65618 QTT65618 RDP65618 RNL65618 RXH65618 SHD65618 SQZ65618 TAV65618 TKR65618 TUN65618 UEJ65618 UOF65618 UYB65618 VHX65618 VRT65618 WBP65618 WLL65618 WVH65618 C131154 IV131154 SR131154 ACN131154 AMJ131154 AWF131154 BGB131154 BPX131154 BZT131154 CJP131154 CTL131154 DDH131154 DND131154 DWZ131154 EGV131154 EQR131154 FAN131154 FKJ131154 FUF131154 GEB131154 GNX131154 GXT131154 HHP131154 HRL131154 IBH131154 ILD131154 IUZ131154 JEV131154 JOR131154 JYN131154 KIJ131154 KSF131154 LCB131154 LLX131154 LVT131154 MFP131154 MPL131154 MZH131154 NJD131154 NSZ131154 OCV131154 OMR131154 OWN131154 PGJ131154 PQF131154 QAB131154 QJX131154 QTT131154 RDP131154 RNL131154 RXH131154 SHD131154 SQZ131154 TAV131154 TKR131154 TUN131154 UEJ131154 UOF131154 UYB131154 VHX131154 VRT131154 WBP131154 WLL131154 WVH131154 C196690 IV196690 SR196690 ACN196690 AMJ196690 AWF196690 BGB196690 BPX196690 BZT196690 CJP196690 CTL196690 DDH196690 DND196690 DWZ196690 EGV196690 EQR196690 FAN196690 FKJ196690 FUF196690 GEB196690 GNX196690 GXT196690 HHP196690 HRL196690 IBH196690 ILD196690 IUZ196690 JEV196690 JOR196690 JYN196690 KIJ196690 KSF196690 LCB196690 LLX196690 LVT196690 MFP196690 MPL196690 MZH196690 NJD196690 NSZ196690 OCV196690 OMR196690 OWN196690 PGJ196690 PQF196690 QAB196690 QJX196690 QTT196690 RDP196690 RNL196690 RXH196690 SHD196690 SQZ196690 TAV196690 TKR196690 TUN196690 UEJ196690 UOF196690 UYB196690 VHX196690 VRT196690 WBP196690 WLL196690 WVH196690 C262226 IV262226 SR262226 ACN262226 AMJ262226 AWF262226 BGB262226 BPX262226 BZT262226 CJP262226 CTL262226 DDH262226 DND262226 DWZ262226 EGV262226 EQR262226 FAN262226 FKJ262226 FUF262226 GEB262226 GNX262226 GXT262226 HHP262226 HRL262226 IBH262226 ILD262226 IUZ262226 JEV262226 JOR262226 JYN262226 KIJ262226 KSF262226 LCB262226 LLX262226 LVT262226 MFP262226 MPL262226 MZH262226 NJD262226 NSZ262226 OCV262226 OMR262226 OWN262226 PGJ262226 PQF262226 QAB262226 QJX262226 QTT262226 RDP262226 RNL262226 RXH262226 SHD262226 SQZ262226 TAV262226 TKR262226 TUN262226 UEJ262226 UOF262226 UYB262226 VHX262226 VRT262226 WBP262226 WLL262226 WVH262226 C327762 IV327762 SR327762 ACN327762 AMJ327762 AWF327762 BGB327762 BPX327762 BZT327762 CJP327762 CTL327762 DDH327762 DND327762 DWZ327762 EGV327762 EQR327762 FAN327762 FKJ327762 FUF327762 GEB327762 GNX327762 GXT327762 HHP327762 HRL327762 IBH327762 ILD327762 IUZ327762 JEV327762 JOR327762 JYN327762 KIJ327762 KSF327762 LCB327762 LLX327762 LVT327762 MFP327762 MPL327762 MZH327762 NJD327762 NSZ327762 OCV327762 OMR327762 OWN327762 PGJ327762 PQF327762 QAB327762 QJX327762 QTT327762 RDP327762 RNL327762 RXH327762 SHD327762 SQZ327762 TAV327762 TKR327762 TUN327762 UEJ327762 UOF327762 UYB327762 VHX327762 VRT327762 WBP327762 WLL327762 WVH327762 C393298 IV393298 SR393298 ACN393298 AMJ393298 AWF393298 BGB393298 BPX393298 BZT393298 CJP393298 CTL393298 DDH393298 DND393298 DWZ393298 EGV393298 EQR393298 FAN393298 FKJ393298 FUF393298 GEB393298 GNX393298 GXT393298 HHP393298 HRL393298 IBH393298 ILD393298 IUZ393298 JEV393298 JOR393298 JYN393298 KIJ393298 KSF393298 LCB393298 LLX393298 LVT393298 MFP393298 MPL393298 MZH393298 NJD393298 NSZ393298 OCV393298 OMR393298 OWN393298 PGJ393298 PQF393298 QAB393298 QJX393298 QTT393298 RDP393298 RNL393298 RXH393298 SHD393298 SQZ393298 TAV393298 TKR393298 TUN393298 UEJ393298 UOF393298 UYB393298 VHX393298 VRT393298 WBP393298 WLL393298 WVH393298 C458834 IV458834 SR458834 ACN458834 AMJ458834 AWF458834 BGB458834 BPX458834 BZT458834 CJP458834 CTL458834 DDH458834 DND458834 DWZ458834 EGV458834 EQR458834 FAN458834 FKJ458834 FUF458834 GEB458834 GNX458834 GXT458834 HHP458834 HRL458834 IBH458834 ILD458834 IUZ458834 JEV458834 JOR458834 JYN458834 KIJ458834 KSF458834 LCB458834 LLX458834 LVT458834 MFP458834 MPL458834 MZH458834 NJD458834 NSZ458834 OCV458834 OMR458834 OWN458834 PGJ458834 PQF458834 QAB458834 QJX458834 QTT458834 RDP458834 RNL458834 RXH458834 SHD458834 SQZ458834 TAV458834 TKR458834 TUN458834 UEJ458834 UOF458834 UYB458834 VHX458834 VRT458834 WBP458834 WLL458834 WVH458834 C524370 IV524370 SR524370 ACN524370 AMJ524370 AWF524370 BGB524370 BPX524370 BZT524370 CJP524370 CTL524370 DDH524370 DND524370 DWZ524370 EGV524370 EQR524370 FAN524370 FKJ524370 FUF524370 GEB524370 GNX524370 GXT524370 HHP524370 HRL524370 IBH524370 ILD524370 IUZ524370 JEV524370 JOR524370 JYN524370 KIJ524370 KSF524370 LCB524370 LLX524370 LVT524370 MFP524370 MPL524370 MZH524370 NJD524370 NSZ524370 OCV524370 OMR524370 OWN524370 PGJ524370 PQF524370 QAB524370 QJX524370 QTT524370 RDP524370 RNL524370 RXH524370 SHD524370 SQZ524370 TAV524370 TKR524370 TUN524370 UEJ524370 UOF524370 UYB524370 VHX524370 VRT524370 WBP524370 WLL524370 WVH524370 C589906 IV589906 SR589906 ACN589906 AMJ589906 AWF589906 BGB589906 BPX589906 BZT589906 CJP589906 CTL589906 DDH589906 DND589906 DWZ589906 EGV589906 EQR589906 FAN589906 FKJ589906 FUF589906 GEB589906 GNX589906 GXT589906 HHP589906 HRL589906 IBH589906 ILD589906 IUZ589906 JEV589906 JOR589906 JYN589906 KIJ589906 KSF589906 LCB589906 LLX589906 LVT589906 MFP589906 MPL589906 MZH589906 NJD589906 NSZ589906 OCV589906 OMR589906 OWN589906 PGJ589906 PQF589906 QAB589906 QJX589906 QTT589906 RDP589906 RNL589906 RXH589906 SHD589906 SQZ589906 TAV589906 TKR589906 TUN589906 UEJ589906 UOF589906 UYB589906 VHX589906 VRT589906 WBP589906 WLL589906 WVH589906 C655442 IV655442 SR655442 ACN655442 AMJ655442 AWF655442 BGB655442 BPX655442 BZT655442 CJP655442 CTL655442 DDH655442 DND655442 DWZ655442 EGV655442 EQR655442 FAN655442 FKJ655442 FUF655442 GEB655442 GNX655442 GXT655442 HHP655442 HRL655442 IBH655442 ILD655442 IUZ655442 JEV655442 JOR655442 JYN655442 KIJ655442 KSF655442 LCB655442 LLX655442 LVT655442 MFP655442 MPL655442 MZH655442 NJD655442 NSZ655442 OCV655442 OMR655442 OWN655442 PGJ655442 PQF655442 QAB655442 QJX655442 QTT655442 RDP655442 RNL655442 RXH655442 SHD655442 SQZ655442 TAV655442 TKR655442 TUN655442 UEJ655442 UOF655442 UYB655442 VHX655442 VRT655442 WBP655442 WLL655442 WVH655442 C720978 IV720978 SR720978 ACN720978 AMJ720978 AWF720978 BGB720978 BPX720978 BZT720978 CJP720978 CTL720978 DDH720978 DND720978 DWZ720978 EGV720978 EQR720978 FAN720978 FKJ720978 FUF720978 GEB720978 GNX720978 GXT720978 HHP720978 HRL720978 IBH720978 ILD720978 IUZ720978 JEV720978 JOR720978 JYN720978 KIJ720978 KSF720978 LCB720978 LLX720978 LVT720978 MFP720978 MPL720978 MZH720978 NJD720978 NSZ720978 OCV720978 OMR720978 OWN720978 PGJ720978 PQF720978 QAB720978 QJX720978 QTT720978 RDP720978 RNL720978 RXH720978 SHD720978 SQZ720978 TAV720978 TKR720978 TUN720978 UEJ720978 UOF720978 UYB720978 VHX720978 VRT720978 WBP720978 WLL720978 WVH720978 C786514 IV786514 SR786514 ACN786514 AMJ786514 AWF786514 BGB786514 BPX786514 BZT786514 CJP786514 CTL786514 DDH786514 DND786514 DWZ786514 EGV786514 EQR786514 FAN786514 FKJ786514 FUF786514 GEB786514 GNX786514 GXT786514 HHP786514 HRL786514 IBH786514 ILD786514 IUZ786514 JEV786514 JOR786514 JYN786514 KIJ786514 KSF786514 LCB786514 LLX786514 LVT786514 MFP786514 MPL786514 MZH786514 NJD786514 NSZ786514 OCV786514 OMR786514 OWN786514 PGJ786514 PQF786514 QAB786514 QJX786514 QTT786514 RDP786514 RNL786514 RXH786514 SHD786514 SQZ786514 TAV786514 TKR786514 TUN786514 UEJ786514 UOF786514 UYB786514 VHX786514 VRT786514 WBP786514 WLL786514 WVH786514 C852050 IV852050 SR852050 ACN852050 AMJ852050 AWF852050 BGB852050 BPX852050 BZT852050 CJP852050 CTL852050 DDH852050 DND852050 DWZ852050 EGV852050 EQR852050 FAN852050 FKJ852050 FUF852050 GEB852050 GNX852050 GXT852050 HHP852050 HRL852050 IBH852050 ILD852050 IUZ852050 JEV852050 JOR852050 JYN852050 KIJ852050 KSF852050 LCB852050 LLX852050 LVT852050 MFP852050 MPL852050 MZH852050 NJD852050 NSZ852050 OCV852050 OMR852050 OWN852050 PGJ852050 PQF852050 QAB852050 QJX852050 QTT852050 RDP852050 RNL852050 RXH852050 SHD852050 SQZ852050 TAV852050 TKR852050 TUN852050 UEJ852050 UOF852050 UYB852050 VHX852050 VRT852050 WBP852050 WLL852050 WVH852050 C917586 IV917586 SR917586 ACN917586 AMJ917586 AWF917586 BGB917586 BPX917586 BZT917586 CJP917586 CTL917586 DDH917586 DND917586 DWZ917586 EGV917586 EQR917586 FAN917586 FKJ917586 FUF917586 GEB917586 GNX917586 GXT917586 HHP917586 HRL917586 IBH917586 ILD917586 IUZ917586 JEV917586 JOR917586 JYN917586 KIJ917586 KSF917586 LCB917586 LLX917586 LVT917586 MFP917586 MPL917586 MZH917586 NJD917586 NSZ917586 OCV917586 OMR917586 OWN917586 PGJ917586 PQF917586 QAB917586 QJX917586 QTT917586 RDP917586 RNL917586 RXH917586 SHD917586 SQZ917586 TAV917586 TKR917586 TUN917586 UEJ917586 UOF917586 UYB917586 VHX917586 VRT917586 WBP917586 WLL917586 WVH917586 C983122 IV983122 SR983122 ACN983122 AMJ983122 AWF983122 BGB983122 BPX983122 BZT983122 CJP983122 CTL983122 DDH983122 DND983122 DWZ983122 EGV983122 EQR983122 FAN983122 FKJ983122 FUF983122 GEB983122 GNX983122 GXT983122 HHP983122 HRL983122 IBH983122 ILD983122 IUZ983122 JEV983122 JOR983122 JYN983122 KIJ983122 KSF983122 LCB983122 LLX983122 LVT983122 MFP983122 MPL983122 MZH983122 NJD983122 NSZ983122 OCV983122 OMR983122 OWN983122 PGJ983122 PQF983122 QAB983122 QJX983122 QTT983122 RDP983122 RNL983122 RXH983122 SHD983122 SQZ983122 TAV983122 TKR983122 TUN983122 UEJ983122 UOF983122 UYB983122 VHX983122 VRT983122 WBP98312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122 A65618 IS65618 SO65618 ACK65618 AMG65618 AWC65618 BFY65618 BPU65618 BZQ65618 CJM65618 CTI65618 DDE65618 DNA65618 DWW65618 EGS65618 EQO65618 FAK65618 FKG65618 FUC65618 GDY65618 GNU65618 GXQ65618 HHM65618 HRI65618 IBE65618 ILA65618 IUW65618 JES65618 JOO65618 JYK65618 KIG65618 KSC65618 LBY65618 LLU65618 LVQ65618 MFM65618 MPI65618 MZE65618 NJA65618 NSW65618 OCS65618 OMO65618 OWK65618 PGG65618 PQC65618 PZY65618 QJU65618 QTQ65618 RDM65618 RNI65618 RXE65618 SHA65618 SQW65618 TAS65618 TKO65618 TUK65618 UEG65618 UOC65618 UXY65618 VHU65618 VRQ65618 WBM65618 WLI65618 WVE65618 A131154 IS131154 SO131154 ACK131154 AMG131154 AWC131154 BFY131154 BPU131154 BZQ131154 CJM131154 CTI131154 DDE131154 DNA131154 DWW131154 EGS131154 EQO131154 FAK131154 FKG131154 FUC131154 GDY131154 GNU131154 GXQ131154 HHM131154 HRI131154 IBE131154 ILA131154 IUW131154 JES131154 JOO131154 JYK131154 KIG131154 KSC131154 LBY131154 LLU131154 LVQ131154 MFM131154 MPI131154 MZE131154 NJA131154 NSW131154 OCS131154 OMO131154 OWK131154 PGG131154 PQC131154 PZY131154 QJU131154 QTQ131154 RDM131154 RNI131154 RXE131154 SHA131154 SQW131154 TAS131154 TKO131154 TUK131154 UEG131154 UOC131154 UXY131154 VHU131154 VRQ131154 WBM131154 WLI131154 WVE131154 A196690 IS196690 SO196690 ACK196690 AMG196690 AWC196690 BFY196690 BPU196690 BZQ196690 CJM196690 CTI196690 DDE196690 DNA196690 DWW196690 EGS196690 EQO196690 FAK196690 FKG196690 FUC196690 GDY196690 GNU196690 GXQ196690 HHM196690 HRI196690 IBE196690 ILA196690 IUW196690 JES196690 JOO196690 JYK196690 KIG196690 KSC196690 LBY196690 LLU196690 LVQ196690 MFM196690 MPI196690 MZE196690 NJA196690 NSW196690 OCS196690 OMO196690 OWK196690 PGG196690 PQC196690 PZY196690 QJU196690 QTQ196690 RDM196690 RNI196690 RXE196690 SHA196690 SQW196690 TAS196690 TKO196690 TUK196690 UEG196690 UOC196690 UXY196690 VHU196690 VRQ196690 WBM196690 WLI196690 WVE196690 A262226 IS262226 SO262226 ACK262226 AMG262226 AWC262226 BFY262226 BPU262226 BZQ262226 CJM262226 CTI262226 DDE262226 DNA262226 DWW262226 EGS262226 EQO262226 FAK262226 FKG262226 FUC262226 GDY262226 GNU262226 GXQ262226 HHM262226 HRI262226 IBE262226 ILA262226 IUW262226 JES262226 JOO262226 JYK262226 KIG262226 KSC262226 LBY262226 LLU262226 LVQ262226 MFM262226 MPI262226 MZE262226 NJA262226 NSW262226 OCS262226 OMO262226 OWK262226 PGG262226 PQC262226 PZY262226 QJU262226 QTQ262226 RDM262226 RNI262226 RXE262226 SHA262226 SQW262226 TAS262226 TKO262226 TUK262226 UEG262226 UOC262226 UXY262226 VHU262226 VRQ262226 WBM262226 WLI262226 WVE262226 A327762 IS327762 SO327762 ACK327762 AMG327762 AWC327762 BFY327762 BPU327762 BZQ327762 CJM327762 CTI327762 DDE327762 DNA327762 DWW327762 EGS327762 EQO327762 FAK327762 FKG327762 FUC327762 GDY327762 GNU327762 GXQ327762 HHM327762 HRI327762 IBE327762 ILA327762 IUW327762 JES327762 JOO327762 JYK327762 KIG327762 KSC327762 LBY327762 LLU327762 LVQ327762 MFM327762 MPI327762 MZE327762 NJA327762 NSW327762 OCS327762 OMO327762 OWK327762 PGG327762 PQC327762 PZY327762 QJU327762 QTQ327762 RDM327762 RNI327762 RXE327762 SHA327762 SQW327762 TAS327762 TKO327762 TUK327762 UEG327762 UOC327762 UXY327762 VHU327762 VRQ327762 WBM327762 WLI327762 WVE327762 A393298 IS393298 SO393298 ACK393298 AMG393298 AWC393298 BFY393298 BPU393298 BZQ393298 CJM393298 CTI393298 DDE393298 DNA393298 DWW393298 EGS393298 EQO393298 FAK393298 FKG393298 FUC393298 GDY393298 GNU393298 GXQ393298 HHM393298 HRI393298 IBE393298 ILA393298 IUW393298 JES393298 JOO393298 JYK393298 KIG393298 KSC393298 LBY393298 LLU393298 LVQ393298 MFM393298 MPI393298 MZE393298 NJA393298 NSW393298 OCS393298 OMO393298 OWK393298 PGG393298 PQC393298 PZY393298 QJU393298 QTQ393298 RDM393298 RNI393298 RXE393298 SHA393298 SQW393298 TAS393298 TKO393298 TUK393298 UEG393298 UOC393298 UXY393298 VHU393298 VRQ393298 WBM393298 WLI393298 WVE393298 A458834 IS458834 SO458834 ACK458834 AMG458834 AWC458834 BFY458834 BPU458834 BZQ458834 CJM458834 CTI458834 DDE458834 DNA458834 DWW458834 EGS458834 EQO458834 FAK458834 FKG458834 FUC458834 GDY458834 GNU458834 GXQ458834 HHM458834 HRI458834 IBE458834 ILA458834 IUW458834 JES458834 JOO458834 JYK458834 KIG458834 KSC458834 LBY458834 LLU458834 LVQ458834 MFM458834 MPI458834 MZE458834 NJA458834 NSW458834 OCS458834 OMO458834 OWK458834 PGG458834 PQC458834 PZY458834 QJU458834 QTQ458834 RDM458834 RNI458834 RXE458834 SHA458834 SQW458834 TAS458834 TKO458834 TUK458834 UEG458834 UOC458834 UXY458834 VHU458834 VRQ458834 WBM458834 WLI458834 WVE458834 A524370 IS524370 SO524370 ACK524370 AMG524370 AWC524370 BFY524370 BPU524370 BZQ524370 CJM524370 CTI524370 DDE524370 DNA524370 DWW524370 EGS524370 EQO524370 FAK524370 FKG524370 FUC524370 GDY524370 GNU524370 GXQ524370 HHM524370 HRI524370 IBE524370 ILA524370 IUW524370 JES524370 JOO524370 JYK524370 KIG524370 KSC524370 LBY524370 LLU524370 LVQ524370 MFM524370 MPI524370 MZE524370 NJA524370 NSW524370 OCS524370 OMO524370 OWK524370 PGG524370 PQC524370 PZY524370 QJU524370 QTQ524370 RDM524370 RNI524370 RXE524370 SHA524370 SQW524370 TAS524370 TKO524370 TUK524370 UEG524370 UOC524370 UXY524370 VHU524370 VRQ524370 WBM524370 WLI524370 WVE524370 A589906 IS589906 SO589906 ACK589906 AMG589906 AWC589906 BFY589906 BPU589906 BZQ589906 CJM589906 CTI589906 DDE589906 DNA589906 DWW589906 EGS589906 EQO589906 FAK589906 FKG589906 FUC589906 GDY589906 GNU589906 GXQ589906 HHM589906 HRI589906 IBE589906 ILA589906 IUW589906 JES589906 JOO589906 JYK589906 KIG589906 KSC589906 LBY589906 LLU589906 LVQ589906 MFM589906 MPI589906 MZE589906 NJA589906 NSW589906 OCS589906 OMO589906 OWK589906 PGG589906 PQC589906 PZY589906 QJU589906 QTQ589906 RDM589906 RNI589906 RXE589906 SHA589906 SQW589906 TAS589906 TKO589906 TUK589906 UEG589906 UOC589906 UXY589906 VHU589906 VRQ589906 WBM589906 WLI589906 WVE589906 A655442 IS655442 SO655442 ACK655442 AMG655442 AWC655442 BFY655442 BPU655442 BZQ655442 CJM655442 CTI655442 DDE655442 DNA655442 DWW655442 EGS655442 EQO655442 FAK655442 FKG655442 FUC655442 GDY655442 GNU655442 GXQ655442 HHM655442 HRI655442 IBE655442 ILA655442 IUW655442 JES655442 JOO655442 JYK655442 KIG655442 KSC655442 LBY655442 LLU655442 LVQ655442 MFM655442 MPI655442 MZE655442 NJA655442 NSW655442 OCS655442 OMO655442 OWK655442 PGG655442 PQC655442 PZY655442 QJU655442 QTQ655442 RDM655442 RNI655442 RXE655442 SHA655442 SQW655442 TAS655442 TKO655442 TUK655442 UEG655442 UOC655442 UXY655442 VHU655442 VRQ655442 WBM655442 WLI655442 WVE655442 A720978 IS720978 SO720978 ACK720978 AMG720978 AWC720978 BFY720978 BPU720978 BZQ720978 CJM720978 CTI720978 DDE720978 DNA720978 DWW720978 EGS720978 EQO720978 FAK720978 FKG720978 FUC720978 GDY720978 GNU720978 GXQ720978 HHM720978 HRI720978 IBE720978 ILA720978 IUW720978 JES720978 JOO720978 JYK720978 KIG720978 KSC720978 LBY720978 LLU720978 LVQ720978 MFM720978 MPI720978 MZE720978 NJA720978 NSW720978 OCS720978 OMO720978 OWK720978 PGG720978 PQC720978 PZY720978 QJU720978 QTQ720978 RDM720978 RNI720978 RXE720978 SHA720978 SQW720978 TAS720978 TKO720978 TUK720978 UEG720978 UOC720978 UXY720978 VHU720978 VRQ720978 WBM720978 WLI720978 WVE720978 A786514 IS786514 SO786514 ACK786514 AMG786514 AWC786514 BFY786514 BPU786514 BZQ786514 CJM786514 CTI786514 DDE786514 DNA786514 DWW786514 EGS786514 EQO786514 FAK786514 FKG786514 FUC786514 GDY786514 GNU786514 GXQ786514 HHM786514 HRI786514 IBE786514 ILA786514 IUW786514 JES786514 JOO786514 JYK786514 KIG786514 KSC786514 LBY786514 LLU786514 LVQ786514 MFM786514 MPI786514 MZE786514 NJA786514 NSW786514 OCS786514 OMO786514 OWK786514 PGG786514 PQC786514 PZY786514 QJU786514 QTQ786514 RDM786514 RNI786514 RXE786514 SHA786514 SQW786514 TAS786514 TKO786514 TUK786514 UEG786514 UOC786514 UXY786514 VHU786514 VRQ786514 WBM786514 WLI786514 WVE786514 A852050 IS852050 SO852050 ACK852050 AMG852050 AWC852050 BFY852050 BPU852050 BZQ852050 CJM852050 CTI852050 DDE852050 DNA852050 DWW852050 EGS852050 EQO852050 FAK852050 FKG852050 FUC852050 GDY852050 GNU852050 GXQ852050 HHM852050 HRI852050 IBE852050 ILA852050 IUW852050 JES852050 JOO852050 JYK852050 KIG852050 KSC852050 LBY852050 LLU852050 LVQ852050 MFM852050 MPI852050 MZE852050 NJA852050 NSW852050 OCS852050 OMO852050 OWK852050 PGG852050 PQC852050 PZY852050 QJU852050 QTQ852050 RDM852050 RNI852050 RXE852050 SHA852050 SQW852050 TAS852050 TKO852050 TUK852050 UEG852050 UOC852050 UXY852050 VHU852050 VRQ852050 WBM852050 WLI852050 WVE852050 A917586 IS917586 SO917586 ACK917586 AMG917586 AWC917586 BFY917586 BPU917586 BZQ917586 CJM917586 CTI917586 DDE917586 DNA917586 DWW917586 EGS917586 EQO917586 FAK917586 FKG917586 FUC917586 GDY917586 GNU917586 GXQ917586 HHM917586 HRI917586 IBE917586 ILA917586 IUW917586 JES917586 JOO917586 JYK917586 KIG917586 KSC917586 LBY917586 LLU917586 LVQ917586 MFM917586 MPI917586 MZE917586 NJA917586 NSW917586 OCS917586 OMO917586 OWK917586 PGG917586 PQC917586 PZY917586 QJU917586 QTQ917586 RDM917586 RNI917586 RXE917586 SHA917586 SQW917586 TAS917586 TKO917586 TUK917586 UEG917586 UOC917586 UXY917586 VHU917586 VRQ917586 WBM917586 WLI917586 WVE917586 A983122 IS983122 SO983122 ACK983122 AMG983122 AWC983122 BFY983122 BPU983122 BZQ983122 CJM983122 CTI983122 DDE983122 DNA983122 DWW983122 EGS983122 EQO983122 FAK983122 FKG983122 FUC983122 GDY983122 GNU983122 GXQ983122 HHM983122 HRI983122 IBE983122 ILA983122 IUW983122 JES983122 JOO983122 JYK983122 KIG983122 KSC983122 LBY983122 LLU983122 LVQ983122 MFM983122 MPI983122 MZE983122 NJA983122 NSW983122 OCS983122 OMO983122 OWK983122 PGG983122 PQC983122 PZY983122 QJU983122 QTQ983122 RDM983122 RNI983122 RXE983122 SHA983122 SQW983122 TAS983122 TKO983122 TUK983122 UEG983122 UOC983122 UXY983122 VHU983122 VRQ983122 WBM983122 WLI98312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D48" zoomScale="70" zoomScaleNormal="70" workbookViewId="0">
      <selection activeCell="N49" sqref="N4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3" t="s">
        <v>63</v>
      </c>
      <c r="C2" s="224"/>
      <c r="D2" s="224"/>
      <c r="E2" s="224"/>
      <c r="F2" s="224"/>
      <c r="G2" s="224"/>
      <c r="H2" s="224"/>
      <c r="I2" s="224"/>
      <c r="J2" s="224"/>
      <c r="K2" s="224"/>
      <c r="L2" s="224"/>
      <c r="M2" s="224"/>
      <c r="N2" s="224"/>
      <c r="O2" s="224"/>
      <c r="P2" s="224"/>
    </row>
    <row r="4" spans="2:16" ht="26.25" x14ac:dyDescent="0.25">
      <c r="B4" s="223" t="s">
        <v>48</v>
      </c>
      <c r="C4" s="224"/>
      <c r="D4" s="224"/>
      <c r="E4" s="224"/>
      <c r="F4" s="224"/>
      <c r="G4" s="224"/>
      <c r="H4" s="224"/>
      <c r="I4" s="224"/>
      <c r="J4" s="224"/>
      <c r="K4" s="224"/>
      <c r="L4" s="224"/>
      <c r="M4" s="224"/>
      <c r="N4" s="224"/>
      <c r="O4" s="224"/>
      <c r="P4" s="224"/>
    </row>
    <row r="5" spans="2:16" ht="15.75" thickBot="1" x14ac:dyDescent="0.3"/>
    <row r="6" spans="2:16" ht="21.75" thickBot="1" x14ac:dyDescent="0.3">
      <c r="B6" s="11" t="s">
        <v>4</v>
      </c>
      <c r="C6" s="227" t="s">
        <v>188</v>
      </c>
      <c r="D6" s="227"/>
      <c r="E6" s="227"/>
      <c r="F6" s="227"/>
      <c r="G6" s="227"/>
      <c r="H6" s="227"/>
      <c r="I6" s="227"/>
      <c r="J6" s="227"/>
      <c r="K6" s="227"/>
      <c r="L6" s="227"/>
      <c r="M6" s="227"/>
      <c r="N6" s="228"/>
    </row>
    <row r="7" spans="2:16" ht="16.5" thickBot="1" x14ac:dyDescent="0.3">
      <c r="B7" s="12" t="s">
        <v>5</v>
      </c>
      <c r="C7" s="227"/>
      <c r="D7" s="227"/>
      <c r="E7" s="227"/>
      <c r="F7" s="227"/>
      <c r="G7" s="227"/>
      <c r="H7" s="227"/>
      <c r="I7" s="227"/>
      <c r="J7" s="227"/>
      <c r="K7" s="227"/>
      <c r="L7" s="227"/>
      <c r="M7" s="227"/>
      <c r="N7" s="228"/>
    </row>
    <row r="8" spans="2:16" ht="16.5" thickBot="1" x14ac:dyDescent="0.3">
      <c r="B8" s="12" t="s">
        <v>6</v>
      </c>
      <c r="C8" s="227"/>
      <c r="D8" s="227"/>
      <c r="E8" s="227"/>
      <c r="F8" s="227"/>
      <c r="G8" s="227"/>
      <c r="H8" s="227"/>
      <c r="I8" s="227"/>
      <c r="J8" s="227"/>
      <c r="K8" s="227"/>
      <c r="L8" s="227"/>
      <c r="M8" s="227"/>
      <c r="N8" s="228"/>
    </row>
    <row r="9" spans="2:16" ht="16.5" thickBot="1" x14ac:dyDescent="0.3">
      <c r="B9" s="12" t="s">
        <v>7</v>
      </c>
      <c r="C9" s="227"/>
      <c r="D9" s="227"/>
      <c r="E9" s="227"/>
      <c r="F9" s="227"/>
      <c r="G9" s="227"/>
      <c r="H9" s="227"/>
      <c r="I9" s="227"/>
      <c r="J9" s="227"/>
      <c r="K9" s="227"/>
      <c r="L9" s="227"/>
      <c r="M9" s="227"/>
      <c r="N9" s="228"/>
    </row>
    <row r="10" spans="2:16" ht="16.5" thickBot="1" x14ac:dyDescent="0.3">
      <c r="B10" s="12" t="s">
        <v>8</v>
      </c>
      <c r="C10" s="229"/>
      <c r="D10" s="229"/>
      <c r="E10" s="230"/>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45" t="s">
        <v>101</v>
      </c>
      <c r="C14" s="245"/>
      <c r="D14" s="163" t="s">
        <v>12</v>
      </c>
      <c r="E14" s="163" t="s">
        <v>13</v>
      </c>
      <c r="F14" s="163" t="s">
        <v>29</v>
      </c>
      <c r="G14" s="94"/>
      <c r="I14" s="37"/>
      <c r="J14" s="37"/>
      <c r="K14" s="37"/>
      <c r="L14" s="37"/>
      <c r="M14" s="37"/>
      <c r="N14" s="110"/>
    </row>
    <row r="15" spans="2:16" x14ac:dyDescent="0.25">
      <c r="B15" s="245"/>
      <c r="C15" s="245"/>
      <c r="D15" s="163">
        <v>10</v>
      </c>
      <c r="E15" s="35">
        <v>3341249600</v>
      </c>
      <c r="F15" s="35">
        <v>1600</v>
      </c>
      <c r="G15" s="95"/>
      <c r="I15" s="38"/>
      <c r="J15" s="38"/>
      <c r="K15" s="38"/>
      <c r="L15" s="38"/>
      <c r="M15" s="38"/>
      <c r="N15" s="110"/>
    </row>
    <row r="16" spans="2:16" x14ac:dyDescent="0.25">
      <c r="B16" s="245"/>
      <c r="C16" s="245"/>
      <c r="D16" s="163"/>
      <c r="E16" s="35"/>
      <c r="F16" s="35"/>
      <c r="G16" s="95"/>
      <c r="I16" s="38"/>
      <c r="J16" s="38"/>
      <c r="K16" s="38"/>
      <c r="L16" s="38"/>
      <c r="M16" s="38"/>
      <c r="N16" s="110"/>
    </row>
    <row r="17" spans="1:14" x14ac:dyDescent="0.25">
      <c r="B17" s="245"/>
      <c r="C17" s="245"/>
      <c r="D17" s="163"/>
      <c r="E17" s="35"/>
      <c r="F17" s="35"/>
      <c r="G17" s="95"/>
      <c r="I17" s="38"/>
      <c r="J17" s="38"/>
      <c r="K17" s="38"/>
      <c r="L17" s="38"/>
      <c r="M17" s="38"/>
      <c r="N17" s="110"/>
    </row>
    <row r="18" spans="1:14" x14ac:dyDescent="0.25">
      <c r="B18" s="245"/>
      <c r="C18" s="245"/>
      <c r="D18" s="163"/>
      <c r="E18" s="36"/>
      <c r="F18" s="35"/>
      <c r="G18" s="95"/>
      <c r="H18" s="22"/>
      <c r="I18" s="38"/>
      <c r="J18" s="38"/>
      <c r="K18" s="38"/>
      <c r="L18" s="38"/>
      <c r="M18" s="38"/>
      <c r="N18" s="20"/>
    </row>
    <row r="19" spans="1:14" x14ac:dyDescent="0.25">
      <c r="B19" s="245"/>
      <c r="C19" s="245"/>
      <c r="D19" s="163"/>
      <c r="E19" s="36"/>
      <c r="F19" s="35"/>
      <c r="G19" s="95"/>
      <c r="H19" s="22"/>
      <c r="I19" s="40"/>
      <c r="J19" s="40"/>
      <c r="K19" s="40"/>
      <c r="L19" s="40"/>
      <c r="M19" s="40"/>
      <c r="N19" s="20"/>
    </row>
    <row r="20" spans="1:14" x14ac:dyDescent="0.25">
      <c r="B20" s="245"/>
      <c r="C20" s="245"/>
      <c r="D20" s="163"/>
      <c r="E20" s="36"/>
      <c r="F20" s="35"/>
      <c r="G20" s="95"/>
      <c r="H20" s="22"/>
      <c r="I20" s="109"/>
      <c r="J20" s="109"/>
      <c r="K20" s="109"/>
      <c r="L20" s="109"/>
      <c r="M20" s="109"/>
      <c r="N20" s="20"/>
    </row>
    <row r="21" spans="1:14" x14ac:dyDescent="0.25">
      <c r="B21" s="245"/>
      <c r="C21" s="245"/>
      <c r="D21" s="163"/>
      <c r="E21" s="36"/>
      <c r="F21" s="35"/>
      <c r="G21" s="95"/>
      <c r="H21" s="22"/>
      <c r="I21" s="109"/>
      <c r="J21" s="109"/>
      <c r="K21" s="109"/>
      <c r="L21" s="109"/>
      <c r="M21" s="109"/>
      <c r="N21" s="20"/>
    </row>
    <row r="22" spans="1:14" ht="15.75" thickBot="1" x14ac:dyDescent="0.3">
      <c r="B22" s="225" t="s">
        <v>14</v>
      </c>
      <c r="C22" s="226"/>
      <c r="D22" s="163"/>
      <c r="E22" s="64"/>
      <c r="F22" s="35"/>
      <c r="G22" s="95"/>
      <c r="H22" s="22"/>
      <c r="I22" s="109"/>
      <c r="J22" s="109"/>
      <c r="K22" s="109"/>
      <c r="L22" s="109"/>
      <c r="M22" s="109"/>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1280</v>
      </c>
      <c r="D24" s="41"/>
      <c r="E24" s="44">
        <f>E15</f>
        <v>3341249600</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83" t="s">
        <v>162</v>
      </c>
      <c r="E30" s="106"/>
      <c r="F30" s="106"/>
      <c r="G30" s="106"/>
      <c r="H30" s="106"/>
      <c r="I30" s="109"/>
      <c r="J30" s="109"/>
      <c r="K30" s="109"/>
      <c r="L30" s="109"/>
      <c r="M30" s="109"/>
      <c r="N30" s="110"/>
    </row>
    <row r="31" spans="1:14" x14ac:dyDescent="0.25">
      <c r="A31" s="101"/>
      <c r="B31" s="123" t="s">
        <v>143</v>
      </c>
      <c r="C31" s="183" t="s">
        <v>162</v>
      </c>
      <c r="D31" s="123"/>
      <c r="E31" s="106"/>
      <c r="F31" s="106"/>
      <c r="G31" s="106"/>
      <c r="H31" s="106"/>
      <c r="I31" s="109"/>
      <c r="J31" s="109"/>
      <c r="K31" s="109"/>
      <c r="L31" s="109"/>
      <c r="M31" s="109"/>
      <c r="N31" s="110"/>
    </row>
    <row r="32" spans="1:14" x14ac:dyDescent="0.25">
      <c r="A32" s="101"/>
      <c r="B32" s="123" t="s">
        <v>144</v>
      </c>
      <c r="C32" s="123"/>
      <c r="D32" s="162" t="s">
        <v>162</v>
      </c>
      <c r="E32" s="106"/>
      <c r="F32" s="106"/>
      <c r="G32" s="106"/>
      <c r="H32" s="106"/>
      <c r="I32" s="109"/>
      <c r="J32" s="109"/>
      <c r="K32" s="109"/>
      <c r="L32" s="109"/>
      <c r="M32" s="109"/>
      <c r="N32" s="110"/>
    </row>
    <row r="33" spans="1:17" x14ac:dyDescent="0.25">
      <c r="A33" s="101"/>
      <c r="B33" s="123" t="s">
        <v>145</v>
      </c>
      <c r="C33" s="123"/>
      <c r="D33" s="174" t="s">
        <v>162</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62">
        <v>0</v>
      </c>
      <c r="E40" s="241">
        <f>+D40+D41</f>
        <v>0</v>
      </c>
      <c r="F40" s="106"/>
      <c r="G40" s="106"/>
      <c r="H40" s="106"/>
      <c r="I40" s="109"/>
      <c r="J40" s="109"/>
      <c r="K40" s="109"/>
      <c r="L40" s="109"/>
      <c r="M40" s="109"/>
      <c r="N40" s="110"/>
    </row>
    <row r="41" spans="1:17" ht="42.75" x14ac:dyDescent="0.25">
      <c r="A41" s="101"/>
      <c r="B41" s="107" t="s">
        <v>148</v>
      </c>
      <c r="C41" s="108">
        <v>60</v>
      </c>
      <c r="D41" s="162">
        <f>+F144</f>
        <v>0</v>
      </c>
      <c r="E41" s="242"/>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20" t="s">
        <v>35</v>
      </c>
      <c r="N45" s="220"/>
    </row>
    <row r="46" spans="1:17" x14ac:dyDescent="0.25">
      <c r="B46" s="124" t="s">
        <v>30</v>
      </c>
      <c r="M46" s="65"/>
      <c r="N46" s="65"/>
    </row>
    <row r="47" spans="1:17" ht="15.75" thickBot="1" x14ac:dyDescent="0.3">
      <c r="M47" s="65"/>
      <c r="N47" s="65"/>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90" x14ac:dyDescent="0.25">
      <c r="A49" s="46">
        <v>1</v>
      </c>
      <c r="B49" s="116" t="s">
        <v>188</v>
      </c>
      <c r="C49" s="116" t="s">
        <v>188</v>
      </c>
      <c r="D49" s="116" t="s">
        <v>198</v>
      </c>
      <c r="E49" s="176" t="s">
        <v>206</v>
      </c>
      <c r="F49" s="112" t="s">
        <v>140</v>
      </c>
      <c r="G49" s="154"/>
      <c r="H49" s="119">
        <v>41530</v>
      </c>
      <c r="I49" s="113">
        <v>41943</v>
      </c>
      <c r="J49" s="113"/>
      <c r="K49" s="113" t="s">
        <v>421</v>
      </c>
      <c r="L49" s="113"/>
      <c r="M49" s="104">
        <v>900</v>
      </c>
      <c r="N49" s="104">
        <f>+M49*G49</f>
        <v>0</v>
      </c>
      <c r="O49" s="26">
        <v>1658791950</v>
      </c>
      <c r="P49" s="26" t="s">
        <v>207</v>
      </c>
      <c r="Q49" s="155" t="s">
        <v>422</v>
      </c>
      <c r="R49" s="114"/>
      <c r="S49" s="114"/>
      <c r="T49" s="114"/>
      <c r="U49" s="114"/>
      <c r="V49" s="114"/>
      <c r="W49" s="114"/>
      <c r="X49" s="114"/>
      <c r="Y49" s="114"/>
      <c r="Z49" s="114"/>
    </row>
    <row r="50" spans="1:26" s="115" customFormat="1" ht="150" x14ac:dyDescent="0.25">
      <c r="A50" s="46">
        <f>+A49+1</f>
        <v>2</v>
      </c>
      <c r="B50" s="116" t="s">
        <v>188</v>
      </c>
      <c r="C50" s="116" t="s">
        <v>188</v>
      </c>
      <c r="D50" s="116" t="s">
        <v>198</v>
      </c>
      <c r="E50" s="176" t="s">
        <v>212</v>
      </c>
      <c r="F50" s="112" t="s">
        <v>140</v>
      </c>
      <c r="G50" s="112"/>
      <c r="H50" s="119">
        <v>41516</v>
      </c>
      <c r="I50" s="113">
        <v>41912</v>
      </c>
      <c r="J50" s="113"/>
      <c r="K50" s="113"/>
      <c r="L50" s="113" t="s">
        <v>424</v>
      </c>
      <c r="M50" s="104">
        <v>1150</v>
      </c>
      <c r="N50" s="104"/>
      <c r="O50" s="26">
        <v>2201465558</v>
      </c>
      <c r="P50" s="26" t="s">
        <v>208</v>
      </c>
      <c r="Q50" s="155" t="s">
        <v>423</v>
      </c>
      <c r="R50" s="114"/>
      <c r="S50" s="114"/>
      <c r="T50" s="114"/>
      <c r="U50" s="114"/>
      <c r="V50" s="114"/>
      <c r="W50" s="114"/>
      <c r="X50" s="114"/>
      <c r="Y50" s="114"/>
      <c r="Z50" s="114"/>
    </row>
    <row r="51" spans="1:26" s="115" customFormat="1" ht="135" x14ac:dyDescent="0.25">
      <c r="A51" s="46">
        <f t="shared" ref="A51:A56" si="0">+A50+1</f>
        <v>3</v>
      </c>
      <c r="B51" s="116" t="s">
        <v>188</v>
      </c>
      <c r="C51" s="116" t="s">
        <v>188</v>
      </c>
      <c r="D51" s="116" t="s">
        <v>209</v>
      </c>
      <c r="E51" s="176" t="s">
        <v>210</v>
      </c>
      <c r="F51" s="112" t="s">
        <v>140</v>
      </c>
      <c r="G51" s="112"/>
      <c r="H51" s="119">
        <v>40545</v>
      </c>
      <c r="I51" s="113">
        <v>40908</v>
      </c>
      <c r="J51" s="113"/>
      <c r="K51" s="113"/>
      <c r="L51" s="113" t="s">
        <v>425</v>
      </c>
      <c r="M51" s="104">
        <v>1000</v>
      </c>
      <c r="N51" s="104"/>
      <c r="O51" s="26">
        <v>180000000</v>
      </c>
      <c r="P51" s="26">
        <v>140</v>
      </c>
      <c r="Q51" s="155" t="s">
        <v>426</v>
      </c>
      <c r="R51" s="114"/>
      <c r="S51" s="114"/>
      <c r="T51" s="114"/>
      <c r="U51" s="114"/>
      <c r="V51" s="114"/>
      <c r="W51" s="114"/>
      <c r="X51" s="114"/>
      <c r="Y51" s="114"/>
      <c r="Z51" s="114"/>
    </row>
    <row r="52" spans="1:26" s="115" customFormat="1" x14ac:dyDescent="0.25">
      <c r="A52" s="46">
        <f t="shared" si="0"/>
        <v>4</v>
      </c>
      <c r="B52" s="116"/>
      <c r="C52" s="117"/>
      <c r="D52" s="116"/>
      <c r="E52" s="176"/>
      <c r="F52" s="112"/>
      <c r="G52" s="112"/>
      <c r="H52" s="112"/>
      <c r="I52" s="113"/>
      <c r="J52" s="113"/>
      <c r="K52" s="113"/>
      <c r="L52" s="113"/>
      <c r="M52" s="104"/>
      <c r="N52" s="104"/>
      <c r="O52" s="26"/>
      <c r="P52" s="26"/>
      <c r="Q52" s="155"/>
      <c r="R52" s="114"/>
      <c r="S52" s="114"/>
      <c r="T52" s="114"/>
      <c r="U52" s="114"/>
      <c r="V52" s="114"/>
      <c r="W52" s="114"/>
      <c r="X52" s="114"/>
      <c r="Y52" s="114"/>
      <c r="Z52" s="114"/>
    </row>
    <row r="53" spans="1:26" s="115" customFormat="1" x14ac:dyDescent="0.25">
      <c r="A53" s="46">
        <f t="shared" si="0"/>
        <v>5</v>
      </c>
      <c r="B53" s="116"/>
      <c r="C53" s="117"/>
      <c r="D53" s="116"/>
      <c r="E53" s="176"/>
      <c r="F53" s="112"/>
      <c r="G53" s="112"/>
      <c r="H53" s="112"/>
      <c r="I53" s="113"/>
      <c r="J53" s="113"/>
      <c r="K53" s="113"/>
      <c r="L53" s="113"/>
      <c r="M53" s="104"/>
      <c r="N53" s="104"/>
      <c r="O53" s="26"/>
      <c r="P53" s="26"/>
      <c r="Q53" s="155"/>
      <c r="R53" s="114"/>
      <c r="S53" s="114"/>
      <c r="T53" s="114"/>
      <c r="U53" s="114"/>
      <c r="V53" s="114"/>
      <c r="W53" s="114"/>
      <c r="X53" s="114"/>
      <c r="Y53" s="114"/>
      <c r="Z53" s="114"/>
    </row>
    <row r="54" spans="1:26" s="115" customFormat="1" x14ac:dyDescent="0.25">
      <c r="A54" s="46">
        <f t="shared" si="0"/>
        <v>6</v>
      </c>
      <c r="B54" s="116"/>
      <c r="C54" s="117"/>
      <c r="D54" s="116"/>
      <c r="E54" s="176"/>
      <c r="F54" s="112"/>
      <c r="G54" s="112"/>
      <c r="H54" s="112"/>
      <c r="I54" s="113"/>
      <c r="J54" s="113"/>
      <c r="K54" s="113"/>
      <c r="L54" s="113"/>
      <c r="M54" s="104"/>
      <c r="N54" s="104"/>
      <c r="O54" s="26"/>
      <c r="P54" s="26"/>
      <c r="Q54" s="155"/>
      <c r="R54" s="114"/>
      <c r="S54" s="114"/>
      <c r="T54" s="114"/>
      <c r="U54" s="114"/>
      <c r="V54" s="114"/>
      <c r="W54" s="114"/>
      <c r="X54" s="114"/>
      <c r="Y54" s="114"/>
      <c r="Z54" s="114"/>
    </row>
    <row r="55" spans="1:26" s="115" customFormat="1" x14ac:dyDescent="0.25">
      <c r="A55" s="46">
        <f t="shared" si="0"/>
        <v>7</v>
      </c>
      <c r="B55" s="116"/>
      <c r="C55" s="117"/>
      <c r="D55" s="116"/>
      <c r="E55" s="176"/>
      <c r="F55" s="112"/>
      <c r="G55" s="112"/>
      <c r="H55" s="112"/>
      <c r="I55" s="113"/>
      <c r="J55" s="113"/>
      <c r="K55" s="113"/>
      <c r="L55" s="113"/>
      <c r="M55" s="104"/>
      <c r="N55" s="104"/>
      <c r="O55" s="26"/>
      <c r="P55" s="26"/>
      <c r="Q55" s="155"/>
      <c r="R55" s="114"/>
      <c r="S55" s="114"/>
      <c r="T55" s="114"/>
      <c r="U55" s="114"/>
      <c r="V55" s="114"/>
      <c r="W55" s="114"/>
      <c r="X55" s="114"/>
      <c r="Y55" s="114"/>
      <c r="Z55" s="114"/>
    </row>
    <row r="56" spans="1:26" s="115" customFormat="1" x14ac:dyDescent="0.25">
      <c r="A56" s="46">
        <f t="shared" si="0"/>
        <v>8</v>
      </c>
      <c r="B56" s="116"/>
      <c r="C56" s="117"/>
      <c r="D56" s="116"/>
      <c r="E56" s="176"/>
      <c r="F56" s="112"/>
      <c r="G56" s="112"/>
      <c r="H56" s="112"/>
      <c r="I56" s="113"/>
      <c r="J56" s="113"/>
      <c r="K56" s="113"/>
      <c r="L56" s="113"/>
      <c r="M56" s="104"/>
      <c r="N56" s="104"/>
      <c r="O56" s="26"/>
      <c r="P56" s="26"/>
      <c r="Q56" s="155"/>
      <c r="R56" s="114"/>
      <c r="S56" s="114"/>
      <c r="T56" s="114"/>
      <c r="U56" s="114"/>
      <c r="V56" s="114"/>
      <c r="W56" s="114"/>
      <c r="X56" s="114"/>
      <c r="Y56" s="114"/>
      <c r="Z56" s="114"/>
    </row>
    <row r="57" spans="1:26" s="115" customFormat="1" x14ac:dyDescent="0.25">
      <c r="A57" s="46"/>
      <c r="B57" s="49" t="s">
        <v>16</v>
      </c>
      <c r="C57" s="117"/>
      <c r="D57" s="116"/>
      <c r="E57" s="176"/>
      <c r="F57" s="112"/>
      <c r="G57" s="112"/>
      <c r="H57" s="112"/>
      <c r="I57" s="113"/>
      <c r="J57" s="113"/>
      <c r="K57" s="118" t="s">
        <v>427</v>
      </c>
      <c r="L57" s="118" t="s">
        <v>428</v>
      </c>
      <c r="M57" s="153">
        <v>2050</v>
      </c>
      <c r="N57" s="118">
        <f t="shared" ref="N57" si="1">SUM(N49:N56)</f>
        <v>0</v>
      </c>
      <c r="O57" s="26"/>
      <c r="P57" s="26"/>
      <c r="Q57" s="156"/>
    </row>
    <row r="58" spans="1:26" s="29" customFormat="1" x14ac:dyDescent="0.25">
      <c r="E58" s="30"/>
    </row>
    <row r="59" spans="1:26" s="29" customFormat="1" x14ac:dyDescent="0.25">
      <c r="B59" s="221" t="s">
        <v>28</v>
      </c>
      <c r="C59" s="221" t="s">
        <v>27</v>
      </c>
      <c r="D59" s="246" t="s">
        <v>34</v>
      </c>
      <c r="E59" s="246"/>
    </row>
    <row r="60" spans="1:26" s="29" customFormat="1" x14ac:dyDescent="0.25">
      <c r="B60" s="222"/>
      <c r="C60" s="222"/>
      <c r="D60" s="164" t="s">
        <v>23</v>
      </c>
      <c r="E60" s="62" t="s">
        <v>24</v>
      </c>
    </row>
    <row r="61" spans="1:26" s="29" customFormat="1" ht="30.6" customHeight="1" x14ac:dyDescent="0.25">
      <c r="B61" s="59" t="s">
        <v>21</v>
      </c>
      <c r="C61" s="60" t="str">
        <f>+K57</f>
        <v>13 MESES 17 DIAS</v>
      </c>
      <c r="D61" s="58"/>
      <c r="E61" s="57" t="s">
        <v>162</v>
      </c>
      <c r="F61" s="31"/>
      <c r="G61" s="31"/>
      <c r="H61" s="31"/>
      <c r="I61" s="31"/>
      <c r="J61" s="31"/>
      <c r="K61" s="31"/>
      <c r="L61" s="31"/>
      <c r="M61" s="31"/>
    </row>
    <row r="62" spans="1:26" s="29" customFormat="1" ht="30" customHeight="1" x14ac:dyDescent="0.25">
      <c r="B62" s="59" t="s">
        <v>25</v>
      </c>
      <c r="C62" s="60">
        <f>+M57</f>
        <v>2050</v>
      </c>
      <c r="D62" s="57"/>
      <c r="E62" s="58" t="s">
        <v>162</v>
      </c>
    </row>
    <row r="63" spans="1:26" s="29" customFormat="1" x14ac:dyDescent="0.25">
      <c r="B63" s="32"/>
      <c r="C63" s="244"/>
      <c r="D63" s="244"/>
      <c r="E63" s="244"/>
      <c r="F63" s="244"/>
      <c r="G63" s="244"/>
      <c r="H63" s="244"/>
      <c r="I63" s="244"/>
      <c r="J63" s="244"/>
      <c r="K63" s="244"/>
      <c r="L63" s="244"/>
      <c r="M63" s="244"/>
      <c r="N63" s="244"/>
    </row>
    <row r="64" spans="1:26" ht="28.15" customHeight="1" thickBot="1" x14ac:dyDescent="0.3"/>
    <row r="65" spans="2:17" ht="27" thickBot="1" x14ac:dyDescent="0.3">
      <c r="B65" s="243" t="s">
        <v>104</v>
      </c>
      <c r="C65" s="243"/>
      <c r="D65" s="243"/>
      <c r="E65" s="243"/>
      <c r="F65" s="243"/>
      <c r="G65" s="243"/>
      <c r="H65" s="243"/>
      <c r="I65" s="243"/>
      <c r="J65" s="243"/>
      <c r="K65" s="243"/>
      <c r="L65" s="243"/>
      <c r="M65" s="243"/>
      <c r="N65" s="243"/>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37" t="s">
        <v>3</v>
      </c>
      <c r="P68" s="238"/>
      <c r="Q68" s="68" t="s">
        <v>18</v>
      </c>
    </row>
    <row r="69" spans="2:17" x14ac:dyDescent="0.25">
      <c r="B69" s="3"/>
      <c r="C69" s="3"/>
      <c r="D69" s="5"/>
      <c r="E69" s="5"/>
      <c r="F69" s="4"/>
      <c r="G69" s="4"/>
      <c r="H69" s="4"/>
      <c r="I69" s="99"/>
      <c r="J69" s="99"/>
      <c r="K69" s="123"/>
      <c r="L69" s="123"/>
      <c r="M69" s="123"/>
      <c r="N69" s="123"/>
      <c r="O69" s="247" t="s">
        <v>383</v>
      </c>
      <c r="P69" s="248"/>
      <c r="Q69" s="123" t="s">
        <v>141</v>
      </c>
    </row>
    <row r="70" spans="2:17" x14ac:dyDescent="0.25">
      <c r="B70" s="3"/>
      <c r="C70" s="3"/>
      <c r="D70" s="5"/>
      <c r="E70" s="5"/>
      <c r="F70" s="4"/>
      <c r="G70" s="4"/>
      <c r="H70" s="4"/>
      <c r="I70" s="99"/>
      <c r="J70" s="99"/>
      <c r="K70" s="123"/>
      <c r="L70" s="123"/>
      <c r="M70" s="123"/>
      <c r="N70" s="123"/>
      <c r="O70" s="247"/>
      <c r="P70" s="248"/>
      <c r="Q70" s="123"/>
    </row>
    <row r="71" spans="2:17" x14ac:dyDescent="0.25">
      <c r="B71" s="3"/>
      <c r="C71" s="3"/>
      <c r="D71" s="5"/>
      <c r="E71" s="5"/>
      <c r="F71" s="4"/>
      <c r="G71" s="4"/>
      <c r="H71" s="4"/>
      <c r="I71" s="99"/>
      <c r="J71" s="99"/>
      <c r="K71" s="123"/>
      <c r="L71" s="123"/>
      <c r="M71" s="123"/>
      <c r="N71" s="123"/>
      <c r="O71" s="247"/>
      <c r="P71" s="248"/>
      <c r="Q71" s="123"/>
    </row>
    <row r="72" spans="2:17" x14ac:dyDescent="0.25">
      <c r="B72" s="3"/>
      <c r="C72" s="3"/>
      <c r="D72" s="5"/>
      <c r="E72" s="5"/>
      <c r="F72" s="4"/>
      <c r="G72" s="4"/>
      <c r="H72" s="4"/>
      <c r="I72" s="99"/>
      <c r="J72" s="99"/>
      <c r="K72" s="123"/>
      <c r="L72" s="123"/>
      <c r="M72" s="123"/>
      <c r="N72" s="123"/>
      <c r="O72" s="247"/>
      <c r="P72" s="248"/>
      <c r="Q72" s="123"/>
    </row>
    <row r="73" spans="2:17" x14ac:dyDescent="0.25">
      <c r="B73" s="3"/>
      <c r="C73" s="3"/>
      <c r="D73" s="5"/>
      <c r="E73" s="5"/>
      <c r="F73" s="4"/>
      <c r="G73" s="4"/>
      <c r="H73" s="4"/>
      <c r="I73" s="99"/>
      <c r="J73" s="99"/>
      <c r="K73" s="123"/>
      <c r="L73" s="123"/>
      <c r="M73" s="123"/>
      <c r="N73" s="123"/>
      <c r="O73" s="247"/>
      <c r="P73" s="248"/>
      <c r="Q73" s="123"/>
    </row>
    <row r="74" spans="2:17" x14ac:dyDescent="0.25">
      <c r="B74" s="3"/>
      <c r="C74" s="3"/>
      <c r="D74" s="5"/>
      <c r="E74" s="5"/>
      <c r="F74" s="4"/>
      <c r="G74" s="4"/>
      <c r="H74" s="4"/>
      <c r="I74" s="99"/>
      <c r="J74" s="99"/>
      <c r="K74" s="123"/>
      <c r="L74" s="123"/>
      <c r="M74" s="123"/>
      <c r="N74" s="123"/>
      <c r="O74" s="247"/>
      <c r="P74" s="248"/>
      <c r="Q74" s="123"/>
    </row>
    <row r="75" spans="2:17" x14ac:dyDescent="0.25">
      <c r="B75" s="123"/>
      <c r="C75" s="123"/>
      <c r="D75" s="123"/>
      <c r="E75" s="123"/>
      <c r="F75" s="123"/>
      <c r="G75" s="123"/>
      <c r="H75" s="123"/>
      <c r="I75" s="123"/>
      <c r="J75" s="123"/>
      <c r="K75" s="123"/>
      <c r="L75" s="123"/>
      <c r="M75" s="123"/>
      <c r="N75" s="123"/>
      <c r="O75" s="247"/>
      <c r="P75" s="248"/>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31" t="s">
        <v>38</v>
      </c>
      <c r="C81" s="232"/>
      <c r="D81" s="232"/>
      <c r="E81" s="232"/>
      <c r="F81" s="232"/>
      <c r="G81" s="232"/>
      <c r="H81" s="232"/>
      <c r="I81" s="232"/>
      <c r="J81" s="232"/>
      <c r="K81" s="232"/>
      <c r="L81" s="232"/>
      <c r="M81" s="232"/>
      <c r="N81" s="233"/>
    </row>
    <row r="86" spans="2:17" ht="76.5" customHeight="1" x14ac:dyDescent="0.25">
      <c r="B86" s="122" t="s">
        <v>0</v>
      </c>
      <c r="C86" s="122" t="s">
        <v>39</v>
      </c>
      <c r="D86" s="122" t="s">
        <v>40</v>
      </c>
      <c r="E86" s="122" t="s">
        <v>116</v>
      </c>
      <c r="F86" s="122" t="s">
        <v>118</v>
      </c>
      <c r="G86" s="122" t="s">
        <v>119</v>
      </c>
      <c r="H86" s="122" t="s">
        <v>120</v>
      </c>
      <c r="I86" s="122" t="s">
        <v>117</v>
      </c>
      <c r="J86" s="237" t="s">
        <v>121</v>
      </c>
      <c r="K86" s="253"/>
      <c r="L86" s="238"/>
      <c r="M86" s="122" t="s">
        <v>125</v>
      </c>
      <c r="N86" s="122" t="s">
        <v>41</v>
      </c>
      <c r="O86" s="122" t="s">
        <v>42</v>
      </c>
      <c r="P86" s="237" t="s">
        <v>3</v>
      </c>
      <c r="Q86" s="238"/>
    </row>
    <row r="87" spans="2:17" ht="60.75" customHeight="1" x14ac:dyDescent="0.25">
      <c r="B87" s="160" t="s">
        <v>43</v>
      </c>
      <c r="C87" s="160"/>
      <c r="D87" s="3"/>
      <c r="E87" s="3"/>
      <c r="F87" s="3"/>
      <c r="G87" s="3"/>
      <c r="H87" s="3"/>
      <c r="I87" s="5"/>
      <c r="J87" s="1" t="s">
        <v>122</v>
      </c>
      <c r="K87" s="100" t="s">
        <v>123</v>
      </c>
      <c r="L87" s="99" t="s">
        <v>124</v>
      </c>
      <c r="M87" s="123"/>
      <c r="N87" s="123"/>
      <c r="O87" s="123"/>
      <c r="P87" s="254" t="s">
        <v>417</v>
      </c>
      <c r="Q87" s="254"/>
    </row>
    <row r="88" spans="2:17" ht="33.6" customHeight="1" x14ac:dyDescent="0.25">
      <c r="B88" s="160" t="s">
        <v>44</v>
      </c>
      <c r="C88" s="160"/>
      <c r="D88" s="3"/>
      <c r="E88" s="3"/>
      <c r="F88" s="3"/>
      <c r="G88" s="3"/>
      <c r="H88" s="3"/>
      <c r="I88" s="5"/>
      <c r="J88" s="1"/>
      <c r="K88" s="99"/>
      <c r="L88" s="99"/>
      <c r="M88" s="123"/>
      <c r="N88" s="123"/>
      <c r="O88" s="123"/>
      <c r="P88" s="254" t="s">
        <v>417</v>
      </c>
      <c r="Q88" s="254"/>
    </row>
    <row r="90" spans="2:17" ht="15.75" thickBot="1" x14ac:dyDescent="0.3"/>
    <row r="91" spans="2:17" ht="27" thickBot="1" x14ac:dyDescent="0.3">
      <c r="B91" s="231" t="s">
        <v>46</v>
      </c>
      <c r="C91" s="232"/>
      <c r="D91" s="232"/>
      <c r="E91" s="232"/>
      <c r="F91" s="232"/>
      <c r="G91" s="232"/>
      <c r="H91" s="232"/>
      <c r="I91" s="232"/>
      <c r="J91" s="232"/>
      <c r="K91" s="232"/>
      <c r="L91" s="232"/>
      <c r="M91" s="232"/>
      <c r="N91" s="233"/>
    </row>
    <row r="94" spans="2:17" ht="46.15" customHeight="1" x14ac:dyDescent="0.25">
      <c r="B94" s="68" t="s">
        <v>33</v>
      </c>
      <c r="C94" s="68" t="s">
        <v>47</v>
      </c>
      <c r="D94" s="237" t="s">
        <v>3</v>
      </c>
      <c r="E94" s="238"/>
    </row>
    <row r="95" spans="2:17" ht="46.9" customHeight="1" x14ac:dyDescent="0.25">
      <c r="B95" s="69" t="s">
        <v>126</v>
      </c>
      <c r="C95" s="162" t="s">
        <v>141</v>
      </c>
      <c r="D95" s="255" t="s">
        <v>385</v>
      </c>
      <c r="E95" s="240"/>
    </row>
    <row r="98" spans="1:26" ht="26.25" x14ac:dyDescent="0.25">
      <c r="B98" s="223" t="s">
        <v>64</v>
      </c>
      <c r="C98" s="224"/>
      <c r="D98" s="224"/>
      <c r="E98" s="224"/>
      <c r="F98" s="224"/>
      <c r="G98" s="224"/>
      <c r="H98" s="224"/>
      <c r="I98" s="224"/>
      <c r="J98" s="224"/>
      <c r="K98" s="224"/>
      <c r="L98" s="224"/>
      <c r="M98" s="224"/>
      <c r="N98" s="224"/>
      <c r="O98" s="224"/>
      <c r="P98" s="224"/>
    </row>
    <row r="100" spans="1:26" ht="15.75" thickBot="1" x14ac:dyDescent="0.3"/>
    <row r="101" spans="1:26" ht="27" thickBot="1" x14ac:dyDescent="0.3">
      <c r="B101" s="231" t="s">
        <v>54</v>
      </c>
      <c r="C101" s="232"/>
      <c r="D101" s="232"/>
      <c r="E101" s="232"/>
      <c r="F101" s="232"/>
      <c r="G101" s="232"/>
      <c r="H101" s="232"/>
      <c r="I101" s="232"/>
      <c r="J101" s="232"/>
      <c r="K101" s="232"/>
      <c r="L101" s="232"/>
      <c r="M101" s="232"/>
      <c r="N101" s="233"/>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45" x14ac:dyDescent="0.25">
      <c r="A105" s="46">
        <v>1</v>
      </c>
      <c r="B105" s="116" t="s">
        <v>188</v>
      </c>
      <c r="C105" s="116" t="s">
        <v>188</v>
      </c>
      <c r="D105" s="116" t="s">
        <v>209</v>
      </c>
      <c r="E105" s="176">
        <v>798214</v>
      </c>
      <c r="F105" s="112" t="s">
        <v>140</v>
      </c>
      <c r="G105" s="154"/>
      <c r="H105" s="119">
        <v>40909</v>
      </c>
      <c r="I105" s="113">
        <v>41274</v>
      </c>
      <c r="J105" s="113"/>
      <c r="K105" s="113" t="s">
        <v>213</v>
      </c>
      <c r="L105" s="113"/>
      <c r="M105" s="104">
        <v>1000</v>
      </c>
      <c r="N105" s="104">
        <f>+M105*G105</f>
        <v>0</v>
      </c>
      <c r="O105" s="26">
        <v>190000000</v>
      </c>
      <c r="P105" s="26">
        <v>145</v>
      </c>
      <c r="Q105" s="155" t="s">
        <v>211</v>
      </c>
      <c r="R105" s="114"/>
      <c r="S105" s="114"/>
      <c r="T105" s="114"/>
      <c r="U105" s="114"/>
      <c r="V105" s="114"/>
      <c r="W105" s="114"/>
      <c r="X105" s="114"/>
      <c r="Y105" s="114"/>
      <c r="Z105" s="114"/>
    </row>
    <row r="106" spans="1:26" s="115" customFormat="1" ht="45" x14ac:dyDescent="0.25">
      <c r="A106" s="46">
        <f>+A105+1</f>
        <v>2</v>
      </c>
      <c r="B106" s="116" t="s">
        <v>188</v>
      </c>
      <c r="C106" s="116" t="s">
        <v>188</v>
      </c>
      <c r="D106" s="116" t="s">
        <v>209</v>
      </c>
      <c r="E106" s="111">
        <v>1087.1400000000001</v>
      </c>
      <c r="F106" s="112" t="s">
        <v>140</v>
      </c>
      <c r="G106" s="112"/>
      <c r="H106" s="119">
        <v>41275</v>
      </c>
      <c r="I106" s="113">
        <v>41639</v>
      </c>
      <c r="J106" s="113"/>
      <c r="K106" s="113" t="s">
        <v>213</v>
      </c>
      <c r="L106" s="113"/>
      <c r="M106" s="104">
        <v>1000</v>
      </c>
      <c r="N106" s="104"/>
      <c r="O106" s="26">
        <v>200000000</v>
      </c>
      <c r="P106" s="26">
        <v>141</v>
      </c>
      <c r="Q106" s="155" t="s">
        <v>211</v>
      </c>
      <c r="R106" s="114"/>
      <c r="S106" s="114"/>
      <c r="T106" s="114"/>
      <c r="U106" s="114"/>
      <c r="V106" s="114"/>
      <c r="W106" s="114"/>
      <c r="X106" s="114"/>
      <c r="Y106" s="114"/>
      <c r="Z106" s="114"/>
    </row>
    <row r="107" spans="1:26" s="115" customFormat="1" x14ac:dyDescent="0.25">
      <c r="A107" s="46">
        <f t="shared" ref="A107:A112" si="2">+A106+1</f>
        <v>3</v>
      </c>
      <c r="B107" s="116"/>
      <c r="C107" s="117"/>
      <c r="D107" s="116"/>
      <c r="E107" s="111"/>
      <c r="F107" s="112"/>
      <c r="G107" s="112"/>
      <c r="H107" s="112"/>
      <c r="I107" s="113"/>
      <c r="J107" s="113"/>
      <c r="K107" s="113"/>
      <c r="L107" s="113"/>
      <c r="M107" s="104"/>
      <c r="N107" s="104"/>
      <c r="O107" s="26"/>
      <c r="P107" s="26"/>
      <c r="Q107" s="155"/>
      <c r="R107" s="114"/>
      <c r="S107" s="114"/>
      <c r="T107" s="114"/>
      <c r="U107" s="114"/>
      <c r="V107" s="114"/>
      <c r="W107" s="114"/>
      <c r="X107" s="114"/>
      <c r="Y107" s="114"/>
      <c r="Z107" s="114"/>
    </row>
    <row r="108" spans="1:26" s="115" customFormat="1" x14ac:dyDescent="0.25">
      <c r="A108" s="46">
        <f t="shared" si="2"/>
        <v>4</v>
      </c>
      <c r="B108" s="116"/>
      <c r="C108" s="117"/>
      <c r="D108" s="116"/>
      <c r="E108" s="111"/>
      <c r="F108" s="112"/>
      <c r="G108" s="112"/>
      <c r="H108" s="112"/>
      <c r="I108" s="113"/>
      <c r="J108" s="113"/>
      <c r="K108" s="113"/>
      <c r="L108" s="113"/>
      <c r="M108" s="104"/>
      <c r="N108" s="104"/>
      <c r="O108" s="26"/>
      <c r="P108" s="26"/>
      <c r="Q108" s="155"/>
      <c r="R108" s="114"/>
      <c r="S108" s="114"/>
      <c r="T108" s="114"/>
      <c r="U108" s="114"/>
      <c r="V108" s="114"/>
      <c r="W108" s="114"/>
      <c r="X108" s="114"/>
      <c r="Y108" s="114"/>
      <c r="Z108" s="114"/>
    </row>
    <row r="109" spans="1:26" s="115" customFormat="1" x14ac:dyDescent="0.25">
      <c r="A109" s="46">
        <f t="shared" si="2"/>
        <v>5</v>
      </c>
      <c r="B109" s="116"/>
      <c r="C109" s="117"/>
      <c r="D109" s="116"/>
      <c r="E109" s="111"/>
      <c r="F109" s="112"/>
      <c r="G109" s="112"/>
      <c r="H109" s="112"/>
      <c r="I109" s="113"/>
      <c r="J109" s="113"/>
      <c r="K109" s="113"/>
      <c r="L109" s="113"/>
      <c r="M109" s="104"/>
      <c r="N109" s="104"/>
      <c r="O109" s="26"/>
      <c r="P109" s="26"/>
      <c r="Q109" s="155"/>
      <c r="R109" s="114"/>
      <c r="S109" s="114"/>
      <c r="T109" s="114"/>
      <c r="U109" s="114"/>
      <c r="V109" s="114"/>
      <c r="W109" s="114"/>
      <c r="X109" s="114"/>
      <c r="Y109" s="114"/>
      <c r="Z109" s="114"/>
    </row>
    <row r="110" spans="1:26" s="115" customFormat="1" x14ac:dyDescent="0.25">
      <c r="A110" s="46">
        <f t="shared" si="2"/>
        <v>6</v>
      </c>
      <c r="B110" s="116"/>
      <c r="C110" s="117"/>
      <c r="D110" s="116"/>
      <c r="E110" s="111"/>
      <c r="F110" s="112"/>
      <c r="G110" s="112"/>
      <c r="H110" s="112"/>
      <c r="I110" s="113"/>
      <c r="J110" s="113"/>
      <c r="K110" s="113"/>
      <c r="L110" s="113"/>
      <c r="M110" s="104"/>
      <c r="N110" s="104"/>
      <c r="O110" s="26"/>
      <c r="P110" s="26"/>
      <c r="Q110" s="155"/>
      <c r="R110" s="114"/>
      <c r="S110" s="114"/>
      <c r="T110" s="114"/>
      <c r="U110" s="114"/>
      <c r="V110" s="114"/>
      <c r="W110" s="114"/>
      <c r="X110" s="114"/>
      <c r="Y110" s="114"/>
      <c r="Z110" s="114"/>
    </row>
    <row r="111" spans="1:26" s="115" customFormat="1" x14ac:dyDescent="0.25">
      <c r="A111" s="46">
        <f t="shared" si="2"/>
        <v>7</v>
      </c>
      <c r="B111" s="116"/>
      <c r="C111" s="117"/>
      <c r="D111" s="116"/>
      <c r="E111" s="111"/>
      <c r="F111" s="112"/>
      <c r="G111" s="112"/>
      <c r="H111" s="112"/>
      <c r="I111" s="113"/>
      <c r="J111" s="113"/>
      <c r="K111" s="113"/>
      <c r="L111" s="113"/>
      <c r="M111" s="104"/>
      <c r="N111" s="104"/>
      <c r="O111" s="26"/>
      <c r="P111" s="26"/>
      <c r="Q111" s="155"/>
      <c r="R111" s="114"/>
      <c r="S111" s="114"/>
      <c r="T111" s="114"/>
      <c r="U111" s="114"/>
      <c r="V111" s="114"/>
      <c r="W111" s="114"/>
      <c r="X111" s="114"/>
      <c r="Y111" s="114"/>
      <c r="Z111" s="114"/>
    </row>
    <row r="112" spans="1:26" s="115" customFormat="1" x14ac:dyDescent="0.25">
      <c r="A112" s="46">
        <f t="shared" si="2"/>
        <v>8</v>
      </c>
      <c r="B112" s="116"/>
      <c r="C112" s="117"/>
      <c r="D112" s="116"/>
      <c r="E112" s="111"/>
      <c r="F112" s="112"/>
      <c r="G112" s="112"/>
      <c r="H112" s="112"/>
      <c r="I112" s="113"/>
      <c r="J112" s="113"/>
      <c r="K112" s="113"/>
      <c r="L112" s="113"/>
      <c r="M112" s="104"/>
      <c r="N112" s="104"/>
      <c r="O112" s="26"/>
      <c r="P112" s="26"/>
      <c r="Q112" s="155"/>
      <c r="R112" s="114"/>
      <c r="S112" s="114"/>
      <c r="T112" s="114"/>
      <c r="U112" s="114"/>
      <c r="V112" s="114"/>
      <c r="W112" s="114"/>
      <c r="X112" s="114"/>
      <c r="Y112" s="114"/>
      <c r="Z112" s="114"/>
    </row>
    <row r="113" spans="1:17" s="115" customFormat="1" x14ac:dyDescent="0.25">
      <c r="A113" s="46"/>
      <c r="B113" s="49" t="s">
        <v>16</v>
      </c>
      <c r="C113" s="117"/>
      <c r="D113" s="116"/>
      <c r="E113" s="111"/>
      <c r="F113" s="112"/>
      <c r="G113" s="112"/>
      <c r="H113" s="112"/>
      <c r="I113" s="113"/>
      <c r="J113" s="113"/>
      <c r="K113" s="118" t="s">
        <v>215</v>
      </c>
      <c r="L113" s="118">
        <f t="shared" ref="L113:N113" si="3">SUM(L105:L112)</f>
        <v>0</v>
      </c>
      <c r="M113" s="153">
        <f t="shared" si="3"/>
        <v>2000</v>
      </c>
      <c r="N113" s="118">
        <f t="shared" si="3"/>
        <v>0</v>
      </c>
      <c r="O113" s="26"/>
      <c r="P113" s="26"/>
      <c r="Q113" s="156"/>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t="str">
        <f>+K113</f>
        <v>24 MESES</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c r="E119" s="234">
        <f>+D119+D120+D121</f>
        <v>0</v>
      </c>
    </row>
    <row r="120" spans="1:17" x14ac:dyDescent="0.25">
      <c r="B120" s="67" t="s">
        <v>128</v>
      </c>
      <c r="C120" s="57">
        <v>30</v>
      </c>
      <c r="D120" s="162">
        <v>0</v>
      </c>
      <c r="E120" s="235"/>
    </row>
    <row r="121" spans="1:17" ht="15.75" thickBot="1" x14ac:dyDescent="0.3">
      <c r="B121" s="67" t="s">
        <v>129</v>
      </c>
      <c r="C121" s="72">
        <v>40</v>
      </c>
      <c r="D121" s="72">
        <v>0</v>
      </c>
      <c r="E121" s="236"/>
    </row>
    <row r="123" spans="1:17" ht="15.75" thickBot="1" x14ac:dyDescent="0.3"/>
    <row r="124" spans="1:17" ht="27" thickBot="1" x14ac:dyDescent="0.3">
      <c r="B124" s="231" t="s">
        <v>52</v>
      </c>
      <c r="C124" s="232"/>
      <c r="D124" s="232"/>
      <c r="E124" s="232"/>
      <c r="F124" s="232"/>
      <c r="G124" s="232"/>
      <c r="H124" s="232"/>
      <c r="I124" s="232"/>
      <c r="J124" s="232"/>
      <c r="K124" s="232"/>
      <c r="L124" s="232"/>
      <c r="M124" s="232"/>
      <c r="N124" s="233"/>
    </row>
    <row r="126" spans="1:17" ht="76.5" customHeight="1" x14ac:dyDescent="0.25">
      <c r="B126" s="122" t="s">
        <v>0</v>
      </c>
      <c r="C126" s="122" t="s">
        <v>39</v>
      </c>
      <c r="D126" s="122" t="s">
        <v>40</v>
      </c>
      <c r="E126" s="122" t="s">
        <v>116</v>
      </c>
      <c r="F126" s="122" t="s">
        <v>118</v>
      </c>
      <c r="G126" s="122" t="s">
        <v>119</v>
      </c>
      <c r="H126" s="122" t="s">
        <v>120</v>
      </c>
      <c r="I126" s="122" t="s">
        <v>117</v>
      </c>
      <c r="J126" s="237" t="s">
        <v>121</v>
      </c>
      <c r="K126" s="253"/>
      <c r="L126" s="238"/>
      <c r="M126" s="122" t="s">
        <v>125</v>
      </c>
      <c r="N126" s="122" t="s">
        <v>41</v>
      </c>
      <c r="O126" s="122" t="s">
        <v>42</v>
      </c>
      <c r="P126" s="237" t="s">
        <v>211</v>
      </c>
      <c r="Q126" s="238"/>
    </row>
    <row r="127" spans="1:17" ht="60.75" customHeight="1" x14ac:dyDescent="0.25">
      <c r="B127" s="160" t="s">
        <v>133</v>
      </c>
      <c r="C127" s="160"/>
      <c r="D127" s="3"/>
      <c r="E127" s="3"/>
      <c r="F127" s="3"/>
      <c r="G127" s="3"/>
      <c r="H127" s="3"/>
      <c r="I127" s="5"/>
      <c r="J127" s="1" t="s">
        <v>122</v>
      </c>
      <c r="K127" s="100" t="s">
        <v>123</v>
      </c>
      <c r="L127" s="99" t="s">
        <v>124</v>
      </c>
      <c r="M127" s="123"/>
      <c r="N127" s="123"/>
      <c r="O127" s="123"/>
      <c r="P127" s="219"/>
      <c r="Q127" s="219"/>
    </row>
    <row r="128" spans="1:17" ht="60.75" customHeight="1" x14ac:dyDescent="0.25">
      <c r="B128" s="160" t="s">
        <v>134</v>
      </c>
      <c r="C128" s="160"/>
      <c r="D128" s="3"/>
      <c r="E128" s="3"/>
      <c r="F128" s="3"/>
      <c r="G128" s="3"/>
      <c r="H128" s="3"/>
      <c r="I128" s="5"/>
      <c r="J128" s="1"/>
      <c r="K128" s="100"/>
      <c r="L128" s="99"/>
      <c r="M128" s="123"/>
      <c r="N128" s="123"/>
      <c r="O128" s="123"/>
      <c r="P128" s="162"/>
      <c r="Q128" s="162"/>
    </row>
    <row r="129" spans="2:17" ht="33.6" customHeight="1" x14ac:dyDescent="0.25">
      <c r="B129" s="160" t="s">
        <v>135</v>
      </c>
      <c r="C129" s="160"/>
      <c r="D129" s="3"/>
      <c r="E129" s="3"/>
      <c r="F129" s="3"/>
      <c r="G129" s="3"/>
      <c r="H129" s="3"/>
      <c r="I129" s="5"/>
      <c r="J129" s="1"/>
      <c r="K129" s="99"/>
      <c r="L129" s="99"/>
      <c r="M129" s="123"/>
      <c r="N129" s="123"/>
      <c r="O129" s="123"/>
      <c r="P129" s="219"/>
      <c r="Q129" s="219"/>
    </row>
    <row r="132" spans="2:17" ht="15.75" thickBot="1" x14ac:dyDescent="0.3"/>
    <row r="133" spans="2:17" ht="54" customHeight="1" x14ac:dyDescent="0.25">
      <c r="B133" s="126" t="s">
        <v>33</v>
      </c>
      <c r="C133" s="126" t="s">
        <v>49</v>
      </c>
      <c r="D133" s="122" t="s">
        <v>50</v>
      </c>
      <c r="E133" s="126" t="s">
        <v>51</v>
      </c>
      <c r="F133" s="77" t="s">
        <v>56</v>
      </c>
      <c r="G133" s="96"/>
    </row>
    <row r="134" spans="2:17" ht="120.75" customHeight="1" x14ac:dyDescent="0.2">
      <c r="B134" s="249" t="s">
        <v>53</v>
      </c>
      <c r="C134" s="6" t="s">
        <v>130</v>
      </c>
      <c r="D134" s="162">
        <v>25</v>
      </c>
      <c r="E134" s="162">
        <v>0</v>
      </c>
      <c r="F134" s="250">
        <f>+E134+E135+E136</f>
        <v>0</v>
      </c>
      <c r="G134" s="97"/>
    </row>
    <row r="135" spans="2:17" ht="76.150000000000006" customHeight="1" x14ac:dyDescent="0.2">
      <c r="B135" s="249"/>
      <c r="C135" s="6" t="s">
        <v>131</v>
      </c>
      <c r="D135" s="74">
        <v>25</v>
      </c>
      <c r="E135" s="162">
        <v>0</v>
      </c>
      <c r="F135" s="251"/>
      <c r="G135" s="97"/>
    </row>
    <row r="136" spans="2:17" ht="69" customHeight="1" x14ac:dyDescent="0.2">
      <c r="B136" s="249"/>
      <c r="C136" s="6" t="s">
        <v>132</v>
      </c>
      <c r="D136" s="162">
        <v>10</v>
      </c>
      <c r="E136" s="162">
        <v>0</v>
      </c>
      <c r="F136" s="252"/>
      <c r="G136" s="97"/>
    </row>
    <row r="137" spans="2:17" x14ac:dyDescent="0.25">
      <c r="C137" s="106"/>
    </row>
    <row r="140" spans="2:17" x14ac:dyDescent="0.25">
      <c r="B140" s="124" t="s">
        <v>57</v>
      </c>
    </row>
    <row r="143" spans="2:17" x14ac:dyDescent="0.25">
      <c r="B143" s="127" t="s">
        <v>33</v>
      </c>
      <c r="C143" s="127" t="s">
        <v>58</v>
      </c>
      <c r="D143" s="126" t="s">
        <v>51</v>
      </c>
      <c r="E143" s="126" t="s">
        <v>16</v>
      </c>
    </row>
    <row r="144" spans="2:17" ht="28.5" x14ac:dyDescent="0.25">
      <c r="B144" s="107" t="s">
        <v>59</v>
      </c>
      <c r="C144" s="108">
        <v>40</v>
      </c>
      <c r="D144" s="162">
        <f>+E119</f>
        <v>0</v>
      </c>
      <c r="E144" s="241">
        <f>+D144+D145</f>
        <v>0</v>
      </c>
    </row>
    <row r="145" spans="2:5" ht="42.75" x14ac:dyDescent="0.25">
      <c r="B145" s="107" t="s">
        <v>60</v>
      </c>
      <c r="C145" s="108">
        <v>60</v>
      </c>
      <c r="D145" s="162">
        <f>+F134</f>
        <v>0</v>
      </c>
      <c r="E145" s="242"/>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J9" sqref="J9"/>
    </sheetView>
  </sheetViews>
  <sheetFormatPr baseColWidth="10" defaultRowHeight="15.75" x14ac:dyDescent="0.25"/>
  <cols>
    <col min="1" max="1" width="2.5703125" style="151" customWidth="1"/>
    <col min="2" max="2" width="55.5703125" style="151" customWidth="1"/>
    <col min="3" max="3" width="41.28515625" style="151" customWidth="1"/>
    <col min="4" max="4" width="29.42578125" style="151" customWidth="1"/>
    <col min="5" max="5" width="29.140625" style="151" customWidth="1"/>
    <col min="6" max="16384" width="11.42578125" style="106"/>
  </cols>
  <sheetData>
    <row r="1" spans="1:5" x14ac:dyDescent="0.25">
      <c r="A1" s="263" t="s">
        <v>91</v>
      </c>
      <c r="B1" s="264"/>
      <c r="C1" s="264"/>
      <c r="D1" s="264"/>
      <c r="E1" s="129"/>
    </row>
    <row r="2" spans="1:5" ht="27.75" customHeight="1" x14ac:dyDescent="0.25">
      <c r="A2" s="130"/>
      <c r="B2" s="265" t="s">
        <v>77</v>
      </c>
      <c r="C2" s="265"/>
      <c r="D2" s="265"/>
      <c r="E2" s="131"/>
    </row>
    <row r="3" spans="1:5" ht="21" customHeight="1" x14ac:dyDescent="0.25">
      <c r="A3" s="132"/>
      <c r="B3" s="265" t="s">
        <v>154</v>
      </c>
      <c r="C3" s="265"/>
      <c r="D3" s="265"/>
      <c r="E3" s="133"/>
    </row>
    <row r="4" spans="1:5" thickBot="1" x14ac:dyDescent="0.3">
      <c r="A4" s="134"/>
      <c r="B4" s="135"/>
      <c r="C4" s="135"/>
      <c r="D4" s="135"/>
      <c r="E4" s="136"/>
    </row>
    <row r="5" spans="1:5" ht="26.25" customHeight="1" thickBot="1" x14ac:dyDescent="0.3">
      <c r="A5" s="134"/>
      <c r="B5" s="137" t="s">
        <v>78</v>
      </c>
      <c r="C5" s="266" t="s">
        <v>188</v>
      </c>
      <c r="D5" s="266"/>
      <c r="E5" s="172" t="s">
        <v>3</v>
      </c>
    </row>
    <row r="6" spans="1:5" ht="36.75" customHeight="1" thickBot="1" x14ac:dyDescent="0.3">
      <c r="A6" s="134"/>
      <c r="B6" s="157" t="s">
        <v>79</v>
      </c>
      <c r="C6" s="267" t="s">
        <v>189</v>
      </c>
      <c r="D6" s="268"/>
      <c r="E6" s="171"/>
    </row>
    <row r="7" spans="1:5" ht="40.5" customHeight="1" thickBot="1" x14ac:dyDescent="0.3">
      <c r="A7" s="134"/>
      <c r="B7" s="157" t="s">
        <v>155</v>
      </c>
      <c r="C7" s="261" t="s">
        <v>156</v>
      </c>
      <c r="D7" s="262"/>
      <c r="E7" s="171"/>
    </row>
    <row r="8" spans="1:5" ht="16.5" thickBot="1" x14ac:dyDescent="0.3">
      <c r="A8" s="134"/>
      <c r="B8" s="158">
        <v>8</v>
      </c>
      <c r="C8" s="256">
        <v>3093366200</v>
      </c>
      <c r="D8" s="257"/>
      <c r="E8" s="171"/>
    </row>
    <row r="9" spans="1:5" ht="23.25" customHeight="1" thickBot="1" x14ac:dyDescent="0.3">
      <c r="A9" s="134"/>
      <c r="B9" s="158">
        <v>10</v>
      </c>
      <c r="C9" s="256">
        <v>3341249600</v>
      </c>
      <c r="D9" s="257"/>
      <c r="E9" s="171"/>
    </row>
    <row r="10" spans="1:5" ht="26.25" customHeight="1" thickBot="1" x14ac:dyDescent="0.3">
      <c r="A10" s="134"/>
      <c r="B10" s="158"/>
      <c r="C10" s="256"/>
      <c r="D10" s="257"/>
      <c r="E10" s="136"/>
    </row>
    <row r="11" spans="1:5" ht="21.75" customHeight="1" thickBot="1" x14ac:dyDescent="0.3">
      <c r="A11" s="134"/>
      <c r="B11" s="158"/>
      <c r="C11" s="256"/>
      <c r="D11" s="257"/>
      <c r="E11" s="136"/>
    </row>
    <row r="12" spans="1:5" ht="37.5" customHeight="1" thickBot="1" x14ac:dyDescent="0.3">
      <c r="A12" s="134"/>
      <c r="B12" s="159" t="s">
        <v>157</v>
      </c>
      <c r="C12" s="256">
        <f>SUM(C8:D11)</f>
        <v>6434615800</v>
      </c>
      <c r="D12" s="257"/>
      <c r="E12" s="136"/>
    </row>
    <row r="13" spans="1:5" ht="33" customHeight="1" thickBot="1" x14ac:dyDescent="0.3">
      <c r="A13" s="134"/>
      <c r="B13" s="159" t="s">
        <v>158</v>
      </c>
      <c r="C13" s="256">
        <f>+C12/616000</f>
        <v>10445.80487012987</v>
      </c>
      <c r="D13" s="257"/>
      <c r="E13" s="136"/>
    </row>
    <row r="14" spans="1:5" ht="24.75" customHeight="1" x14ac:dyDescent="0.25">
      <c r="A14" s="134"/>
      <c r="B14" s="135"/>
      <c r="C14" s="139"/>
      <c r="D14" s="140"/>
      <c r="E14" s="136"/>
    </row>
    <row r="15" spans="1:5" ht="28.5" customHeight="1" thickBot="1" x14ac:dyDescent="0.3">
      <c r="A15" s="134"/>
      <c r="B15" s="135" t="s">
        <v>159</v>
      </c>
      <c r="C15" s="139"/>
      <c r="D15" s="140"/>
      <c r="E15" s="136"/>
    </row>
    <row r="16" spans="1:5" ht="27" customHeight="1" x14ac:dyDescent="0.25">
      <c r="A16" s="134"/>
      <c r="B16" s="141" t="s">
        <v>80</v>
      </c>
      <c r="C16" s="168">
        <v>1607573085</v>
      </c>
      <c r="D16" s="142"/>
      <c r="E16" s="136"/>
    </row>
    <row r="17" spans="1:6" ht="28.5" customHeight="1" x14ac:dyDescent="0.25">
      <c r="A17" s="134"/>
      <c r="B17" s="134" t="s">
        <v>81</v>
      </c>
      <c r="C17" s="169">
        <v>2488907567</v>
      </c>
      <c r="D17" s="136"/>
      <c r="E17" s="136"/>
    </row>
    <row r="18" spans="1:6" ht="15" x14ac:dyDescent="0.25">
      <c r="A18" s="134"/>
      <c r="B18" s="134" t="s">
        <v>82</v>
      </c>
      <c r="C18" s="169">
        <v>0</v>
      </c>
      <c r="D18" s="136"/>
      <c r="E18" s="136"/>
    </row>
    <row r="19" spans="1:6" ht="27" customHeight="1" thickBot="1" x14ac:dyDescent="0.3">
      <c r="A19" s="134"/>
      <c r="B19" s="143" t="s">
        <v>83</v>
      </c>
      <c r="C19" s="169">
        <v>2345907567</v>
      </c>
      <c r="D19" s="144"/>
      <c r="E19" s="136"/>
    </row>
    <row r="20" spans="1:6" ht="27" customHeight="1" thickBot="1" x14ac:dyDescent="0.3">
      <c r="A20" s="134"/>
      <c r="B20" s="258" t="s">
        <v>84</v>
      </c>
      <c r="C20" s="259"/>
      <c r="D20" s="260"/>
      <c r="E20" s="136"/>
    </row>
    <row r="21" spans="1:6" ht="16.5" thickBot="1" x14ac:dyDescent="0.3">
      <c r="A21" s="134"/>
      <c r="B21" s="258" t="s">
        <v>85</v>
      </c>
      <c r="C21" s="259"/>
      <c r="D21" s="260"/>
      <c r="E21" s="136"/>
    </row>
    <row r="22" spans="1:6" x14ac:dyDescent="0.25">
      <c r="A22" s="134"/>
      <c r="B22" s="145" t="s">
        <v>160</v>
      </c>
      <c r="C22" s="189" t="e">
        <f>+C16/C18</f>
        <v>#DIV/0!</v>
      </c>
      <c r="D22" s="140" t="s">
        <v>69</v>
      </c>
      <c r="E22" s="136"/>
    </row>
    <row r="23" spans="1:6" ht="16.5" thickBot="1" x14ac:dyDescent="0.3">
      <c r="A23" s="134"/>
      <c r="B23" s="138" t="s">
        <v>86</v>
      </c>
      <c r="C23" s="170">
        <f>+C19/C17</f>
        <v>0.9425450740332777</v>
      </c>
      <c r="D23" s="146" t="s">
        <v>197</v>
      </c>
      <c r="E23" s="136"/>
    </row>
    <row r="24" spans="1:6" ht="16.5" thickBot="1" x14ac:dyDescent="0.3">
      <c r="A24" s="134"/>
      <c r="B24" s="147"/>
      <c r="C24" s="148"/>
      <c r="D24" s="135"/>
      <c r="E24" s="149"/>
    </row>
    <row r="25" spans="1:6" x14ac:dyDescent="0.25">
      <c r="A25" s="272"/>
      <c r="B25" s="273" t="s">
        <v>87</v>
      </c>
      <c r="C25" s="275" t="s">
        <v>196</v>
      </c>
      <c r="D25" s="276"/>
      <c r="E25" s="277"/>
      <c r="F25" s="269"/>
    </row>
    <row r="26" spans="1:6" ht="16.5" thickBot="1" x14ac:dyDescent="0.3">
      <c r="A26" s="272"/>
      <c r="B26" s="274"/>
      <c r="C26" s="270" t="s">
        <v>88</v>
      </c>
      <c r="D26" s="271"/>
      <c r="E26" s="277"/>
      <c r="F26" s="269"/>
    </row>
    <row r="27" spans="1:6" thickBot="1" x14ac:dyDescent="0.3">
      <c r="A27" s="143"/>
      <c r="B27" s="150"/>
      <c r="C27" s="150"/>
      <c r="D27" s="150"/>
      <c r="E27" s="144"/>
      <c r="F27" s="128"/>
    </row>
    <row r="28" spans="1:6" x14ac:dyDescent="0.25">
      <c r="B28" s="152" t="s">
        <v>161</v>
      </c>
    </row>
    <row r="30" spans="1:6" x14ac:dyDescent="0.25">
      <c r="B30" s="151" t="s">
        <v>190</v>
      </c>
      <c r="C30" s="151" t="s">
        <v>192</v>
      </c>
      <c r="D30" s="151" t="s">
        <v>193</v>
      </c>
    </row>
    <row r="31" spans="1:6" x14ac:dyDescent="0.25">
      <c r="B31" s="151" t="s">
        <v>191</v>
      </c>
      <c r="C31" s="151" t="s">
        <v>194</v>
      </c>
      <c r="D31" s="151" t="s">
        <v>195</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0866141732283472" right="0.70866141732283472" top="0.74803149606299213" bottom="0.74803149606299213" header="0.31496062992125984" footer="0.31496062992125984"/>
  <pageSetup scale="5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JURIDICA</vt:lpstr>
      <vt:lpstr>TECNICA 8</vt:lpstr>
      <vt:lpstr>TECNICA 10</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2014-12-14T00:08:06Z</cp:lastPrinted>
  <dcterms:created xsi:type="dcterms:W3CDTF">2014-10-22T15:49:24Z</dcterms:created>
  <dcterms:modified xsi:type="dcterms:W3CDTF">2014-12-14T05:27:29Z</dcterms:modified>
</cp:coreProperties>
</file>