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hn.martinez\Desktop\Convocatoria CP 003 nariño\5. BACKKKKK\Evaluacion Nariño\"/>
    </mc:Choice>
  </mc:AlternateContent>
  <bookViews>
    <workbookView xWindow="0" yWindow="0" windowWidth="20490" windowHeight="7155" tabRatio="598" activeTab="2"/>
  </bookViews>
  <sheets>
    <sheet name="JURIDICA" sheetId="9" r:id="rId1"/>
    <sheet name="TECNICA (8)" sheetId="11" r:id="rId2"/>
    <sheet name="TECNICA (9)" sheetId="8" r:id="rId3"/>
    <sheet name="FINANCIERA" sheetId="10" r:id="rId4"/>
  </sheets>
  <definedNames>
    <definedName name="_xlnm._FilterDatabase" localSheetId="2" hidden="1">'TECNICA (9)'!$B$92:$Q$119</definedName>
  </definedNames>
  <calcPr calcId="152511"/>
</workbook>
</file>

<file path=xl/calcChain.xml><?xml version="1.0" encoding="utf-8"?>
<calcChain xmlns="http://schemas.openxmlformats.org/spreadsheetml/2006/main">
  <c r="C119" i="8" l="1"/>
  <c r="C118" i="8"/>
  <c r="C117" i="8"/>
  <c r="C116" i="8"/>
  <c r="C115" i="8"/>
  <c r="C114" i="8"/>
  <c r="C113" i="8"/>
  <c r="C112" i="8"/>
  <c r="C111" i="8"/>
  <c r="C110" i="8"/>
  <c r="C109" i="8"/>
  <c r="C108" i="8"/>
  <c r="C107" i="8"/>
  <c r="C106" i="8"/>
  <c r="C105" i="8"/>
  <c r="C104" i="8"/>
  <c r="C103" i="8"/>
  <c r="C102" i="8"/>
  <c r="C101" i="8"/>
  <c r="C100" i="8"/>
  <c r="C99" i="8"/>
  <c r="C98" i="8"/>
  <c r="C97" i="8"/>
  <c r="C96" i="8"/>
  <c r="C95" i="8"/>
  <c r="C94" i="8"/>
  <c r="C93" i="8"/>
  <c r="L57" i="8" l="1"/>
  <c r="N49" i="8"/>
  <c r="N57" i="8" s="1"/>
  <c r="C24" i="8"/>
  <c r="E24" i="8"/>
  <c r="C24" i="11"/>
  <c r="E24" i="11"/>
  <c r="C23" i="10" l="1"/>
  <c r="C22" i="10"/>
  <c r="F157" i="11" l="1"/>
  <c r="D168" i="11" s="1"/>
  <c r="E142" i="11"/>
  <c r="D167" i="11" s="1"/>
  <c r="M136" i="11"/>
  <c r="L136" i="11"/>
  <c r="K136" i="11"/>
  <c r="C138" i="11" s="1"/>
  <c r="A129" i="11"/>
  <c r="A130" i="11" s="1"/>
  <c r="A131" i="11" s="1"/>
  <c r="A132" i="11" s="1"/>
  <c r="A133" i="11" s="1"/>
  <c r="A134" i="11" s="1"/>
  <c r="A135" i="11" s="1"/>
  <c r="N128" i="11"/>
  <c r="N136" i="11" s="1"/>
  <c r="L57" i="11"/>
  <c r="C61" i="11"/>
  <c r="A50" i="11"/>
  <c r="A51" i="11" s="1"/>
  <c r="A52" i="11" s="1"/>
  <c r="A53" i="11" s="1"/>
  <c r="A54" i="11" s="1"/>
  <c r="A55" i="11" s="1"/>
  <c r="A56" i="11" s="1"/>
  <c r="N49" i="11"/>
  <c r="N57" i="11" s="1"/>
  <c r="D41" i="11"/>
  <c r="E40" i="11"/>
  <c r="E167" i="11" l="1"/>
  <c r="C12" i="10"/>
  <c r="C13" i="10" s="1"/>
  <c r="M144" i="8"/>
  <c r="L144" i="8"/>
  <c r="K144" i="8"/>
  <c r="A128" i="8"/>
  <c r="A129" i="8" s="1"/>
  <c r="A130" i="8" s="1"/>
  <c r="A131" i="8" s="1"/>
  <c r="A132" i="8" s="1"/>
  <c r="A133" i="8" s="1"/>
  <c r="A134" i="8" s="1"/>
  <c r="N136" i="8"/>
  <c r="N144" i="8" s="1"/>
  <c r="D41" i="8"/>
  <c r="E40" i="8" s="1"/>
  <c r="E150" i="8" l="1"/>
  <c r="D175" i="8" s="1"/>
  <c r="F165" i="8"/>
  <c r="D176" i="8" s="1"/>
  <c r="E175" i="8" l="1"/>
  <c r="C146" i="8" l="1"/>
  <c r="C62" i="8"/>
  <c r="C61" i="8"/>
  <c r="A50" i="8"/>
  <c r="A51" i="8" s="1"/>
  <c r="A52" i="8" s="1"/>
  <c r="A53" i="8" s="1"/>
  <c r="A54" i="8" s="1"/>
  <c r="A55" i="8" s="1"/>
  <c r="A56" i="8" s="1"/>
</calcChain>
</file>

<file path=xl/sharedStrings.xml><?xml version="1.0" encoding="utf-8"?>
<sst xmlns="http://schemas.openxmlformats.org/spreadsheetml/2006/main" count="1209" uniqueCount="436">
  <si>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</si>
  <si>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</si>
  <si>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</si>
  <si>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</si>
  <si>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</si>
  <si>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</si>
  <si>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</si>
  <si>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</si>
  <si>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</si>
  <si>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</si>
  <si>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</si>
  <si>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</si>
  <si>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</si>
  <si>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</si>
  <si>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</si>
  <si>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</si>
  <si>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</si>
  <si>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</si>
  <si>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</si>
  <si>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</si>
  <si>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</si>
  <si>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</si>
  <si>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</si>
  <si>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</si>
  <si>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</si>
  <si>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</si>
  <si>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</si>
  <si>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</si>
  <si>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</si>
  <si>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</si>
  <si>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</si>
  <si>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</si>
  <si>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</si>
  <si>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</si>
  <si>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</si>
  <si>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</si>
  <si>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</si>
  <si>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</si>
  <si>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</si>
  <si>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</si>
  <si>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</si>
  <si>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</si>
  <si>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</si>
  <si>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</si>
  <si>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</si>
  <si>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</si>
  <si>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</si>
  <si>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</si>
  <si>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</si>
  <si>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</si>
  <si>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</si>
  <si>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</si>
  <si>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</si>
  <si>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</si>
  <si>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</si>
  <si>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</si>
  <si>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</si>
  <si>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</si>
  <si>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</si>
  <si>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</si>
  <si>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</si>
  <si>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</si>
  <si>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</si>
  <si>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</si>
  <si>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</si>
  <si>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</si>
  <si>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</si>
  <si>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</si>
  <si>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</si>
  <si>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</si>
  <si>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</si>
  <si>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</si>
  <si>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</si>
  <si>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</si>
  <si>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</si>
  <si>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</si>
  <si>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</si>
  <si>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</si>
  <si>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</si>
  <si>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</si>
  <si>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</si>
  <si>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</si>
  <si>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</si>
  <si>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</si>
  <si>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</si>
  <si>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</si>
  <si>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</si>
  <si>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</si>
  <si>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</si>
  <si>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</si>
  <si>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</si>
  <si>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</si>
  <si>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</si>
  <si>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</si>
  <si>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</si>
  <si>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</si>
  <si>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</si>
  <si>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</si>
  <si>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</si>
  <si>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</si>
  <si>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</si>
  <si>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</si>
  <si>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</si>
  <si>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</si>
  <si>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</si>
  <si>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</si>
  <si>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</si>
  <si>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</si>
  <si>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</si>
  <si>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</si>
  <si>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</si>
  <si>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</si>
  <si>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</si>
  <si>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</si>
  <si>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</si>
  <si>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</si>
  <si>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</si>
  <si>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</si>
  <si>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</si>
  <si>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</si>
  <si>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</si>
  <si>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</si>
  <si>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</si>
  <si>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</si>
  <si>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</si>
  <si>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</si>
  <si>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</si>
  <si>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</si>
  <si>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</si>
  <si>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</si>
  <si>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</si>
  <si>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</si>
  <si>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</si>
  <si>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</si>
  <si>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</si>
  <si>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</si>
  <si>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</si>
  <si>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</si>
  <si>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</si>
  <si>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</si>
  <si>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</si>
  <si>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</si>
  <si>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</si>
  <si>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</si>
  <si>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</si>
  <si>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</si>
  <si>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</si>
  <si>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</si>
  <si>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</si>
  <si>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</si>
  <si>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</si>
  <si>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</si>
  <si>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</si>
  <si>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</si>
  <si>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</si>
  <si>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</si>
  <si>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</si>
  <si>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</si>
  <si>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</si>
  <si>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</si>
  <si>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</si>
  <si>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CDI - INSTITUCIONAL CON ARRIENDO</t>
  </si>
  <si>
    <t>CDI SEMILLAS DE AMOR</t>
  </si>
  <si>
    <t>CDI MANITAS DE ESPERANZA</t>
  </si>
  <si>
    <t>CDI CHIQUITOS ALEGRES</t>
  </si>
  <si>
    <t>AÑITOS PRODIGIOSOS</t>
  </si>
  <si>
    <t>CDI GOTITAS DE AMOR</t>
  </si>
  <si>
    <t>CDI AMOR Y ESPERANZA</t>
  </si>
  <si>
    <t>CDI RINCONCITO DE PAZ</t>
  </si>
  <si>
    <t>CDI MI CASITA FELIZ</t>
  </si>
  <si>
    <t>CDI BELLAS PERSONITAS</t>
  </si>
  <si>
    <t>CDI JARDINCITOS DE AMOR</t>
  </si>
  <si>
    <t>CDI MI PEQUEÑO MUNDO</t>
  </si>
  <si>
    <t>CDI SUEÑOS INFANTILES</t>
  </si>
  <si>
    <t>CDI HUELLAS DEL FUTURO</t>
  </si>
  <si>
    <t>B/ CIUDADELA</t>
  </si>
  <si>
    <t>BARRIO PORVENIR</t>
  </si>
  <si>
    <t>BARRIO OBRERO</t>
  </si>
  <si>
    <t>BARRIO UNION VICTORIA</t>
  </si>
  <si>
    <t>SAN LUIS ROBLES</t>
  </si>
  <si>
    <t>PIÑAL SALADO</t>
  </si>
  <si>
    <t>BARRIO MODELO</t>
  </si>
  <si>
    <t>MUELLE RESIDENCIA</t>
  </si>
  <si>
    <t>BARRIO VIENTO LIBRE</t>
  </si>
  <si>
    <t>BARRIO CALAVERA</t>
  </si>
  <si>
    <t>BARRIO MIRAMAR</t>
  </si>
  <si>
    <t>CDI - INSTITUCIONAL SIN ARRIENDO</t>
  </si>
  <si>
    <t>CDI OLAYA HERRERA</t>
  </si>
  <si>
    <t>CDI PANAMÁ ESPERANZA 1</t>
  </si>
  <si>
    <t>CDI PANAMA ESPERANZA 2</t>
  </si>
  <si>
    <t>CDI LUCERITO</t>
  </si>
  <si>
    <t>CDI ESTIMULACION</t>
  </si>
  <si>
    <t>DISTRITO ESPECIAL, INDUSTRIAL, PORTUARIO, BIODIVERSO Y ECOTURÍSTICO DE TUMACO</t>
  </si>
  <si>
    <t>CDI SAGRADO CORAZON</t>
  </si>
  <si>
    <t>CDI FLORIDA</t>
  </si>
  <si>
    <t>CDI VILLA LOLA</t>
  </si>
  <si>
    <t>CARACOLITO</t>
  </si>
  <si>
    <t>PITAL</t>
  </si>
  <si>
    <t>NO PRESENTA CARTA DE COMPROMISO DE GESTIONAR EL USO CUENDO ES PÚBLICA CDI</t>
  </si>
  <si>
    <t>X</t>
  </si>
  <si>
    <t>ASOCIACION MUJER Y GENERO</t>
  </si>
  <si>
    <t>840000903-3</t>
  </si>
  <si>
    <t>Rango</t>
  </si>
  <si>
    <t>Mayor a 4501</t>
  </si>
  <si>
    <t>IDL</t>
  </si>
  <si>
    <t>NDE</t>
  </si>
  <si>
    <t>Mayor o igual 1,2</t>
  </si>
  <si>
    <t>Menor o igual 65%</t>
  </si>
  <si>
    <t xml:space="preserve">CUMPLE </t>
  </si>
  <si>
    <t>EL PROPONENTE CUMPLE ___x___ NO CUMPLE _______</t>
  </si>
  <si>
    <t>FUNDACION PROSERVCO</t>
  </si>
  <si>
    <t>4 DE 2011</t>
  </si>
  <si>
    <t>11 MESES 26 DIAS</t>
  </si>
  <si>
    <t>12 AL 13</t>
  </si>
  <si>
    <t>6 DE 2009</t>
  </si>
  <si>
    <t>SIN DATO</t>
  </si>
  <si>
    <t>FUNDACION GLOBAL HUMANITARIA</t>
  </si>
  <si>
    <t>05-012</t>
  </si>
  <si>
    <t>18 AL 30</t>
  </si>
  <si>
    <t>10 MESES</t>
  </si>
  <si>
    <t>COOPERATIVA ABASTICO DEL VALLE - ABASTICCOP</t>
  </si>
  <si>
    <t>8 MESES</t>
  </si>
  <si>
    <t>31 AL 36</t>
  </si>
  <si>
    <t>FUNDACION CENTRO DE INVESTIGACIONES ECONOCMICAS - FUCIE</t>
  </si>
  <si>
    <t>7 MESES 3 DIAS</t>
  </si>
  <si>
    <t>04 DE 2012</t>
  </si>
  <si>
    <t>9 MESES</t>
  </si>
  <si>
    <t>37 AL 40</t>
  </si>
  <si>
    <t>RESGUARDO INDIGENA AWA CABILDO KEJUAMBI FELICIANA</t>
  </si>
  <si>
    <t>41 AL 43</t>
  </si>
  <si>
    <t>11 MESES</t>
  </si>
  <si>
    <t>44 AL 46</t>
  </si>
  <si>
    <t>El revisor fiscal no se encuentra registrado en camara de comercio. Anexar el acta de posesion del revisor fiscal</t>
  </si>
  <si>
    <t>MARIA RENATA RAMIREZ CORTES</t>
  </si>
  <si>
    <t>INGENIERA AGROINDUSTRIAL</t>
  </si>
  <si>
    <t>UNIVERSIDAD DE NARIÑO</t>
  </si>
  <si>
    <t>DPS</t>
  </si>
  <si>
    <t>28/12/2013 - FEBRERO 2014</t>
  </si>
  <si>
    <t>CAPACITOR</t>
  </si>
  <si>
    <t>PERFIL NO CUMPLE PARA EL CARGO}</t>
  </si>
  <si>
    <t>JHONNY FERNANDO GOMEZ GONZALEZ</t>
  </si>
  <si>
    <t>ECONOMISTA</t>
  </si>
  <si>
    <t>UNIVERSIDA INCCA DE COLOMBIA</t>
  </si>
  <si>
    <t>MUNICIPIO FRANCISCO PIZARRO</t>
  </si>
  <si>
    <t>ASESOR DE PROYECTOS</t>
  </si>
  <si>
    <t>NO PRESENTA CERTIFIACIONES LABORALES, ESPECIFICAR EL GRUPO AL QUE SE PRESENTA</t>
  </si>
  <si>
    <t>DIANA MARISOL DELGADO RIASCOS</t>
  </si>
  <si>
    <t>ADMINISTRADOR</t>
  </si>
  <si>
    <t>CONCEJO COMUNITARIO BAJO MIRA Y FRONTERA</t>
  </si>
  <si>
    <t>PRESTA SERVICIO SOCIALES Y COMUNITARIOS</t>
  </si>
  <si>
    <t xml:space="preserve"> ESPECIFICAR EL GRUPO AL QUE SE PRESENTA, NO TIENE LA EXPERIENCIA REQUERIDA PARA EL PERFIL</t>
  </si>
  <si>
    <t>SERGIO ANDRES MUTIS</t>
  </si>
  <si>
    <t>PROFESIONA EN PUBLICIDAD</t>
  </si>
  <si>
    <t>UNIVERSIDAD JORGE TADEO LOZANO</t>
  </si>
  <si>
    <t>MARIA ADELA BECERRA CARDENAS</t>
  </si>
  <si>
    <t>ADMINISTRADORA PUBLICA</t>
  </si>
  <si>
    <t>ESAP</t>
  </si>
  <si>
    <t>ADMINISTRADORA</t>
  </si>
  <si>
    <t>01/05/2003  30/07/2006</t>
  </si>
  <si>
    <t>ALMACEN BLUSAS</t>
  </si>
  <si>
    <t>CAPACITADORA</t>
  </si>
  <si>
    <t>01/01/2006  31/08/2010</t>
  </si>
  <si>
    <t>LA EXPERIENCIA LABORAL NO CUMPLE PARA EL CARGO</t>
  </si>
  <si>
    <t>LILIANA MERCEDES MUTIS FLOREZ</t>
  </si>
  <si>
    <t>LICENCIADA EN FILOSOFIA</t>
  </si>
  <si>
    <t>IDPRON</t>
  </si>
  <si>
    <t>01/04/2013  29/08/2014</t>
  </si>
  <si>
    <t>COORDINADORA</t>
  </si>
  <si>
    <t>FUCIE</t>
  </si>
  <si>
    <t>01/20/2006  03/01/2011</t>
  </si>
  <si>
    <t>NO ANEXA CERTIFIACIONES LABORALES</t>
  </si>
  <si>
    <t>JAKELINE VALENTIERRA CORTES</t>
  </si>
  <si>
    <t>CONTADOR PUBLICO</t>
  </si>
  <si>
    <t>UNIVERSIDAD LIBRE</t>
  </si>
  <si>
    <t>LA EXPERIENCIA LABORAL NO CUMPLE CON EL PERFIL</t>
  </si>
  <si>
    <t>ERICA MAGALI OCHOA NARVAEZ</t>
  </si>
  <si>
    <t>ABOGADA</t>
  </si>
  <si>
    <t>UNIVERSIDAD COOPERATIVA DE COLOMBIA</t>
  </si>
  <si>
    <t>ASTRID GRANJA ANGULO</t>
  </si>
  <si>
    <t>COORPORACION TECNICA DEL PACIFICO SUR</t>
  </si>
  <si>
    <t>15/01/2012  14/11/2013</t>
  </si>
  <si>
    <t>COORDINADOR SOCIOEMPRESARIA</t>
  </si>
  <si>
    <t>REINALDO RAMIREZ CORTES</t>
  </si>
  <si>
    <t>UNIVERSIDAD SANTAGO DE CALI</t>
  </si>
  <si>
    <t>PROSERVCO</t>
  </si>
  <si>
    <t>CAPACITADOR</t>
  </si>
  <si>
    <t>MILTON ESTEBAN NIÑO</t>
  </si>
  <si>
    <t>ADMINISTRACION DE EMPRESAS</t>
  </si>
  <si>
    <t>COORPORACION EDUCATIVA MAYOR DEL DESARROLLO BOLIVAR</t>
  </si>
  <si>
    <t>BAIRON FREDERY GONZALEZ PONCE</t>
  </si>
  <si>
    <t>ADMINISTRADOR DE EMPRESAS</t>
  </si>
  <si>
    <t>FUNDACION UNIVERSITARIA SAN MARTIN</t>
  </si>
  <si>
    <t>JHON ALEXANDER HURTADO BENAVIDES</t>
  </si>
  <si>
    <t>INGENIERO DE SISTEMAS</t>
  </si>
  <si>
    <t>CESMAG</t>
  </si>
  <si>
    <t>CONVOCATORIA PÚBLICA DE APORTE No 003 DE 2014</t>
  </si>
  <si>
    <t xml:space="preserve"> 1 al 4</t>
  </si>
  <si>
    <t>71 a 72</t>
  </si>
  <si>
    <t>57 a 59</t>
  </si>
  <si>
    <t>N/A</t>
  </si>
  <si>
    <t>57 A 59</t>
  </si>
  <si>
    <t>66 al 68</t>
  </si>
  <si>
    <t>64 y 65</t>
  </si>
  <si>
    <t xml:space="preserve">PROPONENTE No. 36.  ASOCIACION MUJER Y GENERO (NO HABILITADO) </t>
  </si>
  <si>
    <t>NO PRESENTA PROMESA DE ARRENDAMIENTO O CARTA DE INTENCIÓN CDI - CUMPLE PRESENTAN CARTA DE PROMESA DE ARRENDAMIENTO</t>
  </si>
  <si>
    <t>ESTA UDS NO CORRESPONDE A CDI CON ARRENDO Y NO PRESENTA CARTA DE COMPROMISO DE GESTIONAR EL USO CUENDO ES PÚBLICA CDI - CUMPLE PRESENTAN CARTA DE INTENCION, PROMESA DE ARRENDAMIENTO Y FORMATO 11</t>
  </si>
  <si>
    <t>NO PRESENTA CARTA DE COMPROMISO DE GESTIONAR EL USO CUENDO ES PÚBLICA CDI - CUMPLE PRESENTAN CARTA DE INTENCION, PROMESA DE ARRENDAMIENTO Y FORMATO 11</t>
  </si>
  <si>
    <r>
      <rPr>
        <b/>
        <u/>
        <sz val="11"/>
        <color theme="1"/>
        <rFont val="Calibri"/>
        <family val="2"/>
        <scheme val="minor"/>
      </rPr>
      <t>SI SUBSANO</t>
    </r>
    <r>
      <rPr>
        <b/>
        <sz val="11"/>
        <color theme="1"/>
        <rFont val="Calibri"/>
        <family val="2"/>
        <scheme val="minor"/>
      </rPr>
      <t xml:space="preserve">
MODALIDAD INSTITUCIONAL</t>
    </r>
    <r>
      <rPr>
        <sz val="11"/>
        <color theme="1"/>
        <rFont val="Calibri"/>
        <family val="2"/>
        <scheme val="minor"/>
      </rPr>
      <t xml:space="preserve">
COMPONENTE SALUD Y NUTRICION. No se describe como ofrecera el servicio de alimentacion a la poblacion.</t>
    </r>
  </si>
  <si>
    <t xml:space="preserve">SI </t>
  </si>
  <si>
    <t>SI SUBSANO</t>
  </si>
  <si>
    <t xml:space="preserve">EL PROPONENTE ANEXA EL ACTO ADMINISTRATIVO QUE OTORGA LA PERSONERIA JURIDICA ICBF RESOLUCION No. 02787 DEL 11 DE DICIEMBRE DE 2014 CIRCUNSTANCIA OCURRIDA CON POSTERIORIDAD AL CIERRE.  
</t>
  </si>
  <si>
    <r>
      <t xml:space="preserve"> 
</t>
    </r>
    <r>
      <rPr>
        <b/>
        <sz val="9"/>
        <color theme="1"/>
        <rFont val="Calibri"/>
        <family val="2"/>
        <scheme val="minor"/>
      </rPr>
      <t xml:space="preserve">EL PROPONENTE NO ALLEGA LAS GARANTIAS DE SERIEDAD PARA CADA GRUPO EN EL QUE PARTICIPA ORIGINALES.   </t>
    </r>
    <r>
      <rPr>
        <sz val="11"/>
        <color theme="1"/>
        <rFont val="Calibri"/>
        <family val="2"/>
        <scheme val="minor"/>
      </rPr>
      <t xml:space="preserve"> 
</t>
    </r>
  </si>
  <si>
    <t>No anexa antecedentes del revisor fiscal</t>
  </si>
  <si>
    <t>Subsana parcialmente.</t>
  </si>
  <si>
    <t xml:space="preserve">Anexa acta de posesion del revisor fiscal. </t>
  </si>
  <si>
    <t xml:space="preserve">NO CUMPLE EL OBJETO </t>
  </si>
  <si>
    <t>NO CUMPLE EL OBJETO POR CUANTO ES SUMINISTRO DE ALIMENTOS</t>
  </si>
  <si>
    <t xml:space="preserve">NO CUMPLE EL OBJETO POR CUANTO ES SUMINISTRO DE ALIMENTOS </t>
  </si>
  <si>
    <t>NO CUMPLE EL OBJETO POR CUANTO ES SERVICO LOGISTICO PARA PAE.</t>
  </si>
  <si>
    <t>NO CUMPLE EL OBJETO POR CUANTO ES DIRIGIDO A CAPACITACIÓN EN HABITOS ALIMENTARIOS</t>
  </si>
  <si>
    <t>NO CUMPLE EL OBJETO POR CUANTO ESTA DIRIGIDO A CAPACITACION EN HABITOS ALIMENTARIOS</t>
  </si>
  <si>
    <t>NO CUMPLE EL OBJETO POR CUANTO ES CAPACITACION EN HABITOS ALIMENTARIOS</t>
  </si>
  <si>
    <t>SE REALIZA CORRECCION FRENTE A LA EVALUACIÓN INICIAL POR CUANTO NO CUMPLE EL OBJETO POR CUANTO ESTA DIRIGIDO A CAPACITACIÓN Y NO ATENCIÓN.</t>
  </si>
  <si>
    <t>3 MESES</t>
  </si>
  <si>
    <t>0</t>
  </si>
  <si>
    <t>NO PRESENTA EQUIPO PSICOSOCIAL</t>
  </si>
  <si>
    <t>LUIS EVERGITO GUERRERO CUERO</t>
  </si>
  <si>
    <t>LICENCIADO EN ETONOEDUCACION</t>
  </si>
  <si>
    <t>UNIVERSIDAD PONTIFICIA BOLIVARIANA</t>
  </si>
  <si>
    <t>CORPORACION RED DE CONSEJOS COMUNITARIS DEL PCIFICO SUR</t>
  </si>
  <si>
    <t>02/2007  12/2008</t>
  </si>
  <si>
    <t>SOL YENICEN DEL SOCORRO TOLOZA CUERO</t>
  </si>
  <si>
    <t>LICENCIADO EN EDUCACION PREESCOLAR</t>
  </si>
  <si>
    <t>UNIVERSIDAD MARIANA</t>
  </si>
  <si>
    <t>ALCALDIA MUNICIPAL DE SANTA BARBARA DE ISCUANDE</t>
  </si>
  <si>
    <t>01/03/1995  28/06/1995</t>
  </si>
  <si>
    <t xml:space="preserve">DIRECTORA </t>
  </si>
  <si>
    <t>PROFESA</t>
  </si>
  <si>
    <t>08/2011  07/2011</t>
  </si>
  <si>
    <t>COORDINADORA PEDAGOGICA</t>
  </si>
  <si>
    <t>JAZMIN OFELIA PALACIOS PRADO</t>
  </si>
  <si>
    <t>LIECENCIADA EN EDUCAICON BASICA</t>
  </si>
  <si>
    <t>UNION TEMPORAL TUMACO POR LOS DERECHOS DE LA PRIMERA INFANCIA</t>
  </si>
  <si>
    <t>10/10/2008  12/12/2009</t>
  </si>
  <si>
    <t>EDUARDO PEREA LUNA</t>
  </si>
  <si>
    <t>PSICOLOGO</t>
  </si>
  <si>
    <t>UNAD</t>
  </si>
  <si>
    <t>CORPORACION CAMINOS</t>
  </si>
  <si>
    <t>01/05/2012  31/07/2012</t>
  </si>
  <si>
    <t>PROFESIONAL DE SERVICIO DE PREVENCIÓN</t>
  </si>
  <si>
    <t>FUNDONACION PARA LA ORIENTACION FAMILIAR</t>
  </si>
  <si>
    <t>11/2009  06/2010</t>
  </si>
  <si>
    <t>EDUCADOR FAMILIAR</t>
  </si>
  <si>
    <t>HOSPITAL PSIQUIATRICO UNIVERSITARIO DEL VALLE</t>
  </si>
  <si>
    <t>01/03/2007  15/10/2010</t>
  </si>
  <si>
    <t>CLAUDIA ISABEL BETANCOURT CORTEZ</t>
  </si>
  <si>
    <t>CONTADURIA PÚBLICA</t>
  </si>
  <si>
    <t>REMINGTON</t>
  </si>
  <si>
    <t>UNION TEMPORAL 6TUMACO POR LA PRIMERA INFANCIA</t>
  </si>
  <si>
    <t>01/01/2011  08/04/2014</t>
  </si>
  <si>
    <t>COORDINADORA ADMINISTRATIVA</t>
  </si>
  <si>
    <t xml:space="preserve">NO TIENE TITULO PROFESIONAL </t>
  </si>
  <si>
    <t xml:space="preserve">KAREN TATAIANA OROBIO FILOTEO </t>
  </si>
  <si>
    <t xml:space="preserve">TRABAJADORA SOCIAL </t>
  </si>
  <si>
    <t>UNIVERSIDAD TECNICA LUIS VARGAS TORRES DE ESMERALDAS</t>
  </si>
  <si>
    <t>ASOCIACION PACIFICO VERDE</t>
  </si>
  <si>
    <t>01/06/2012  30/06/2014</t>
  </si>
  <si>
    <t xml:space="preserve">COORDINADORA SOCIAL </t>
  </si>
  <si>
    <t>SONIA LIZETH VALLEJO</t>
  </si>
  <si>
    <t xml:space="preserve">COMUNICADORA SOCIAL </t>
  </si>
  <si>
    <t xml:space="preserve">UNIVERSIDAD SANTIAGO DE CALI </t>
  </si>
  <si>
    <t xml:space="preserve">VISION SOCIAL </t>
  </si>
  <si>
    <t xml:space="preserve">05/06/2012  21/12/2012  </t>
  </si>
  <si>
    <t>COORDINADORA DE IMPLEMENTACION DE PROYECTO</t>
  </si>
  <si>
    <t>ALDEAS INFANTILES SOS</t>
  </si>
  <si>
    <t>21/10/  30/11/2010</t>
  </si>
  <si>
    <t xml:space="preserve">PROMOTORA SOCIAL </t>
  </si>
  <si>
    <t>05/06/2009  19/10/2009</t>
  </si>
  <si>
    <t xml:space="preserve">ASESORIA Y ACOMPAÑAMEINTO TECNICO </t>
  </si>
  <si>
    <t xml:space="preserve">FIDES </t>
  </si>
  <si>
    <t>16/01  12/12/2005</t>
  </si>
  <si>
    <t xml:space="preserve">COORDINADORA DE COMUNICACIONES </t>
  </si>
  <si>
    <t xml:space="preserve">DORIS MARITZA VALENCIA </t>
  </si>
  <si>
    <t>PSICOLOGA SOCIAL COMUNITARIA</t>
  </si>
  <si>
    <t>SENA</t>
  </si>
  <si>
    <t>02/05/2005  12/06/2009</t>
  </si>
  <si>
    <t>PSICOLOGA Y ORIENTADORA A ATRABAJADORES</t>
  </si>
  <si>
    <t>ICBF</t>
  </si>
  <si>
    <t>17/06/2009  30/06/2010</t>
  </si>
  <si>
    <t xml:space="preserve">PROFEDSIONAL UNIVERSITARIO </t>
  </si>
  <si>
    <t>MARIA EUGENIA MENDOZA PRECIADO</t>
  </si>
  <si>
    <t xml:space="preserve">PSICOLOGA </t>
  </si>
  <si>
    <t>ALCALDIA MUNICIPAL DE TUMACO</t>
  </si>
  <si>
    <t>18/09/2008  30/12/2008</t>
  </si>
  <si>
    <t>ZOILA ISIDORA RAMIREZ QUIÑONEZ&lt;</t>
  </si>
  <si>
    <t>PSICOLOGA</t>
  </si>
  <si>
    <t>UNIVERSIDADEL VALLE</t>
  </si>
  <si>
    <t>HOSPITAL DIVINO NIÑO</t>
  </si>
  <si>
    <t>01/03/2013  31/12/2013</t>
  </si>
  <si>
    <t xml:space="preserve">PROFESIONAL DE APOYO PSICOSOCIAL </t>
  </si>
  <si>
    <t>DIANA ALEXANDRA ORTEGA GUERRERO</t>
  </si>
  <si>
    <t>17/01/2014  10/12/2014</t>
  </si>
  <si>
    <t>POAOLA ANDREA CORREA</t>
  </si>
  <si>
    <t>SOCIOLOGA</t>
  </si>
  <si>
    <t>UNIVERSIDAD ED NARIÑO</t>
  </si>
  <si>
    <t>ALCALDIA DE TUMACO</t>
  </si>
  <si>
    <t>08/2010  07/2011</t>
  </si>
  <si>
    <t>ASESORA COMUNITARIA</t>
  </si>
  <si>
    <t>SOFIA MILDRETH CABALLAERO NOGUERA</t>
  </si>
  <si>
    <t>FIS</t>
  </si>
  <si>
    <t>01/01/2013  31/03/2013</t>
  </si>
  <si>
    <t>SEGUIMIETNO A PROYECTOS DE INFRAESTRUCTURA</t>
  </si>
  <si>
    <t>PROFAMILIA</t>
  </si>
  <si>
    <t>03/03/2007  07/10/2012</t>
  </si>
  <si>
    <t>ELIZABETH MERCEWDESA ARDILA MOSQUERA</t>
  </si>
  <si>
    <t>01/06/2010  15/12/2010</t>
  </si>
  <si>
    <t>DIANA KARINA ARBOLEDA</t>
  </si>
  <si>
    <t xml:space="preserve">TECNICO LABORAÑ EN SERVICIO SOCIAL Y COMUNITARIO </t>
  </si>
  <si>
    <t>INSTITUTO TECNICO UNIVERSAL EURO AMERICANO</t>
  </si>
  <si>
    <t xml:space="preserve">SIN </t>
  </si>
  <si>
    <t>03/07/1999  31/10/2013</t>
  </si>
  <si>
    <t xml:space="preserve">AUXILIAR DE OFICINA </t>
  </si>
  <si>
    <t>DANNYS ANGELINA GARCIA VIDAL</t>
  </si>
  <si>
    <t>UNIMINUTO</t>
  </si>
  <si>
    <t>ALCALDIA DE BOGOTA</t>
  </si>
  <si>
    <t>11/08/2008  26/01/2012</t>
  </si>
  <si>
    <t xml:space="preserve">LICENCIADA PROFESIONAL </t>
  </si>
  <si>
    <t>YESSICA ANGELINA GRANJA</t>
  </si>
  <si>
    <t xml:space="preserve">NO TIENE CERTIFICADOS DE EXPERICNIA LABORAL </t>
  </si>
  <si>
    <t>YESENIA KATHERINE VALLECILLA RUIZ</t>
  </si>
  <si>
    <t>UNIVERSIDAD DEL VALLE</t>
  </si>
  <si>
    <t xml:space="preserve">DIOCESIS DE TUMACO </t>
  </si>
  <si>
    <t>22/01/2013  07/2014</t>
  </si>
  <si>
    <t>DIANA LORENA SEVILLANO</t>
  </si>
  <si>
    <t xml:space="preserve">NO </t>
  </si>
  <si>
    <t xml:space="preserve">NO TIENE EXPERIENCIA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</si>
</sst>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
      <b/>
      <sz val="12"/>
      <color theme="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11" borderId="1" xfId="0" applyNumberFormat="1" applyFont="1" applyFill="1" applyBorder="1" applyAlignment="1">
      <alignment horizontal="center"/>
    </xf>
    <xf numFmtId="1" fontId="14" fillId="11" borderId="1" xfId="0" applyNumberFormat="1" applyFont="1" applyFill="1" applyBorder="1" applyAlignment="1">
      <alignment horizontal="center" vertical="center" wrapText="1"/>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14" fontId="0" fillId="0" borderId="1" xfId="0" applyNumberFormat="1" applyBorder="1" applyAlignment="1"/>
    <xf numFmtId="0" fontId="2" fillId="0" borderId="1" xfId="0" applyFont="1" applyBorder="1"/>
    <xf numFmtId="0" fontId="2" fillId="0" borderId="1" xfId="0" applyFont="1" applyBorder="1" applyAlignment="1">
      <alignment horizontal="right"/>
    </xf>
    <xf numFmtId="17" fontId="0" fillId="0" borderId="1" xfId="0" applyNumberFormat="1" applyFill="1" applyBorder="1" applyAlignment="1">
      <alignment wrapText="1"/>
    </xf>
    <xf numFmtId="166" fontId="0" fillId="0" borderId="1" xfId="0" applyNumberFormat="1" applyFill="1" applyBorder="1" applyAlignment="1" applyProtection="1">
      <alignment vertical="center"/>
      <protection locked="0"/>
    </xf>
    <xf numFmtId="3" fontId="11"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1" xfId="0" applyBorder="1" applyAlignment="1">
      <alignment horizontal="center"/>
    </xf>
    <xf numFmtId="0" fontId="0" fillId="0" borderId="1" xfId="0"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xf>
    <xf numFmtId="0" fontId="0" fillId="0" borderId="0" xfId="0" applyAlignment="1">
      <alignment horizontal="center"/>
    </xf>
    <xf numFmtId="0" fontId="39" fillId="0" borderId="0" xfId="0" applyFont="1"/>
    <xf numFmtId="0" fontId="0" fillId="0" borderId="1" xfId="0" applyBorder="1" applyAlignment="1">
      <alignment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 xfId="0" applyFont="1" applyBorder="1" applyAlignment="1">
      <alignment horizontal="center" vertical="center"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5" xfId="0" applyFont="1" applyBorder="1" applyAlignment="1">
      <alignment horizontal="center"/>
    </xf>
    <xf numFmtId="0" fontId="38" fillId="0" borderId="40" xfId="0" applyFont="1" applyBorder="1" applyAlignment="1">
      <alignment horizontal="center"/>
    </xf>
    <xf numFmtId="0" fontId="38" fillId="0" borderId="14" xfId="0" applyFont="1" applyBorder="1" applyAlignment="1">
      <alignment horizontal="center"/>
    </xf>
    <xf numFmtId="0" fontId="0" fillId="0" borderId="1" xfId="0" applyBorder="1" applyAlignment="1">
      <alignment horizontal="center"/>
    </xf>
    <xf numFmtId="0" fontId="0" fillId="0" borderId="1" xfId="0" applyBorder="1" applyAlignment="1">
      <alignment horizont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33" fillId="10" borderId="0" xfId="0" applyFont="1" applyFill="1" applyAlignment="1">
      <alignment horizontal="center" wrapText="1"/>
    </xf>
    <xf numFmtId="0" fontId="32" fillId="0" borderId="0" xfId="0" applyFont="1" applyAlignment="1">
      <alignment horizontal="center" vertical="center"/>
    </xf>
    <xf numFmtId="0" fontId="24" fillId="0" borderId="5"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5" fillId="0" borderId="5" xfId="0" applyFont="1" applyBorder="1" applyAlignment="1">
      <alignment horizontal="center"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14" fontId="0" fillId="0" borderId="1" xfId="0" applyNumberFormat="1" applyFill="1" applyBorder="1"/>
    <xf numFmtId="14" fontId="0" fillId="0" borderId="1" xfId="0" applyNumberFormat="1" applyFill="1" applyBorder="1" applyAlignment="1"/>
    <xf numFmtId="17" fontId="0" fillId="0" borderId="1" xfId="0" applyNumberFormat="1" applyBorder="1" applyAlignment="1"/>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6"/>
  <sheetViews>
    <sheetView topLeftCell="A19" workbookViewId="0">
      <selection activeCell="F22" sqref="F2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1" t="s">
        <v>90</v>
      </c>
      <c r="B2" s="211"/>
      <c r="C2" s="211"/>
      <c r="D2" s="211"/>
      <c r="E2" s="211"/>
      <c r="F2" s="211"/>
      <c r="G2" s="211"/>
      <c r="H2" s="211"/>
      <c r="I2" s="211"/>
      <c r="J2" s="211"/>
      <c r="K2" s="211"/>
      <c r="L2" s="211"/>
    </row>
    <row r="4" spans="1:12" ht="16.5" x14ac:dyDescent="0.25">
      <c r="A4" s="191" t="s">
        <v>65</v>
      </c>
      <c r="B4" s="191"/>
      <c r="C4" s="191"/>
      <c r="D4" s="191"/>
      <c r="E4" s="191"/>
      <c r="F4" s="191"/>
      <c r="G4" s="191"/>
      <c r="H4" s="191"/>
      <c r="I4" s="191"/>
      <c r="J4" s="191"/>
      <c r="K4" s="191"/>
      <c r="L4" s="191"/>
    </row>
    <row r="5" spans="1:12" ht="16.5" x14ac:dyDescent="0.25">
      <c r="A5" s="72"/>
    </row>
    <row r="6" spans="1:12" ht="16.5" x14ac:dyDescent="0.25">
      <c r="A6" s="191" t="s">
        <v>295</v>
      </c>
      <c r="B6" s="191"/>
      <c r="C6" s="191"/>
      <c r="D6" s="191"/>
      <c r="E6" s="191"/>
      <c r="F6" s="191"/>
      <c r="G6" s="191"/>
      <c r="H6" s="191"/>
      <c r="I6" s="191"/>
      <c r="J6" s="191"/>
      <c r="K6" s="191"/>
      <c r="L6" s="191"/>
    </row>
    <row r="7" spans="1:12" ht="16.5" x14ac:dyDescent="0.25">
      <c r="A7" s="73"/>
    </row>
    <row r="8" spans="1:12" ht="109.5" customHeight="1" x14ac:dyDescent="0.25">
      <c r="A8" s="192" t="s">
        <v>135</v>
      </c>
      <c r="B8" s="192"/>
      <c r="C8" s="192"/>
      <c r="D8" s="192"/>
      <c r="E8" s="192"/>
      <c r="F8" s="192"/>
      <c r="G8" s="192"/>
      <c r="H8" s="192"/>
      <c r="I8" s="192"/>
      <c r="J8" s="192"/>
      <c r="K8" s="192"/>
      <c r="L8" s="192"/>
    </row>
    <row r="9" spans="1:12" ht="45.75" customHeight="1" x14ac:dyDescent="0.25">
      <c r="A9" s="192"/>
      <c r="B9" s="192"/>
      <c r="C9" s="192"/>
      <c r="D9" s="192"/>
      <c r="E9" s="192"/>
      <c r="F9" s="192"/>
      <c r="G9" s="192"/>
      <c r="H9" s="192"/>
      <c r="I9" s="192"/>
      <c r="J9" s="192"/>
      <c r="K9" s="192"/>
      <c r="L9" s="192"/>
    </row>
    <row r="10" spans="1:12" ht="28.5" customHeight="1" x14ac:dyDescent="0.25">
      <c r="A10" s="192" t="s">
        <v>93</v>
      </c>
      <c r="B10" s="192"/>
      <c r="C10" s="192"/>
      <c r="D10" s="192"/>
      <c r="E10" s="192"/>
      <c r="F10" s="192"/>
      <c r="G10" s="192"/>
      <c r="H10" s="192"/>
      <c r="I10" s="192"/>
      <c r="J10" s="192"/>
      <c r="K10" s="192"/>
      <c r="L10" s="192"/>
    </row>
    <row r="11" spans="1:12" ht="28.5" customHeight="1" x14ac:dyDescent="0.25">
      <c r="A11" s="192"/>
      <c r="B11" s="192"/>
      <c r="C11" s="192"/>
      <c r="D11" s="192"/>
      <c r="E11" s="192"/>
      <c r="F11" s="192"/>
      <c r="G11" s="192"/>
      <c r="H11" s="192"/>
      <c r="I11" s="192"/>
      <c r="J11" s="192"/>
      <c r="K11" s="192"/>
      <c r="L11" s="192"/>
    </row>
    <row r="12" spans="1:12" ht="15.75" thickBot="1" x14ac:dyDescent="0.3"/>
    <row r="13" spans="1:12" ht="15.75" thickBot="1" x14ac:dyDescent="0.3">
      <c r="A13" s="74" t="s">
        <v>66</v>
      </c>
      <c r="B13" s="193" t="s">
        <v>89</v>
      </c>
      <c r="C13" s="194"/>
      <c r="D13" s="194"/>
      <c r="E13" s="194"/>
      <c r="F13" s="194"/>
      <c r="G13" s="194"/>
      <c r="H13" s="194"/>
      <c r="I13" s="194"/>
      <c r="J13" s="194"/>
      <c r="K13" s="194"/>
      <c r="L13" s="194"/>
    </row>
    <row r="14" spans="1:12" ht="15.75" thickBot="1" x14ac:dyDescent="0.3">
      <c r="A14" s="75">
        <v>36</v>
      </c>
      <c r="B14" s="195"/>
      <c r="C14" s="195"/>
      <c r="D14" s="195"/>
      <c r="E14" s="195"/>
      <c r="F14" s="195"/>
      <c r="G14" s="195"/>
      <c r="H14" s="195"/>
      <c r="I14" s="195"/>
      <c r="J14" s="195"/>
      <c r="K14" s="195"/>
      <c r="L14" s="195"/>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212" t="s">
        <v>303</v>
      </c>
      <c r="B17" s="212"/>
      <c r="C17" s="212"/>
      <c r="D17" s="212"/>
      <c r="E17" s="212"/>
      <c r="F17" s="212"/>
      <c r="G17" s="212"/>
      <c r="H17" s="212"/>
      <c r="I17" s="212"/>
      <c r="J17" s="212"/>
      <c r="K17" s="212"/>
      <c r="L17" s="212"/>
    </row>
    <row r="19" spans="1:12" ht="27" customHeight="1" x14ac:dyDescent="0.25">
      <c r="A19" s="196" t="s">
        <v>67</v>
      </c>
      <c r="B19" s="196"/>
      <c r="C19" s="196"/>
      <c r="D19" s="196"/>
      <c r="E19" s="77" t="s">
        <v>68</v>
      </c>
      <c r="F19" s="76" t="s">
        <v>69</v>
      </c>
      <c r="G19" s="76" t="s">
        <v>70</v>
      </c>
      <c r="H19" s="196" t="s">
        <v>3</v>
      </c>
      <c r="I19" s="196"/>
      <c r="J19" s="196"/>
      <c r="K19" s="196"/>
      <c r="L19" s="196"/>
    </row>
    <row r="20" spans="1:12" ht="30.75" customHeight="1" x14ac:dyDescent="0.25">
      <c r="A20" s="205" t="s">
        <v>96</v>
      </c>
      <c r="B20" s="206"/>
      <c r="C20" s="206"/>
      <c r="D20" s="207"/>
      <c r="E20" s="78" t="s">
        <v>296</v>
      </c>
      <c r="F20" s="184" t="s">
        <v>199</v>
      </c>
      <c r="G20" s="1"/>
      <c r="H20" s="203"/>
      <c r="I20" s="203"/>
      <c r="J20" s="203"/>
      <c r="K20" s="203"/>
      <c r="L20" s="203"/>
    </row>
    <row r="21" spans="1:12" ht="35.25" customHeight="1" x14ac:dyDescent="0.25">
      <c r="A21" s="208" t="s">
        <v>97</v>
      </c>
      <c r="B21" s="209"/>
      <c r="C21" s="209"/>
      <c r="D21" s="210"/>
      <c r="E21" s="79">
        <v>5</v>
      </c>
      <c r="F21" s="184" t="s">
        <v>199</v>
      </c>
      <c r="G21" s="1"/>
      <c r="H21" s="203"/>
      <c r="I21" s="203"/>
      <c r="J21" s="203"/>
      <c r="K21" s="203"/>
      <c r="L21" s="203"/>
    </row>
    <row r="22" spans="1:12" ht="24.75" customHeight="1" x14ac:dyDescent="0.25">
      <c r="A22" s="208" t="s">
        <v>136</v>
      </c>
      <c r="B22" s="209"/>
      <c r="C22" s="209"/>
      <c r="D22" s="210"/>
      <c r="E22" s="79" t="s">
        <v>297</v>
      </c>
      <c r="F22" s="184" t="s">
        <v>199</v>
      </c>
      <c r="G22" s="1"/>
      <c r="H22" s="204" t="s">
        <v>311</v>
      </c>
      <c r="I22" s="203"/>
      <c r="J22" s="203"/>
      <c r="K22" s="203"/>
      <c r="L22" s="203"/>
    </row>
    <row r="23" spans="1:12" ht="27" customHeight="1" x14ac:dyDescent="0.25">
      <c r="A23" s="197" t="s">
        <v>71</v>
      </c>
      <c r="B23" s="198"/>
      <c r="C23" s="198"/>
      <c r="D23" s="199"/>
      <c r="E23" s="80" t="s">
        <v>298</v>
      </c>
      <c r="F23" s="184" t="s">
        <v>199</v>
      </c>
      <c r="G23" s="1"/>
      <c r="H23" s="203"/>
      <c r="I23" s="203"/>
      <c r="J23" s="203"/>
      <c r="K23" s="203"/>
      <c r="L23" s="203"/>
    </row>
    <row r="24" spans="1:12" ht="20.25" customHeight="1" x14ac:dyDescent="0.25">
      <c r="A24" s="197" t="s">
        <v>92</v>
      </c>
      <c r="B24" s="198"/>
      <c r="C24" s="198"/>
      <c r="D24" s="199"/>
      <c r="E24" s="80"/>
      <c r="F24" s="184"/>
      <c r="G24" s="1"/>
      <c r="H24" s="200" t="s">
        <v>299</v>
      </c>
      <c r="I24" s="201"/>
      <c r="J24" s="201"/>
      <c r="K24" s="201"/>
      <c r="L24" s="202"/>
    </row>
    <row r="25" spans="1:12" ht="28.5" customHeight="1" x14ac:dyDescent="0.25">
      <c r="A25" s="197" t="s">
        <v>137</v>
      </c>
      <c r="B25" s="198"/>
      <c r="C25" s="198"/>
      <c r="D25" s="199"/>
      <c r="E25" s="80" t="s">
        <v>300</v>
      </c>
      <c r="F25" s="184" t="s">
        <v>199</v>
      </c>
      <c r="G25" s="1"/>
      <c r="H25" s="203"/>
      <c r="I25" s="203"/>
      <c r="J25" s="203"/>
      <c r="K25" s="203"/>
      <c r="L25" s="203"/>
    </row>
    <row r="26" spans="1:12" ht="28.5" customHeight="1" x14ac:dyDescent="0.25">
      <c r="A26" s="197" t="s">
        <v>95</v>
      </c>
      <c r="B26" s="198"/>
      <c r="C26" s="198"/>
      <c r="D26" s="199"/>
      <c r="E26" s="80"/>
      <c r="F26" s="184"/>
      <c r="G26" s="1"/>
      <c r="H26" s="200" t="s">
        <v>299</v>
      </c>
      <c r="I26" s="201"/>
      <c r="J26" s="201"/>
      <c r="K26" s="201"/>
      <c r="L26" s="202"/>
    </row>
    <row r="27" spans="1:12" ht="15.75" customHeight="1" x14ac:dyDescent="0.25">
      <c r="A27" s="208" t="s">
        <v>72</v>
      </c>
      <c r="B27" s="209"/>
      <c r="C27" s="209"/>
      <c r="D27" s="210"/>
      <c r="E27" s="79" t="s">
        <v>301</v>
      </c>
      <c r="F27" s="184" t="s">
        <v>199</v>
      </c>
      <c r="G27" s="1"/>
      <c r="H27" s="203"/>
      <c r="I27" s="203"/>
      <c r="J27" s="203"/>
      <c r="K27" s="203"/>
      <c r="L27" s="203"/>
    </row>
    <row r="28" spans="1:12" ht="19.5" customHeight="1" x14ac:dyDescent="0.25">
      <c r="A28" s="208" t="s">
        <v>73</v>
      </c>
      <c r="B28" s="209"/>
      <c r="C28" s="209"/>
      <c r="D28" s="210"/>
      <c r="E28" s="79">
        <v>70</v>
      </c>
      <c r="F28" s="184" t="s">
        <v>199</v>
      </c>
      <c r="G28" s="1"/>
      <c r="H28" s="203"/>
      <c r="I28" s="203"/>
      <c r="J28" s="203"/>
      <c r="K28" s="203"/>
      <c r="L28" s="203"/>
    </row>
    <row r="29" spans="1:12" ht="27.75" customHeight="1" x14ac:dyDescent="0.25">
      <c r="A29" s="208" t="s">
        <v>74</v>
      </c>
      <c r="B29" s="209"/>
      <c r="C29" s="209"/>
      <c r="D29" s="210"/>
      <c r="E29" s="79" t="s">
        <v>302</v>
      </c>
      <c r="F29" s="184" t="s">
        <v>199</v>
      </c>
      <c r="G29" s="1"/>
      <c r="H29" s="203"/>
      <c r="I29" s="203"/>
      <c r="J29" s="203"/>
      <c r="K29" s="203"/>
      <c r="L29" s="203"/>
    </row>
    <row r="30" spans="1:12" ht="61.5" customHeight="1" x14ac:dyDescent="0.25">
      <c r="A30" s="208" t="s">
        <v>75</v>
      </c>
      <c r="B30" s="209"/>
      <c r="C30" s="209"/>
      <c r="D30" s="210"/>
      <c r="E30" s="79">
        <v>62.63</v>
      </c>
      <c r="F30" s="187" t="s">
        <v>199</v>
      </c>
      <c r="G30" s="1"/>
      <c r="H30" s="203"/>
      <c r="I30" s="203"/>
      <c r="J30" s="203"/>
      <c r="K30" s="203"/>
      <c r="L30" s="203"/>
    </row>
    <row r="31" spans="1:12" ht="17.25" customHeight="1" x14ac:dyDescent="0.25">
      <c r="A31" s="208" t="s">
        <v>76</v>
      </c>
      <c r="B31" s="209"/>
      <c r="C31" s="209"/>
      <c r="D31" s="210"/>
      <c r="E31" s="79">
        <v>60</v>
      </c>
      <c r="F31" s="187" t="s">
        <v>199</v>
      </c>
      <c r="G31" s="1"/>
      <c r="H31" s="203"/>
      <c r="I31" s="203"/>
      <c r="J31" s="203"/>
      <c r="K31" s="203"/>
      <c r="L31" s="203"/>
    </row>
    <row r="32" spans="1:12" ht="24" customHeight="1" x14ac:dyDescent="0.25">
      <c r="A32" s="217" t="s">
        <v>94</v>
      </c>
      <c r="B32" s="218"/>
      <c r="C32" s="218"/>
      <c r="D32" s="219"/>
      <c r="E32" s="79"/>
      <c r="F32" s="187"/>
      <c r="G32" s="186" t="s">
        <v>199</v>
      </c>
      <c r="H32" s="216" t="s">
        <v>310</v>
      </c>
      <c r="I32" s="214"/>
      <c r="J32" s="214"/>
      <c r="K32" s="214"/>
      <c r="L32" s="215"/>
    </row>
    <row r="33" spans="1:12" ht="24" customHeight="1" x14ac:dyDescent="0.3">
      <c r="A33" s="208" t="s">
        <v>98</v>
      </c>
      <c r="B33" s="209"/>
      <c r="C33" s="209"/>
      <c r="D33" s="210"/>
      <c r="E33" s="79"/>
      <c r="F33" s="187" t="s">
        <v>199</v>
      </c>
      <c r="G33" s="1"/>
      <c r="H33" s="213"/>
      <c r="I33" s="214"/>
      <c r="J33" s="214"/>
      <c r="K33" s="214"/>
      <c r="L33" s="215"/>
    </row>
    <row r="34" spans="1:12" ht="28.5" customHeight="1" x14ac:dyDescent="0.25">
      <c r="A34" s="208" t="s">
        <v>99</v>
      </c>
      <c r="B34" s="209"/>
      <c r="C34" s="209"/>
      <c r="D34" s="210"/>
      <c r="E34" s="81"/>
      <c r="F34" s="187"/>
      <c r="G34" s="1"/>
      <c r="H34" s="203"/>
      <c r="I34" s="203"/>
      <c r="J34" s="203"/>
      <c r="K34" s="203"/>
      <c r="L34" s="203"/>
    </row>
    <row r="35" spans="1:12" x14ac:dyDescent="0.25">
      <c r="F35" s="188"/>
    </row>
    <row r="36" spans="1:12" x14ac:dyDescent="0.25">
      <c r="F36" s="188"/>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8"/>
  <sheetViews>
    <sheetView zoomScale="70" zoomScaleNormal="70" workbookViewId="0"/>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91.140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2" t="s">
        <v>63</v>
      </c>
      <c r="C2" s="223"/>
      <c r="D2" s="223"/>
      <c r="E2" s="223"/>
      <c r="F2" s="223"/>
      <c r="G2" s="223"/>
      <c r="H2" s="223"/>
      <c r="I2" s="223"/>
      <c r="J2" s="223"/>
      <c r="K2" s="223"/>
      <c r="L2" s="223"/>
      <c r="M2" s="223"/>
      <c r="N2" s="223"/>
      <c r="O2" s="223"/>
      <c r="P2" s="223"/>
    </row>
    <row r="4" spans="2:16" ht="26.25" x14ac:dyDescent="0.25">
      <c r="B4" s="222" t="s">
        <v>48</v>
      </c>
      <c r="C4" s="223"/>
      <c r="D4" s="223"/>
      <c r="E4" s="223"/>
      <c r="F4" s="223"/>
      <c r="G4" s="223"/>
      <c r="H4" s="223"/>
      <c r="I4" s="223"/>
      <c r="J4" s="223"/>
      <c r="K4" s="223"/>
      <c r="L4" s="223"/>
      <c r="M4" s="223"/>
      <c r="N4" s="223"/>
      <c r="O4" s="223"/>
      <c r="P4" s="223"/>
    </row>
    <row r="5" spans="2:16" ht="15.75" thickBot="1" x14ac:dyDescent="0.3"/>
    <row r="6" spans="2:16" ht="21.75" thickBot="1" x14ac:dyDescent="0.3">
      <c r="B6" s="11" t="s">
        <v>4</v>
      </c>
      <c r="C6" s="220" t="s">
        <v>200</v>
      </c>
      <c r="D6" s="220"/>
      <c r="E6" s="220"/>
      <c r="F6" s="220"/>
      <c r="G6" s="220"/>
      <c r="H6" s="220"/>
      <c r="I6" s="220"/>
      <c r="J6" s="220"/>
      <c r="K6" s="220"/>
      <c r="L6" s="220"/>
      <c r="M6" s="220"/>
      <c r="N6" s="221"/>
    </row>
    <row r="7" spans="2:16" ht="16.5" thickBot="1" x14ac:dyDescent="0.3">
      <c r="B7" s="12" t="s">
        <v>5</v>
      </c>
      <c r="C7" s="220"/>
      <c r="D7" s="220"/>
      <c r="E7" s="220"/>
      <c r="F7" s="220"/>
      <c r="G7" s="220"/>
      <c r="H7" s="220"/>
      <c r="I7" s="220"/>
      <c r="J7" s="220"/>
      <c r="K7" s="220"/>
      <c r="L7" s="220"/>
      <c r="M7" s="220"/>
      <c r="N7" s="221"/>
    </row>
    <row r="8" spans="2:16" ht="16.5" thickBot="1" x14ac:dyDescent="0.3">
      <c r="B8" s="12" t="s">
        <v>6</v>
      </c>
      <c r="C8" s="220"/>
      <c r="D8" s="220"/>
      <c r="E8" s="220"/>
      <c r="F8" s="220"/>
      <c r="G8" s="220"/>
      <c r="H8" s="220"/>
      <c r="I8" s="220"/>
      <c r="J8" s="220"/>
      <c r="K8" s="220"/>
      <c r="L8" s="220"/>
      <c r="M8" s="220"/>
      <c r="N8" s="221"/>
    </row>
    <row r="9" spans="2:16" ht="16.5" thickBot="1" x14ac:dyDescent="0.3">
      <c r="B9" s="12" t="s">
        <v>7</v>
      </c>
      <c r="C9" s="220"/>
      <c r="D9" s="220"/>
      <c r="E9" s="220"/>
      <c r="F9" s="220"/>
      <c r="G9" s="220"/>
      <c r="H9" s="220"/>
      <c r="I9" s="220"/>
      <c r="J9" s="220"/>
      <c r="K9" s="220"/>
      <c r="L9" s="220"/>
      <c r="M9" s="220"/>
      <c r="N9" s="221"/>
    </row>
    <row r="10" spans="2:16" ht="16.5" thickBot="1" x14ac:dyDescent="0.3">
      <c r="B10" s="12" t="s">
        <v>8</v>
      </c>
      <c r="C10" s="224"/>
      <c r="D10" s="224"/>
      <c r="E10" s="225"/>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G13" s="27"/>
      <c r="I13" s="104"/>
      <c r="J13" s="104"/>
      <c r="K13" s="104"/>
      <c r="L13" s="104"/>
      <c r="M13" s="104"/>
      <c r="N13" s="105"/>
    </row>
    <row r="14" spans="2:16" ht="45.75" customHeight="1" x14ac:dyDescent="0.25">
      <c r="B14" s="226" t="s">
        <v>100</v>
      </c>
      <c r="C14" s="226"/>
      <c r="D14" s="94" t="s">
        <v>12</v>
      </c>
      <c r="E14" s="94" t="s">
        <v>13</v>
      </c>
      <c r="F14" s="94" t="s">
        <v>29</v>
      </c>
      <c r="G14" s="182"/>
      <c r="I14" s="35"/>
      <c r="J14" s="35"/>
      <c r="K14" s="35"/>
      <c r="L14" s="35"/>
      <c r="M14" s="35"/>
      <c r="N14" s="105"/>
    </row>
    <row r="15" spans="2:16" x14ac:dyDescent="0.25">
      <c r="B15" s="226"/>
      <c r="C15" s="226"/>
      <c r="D15" s="94">
        <v>8</v>
      </c>
      <c r="E15" s="33">
        <v>3093366200</v>
      </c>
      <c r="F15" s="169">
        <v>1060</v>
      </c>
      <c r="G15" s="183"/>
      <c r="I15" s="36"/>
      <c r="J15" s="36"/>
      <c r="K15" s="36"/>
      <c r="L15" s="36"/>
      <c r="M15" s="36"/>
      <c r="N15" s="105"/>
    </row>
    <row r="16" spans="2:16" x14ac:dyDescent="0.25">
      <c r="B16" s="226"/>
      <c r="C16" s="226"/>
      <c r="D16" s="94"/>
      <c r="E16" s="33"/>
      <c r="F16" s="33"/>
      <c r="G16" s="183"/>
      <c r="I16" s="36"/>
      <c r="J16" s="36"/>
      <c r="K16" s="36"/>
      <c r="L16" s="36"/>
      <c r="M16" s="36"/>
      <c r="N16" s="105"/>
    </row>
    <row r="17" spans="1:14" x14ac:dyDescent="0.25">
      <c r="B17" s="226"/>
      <c r="C17" s="226"/>
      <c r="D17" s="94"/>
      <c r="E17" s="33"/>
      <c r="F17" s="33"/>
      <c r="G17" s="183"/>
      <c r="I17" s="36"/>
      <c r="J17" s="36"/>
      <c r="K17" s="36"/>
      <c r="L17" s="36"/>
      <c r="M17" s="36"/>
      <c r="N17" s="105"/>
    </row>
    <row r="18" spans="1:14" x14ac:dyDescent="0.25">
      <c r="B18" s="226"/>
      <c r="C18" s="226"/>
      <c r="D18" s="94"/>
      <c r="E18" s="34"/>
      <c r="F18" s="33"/>
      <c r="G18" s="183"/>
      <c r="H18" s="22"/>
      <c r="I18" s="36"/>
      <c r="J18" s="36"/>
      <c r="K18" s="36"/>
      <c r="L18" s="36"/>
      <c r="M18" s="36"/>
      <c r="N18" s="20"/>
    </row>
    <row r="19" spans="1:14" x14ac:dyDescent="0.25">
      <c r="B19" s="226"/>
      <c r="C19" s="226"/>
      <c r="D19" s="94"/>
      <c r="E19" s="34"/>
      <c r="F19" s="33"/>
      <c r="G19" s="183"/>
      <c r="H19" s="22"/>
      <c r="I19" s="38"/>
      <c r="J19" s="38"/>
      <c r="K19" s="38"/>
      <c r="L19" s="38"/>
      <c r="M19" s="38"/>
      <c r="N19" s="20"/>
    </row>
    <row r="20" spans="1:14" x14ac:dyDescent="0.25">
      <c r="B20" s="226"/>
      <c r="C20" s="226"/>
      <c r="D20" s="94"/>
      <c r="E20" s="34"/>
      <c r="F20" s="33"/>
      <c r="G20" s="183"/>
      <c r="H20" s="22"/>
      <c r="I20" s="104"/>
      <c r="J20" s="104"/>
      <c r="K20" s="104"/>
      <c r="L20" s="104"/>
      <c r="M20" s="104"/>
      <c r="N20" s="20"/>
    </row>
    <row r="21" spans="1:14" x14ac:dyDescent="0.25">
      <c r="B21" s="226"/>
      <c r="C21" s="226"/>
      <c r="D21" s="94"/>
      <c r="E21" s="34"/>
      <c r="F21" s="33"/>
      <c r="G21" s="183"/>
      <c r="H21" s="22"/>
      <c r="I21" s="104"/>
      <c r="J21" s="104"/>
      <c r="K21" s="104"/>
      <c r="L21" s="104"/>
      <c r="M21" s="104"/>
      <c r="N21" s="20"/>
    </row>
    <row r="22" spans="1:14" ht="15.75" thickBot="1" x14ac:dyDescent="0.3">
      <c r="B22" s="227" t="s">
        <v>14</v>
      </c>
      <c r="C22" s="228"/>
      <c r="D22" s="94"/>
      <c r="E22" s="57"/>
      <c r="F22" s="33"/>
      <c r="G22" s="183"/>
      <c r="H22" s="22"/>
      <c r="I22" s="104"/>
      <c r="J22" s="104"/>
      <c r="K22" s="104"/>
      <c r="L22" s="104"/>
      <c r="M22" s="104"/>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181">
        <f>F15*80%</f>
        <v>848</v>
      </c>
      <c r="D24" s="39"/>
      <c r="E24" s="180">
        <f>E15</f>
        <v>3093366200</v>
      </c>
      <c r="F24" s="37"/>
      <c r="G24" s="37"/>
      <c r="H24" s="37"/>
      <c r="I24" s="23"/>
      <c r="J24" s="23"/>
      <c r="K24" s="23"/>
      <c r="L24" s="23"/>
      <c r="M24" s="23"/>
    </row>
    <row r="25" spans="1:14" x14ac:dyDescent="0.25">
      <c r="A25" s="96"/>
      <c r="C25" s="97"/>
      <c r="D25" s="36"/>
      <c r="E25" s="98"/>
      <c r="F25" s="37"/>
      <c r="G25" s="37"/>
      <c r="H25" s="37"/>
      <c r="I25" s="23"/>
      <c r="J25" s="23"/>
      <c r="K25" s="23"/>
      <c r="L25" s="23"/>
      <c r="M25" s="23"/>
    </row>
    <row r="26" spans="1:14" x14ac:dyDescent="0.25">
      <c r="A26" s="96"/>
      <c r="C26" s="97"/>
      <c r="D26" s="36"/>
      <c r="E26" s="98"/>
      <c r="F26" s="37"/>
      <c r="G26" s="37"/>
      <c r="H26" s="37"/>
      <c r="I26" s="23"/>
      <c r="J26" s="23"/>
      <c r="K26" s="23"/>
      <c r="L26" s="23"/>
      <c r="M26" s="23"/>
    </row>
    <row r="27" spans="1:14" x14ac:dyDescent="0.25">
      <c r="A27" s="96"/>
      <c r="B27" s="119" t="s">
        <v>138</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139</v>
      </c>
      <c r="D29" s="122" t="s">
        <v>140</v>
      </c>
      <c r="E29" s="101"/>
      <c r="F29" s="101"/>
      <c r="G29" s="101"/>
      <c r="H29" s="101"/>
      <c r="I29" s="104"/>
      <c r="J29" s="104"/>
      <c r="K29" s="104"/>
      <c r="L29" s="104"/>
      <c r="M29" s="104"/>
      <c r="N29" s="105"/>
    </row>
    <row r="30" spans="1:14" x14ac:dyDescent="0.25">
      <c r="A30" s="96"/>
      <c r="B30" s="118" t="s">
        <v>141</v>
      </c>
      <c r="C30" s="51"/>
      <c r="D30" s="51" t="s">
        <v>199</v>
      </c>
      <c r="E30" s="101"/>
      <c r="F30" s="101"/>
      <c r="G30" s="101"/>
      <c r="H30" s="101"/>
      <c r="I30" s="104"/>
      <c r="J30" s="104"/>
      <c r="K30" s="104"/>
      <c r="L30" s="104"/>
      <c r="M30" s="104"/>
      <c r="N30" s="105"/>
    </row>
    <row r="31" spans="1:14" x14ac:dyDescent="0.25">
      <c r="A31" s="96"/>
      <c r="B31" s="118" t="s">
        <v>142</v>
      </c>
      <c r="C31" s="51"/>
      <c r="D31" s="51" t="s">
        <v>199</v>
      </c>
      <c r="E31" s="101"/>
      <c r="F31" s="101"/>
      <c r="G31" s="101"/>
      <c r="H31" s="101"/>
      <c r="I31" s="104"/>
      <c r="J31" s="104"/>
      <c r="K31" s="104"/>
      <c r="L31" s="104"/>
      <c r="M31" s="104"/>
      <c r="N31" s="105"/>
    </row>
    <row r="32" spans="1:14" x14ac:dyDescent="0.25">
      <c r="A32" s="96"/>
      <c r="B32" s="118" t="s">
        <v>143</v>
      </c>
      <c r="C32" s="51" t="s">
        <v>199</v>
      </c>
      <c r="D32" s="51"/>
      <c r="E32" s="101"/>
      <c r="F32" s="101"/>
      <c r="G32" s="101"/>
      <c r="H32" s="101"/>
      <c r="I32" s="104"/>
      <c r="J32" s="104"/>
      <c r="K32" s="104"/>
      <c r="L32" s="104"/>
      <c r="M32" s="104"/>
      <c r="N32" s="105"/>
    </row>
    <row r="33" spans="1:17" x14ac:dyDescent="0.25">
      <c r="A33" s="96"/>
      <c r="B33" s="118" t="s">
        <v>144</v>
      </c>
      <c r="C33" s="51"/>
      <c r="D33" s="51" t="s">
        <v>199</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145</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146</v>
      </c>
      <c r="C40" s="103">
        <v>40</v>
      </c>
      <c r="D40" s="120">
        <v>0</v>
      </c>
      <c r="E40" s="229">
        <f>+D40+D41</f>
        <v>0</v>
      </c>
      <c r="F40" s="101"/>
      <c r="G40" s="101"/>
      <c r="H40" s="101"/>
      <c r="I40" s="104"/>
      <c r="J40" s="104"/>
      <c r="K40" s="104"/>
      <c r="L40" s="104"/>
      <c r="M40" s="104"/>
      <c r="N40" s="105"/>
    </row>
    <row r="41" spans="1:17" ht="42.75" x14ac:dyDescent="0.25">
      <c r="A41" s="96"/>
      <c r="B41" s="102" t="s">
        <v>147</v>
      </c>
      <c r="C41" s="103">
        <v>60</v>
      </c>
      <c r="D41" s="120">
        <f>+F167</f>
        <v>0</v>
      </c>
      <c r="E41" s="230"/>
      <c r="F41" s="101"/>
      <c r="G41" s="101"/>
      <c r="H41" s="101"/>
      <c r="I41" s="104"/>
      <c r="J41" s="104"/>
      <c r="K41" s="104"/>
      <c r="L41" s="104"/>
      <c r="M41" s="104"/>
      <c r="N41" s="105"/>
    </row>
    <row r="42" spans="1:17" x14ac:dyDescent="0.25">
      <c r="A42" s="96"/>
      <c r="C42" s="97"/>
      <c r="D42" s="36"/>
      <c r="E42" s="98"/>
      <c r="F42" s="37"/>
      <c r="G42" s="37"/>
      <c r="H42" s="37"/>
      <c r="I42" s="23"/>
      <c r="J42" s="23"/>
      <c r="K42" s="23"/>
      <c r="L42" s="23"/>
      <c r="M42" s="23"/>
    </row>
    <row r="43" spans="1:17" x14ac:dyDescent="0.25">
      <c r="A43" s="96"/>
      <c r="C43" s="97"/>
      <c r="D43" s="36"/>
      <c r="E43" s="98"/>
      <c r="F43" s="37"/>
      <c r="G43" s="37"/>
      <c r="H43" s="37"/>
      <c r="I43" s="23"/>
      <c r="J43" s="23"/>
      <c r="K43" s="23"/>
      <c r="L43" s="23"/>
      <c r="M43" s="23"/>
    </row>
    <row r="44" spans="1:17" x14ac:dyDescent="0.25">
      <c r="A44" s="96"/>
      <c r="C44" s="97"/>
      <c r="D44" s="36"/>
      <c r="E44" s="98"/>
      <c r="F44" s="37"/>
      <c r="G44" s="37"/>
      <c r="H44" s="37"/>
      <c r="I44" s="23"/>
      <c r="J44" s="23"/>
      <c r="K44" s="23"/>
      <c r="L44" s="23"/>
      <c r="M44" s="23"/>
    </row>
    <row r="45" spans="1:17" ht="15.75" thickBot="1" x14ac:dyDescent="0.3">
      <c r="M45" s="231" t="s">
        <v>35</v>
      </c>
      <c r="N45" s="231"/>
    </row>
    <row r="46" spans="1:17" x14ac:dyDescent="0.25">
      <c r="B46" s="119" t="s">
        <v>30</v>
      </c>
      <c r="M46" s="58"/>
      <c r="N46" s="58"/>
    </row>
    <row r="47" spans="1:17" ht="15.75" thickBot="1" x14ac:dyDescent="0.3">
      <c r="M47" s="58"/>
      <c r="N47" s="58"/>
    </row>
    <row r="48" spans="1:17" s="104" customFormat="1" ht="109.5" customHeight="1" x14ac:dyDescent="0.25">
      <c r="B48" s="115" t="s">
        <v>148</v>
      </c>
      <c r="C48" s="115" t="s">
        <v>149</v>
      </c>
      <c r="D48" s="115" t="s">
        <v>150</v>
      </c>
      <c r="E48" s="115" t="s">
        <v>45</v>
      </c>
      <c r="F48" s="115" t="s">
        <v>22</v>
      </c>
      <c r="G48" s="115" t="s">
        <v>102</v>
      </c>
      <c r="H48" s="115" t="s">
        <v>17</v>
      </c>
      <c r="I48" s="115" t="s">
        <v>10</v>
      </c>
      <c r="J48" s="115" t="s">
        <v>31</v>
      </c>
      <c r="K48" s="115" t="s">
        <v>61</v>
      </c>
      <c r="L48" s="115" t="s">
        <v>20</v>
      </c>
      <c r="M48" s="100" t="s">
        <v>26</v>
      </c>
      <c r="N48" s="115" t="s">
        <v>151</v>
      </c>
      <c r="O48" s="115" t="s">
        <v>36</v>
      </c>
      <c r="P48" s="116" t="s">
        <v>11</v>
      </c>
      <c r="Q48" s="116" t="s">
        <v>19</v>
      </c>
    </row>
    <row r="49" spans="1:26" s="110" customFormat="1" ht="75" x14ac:dyDescent="0.25">
      <c r="A49" s="44">
        <v>1</v>
      </c>
      <c r="B49" s="111" t="s">
        <v>200</v>
      </c>
      <c r="C49" s="111" t="s">
        <v>200</v>
      </c>
      <c r="D49" s="111" t="s">
        <v>210</v>
      </c>
      <c r="E49" s="171" t="s">
        <v>214</v>
      </c>
      <c r="F49" s="107" t="s">
        <v>140</v>
      </c>
      <c r="G49" s="149"/>
      <c r="H49" s="114">
        <v>39847</v>
      </c>
      <c r="I49" s="108">
        <v>40145</v>
      </c>
      <c r="J49" s="108"/>
      <c r="K49" s="108"/>
      <c r="L49" s="108" t="s">
        <v>212</v>
      </c>
      <c r="M49" s="172">
        <v>2073</v>
      </c>
      <c r="N49" s="99">
        <f>+M49*G49</f>
        <v>0</v>
      </c>
      <c r="O49" s="24">
        <v>382300000</v>
      </c>
      <c r="P49" s="24" t="s">
        <v>213</v>
      </c>
      <c r="Q49" s="150" t="s">
        <v>316</v>
      </c>
      <c r="R49" s="109"/>
      <c r="S49" s="109"/>
      <c r="T49" s="109"/>
      <c r="U49" s="109"/>
      <c r="V49" s="109"/>
      <c r="W49" s="109"/>
      <c r="X49" s="109"/>
      <c r="Y49" s="109"/>
      <c r="Z49" s="109"/>
    </row>
    <row r="50" spans="1:26" s="110" customFormat="1" ht="75" x14ac:dyDescent="0.25">
      <c r="A50" s="44">
        <f t="shared" ref="A50:A56" si="0">+A49+1</f>
        <v>2</v>
      </c>
      <c r="B50" s="111" t="s">
        <v>200</v>
      </c>
      <c r="C50" s="111" t="s">
        <v>200</v>
      </c>
      <c r="D50" s="111" t="s">
        <v>210</v>
      </c>
      <c r="E50" s="171" t="s">
        <v>211</v>
      </c>
      <c r="F50" s="107" t="s">
        <v>140</v>
      </c>
      <c r="G50" s="107"/>
      <c r="H50" s="114">
        <v>40575</v>
      </c>
      <c r="I50" s="108">
        <v>40877</v>
      </c>
      <c r="J50" s="108"/>
      <c r="K50" s="108"/>
      <c r="L50" s="108" t="s">
        <v>219</v>
      </c>
      <c r="M50" s="172">
        <v>2075</v>
      </c>
      <c r="N50" s="99"/>
      <c r="O50" s="24">
        <v>382300000</v>
      </c>
      <c r="P50" s="24">
        <v>14</v>
      </c>
      <c r="Q50" s="150" t="s">
        <v>316</v>
      </c>
      <c r="R50" s="109"/>
      <c r="S50" s="109"/>
      <c r="T50" s="109"/>
      <c r="U50" s="109"/>
      <c r="V50" s="109"/>
      <c r="W50" s="109"/>
      <c r="X50" s="109"/>
      <c r="Y50" s="109"/>
      <c r="Z50" s="109"/>
    </row>
    <row r="51" spans="1:26" s="110" customFormat="1" ht="75" x14ac:dyDescent="0.25">
      <c r="A51" s="44">
        <f t="shared" si="0"/>
        <v>3</v>
      </c>
      <c r="B51" s="111" t="s">
        <v>200</v>
      </c>
      <c r="C51" s="111" t="s">
        <v>200</v>
      </c>
      <c r="D51" s="111" t="s">
        <v>216</v>
      </c>
      <c r="E51" s="170" t="s">
        <v>217</v>
      </c>
      <c r="F51" s="107" t="s">
        <v>140</v>
      </c>
      <c r="G51" s="107"/>
      <c r="H51" s="114">
        <v>41017</v>
      </c>
      <c r="I51" s="108">
        <v>41261</v>
      </c>
      <c r="J51" s="108"/>
      <c r="K51" s="108"/>
      <c r="L51" s="108" t="s">
        <v>221</v>
      </c>
      <c r="M51" s="99">
        <v>19749</v>
      </c>
      <c r="N51" s="99"/>
      <c r="O51" s="24">
        <v>1855127296</v>
      </c>
      <c r="P51" s="24" t="s">
        <v>218</v>
      </c>
      <c r="Q51" s="150" t="s">
        <v>316</v>
      </c>
      <c r="R51" s="109"/>
      <c r="S51" s="109"/>
      <c r="T51" s="109"/>
      <c r="U51" s="109"/>
      <c r="V51" s="109"/>
      <c r="W51" s="109"/>
      <c r="X51" s="109"/>
      <c r="Y51" s="109"/>
      <c r="Z51" s="109"/>
    </row>
    <row r="52" spans="1:26" s="110" customFormat="1" ht="90" x14ac:dyDescent="0.25">
      <c r="A52" s="44">
        <f t="shared" si="0"/>
        <v>4</v>
      </c>
      <c r="B52" s="111" t="s">
        <v>200</v>
      </c>
      <c r="C52" s="111" t="s">
        <v>200</v>
      </c>
      <c r="D52" s="111" t="s">
        <v>220</v>
      </c>
      <c r="E52" s="170" t="s">
        <v>215</v>
      </c>
      <c r="F52" s="107" t="s">
        <v>140</v>
      </c>
      <c r="G52" s="107"/>
      <c r="H52" s="114">
        <v>41309</v>
      </c>
      <c r="I52" s="108">
        <v>41523</v>
      </c>
      <c r="J52" s="108"/>
      <c r="K52" s="108"/>
      <c r="L52" s="108" t="s">
        <v>224</v>
      </c>
      <c r="M52" s="99">
        <v>47869</v>
      </c>
      <c r="N52" s="99"/>
      <c r="O52" s="24">
        <v>427470342</v>
      </c>
      <c r="P52" s="24" t="s">
        <v>222</v>
      </c>
      <c r="Q52" s="150" t="s">
        <v>318</v>
      </c>
      <c r="R52" s="109"/>
      <c r="S52" s="109"/>
      <c r="T52" s="109"/>
      <c r="U52" s="109"/>
      <c r="V52" s="109"/>
      <c r="W52" s="109"/>
      <c r="X52" s="109"/>
      <c r="Y52" s="109"/>
      <c r="Z52" s="109"/>
    </row>
    <row r="53" spans="1:26" s="110" customFormat="1" ht="195" x14ac:dyDescent="0.25">
      <c r="A53" s="44">
        <f t="shared" si="0"/>
        <v>5</v>
      </c>
      <c r="B53" s="111" t="s">
        <v>200</v>
      </c>
      <c r="C53" s="111" t="s">
        <v>200</v>
      </c>
      <c r="D53" s="111" t="s">
        <v>223</v>
      </c>
      <c r="E53" s="170" t="s">
        <v>225</v>
      </c>
      <c r="F53" s="107" t="s">
        <v>139</v>
      </c>
      <c r="G53" s="107"/>
      <c r="H53" s="114">
        <v>40969</v>
      </c>
      <c r="I53" s="108">
        <v>41243</v>
      </c>
      <c r="J53" s="108"/>
      <c r="K53" s="108"/>
      <c r="L53" s="108" t="s">
        <v>323</v>
      </c>
      <c r="M53" s="99">
        <v>1500</v>
      </c>
      <c r="N53" s="99"/>
      <c r="O53" s="24">
        <v>53700000</v>
      </c>
      <c r="P53" s="24" t="s">
        <v>227</v>
      </c>
      <c r="Q53" s="150" t="s">
        <v>322</v>
      </c>
      <c r="R53" s="109"/>
      <c r="S53" s="109"/>
      <c r="T53" s="109"/>
      <c r="U53" s="109"/>
      <c r="V53" s="109"/>
      <c r="W53" s="109"/>
      <c r="X53" s="109"/>
      <c r="Y53" s="109"/>
      <c r="Z53" s="109"/>
    </row>
    <row r="54" spans="1:26" s="110" customFormat="1" ht="105" x14ac:dyDescent="0.25">
      <c r="A54" s="44">
        <f t="shared" si="0"/>
        <v>6</v>
      </c>
      <c r="B54" s="111" t="s">
        <v>200</v>
      </c>
      <c r="C54" s="111" t="s">
        <v>200</v>
      </c>
      <c r="D54" s="111" t="s">
        <v>228</v>
      </c>
      <c r="E54" s="170" t="s">
        <v>215</v>
      </c>
      <c r="F54" s="107" t="s">
        <v>140</v>
      </c>
      <c r="G54" s="107"/>
      <c r="H54" s="114">
        <v>40575</v>
      </c>
      <c r="I54" s="108">
        <v>40848</v>
      </c>
      <c r="J54" s="108"/>
      <c r="K54" s="108"/>
      <c r="L54" s="108" t="s">
        <v>219</v>
      </c>
      <c r="M54" s="99">
        <v>180</v>
      </c>
      <c r="N54" s="99"/>
      <c r="O54" s="24">
        <v>11500000</v>
      </c>
      <c r="P54" s="24" t="s">
        <v>229</v>
      </c>
      <c r="Q54" s="150" t="s">
        <v>319</v>
      </c>
      <c r="R54" s="109"/>
      <c r="S54" s="109"/>
      <c r="T54" s="109"/>
      <c r="U54" s="109"/>
      <c r="V54" s="109"/>
      <c r="W54" s="109"/>
      <c r="X54" s="109"/>
      <c r="Y54" s="109"/>
      <c r="Z54" s="109"/>
    </row>
    <row r="55" spans="1:26" s="110" customFormat="1" ht="105" x14ac:dyDescent="0.25">
      <c r="A55" s="44">
        <f t="shared" si="0"/>
        <v>7</v>
      </c>
      <c r="B55" s="111" t="s">
        <v>200</v>
      </c>
      <c r="C55" s="111" t="s">
        <v>200</v>
      </c>
      <c r="D55" s="111" t="s">
        <v>228</v>
      </c>
      <c r="E55" s="170" t="s">
        <v>215</v>
      </c>
      <c r="F55" s="107" t="s">
        <v>140</v>
      </c>
      <c r="G55" s="107"/>
      <c r="H55" s="114">
        <v>40210</v>
      </c>
      <c r="I55" s="108">
        <v>40542</v>
      </c>
      <c r="J55" s="108"/>
      <c r="K55" s="108"/>
      <c r="L55" s="108" t="s">
        <v>230</v>
      </c>
      <c r="M55" s="99">
        <v>250</v>
      </c>
      <c r="N55" s="99"/>
      <c r="O55" s="24">
        <v>13600000</v>
      </c>
      <c r="P55" s="24" t="s">
        <v>231</v>
      </c>
      <c r="Q55" s="150" t="s">
        <v>320</v>
      </c>
      <c r="R55" s="109"/>
      <c r="S55" s="109"/>
      <c r="T55" s="109"/>
      <c r="U55" s="109"/>
      <c r="V55" s="109"/>
      <c r="W55" s="109"/>
      <c r="X55" s="109"/>
      <c r="Y55" s="109"/>
      <c r="Z55" s="109"/>
    </row>
    <row r="56" spans="1:26" s="110" customFormat="1" x14ac:dyDescent="0.25">
      <c r="A56" s="44">
        <f t="shared" si="0"/>
        <v>8</v>
      </c>
      <c r="B56" s="111"/>
      <c r="C56" s="112"/>
      <c r="D56" s="111"/>
      <c r="E56" s="170"/>
      <c r="F56" s="107"/>
      <c r="G56" s="107"/>
      <c r="H56" s="107"/>
      <c r="I56" s="108"/>
      <c r="J56" s="108"/>
      <c r="K56" s="108"/>
      <c r="L56" s="108"/>
      <c r="M56" s="99"/>
      <c r="N56" s="99"/>
      <c r="O56" s="24"/>
      <c r="P56" s="24"/>
      <c r="Q56" s="150"/>
      <c r="R56" s="109"/>
      <c r="S56" s="109"/>
      <c r="T56" s="109"/>
      <c r="U56" s="109"/>
      <c r="V56" s="109"/>
      <c r="W56" s="109"/>
      <c r="X56" s="109"/>
      <c r="Y56" s="109"/>
      <c r="Z56" s="109"/>
    </row>
    <row r="57" spans="1:26" s="110" customFormat="1" x14ac:dyDescent="0.25">
      <c r="A57" s="44"/>
      <c r="B57" s="45" t="s">
        <v>16</v>
      </c>
      <c r="C57" s="112"/>
      <c r="D57" s="111"/>
      <c r="E57" s="170"/>
      <c r="F57" s="107"/>
      <c r="G57" s="107"/>
      <c r="H57" s="107"/>
      <c r="I57" s="108"/>
      <c r="J57" s="108"/>
      <c r="K57" s="113" t="s">
        <v>324</v>
      </c>
      <c r="L57" s="113">
        <f>SUM(L49:L56)</f>
        <v>0</v>
      </c>
      <c r="M57" s="148">
        <v>1500</v>
      </c>
      <c r="N57" s="113">
        <f>SUM(N49:N56)</f>
        <v>0</v>
      </c>
      <c r="O57" s="24"/>
      <c r="P57" s="24"/>
      <c r="Q57" s="151"/>
    </row>
    <row r="58" spans="1:26" s="27" customFormat="1" x14ac:dyDescent="0.25">
      <c r="E58" s="28"/>
    </row>
    <row r="59" spans="1:26" s="27" customFormat="1" x14ac:dyDescent="0.25">
      <c r="B59" s="232" t="s">
        <v>28</v>
      </c>
      <c r="C59" s="232" t="s">
        <v>27</v>
      </c>
      <c r="D59" s="234" t="s">
        <v>34</v>
      </c>
      <c r="E59" s="234"/>
    </row>
    <row r="60" spans="1:26" s="27" customFormat="1" x14ac:dyDescent="0.25">
      <c r="B60" s="233"/>
      <c r="C60" s="233"/>
      <c r="D60" s="95" t="s">
        <v>23</v>
      </c>
      <c r="E60" s="55" t="s">
        <v>24</v>
      </c>
    </row>
    <row r="61" spans="1:26" s="27" customFormat="1" ht="30.6" customHeight="1" x14ac:dyDescent="0.25">
      <c r="B61" s="52" t="s">
        <v>21</v>
      </c>
      <c r="C61" s="53" t="str">
        <f>+K57</f>
        <v>0</v>
      </c>
      <c r="D61" s="51"/>
      <c r="E61" s="51" t="s">
        <v>199</v>
      </c>
      <c r="F61" s="29"/>
      <c r="G61" s="29"/>
      <c r="H61" s="29"/>
      <c r="I61" s="29"/>
      <c r="J61" s="29"/>
      <c r="K61" s="29"/>
      <c r="L61" s="29"/>
      <c r="M61" s="29"/>
    </row>
    <row r="62" spans="1:26" s="27" customFormat="1" ht="30" customHeight="1" x14ac:dyDescent="0.25">
      <c r="B62" s="52" t="s">
        <v>25</v>
      </c>
      <c r="C62" s="53" t="s">
        <v>324</v>
      </c>
      <c r="D62" s="51"/>
      <c r="E62" s="51" t="s">
        <v>199</v>
      </c>
    </row>
    <row r="63" spans="1:26" s="27" customFormat="1" x14ac:dyDescent="0.25">
      <c r="B63" s="30"/>
      <c r="C63" s="235"/>
      <c r="D63" s="235"/>
      <c r="E63" s="235"/>
      <c r="F63" s="235"/>
      <c r="G63" s="235"/>
      <c r="H63" s="235"/>
      <c r="I63" s="235"/>
      <c r="J63" s="235"/>
      <c r="K63" s="235"/>
      <c r="L63" s="235"/>
      <c r="M63" s="235"/>
      <c r="N63" s="235"/>
    </row>
    <row r="64" spans="1:26" ht="28.15" customHeight="1" thickBot="1" x14ac:dyDescent="0.3"/>
    <row r="65" spans="2:17" ht="27" thickBot="1" x14ac:dyDescent="0.3">
      <c r="B65" s="236" t="s">
        <v>103</v>
      </c>
      <c r="C65" s="236"/>
      <c r="D65" s="236"/>
      <c r="E65" s="236"/>
      <c r="F65" s="236"/>
      <c r="G65" s="236"/>
      <c r="H65" s="236"/>
      <c r="I65" s="236"/>
      <c r="J65" s="236"/>
      <c r="K65" s="236"/>
      <c r="L65" s="236"/>
      <c r="M65" s="236"/>
      <c r="N65" s="236"/>
    </row>
    <row r="68" spans="2:17" ht="109.5" customHeight="1" x14ac:dyDescent="0.25">
      <c r="B68" s="117" t="s">
        <v>152</v>
      </c>
      <c r="C68" s="61" t="s">
        <v>2</v>
      </c>
      <c r="D68" s="61" t="s">
        <v>105</v>
      </c>
      <c r="E68" s="61" t="s">
        <v>104</v>
      </c>
      <c r="F68" s="61" t="s">
        <v>106</v>
      </c>
      <c r="G68" s="61" t="s">
        <v>107</v>
      </c>
      <c r="H68" s="61" t="s">
        <v>108</v>
      </c>
      <c r="I68" s="61" t="s">
        <v>109</v>
      </c>
      <c r="J68" s="61" t="s">
        <v>110</v>
      </c>
      <c r="K68" s="61" t="s">
        <v>111</v>
      </c>
      <c r="L68" s="61" t="s">
        <v>112</v>
      </c>
      <c r="M68" s="90" t="s">
        <v>113</v>
      </c>
      <c r="N68" s="90" t="s">
        <v>114</v>
      </c>
      <c r="O68" s="237" t="s">
        <v>3</v>
      </c>
      <c r="P68" s="238"/>
      <c r="Q68" s="61" t="s">
        <v>18</v>
      </c>
    </row>
    <row r="69" spans="2:17" x14ac:dyDescent="0.25">
      <c r="B69" s="158" t="s">
        <v>161</v>
      </c>
      <c r="C69" s="159" t="s">
        <v>162</v>
      </c>
      <c r="D69" s="158" t="s">
        <v>175</v>
      </c>
      <c r="E69" s="160">
        <v>100</v>
      </c>
      <c r="F69" s="4"/>
      <c r="G69" s="4" t="s">
        <v>140</v>
      </c>
      <c r="H69" s="4"/>
      <c r="I69" s="91"/>
      <c r="J69" s="91" t="s">
        <v>139</v>
      </c>
      <c r="K69" s="91" t="s">
        <v>139</v>
      </c>
      <c r="L69" s="91" t="s">
        <v>139</v>
      </c>
      <c r="M69" s="91" t="s">
        <v>139</v>
      </c>
      <c r="N69" s="91" t="s">
        <v>139</v>
      </c>
      <c r="O69" s="155" t="s">
        <v>304</v>
      </c>
      <c r="P69" s="156"/>
      <c r="Q69" s="118" t="s">
        <v>139</v>
      </c>
    </row>
    <row r="70" spans="2:17" x14ac:dyDescent="0.25">
      <c r="B70" s="158" t="s">
        <v>161</v>
      </c>
      <c r="C70" s="159" t="s">
        <v>163</v>
      </c>
      <c r="D70" s="158" t="s">
        <v>175</v>
      </c>
      <c r="E70" s="160">
        <v>80</v>
      </c>
      <c r="F70" s="4"/>
      <c r="G70" s="4" t="s">
        <v>140</v>
      </c>
      <c r="H70" s="4"/>
      <c r="I70" s="91"/>
      <c r="J70" s="91" t="s">
        <v>139</v>
      </c>
      <c r="K70" s="91" t="s">
        <v>139</v>
      </c>
      <c r="L70" s="91" t="s">
        <v>139</v>
      </c>
      <c r="M70" s="91" t="s">
        <v>139</v>
      </c>
      <c r="N70" s="91" t="s">
        <v>139</v>
      </c>
      <c r="O70" s="155" t="s">
        <v>304</v>
      </c>
      <c r="P70" s="156"/>
      <c r="Q70" s="118" t="s">
        <v>139</v>
      </c>
    </row>
    <row r="71" spans="2:17" x14ac:dyDescent="0.25">
      <c r="B71" s="158" t="s">
        <v>161</v>
      </c>
      <c r="C71" s="159" t="s">
        <v>164</v>
      </c>
      <c r="D71" s="158" t="s">
        <v>176</v>
      </c>
      <c r="E71" s="160">
        <v>55</v>
      </c>
      <c r="F71" s="4"/>
      <c r="G71" s="4" t="s">
        <v>140</v>
      </c>
      <c r="H71" s="4"/>
      <c r="I71" s="91"/>
      <c r="J71" s="91" t="s">
        <v>139</v>
      </c>
      <c r="K71" s="91" t="s">
        <v>139</v>
      </c>
      <c r="L71" s="91" t="s">
        <v>139</v>
      </c>
      <c r="M71" s="91" t="s">
        <v>139</v>
      </c>
      <c r="N71" s="91" t="s">
        <v>139</v>
      </c>
      <c r="O71" s="155" t="s">
        <v>304</v>
      </c>
      <c r="P71" s="156"/>
      <c r="Q71" s="118" t="s">
        <v>139</v>
      </c>
    </row>
    <row r="72" spans="2:17" x14ac:dyDescent="0.25">
      <c r="B72" s="158" t="s">
        <v>161</v>
      </c>
      <c r="C72" s="159" t="s">
        <v>165</v>
      </c>
      <c r="D72" s="158" t="s">
        <v>177</v>
      </c>
      <c r="E72" s="160">
        <v>111</v>
      </c>
      <c r="F72" s="4"/>
      <c r="G72" s="4" t="s">
        <v>140</v>
      </c>
      <c r="H72" s="4"/>
      <c r="I72" s="91"/>
      <c r="J72" s="91" t="s">
        <v>139</v>
      </c>
      <c r="K72" s="91" t="s">
        <v>139</v>
      </c>
      <c r="L72" s="91" t="s">
        <v>139</v>
      </c>
      <c r="M72" s="91" t="s">
        <v>139</v>
      </c>
      <c r="N72" s="91" t="s">
        <v>139</v>
      </c>
      <c r="O72" s="155" t="s">
        <v>304</v>
      </c>
      <c r="P72" s="156"/>
      <c r="Q72" s="118" t="s">
        <v>139</v>
      </c>
    </row>
    <row r="73" spans="2:17" x14ac:dyDescent="0.25">
      <c r="B73" s="158" t="s">
        <v>161</v>
      </c>
      <c r="C73" s="159" t="s">
        <v>166</v>
      </c>
      <c r="D73" s="158" t="s">
        <v>178</v>
      </c>
      <c r="E73" s="160">
        <v>90</v>
      </c>
      <c r="F73" s="4"/>
      <c r="G73" s="4" t="s">
        <v>140</v>
      </c>
      <c r="H73" s="4"/>
      <c r="I73" s="91"/>
      <c r="J73" s="91" t="s">
        <v>139</v>
      </c>
      <c r="K73" s="91" t="s">
        <v>139</v>
      </c>
      <c r="L73" s="91" t="s">
        <v>139</v>
      </c>
      <c r="M73" s="91" t="s">
        <v>139</v>
      </c>
      <c r="N73" s="91" t="s">
        <v>139</v>
      </c>
      <c r="O73" s="155" t="s">
        <v>304</v>
      </c>
      <c r="P73" s="156"/>
      <c r="Q73" s="118" t="s">
        <v>139</v>
      </c>
    </row>
    <row r="74" spans="2:17" x14ac:dyDescent="0.25">
      <c r="B74" s="158" t="s">
        <v>161</v>
      </c>
      <c r="C74" s="159" t="s">
        <v>167</v>
      </c>
      <c r="D74" s="158" t="s">
        <v>179</v>
      </c>
      <c r="E74" s="160">
        <v>84</v>
      </c>
      <c r="F74" s="4"/>
      <c r="G74" s="4" t="s">
        <v>140</v>
      </c>
      <c r="H74" s="4"/>
      <c r="I74" s="91"/>
      <c r="J74" s="91" t="s">
        <v>139</v>
      </c>
      <c r="K74" s="91" t="s">
        <v>139</v>
      </c>
      <c r="L74" s="91" t="s">
        <v>139</v>
      </c>
      <c r="M74" s="91" t="s">
        <v>139</v>
      </c>
      <c r="N74" s="91" t="s">
        <v>139</v>
      </c>
      <c r="O74" s="155" t="s">
        <v>304</v>
      </c>
      <c r="P74" s="156"/>
      <c r="Q74" s="118" t="s">
        <v>139</v>
      </c>
    </row>
    <row r="75" spans="2:17" x14ac:dyDescent="0.25">
      <c r="B75" s="158" t="s">
        <v>161</v>
      </c>
      <c r="C75" s="159" t="s">
        <v>168</v>
      </c>
      <c r="D75" s="158" t="s">
        <v>179</v>
      </c>
      <c r="E75" s="160">
        <v>72</v>
      </c>
      <c r="F75" s="4"/>
      <c r="G75" s="4" t="s">
        <v>140</v>
      </c>
      <c r="H75" s="4"/>
      <c r="I75" s="91"/>
      <c r="J75" s="91" t="s">
        <v>139</v>
      </c>
      <c r="K75" s="91" t="s">
        <v>139</v>
      </c>
      <c r="L75" s="91" t="s">
        <v>139</v>
      </c>
      <c r="M75" s="91" t="s">
        <v>139</v>
      </c>
      <c r="N75" s="91" t="s">
        <v>139</v>
      </c>
      <c r="O75" s="155" t="s">
        <v>304</v>
      </c>
      <c r="P75" s="156"/>
      <c r="Q75" s="118" t="s">
        <v>139</v>
      </c>
    </row>
    <row r="76" spans="2:17" x14ac:dyDescent="0.25">
      <c r="B76" s="158" t="s">
        <v>161</v>
      </c>
      <c r="C76" s="159" t="s">
        <v>169</v>
      </c>
      <c r="D76" s="158" t="s">
        <v>180</v>
      </c>
      <c r="E76" s="160">
        <v>48</v>
      </c>
      <c r="F76" s="4"/>
      <c r="G76" s="4" t="s">
        <v>140</v>
      </c>
      <c r="H76" s="4"/>
      <c r="I76" s="91"/>
      <c r="J76" s="91" t="s">
        <v>139</v>
      </c>
      <c r="K76" s="91" t="s">
        <v>139</v>
      </c>
      <c r="L76" s="91" t="s">
        <v>139</v>
      </c>
      <c r="M76" s="91" t="s">
        <v>139</v>
      </c>
      <c r="N76" s="91" t="s">
        <v>139</v>
      </c>
      <c r="O76" s="155" t="s">
        <v>304</v>
      </c>
      <c r="P76" s="156"/>
      <c r="Q76" s="118" t="s">
        <v>139</v>
      </c>
    </row>
    <row r="77" spans="2:17" x14ac:dyDescent="0.25">
      <c r="B77" s="158" t="s">
        <v>161</v>
      </c>
      <c r="C77" s="159" t="s">
        <v>170</v>
      </c>
      <c r="D77" s="158" t="s">
        <v>181</v>
      </c>
      <c r="E77" s="160">
        <v>100</v>
      </c>
      <c r="F77" s="4"/>
      <c r="G77" s="4" t="s">
        <v>140</v>
      </c>
      <c r="H77" s="4"/>
      <c r="I77" s="91"/>
      <c r="J77" s="91" t="s">
        <v>139</v>
      </c>
      <c r="K77" s="91" t="s">
        <v>139</v>
      </c>
      <c r="L77" s="91" t="s">
        <v>139</v>
      </c>
      <c r="M77" s="91" t="s">
        <v>139</v>
      </c>
      <c r="N77" s="91" t="s">
        <v>139</v>
      </c>
      <c r="O77" s="155" t="s">
        <v>304</v>
      </c>
      <c r="P77" s="156"/>
      <c r="Q77" s="118" t="s">
        <v>139</v>
      </c>
    </row>
    <row r="78" spans="2:17" x14ac:dyDescent="0.25">
      <c r="B78" s="158" t="s">
        <v>161</v>
      </c>
      <c r="C78" s="159" t="s">
        <v>171</v>
      </c>
      <c r="D78" s="158" t="s">
        <v>182</v>
      </c>
      <c r="E78" s="160">
        <v>100</v>
      </c>
      <c r="F78" s="4"/>
      <c r="G78" s="4" t="s">
        <v>140</v>
      </c>
      <c r="H78" s="4"/>
      <c r="I78" s="91"/>
      <c r="J78" s="91" t="s">
        <v>139</v>
      </c>
      <c r="K78" s="91" t="s">
        <v>139</v>
      </c>
      <c r="L78" s="91" t="s">
        <v>139</v>
      </c>
      <c r="M78" s="91" t="s">
        <v>139</v>
      </c>
      <c r="N78" s="91" t="s">
        <v>139</v>
      </c>
      <c r="O78" s="155" t="s">
        <v>304</v>
      </c>
      <c r="P78" s="156"/>
      <c r="Q78" s="118" t="s">
        <v>139</v>
      </c>
    </row>
    <row r="79" spans="2:17" x14ac:dyDescent="0.25">
      <c r="B79" s="158" t="s">
        <v>161</v>
      </c>
      <c r="C79" s="159" t="s">
        <v>172</v>
      </c>
      <c r="D79" s="158" t="s">
        <v>183</v>
      </c>
      <c r="E79" s="160">
        <v>60</v>
      </c>
      <c r="F79" s="4"/>
      <c r="G79" s="4" t="s">
        <v>140</v>
      </c>
      <c r="H79" s="4"/>
      <c r="I79" s="91"/>
      <c r="J79" s="91" t="s">
        <v>139</v>
      </c>
      <c r="K79" s="91" t="s">
        <v>139</v>
      </c>
      <c r="L79" s="91" t="s">
        <v>139</v>
      </c>
      <c r="M79" s="91" t="s">
        <v>139</v>
      </c>
      <c r="N79" s="91" t="s">
        <v>139</v>
      </c>
      <c r="O79" s="155" t="s">
        <v>304</v>
      </c>
      <c r="P79" s="156"/>
      <c r="Q79" s="118" t="s">
        <v>139</v>
      </c>
    </row>
    <row r="80" spans="2:17" x14ac:dyDescent="0.25">
      <c r="B80" s="158" t="s">
        <v>161</v>
      </c>
      <c r="C80" s="159" t="s">
        <v>173</v>
      </c>
      <c r="D80" s="158" t="s">
        <v>184</v>
      </c>
      <c r="E80" s="160">
        <v>60</v>
      </c>
      <c r="F80" s="4"/>
      <c r="G80" s="4" t="s">
        <v>140</v>
      </c>
      <c r="H80" s="4"/>
      <c r="I80" s="91"/>
      <c r="J80" s="91" t="s">
        <v>139</v>
      </c>
      <c r="K80" s="91" t="s">
        <v>139</v>
      </c>
      <c r="L80" s="91" t="s">
        <v>139</v>
      </c>
      <c r="M80" s="91" t="s">
        <v>139</v>
      </c>
      <c r="N80" s="91" t="s">
        <v>139</v>
      </c>
      <c r="O80" s="155" t="s">
        <v>304</v>
      </c>
      <c r="P80" s="156"/>
      <c r="Q80" s="118" t="s">
        <v>139</v>
      </c>
    </row>
    <row r="81" spans="2:17" x14ac:dyDescent="0.25">
      <c r="B81" s="158" t="s">
        <v>161</v>
      </c>
      <c r="C81" s="159" t="s">
        <v>174</v>
      </c>
      <c r="D81" s="158" t="s">
        <v>185</v>
      </c>
      <c r="E81" s="160">
        <v>100</v>
      </c>
      <c r="F81" s="4"/>
      <c r="G81" s="4" t="s">
        <v>140</v>
      </c>
      <c r="H81" s="4"/>
      <c r="I81" s="91"/>
      <c r="J81" s="91" t="s">
        <v>139</v>
      </c>
      <c r="K81" s="91" t="s">
        <v>139</v>
      </c>
      <c r="L81" s="91" t="s">
        <v>139</v>
      </c>
      <c r="M81" s="91" t="s">
        <v>139</v>
      </c>
      <c r="N81" s="91" t="s">
        <v>139</v>
      </c>
      <c r="O81" s="155" t="s">
        <v>304</v>
      </c>
      <c r="P81" s="156"/>
      <c r="Q81" s="118" t="s">
        <v>139</v>
      </c>
    </row>
    <row r="82" spans="2:17" x14ac:dyDescent="0.25">
      <c r="B82" s="3"/>
      <c r="C82" s="3"/>
      <c r="D82" s="5"/>
      <c r="E82" s="5"/>
      <c r="F82" s="4"/>
      <c r="G82" s="4"/>
      <c r="H82" s="4"/>
      <c r="I82" s="91"/>
      <c r="J82" s="91"/>
      <c r="K82" s="118"/>
      <c r="L82" s="118"/>
      <c r="M82" s="118"/>
      <c r="N82" s="118"/>
      <c r="O82" s="239"/>
      <c r="P82" s="240"/>
      <c r="Q82" s="118"/>
    </row>
    <row r="83" spans="2:17" x14ac:dyDescent="0.25">
      <c r="B83" s="118"/>
      <c r="C83" s="118"/>
      <c r="D83" s="118"/>
      <c r="E83" s="118"/>
      <c r="F83" s="118"/>
      <c r="G83" s="118"/>
      <c r="H83" s="118"/>
      <c r="I83" s="118"/>
      <c r="J83" s="118"/>
      <c r="K83" s="118"/>
      <c r="L83" s="118"/>
      <c r="M83" s="118"/>
      <c r="N83" s="118"/>
      <c r="O83" s="239"/>
      <c r="P83" s="240"/>
      <c r="Q83" s="118"/>
    </row>
    <row r="84" spans="2:17" x14ac:dyDescent="0.25">
      <c r="B84" s="9" t="s">
        <v>1</v>
      </c>
    </row>
    <row r="85" spans="2:17" x14ac:dyDescent="0.25">
      <c r="B85" s="9" t="s">
        <v>37</v>
      </c>
    </row>
    <row r="86" spans="2:17" x14ac:dyDescent="0.25">
      <c r="B86" s="9" t="s">
        <v>62</v>
      </c>
    </row>
    <row r="88" spans="2:17" ht="15.75" thickBot="1" x14ac:dyDescent="0.3"/>
    <row r="89" spans="2:17" ht="27" thickBot="1" x14ac:dyDescent="0.3">
      <c r="B89" s="241" t="s">
        <v>38</v>
      </c>
      <c r="C89" s="242"/>
      <c r="D89" s="242"/>
      <c r="E89" s="242"/>
      <c r="F89" s="242"/>
      <c r="G89" s="242"/>
      <c r="H89" s="242"/>
      <c r="I89" s="242"/>
      <c r="J89" s="242"/>
      <c r="K89" s="242"/>
      <c r="L89" s="242"/>
      <c r="M89" s="242"/>
      <c r="N89" s="243"/>
    </row>
    <row r="94" spans="2:17" ht="75" x14ac:dyDescent="0.25">
      <c r="B94" s="117" t="s">
        <v>0</v>
      </c>
      <c r="C94" s="117" t="s">
        <v>39</v>
      </c>
      <c r="D94" s="117" t="s">
        <v>40</v>
      </c>
      <c r="E94" s="117" t="s">
        <v>115</v>
      </c>
      <c r="F94" s="117" t="s">
        <v>117</v>
      </c>
      <c r="G94" s="117" t="s">
        <v>118</v>
      </c>
      <c r="H94" s="117" t="s">
        <v>119</v>
      </c>
      <c r="I94" s="117" t="s">
        <v>116</v>
      </c>
      <c r="J94" s="237" t="s">
        <v>120</v>
      </c>
      <c r="K94" s="244"/>
      <c r="L94" s="238"/>
      <c r="M94" s="117" t="s">
        <v>124</v>
      </c>
      <c r="N94" s="117" t="s">
        <v>41</v>
      </c>
      <c r="O94" s="117" t="s">
        <v>42</v>
      </c>
      <c r="P94" s="237" t="s">
        <v>3</v>
      </c>
      <c r="Q94" s="238"/>
    </row>
    <row r="95" spans="2:17" ht="30" x14ac:dyDescent="0.25">
      <c r="B95" s="173" t="s">
        <v>43</v>
      </c>
      <c r="C95" s="173"/>
      <c r="D95" s="3" t="s">
        <v>233</v>
      </c>
      <c r="E95" s="3">
        <v>27080788</v>
      </c>
      <c r="F95" s="3" t="s">
        <v>234</v>
      </c>
      <c r="G95" s="3" t="s">
        <v>235</v>
      </c>
      <c r="H95" s="176">
        <v>38074</v>
      </c>
      <c r="I95" s="5" t="s">
        <v>140</v>
      </c>
      <c r="J95" s="1" t="s">
        <v>236</v>
      </c>
      <c r="K95" s="92" t="s">
        <v>237</v>
      </c>
      <c r="L95" s="91" t="s">
        <v>238</v>
      </c>
      <c r="M95" s="118" t="s">
        <v>139</v>
      </c>
      <c r="N95" s="118" t="s">
        <v>140</v>
      </c>
      <c r="O95" s="118"/>
      <c r="P95" s="239" t="s">
        <v>239</v>
      </c>
      <c r="Q95" s="240"/>
    </row>
    <row r="96" spans="2:17" x14ac:dyDescent="0.25">
      <c r="B96" s="173" t="s">
        <v>43</v>
      </c>
      <c r="C96" s="173"/>
      <c r="D96" s="177" t="s">
        <v>240</v>
      </c>
      <c r="E96" s="178">
        <v>12913106</v>
      </c>
      <c r="F96" s="1" t="s">
        <v>241</v>
      </c>
      <c r="G96" s="3" t="s">
        <v>242</v>
      </c>
      <c r="H96" s="176">
        <v>33662</v>
      </c>
      <c r="I96" s="5" t="s">
        <v>139</v>
      </c>
      <c r="J96" s="1" t="s">
        <v>243</v>
      </c>
      <c r="K96" s="179"/>
      <c r="L96" s="91" t="s">
        <v>244</v>
      </c>
      <c r="M96" s="118" t="s">
        <v>139</v>
      </c>
      <c r="N96" s="118" t="s">
        <v>140</v>
      </c>
      <c r="O96" s="118"/>
      <c r="P96" s="239" t="s">
        <v>245</v>
      </c>
      <c r="Q96" s="240"/>
    </row>
    <row r="97" spans="2:17" x14ac:dyDescent="0.25">
      <c r="B97" s="173" t="s">
        <v>43</v>
      </c>
      <c r="C97" s="173"/>
      <c r="D97" s="177" t="s">
        <v>246</v>
      </c>
      <c r="E97" s="178">
        <v>1087112056</v>
      </c>
      <c r="F97" s="1" t="s">
        <v>247</v>
      </c>
      <c r="G97" s="3" t="s">
        <v>235</v>
      </c>
      <c r="H97" s="176">
        <v>40810</v>
      </c>
      <c r="I97" s="5" t="s">
        <v>140</v>
      </c>
      <c r="J97" s="1" t="s">
        <v>248</v>
      </c>
      <c r="K97" s="92"/>
      <c r="L97" s="91" t="s">
        <v>249</v>
      </c>
      <c r="M97" s="118" t="s">
        <v>139</v>
      </c>
      <c r="N97" s="118" t="s">
        <v>140</v>
      </c>
      <c r="O97" s="118"/>
      <c r="P97" s="239" t="s">
        <v>250</v>
      </c>
      <c r="Q97" s="240"/>
    </row>
    <row r="98" spans="2:17" x14ac:dyDescent="0.25">
      <c r="B98" s="173" t="s">
        <v>43</v>
      </c>
      <c r="C98" s="173"/>
      <c r="D98" s="3" t="s">
        <v>251</v>
      </c>
      <c r="E98" s="3">
        <v>87061424</v>
      </c>
      <c r="F98" s="3" t="s">
        <v>252</v>
      </c>
      <c r="G98" s="3" t="s">
        <v>253</v>
      </c>
      <c r="H98" s="3"/>
      <c r="I98" s="5" t="s">
        <v>140</v>
      </c>
      <c r="J98" s="1"/>
      <c r="K98" s="92"/>
      <c r="L98" s="91"/>
      <c r="M98" s="118" t="s">
        <v>140</v>
      </c>
      <c r="N98" s="118" t="s">
        <v>140</v>
      </c>
      <c r="O98" s="118"/>
      <c r="P98" s="239" t="s">
        <v>239</v>
      </c>
      <c r="Q98" s="240"/>
    </row>
    <row r="99" spans="2:17" ht="30" x14ac:dyDescent="0.25">
      <c r="B99" s="173" t="s">
        <v>43</v>
      </c>
      <c r="C99" s="173"/>
      <c r="D99" s="177" t="s">
        <v>254</v>
      </c>
      <c r="E99" s="178">
        <v>59681113</v>
      </c>
      <c r="F99" s="1" t="s">
        <v>255</v>
      </c>
      <c r="G99" s="3" t="s">
        <v>256</v>
      </c>
      <c r="H99" s="176">
        <v>40445</v>
      </c>
      <c r="I99" s="5" t="s">
        <v>140</v>
      </c>
      <c r="J99" s="1" t="s">
        <v>259</v>
      </c>
      <c r="K99" s="92" t="s">
        <v>258</v>
      </c>
      <c r="L99" s="91" t="s">
        <v>257</v>
      </c>
      <c r="M99" s="118" t="s">
        <v>139</v>
      </c>
      <c r="N99" s="118" t="s">
        <v>140</v>
      </c>
      <c r="O99" s="118"/>
      <c r="P99" s="239" t="s">
        <v>262</v>
      </c>
      <c r="Q99" s="240"/>
    </row>
    <row r="100" spans="2:17" ht="30" x14ac:dyDescent="0.25">
      <c r="B100" s="173" t="s">
        <v>43</v>
      </c>
      <c r="C100" s="173"/>
      <c r="D100" s="177" t="s">
        <v>254</v>
      </c>
      <c r="E100" s="178">
        <v>59681113</v>
      </c>
      <c r="F100" s="1" t="s">
        <v>255</v>
      </c>
      <c r="G100" s="3" t="s">
        <v>256</v>
      </c>
      <c r="H100" s="176">
        <v>40445</v>
      </c>
      <c r="I100" s="5" t="s">
        <v>140</v>
      </c>
      <c r="J100" s="1" t="s">
        <v>200</v>
      </c>
      <c r="K100" s="92" t="s">
        <v>261</v>
      </c>
      <c r="L100" s="91" t="s">
        <v>260</v>
      </c>
      <c r="M100" s="118" t="s">
        <v>139</v>
      </c>
      <c r="N100" s="118" t="s">
        <v>140</v>
      </c>
      <c r="O100" s="118"/>
      <c r="P100" s="239" t="s">
        <v>262</v>
      </c>
      <c r="Q100" s="240"/>
    </row>
    <row r="101" spans="2:17" ht="30" x14ac:dyDescent="0.25">
      <c r="B101" s="173" t="s">
        <v>43</v>
      </c>
      <c r="C101" s="173"/>
      <c r="D101" s="177" t="s">
        <v>263</v>
      </c>
      <c r="E101" s="178">
        <v>30717122</v>
      </c>
      <c r="F101" s="1" t="s">
        <v>264</v>
      </c>
      <c r="G101" s="9" t="s">
        <v>235</v>
      </c>
      <c r="H101" s="176">
        <v>30715</v>
      </c>
      <c r="I101" s="5" t="s">
        <v>140</v>
      </c>
      <c r="J101" s="1" t="s">
        <v>265</v>
      </c>
      <c r="K101" s="92" t="s">
        <v>266</v>
      </c>
      <c r="L101" s="91" t="s">
        <v>267</v>
      </c>
      <c r="M101" s="118" t="s">
        <v>139</v>
      </c>
      <c r="N101" s="118" t="s">
        <v>140</v>
      </c>
      <c r="O101" s="118"/>
      <c r="P101" s="239" t="s">
        <v>270</v>
      </c>
      <c r="Q101" s="240"/>
    </row>
    <row r="102" spans="2:17" ht="30" x14ac:dyDescent="0.25">
      <c r="B102" s="173" t="s">
        <v>43</v>
      </c>
      <c r="C102" s="173"/>
      <c r="D102" s="177" t="s">
        <v>263</v>
      </c>
      <c r="E102" s="178">
        <v>30717122</v>
      </c>
      <c r="F102" s="1" t="s">
        <v>264</v>
      </c>
      <c r="G102" s="9" t="s">
        <v>235</v>
      </c>
      <c r="H102" s="176">
        <v>30715</v>
      </c>
      <c r="I102" s="5" t="s">
        <v>140</v>
      </c>
      <c r="J102" s="1" t="s">
        <v>268</v>
      </c>
      <c r="K102" s="92" t="s">
        <v>269</v>
      </c>
      <c r="L102" s="91" t="s">
        <v>267</v>
      </c>
      <c r="M102" s="118" t="s">
        <v>139</v>
      </c>
      <c r="N102" s="118" t="s">
        <v>140</v>
      </c>
      <c r="O102" s="118"/>
      <c r="P102" s="239" t="s">
        <v>270</v>
      </c>
      <c r="Q102" s="240"/>
    </row>
    <row r="103" spans="2:17" x14ac:dyDescent="0.25">
      <c r="B103" s="173" t="s">
        <v>43</v>
      </c>
      <c r="C103" s="173"/>
      <c r="D103" s="177" t="s">
        <v>271</v>
      </c>
      <c r="E103" s="178">
        <v>59672072</v>
      </c>
      <c r="F103" s="1" t="s">
        <v>272</v>
      </c>
      <c r="G103" s="3" t="s">
        <v>273</v>
      </c>
      <c r="H103" s="176">
        <v>38331</v>
      </c>
      <c r="I103" s="5" t="s">
        <v>139</v>
      </c>
      <c r="J103" s="1"/>
      <c r="K103" s="92"/>
      <c r="L103" s="91"/>
      <c r="M103" s="118" t="s">
        <v>139</v>
      </c>
      <c r="N103" s="118" t="s">
        <v>140</v>
      </c>
      <c r="O103" s="118"/>
      <c r="P103" s="239" t="s">
        <v>274</v>
      </c>
      <c r="Q103" s="240"/>
    </row>
    <row r="104" spans="2:17" x14ac:dyDescent="0.25">
      <c r="B104" s="173" t="s">
        <v>43</v>
      </c>
      <c r="C104" s="173"/>
      <c r="D104" s="177" t="s">
        <v>275</v>
      </c>
      <c r="E104" s="178">
        <v>59683520</v>
      </c>
      <c r="F104" s="1" t="s">
        <v>276</v>
      </c>
      <c r="G104" s="3" t="s">
        <v>277</v>
      </c>
      <c r="H104" s="176">
        <v>40815</v>
      </c>
      <c r="I104" s="5" t="s">
        <v>139</v>
      </c>
      <c r="J104" s="1"/>
      <c r="K104" s="92"/>
      <c r="L104" s="91"/>
      <c r="M104" s="118" t="s">
        <v>139</v>
      </c>
      <c r="N104" s="118" t="s">
        <v>140</v>
      </c>
      <c r="O104" s="118"/>
      <c r="P104" s="239" t="s">
        <v>274</v>
      </c>
      <c r="Q104" s="240"/>
    </row>
    <row r="105" spans="2:17" ht="30" x14ac:dyDescent="0.25">
      <c r="B105" s="173" t="s">
        <v>43</v>
      </c>
      <c r="C105" s="173"/>
      <c r="D105" s="177" t="s">
        <v>278</v>
      </c>
      <c r="E105" s="178">
        <v>59682252</v>
      </c>
      <c r="F105" s="1" t="s">
        <v>241</v>
      </c>
      <c r="G105" s="3" t="s">
        <v>235</v>
      </c>
      <c r="H105" s="176">
        <v>39699</v>
      </c>
      <c r="I105" s="5" t="s">
        <v>139</v>
      </c>
      <c r="J105" s="1" t="s">
        <v>279</v>
      </c>
      <c r="K105" s="92" t="s">
        <v>280</v>
      </c>
      <c r="L105" s="91" t="s">
        <v>281</v>
      </c>
      <c r="M105" s="118" t="s">
        <v>139</v>
      </c>
      <c r="N105" s="118" t="s">
        <v>139</v>
      </c>
      <c r="O105" s="118"/>
      <c r="P105" s="239"/>
      <c r="Q105" s="240"/>
    </row>
    <row r="106" spans="2:17" x14ac:dyDescent="0.25">
      <c r="B106" s="173" t="s">
        <v>43</v>
      </c>
      <c r="C106" s="173"/>
      <c r="D106" s="177" t="s">
        <v>282</v>
      </c>
      <c r="E106" s="178">
        <v>87940572</v>
      </c>
      <c r="F106" s="1" t="s">
        <v>247</v>
      </c>
      <c r="G106" s="3" t="s">
        <v>283</v>
      </c>
      <c r="H106" s="176">
        <v>40344</v>
      </c>
      <c r="I106" s="5" t="s">
        <v>139</v>
      </c>
      <c r="J106" s="1" t="s">
        <v>284</v>
      </c>
      <c r="K106" s="92"/>
      <c r="L106" s="91" t="s">
        <v>285</v>
      </c>
      <c r="M106" s="118" t="s">
        <v>139</v>
      </c>
      <c r="N106" s="118" t="s">
        <v>140</v>
      </c>
      <c r="O106" s="118"/>
      <c r="P106" s="239" t="s">
        <v>274</v>
      </c>
      <c r="Q106" s="240"/>
    </row>
    <row r="107" spans="2:17" x14ac:dyDescent="0.25">
      <c r="B107" s="173" t="s">
        <v>43</v>
      </c>
      <c r="C107" s="173"/>
      <c r="D107" s="177" t="s">
        <v>286</v>
      </c>
      <c r="E107" s="178">
        <v>72131278</v>
      </c>
      <c r="F107" s="1" t="s">
        <v>287</v>
      </c>
      <c r="G107" s="3" t="s">
        <v>288</v>
      </c>
      <c r="H107" s="176">
        <v>33319</v>
      </c>
      <c r="I107" s="5" t="s">
        <v>140</v>
      </c>
      <c r="J107" s="1"/>
      <c r="K107" s="92"/>
      <c r="L107" s="91"/>
      <c r="M107" s="118" t="s">
        <v>139</v>
      </c>
      <c r="N107" s="118" t="s">
        <v>140</v>
      </c>
      <c r="O107" s="118"/>
      <c r="P107" s="239" t="s">
        <v>274</v>
      </c>
      <c r="Q107" s="240"/>
    </row>
    <row r="108" spans="2:17" x14ac:dyDescent="0.25">
      <c r="B108" s="173" t="s">
        <v>43</v>
      </c>
      <c r="C108" s="173"/>
      <c r="D108" s="177" t="s">
        <v>289</v>
      </c>
      <c r="E108" s="178">
        <v>87065798</v>
      </c>
      <c r="F108" s="1" t="s">
        <v>290</v>
      </c>
      <c r="G108" s="3" t="s">
        <v>291</v>
      </c>
      <c r="H108" s="176">
        <v>41212</v>
      </c>
      <c r="I108" s="5" t="s">
        <v>140</v>
      </c>
      <c r="J108" s="1"/>
      <c r="K108" s="92"/>
      <c r="L108" s="91"/>
      <c r="M108" s="118" t="s">
        <v>139</v>
      </c>
      <c r="N108" s="118" t="s">
        <v>140</v>
      </c>
      <c r="O108" s="118"/>
      <c r="P108" s="239" t="s">
        <v>274</v>
      </c>
      <c r="Q108" s="240"/>
    </row>
    <row r="109" spans="2:17" x14ac:dyDescent="0.25">
      <c r="B109" s="173" t="s">
        <v>43</v>
      </c>
      <c r="C109" s="173"/>
      <c r="D109" s="177" t="s">
        <v>292</v>
      </c>
      <c r="E109" s="178">
        <v>98432216</v>
      </c>
      <c r="F109" s="1" t="s">
        <v>293</v>
      </c>
      <c r="G109" s="3" t="s">
        <v>294</v>
      </c>
      <c r="H109" s="176">
        <v>39430</v>
      </c>
      <c r="I109" s="5"/>
      <c r="J109" s="1"/>
      <c r="K109" s="92"/>
      <c r="L109" s="91"/>
      <c r="M109" s="118" t="s">
        <v>139</v>
      </c>
      <c r="N109" s="118" t="s">
        <v>140</v>
      </c>
      <c r="O109" s="118"/>
      <c r="P109" s="239" t="s">
        <v>274</v>
      </c>
      <c r="Q109" s="240"/>
    </row>
    <row r="110" spans="2:17" x14ac:dyDescent="0.25">
      <c r="B110" s="173" t="s">
        <v>43</v>
      </c>
      <c r="C110" s="173"/>
      <c r="D110" s="177"/>
      <c r="E110" s="178"/>
      <c r="F110" s="1"/>
      <c r="G110" s="3"/>
      <c r="H110" s="176"/>
      <c r="I110" s="5"/>
      <c r="J110" s="1"/>
      <c r="K110" s="92"/>
      <c r="L110" s="91"/>
      <c r="M110" s="118"/>
      <c r="N110" s="118"/>
      <c r="O110" s="118"/>
      <c r="P110" s="174"/>
      <c r="Q110" s="175"/>
    </row>
    <row r="111" spans="2:17" x14ac:dyDescent="0.25">
      <c r="B111" s="93" t="s">
        <v>44</v>
      </c>
      <c r="C111" s="93"/>
      <c r="D111" s="3"/>
      <c r="E111" s="3"/>
      <c r="F111" s="3"/>
      <c r="G111" s="3"/>
      <c r="H111" s="3"/>
      <c r="I111" s="5"/>
      <c r="J111" s="1"/>
      <c r="K111" s="91"/>
      <c r="L111" s="91"/>
      <c r="M111" s="118"/>
      <c r="N111" s="118"/>
      <c r="O111" s="118"/>
      <c r="P111" s="245" t="s">
        <v>325</v>
      </c>
      <c r="Q111" s="245"/>
    </row>
    <row r="113" spans="1:26" ht="15.75" thickBot="1" x14ac:dyDescent="0.3"/>
    <row r="114" spans="1:26" ht="27" thickBot="1" x14ac:dyDescent="0.3">
      <c r="B114" s="241" t="s">
        <v>46</v>
      </c>
      <c r="C114" s="242"/>
      <c r="D114" s="242"/>
      <c r="E114" s="242"/>
      <c r="F114" s="242"/>
      <c r="G114" s="242"/>
      <c r="H114" s="242"/>
      <c r="I114" s="242"/>
      <c r="J114" s="242"/>
      <c r="K114" s="242"/>
      <c r="L114" s="242"/>
      <c r="M114" s="242"/>
      <c r="N114" s="243"/>
    </row>
    <row r="117" spans="1:26" ht="46.15" customHeight="1" x14ac:dyDescent="0.25">
      <c r="B117" s="61" t="s">
        <v>33</v>
      </c>
      <c r="C117" s="61" t="s">
        <v>47</v>
      </c>
      <c r="D117" s="237" t="s">
        <v>3</v>
      </c>
      <c r="E117" s="238"/>
    </row>
    <row r="118" spans="1:26" ht="46.9" customHeight="1" x14ac:dyDescent="0.25">
      <c r="B118" s="62" t="s">
        <v>125</v>
      </c>
      <c r="C118" s="120" t="s">
        <v>139</v>
      </c>
      <c r="D118" s="246" t="s">
        <v>307</v>
      </c>
      <c r="E118" s="245"/>
    </row>
    <row r="121" spans="1:26" ht="26.25" x14ac:dyDescent="0.25">
      <c r="B121" s="222" t="s">
        <v>64</v>
      </c>
      <c r="C121" s="223"/>
      <c r="D121" s="223"/>
      <c r="E121" s="223"/>
      <c r="F121" s="223"/>
      <c r="G121" s="223"/>
      <c r="H121" s="223"/>
      <c r="I121" s="223"/>
      <c r="J121" s="223"/>
      <c r="K121" s="223"/>
      <c r="L121" s="223"/>
      <c r="M121" s="223"/>
      <c r="N121" s="223"/>
      <c r="O121" s="223"/>
      <c r="P121" s="223"/>
    </row>
    <row r="123" spans="1:26" ht="15.75" thickBot="1" x14ac:dyDescent="0.3"/>
    <row r="124" spans="1:26" ht="27" thickBot="1" x14ac:dyDescent="0.3">
      <c r="B124" s="241" t="s">
        <v>54</v>
      </c>
      <c r="C124" s="242"/>
      <c r="D124" s="242"/>
      <c r="E124" s="242"/>
      <c r="F124" s="242"/>
      <c r="G124" s="242"/>
      <c r="H124" s="242"/>
      <c r="I124" s="242"/>
      <c r="J124" s="242"/>
      <c r="K124" s="242"/>
      <c r="L124" s="242"/>
      <c r="M124" s="242"/>
      <c r="N124" s="243"/>
    </row>
    <row r="126" spans="1:26" ht="15.75" thickBot="1" x14ac:dyDescent="0.3">
      <c r="M126" s="58"/>
      <c r="N126" s="58"/>
    </row>
    <row r="127" spans="1:26" s="104" customFormat="1" ht="109.5" customHeight="1" x14ac:dyDescent="0.25">
      <c r="B127" s="115" t="s">
        <v>148</v>
      </c>
      <c r="C127" s="115" t="s">
        <v>149</v>
      </c>
      <c r="D127" s="115" t="s">
        <v>150</v>
      </c>
      <c r="E127" s="115" t="s">
        <v>45</v>
      </c>
      <c r="F127" s="115" t="s">
        <v>22</v>
      </c>
      <c r="G127" s="115" t="s">
        <v>102</v>
      </c>
      <c r="H127" s="115" t="s">
        <v>17</v>
      </c>
      <c r="I127" s="115" t="s">
        <v>10</v>
      </c>
      <c r="J127" s="115" t="s">
        <v>31</v>
      </c>
      <c r="K127" s="115" t="s">
        <v>61</v>
      </c>
      <c r="L127" s="115" t="s">
        <v>20</v>
      </c>
      <c r="M127" s="100" t="s">
        <v>26</v>
      </c>
      <c r="N127" s="115" t="s">
        <v>151</v>
      </c>
      <c r="O127" s="115" t="s">
        <v>36</v>
      </c>
      <c r="P127" s="116" t="s">
        <v>11</v>
      </c>
      <c r="Q127" s="116" t="s">
        <v>19</v>
      </c>
    </row>
    <row r="128" spans="1:26" s="110" customFormat="1" x14ac:dyDescent="0.25">
      <c r="A128" s="44">
        <v>1</v>
      </c>
      <c r="B128" s="111"/>
      <c r="C128" s="112"/>
      <c r="D128" s="111"/>
      <c r="E128" s="106"/>
      <c r="F128" s="107"/>
      <c r="G128" s="149"/>
      <c r="H128" s="114"/>
      <c r="I128" s="108"/>
      <c r="J128" s="108"/>
      <c r="K128" s="108"/>
      <c r="L128" s="108"/>
      <c r="M128" s="99"/>
      <c r="N128" s="99">
        <f>+M128*G128</f>
        <v>0</v>
      </c>
      <c r="O128" s="24"/>
      <c r="P128" s="24"/>
      <c r="Q128" s="150"/>
      <c r="R128" s="109"/>
      <c r="S128" s="109"/>
      <c r="T128" s="109"/>
      <c r="U128" s="109"/>
      <c r="V128" s="109"/>
      <c r="W128" s="109"/>
      <c r="X128" s="109"/>
      <c r="Y128" s="109"/>
      <c r="Z128" s="109"/>
    </row>
    <row r="129" spans="1:26" s="110" customFormat="1" x14ac:dyDescent="0.25">
      <c r="A129" s="44">
        <f>+A128+1</f>
        <v>2</v>
      </c>
      <c r="B129" s="111"/>
      <c r="C129" s="112"/>
      <c r="D129" s="111"/>
      <c r="E129" s="106"/>
      <c r="F129" s="107"/>
      <c r="G129" s="107"/>
      <c r="H129" s="107"/>
      <c r="I129" s="108"/>
      <c r="J129" s="108"/>
      <c r="K129" s="108"/>
      <c r="L129" s="108"/>
      <c r="M129" s="99"/>
      <c r="N129" s="99"/>
      <c r="O129" s="24"/>
      <c r="P129" s="24"/>
      <c r="Q129" s="150"/>
      <c r="R129" s="109"/>
      <c r="S129" s="109"/>
      <c r="T129" s="109"/>
      <c r="U129" s="109"/>
      <c r="V129" s="109"/>
      <c r="W129" s="109"/>
      <c r="X129" s="109"/>
      <c r="Y129" s="109"/>
      <c r="Z129" s="109"/>
    </row>
    <row r="130" spans="1:26" s="110" customFormat="1" x14ac:dyDescent="0.25">
      <c r="A130" s="44">
        <f t="shared" ref="A130:A135" si="1">+A129+1</f>
        <v>3</v>
      </c>
      <c r="B130" s="111"/>
      <c r="C130" s="112"/>
      <c r="D130" s="111"/>
      <c r="E130" s="106"/>
      <c r="F130" s="107"/>
      <c r="G130" s="107"/>
      <c r="H130" s="107"/>
      <c r="I130" s="108"/>
      <c r="J130" s="108"/>
      <c r="K130" s="108"/>
      <c r="L130" s="108"/>
      <c r="M130" s="99"/>
      <c r="N130" s="99"/>
      <c r="O130" s="24"/>
      <c r="P130" s="24"/>
      <c r="Q130" s="150"/>
      <c r="R130" s="109"/>
      <c r="S130" s="109"/>
      <c r="T130" s="109"/>
      <c r="U130" s="109"/>
      <c r="V130" s="109"/>
      <c r="W130" s="109"/>
      <c r="X130" s="109"/>
      <c r="Y130" s="109"/>
      <c r="Z130" s="109"/>
    </row>
    <row r="131" spans="1:26" s="110" customFormat="1" x14ac:dyDescent="0.25">
      <c r="A131" s="44">
        <f t="shared" si="1"/>
        <v>4</v>
      </c>
      <c r="B131" s="111"/>
      <c r="C131" s="112"/>
      <c r="D131" s="111"/>
      <c r="E131" s="106"/>
      <c r="F131" s="107"/>
      <c r="G131" s="107"/>
      <c r="H131" s="107"/>
      <c r="I131" s="108"/>
      <c r="J131" s="108"/>
      <c r="K131" s="108"/>
      <c r="L131" s="108"/>
      <c r="M131" s="99"/>
      <c r="N131" s="99"/>
      <c r="O131" s="24"/>
      <c r="P131" s="24"/>
      <c r="Q131" s="150"/>
      <c r="R131" s="109"/>
      <c r="S131" s="109"/>
      <c r="T131" s="109"/>
      <c r="U131" s="109"/>
      <c r="V131" s="109"/>
      <c r="W131" s="109"/>
      <c r="X131" s="109"/>
      <c r="Y131" s="109"/>
      <c r="Z131" s="109"/>
    </row>
    <row r="132" spans="1:26" s="110" customFormat="1" x14ac:dyDescent="0.25">
      <c r="A132" s="44">
        <f t="shared" si="1"/>
        <v>5</v>
      </c>
      <c r="B132" s="111"/>
      <c r="C132" s="112"/>
      <c r="D132" s="111"/>
      <c r="E132" s="106"/>
      <c r="F132" s="107"/>
      <c r="G132" s="107"/>
      <c r="H132" s="107"/>
      <c r="I132" s="108"/>
      <c r="J132" s="108"/>
      <c r="K132" s="108"/>
      <c r="L132" s="108"/>
      <c r="M132" s="99"/>
      <c r="N132" s="99"/>
      <c r="O132" s="24"/>
      <c r="P132" s="24"/>
      <c r="Q132" s="150"/>
      <c r="R132" s="109"/>
      <c r="S132" s="109"/>
      <c r="T132" s="109"/>
      <c r="U132" s="109"/>
      <c r="V132" s="109"/>
      <c r="W132" s="109"/>
      <c r="X132" s="109"/>
      <c r="Y132" s="109"/>
      <c r="Z132" s="109"/>
    </row>
    <row r="133" spans="1:26" s="110" customFormat="1" x14ac:dyDescent="0.25">
      <c r="A133" s="44">
        <f t="shared" si="1"/>
        <v>6</v>
      </c>
      <c r="B133" s="111"/>
      <c r="C133" s="112"/>
      <c r="D133" s="111"/>
      <c r="E133" s="106"/>
      <c r="F133" s="107"/>
      <c r="G133" s="107"/>
      <c r="H133" s="107"/>
      <c r="I133" s="108"/>
      <c r="J133" s="108"/>
      <c r="K133" s="108"/>
      <c r="L133" s="108"/>
      <c r="M133" s="99"/>
      <c r="N133" s="99"/>
      <c r="O133" s="24"/>
      <c r="P133" s="24"/>
      <c r="Q133" s="150"/>
      <c r="R133" s="109"/>
      <c r="S133" s="109"/>
      <c r="T133" s="109"/>
      <c r="U133" s="109"/>
      <c r="V133" s="109"/>
      <c r="W133" s="109"/>
      <c r="X133" s="109"/>
      <c r="Y133" s="109"/>
      <c r="Z133" s="109"/>
    </row>
    <row r="134" spans="1:26" s="110" customFormat="1" x14ac:dyDescent="0.25">
      <c r="A134" s="44">
        <f t="shared" si="1"/>
        <v>7</v>
      </c>
      <c r="B134" s="111"/>
      <c r="C134" s="112"/>
      <c r="D134" s="111"/>
      <c r="E134" s="106"/>
      <c r="F134" s="107"/>
      <c r="G134" s="107"/>
      <c r="H134" s="107"/>
      <c r="I134" s="108"/>
      <c r="J134" s="108"/>
      <c r="K134" s="108"/>
      <c r="L134" s="108"/>
      <c r="M134" s="99"/>
      <c r="N134" s="99"/>
      <c r="O134" s="24"/>
      <c r="P134" s="24"/>
      <c r="Q134" s="150"/>
      <c r="R134" s="109"/>
      <c r="S134" s="109"/>
      <c r="T134" s="109"/>
      <c r="U134" s="109"/>
      <c r="V134" s="109"/>
      <c r="W134" s="109"/>
      <c r="X134" s="109"/>
      <c r="Y134" s="109"/>
      <c r="Z134" s="109"/>
    </row>
    <row r="135" spans="1:26" s="110" customFormat="1" x14ac:dyDescent="0.25">
      <c r="A135" s="44">
        <f t="shared" si="1"/>
        <v>8</v>
      </c>
      <c r="B135" s="111"/>
      <c r="C135" s="112"/>
      <c r="D135" s="111"/>
      <c r="E135" s="106"/>
      <c r="F135" s="107"/>
      <c r="G135" s="107"/>
      <c r="H135" s="107"/>
      <c r="I135" s="108"/>
      <c r="J135" s="108"/>
      <c r="K135" s="108"/>
      <c r="L135" s="108"/>
      <c r="M135" s="99"/>
      <c r="N135" s="99"/>
      <c r="O135" s="24"/>
      <c r="P135" s="24"/>
      <c r="Q135" s="150"/>
      <c r="R135" s="109"/>
      <c r="S135" s="109"/>
      <c r="T135" s="109"/>
      <c r="U135" s="109"/>
      <c r="V135" s="109"/>
      <c r="W135" s="109"/>
      <c r="X135" s="109"/>
      <c r="Y135" s="109"/>
      <c r="Z135" s="109"/>
    </row>
    <row r="136" spans="1:26" s="110" customFormat="1" x14ac:dyDescent="0.25">
      <c r="A136" s="44"/>
      <c r="B136" s="45" t="s">
        <v>16</v>
      </c>
      <c r="C136" s="112"/>
      <c r="D136" s="111"/>
      <c r="E136" s="106"/>
      <c r="F136" s="107"/>
      <c r="G136" s="107"/>
      <c r="H136" s="107"/>
      <c r="I136" s="108"/>
      <c r="J136" s="108"/>
      <c r="K136" s="113">
        <f t="shared" ref="K136:N136" si="2">SUM(K128:K135)</f>
        <v>0</v>
      </c>
      <c r="L136" s="113">
        <f t="shared" si="2"/>
        <v>0</v>
      </c>
      <c r="M136" s="148">
        <f t="shared" si="2"/>
        <v>0</v>
      </c>
      <c r="N136" s="113">
        <f t="shared" si="2"/>
        <v>0</v>
      </c>
      <c r="O136" s="24"/>
      <c r="P136" s="24"/>
      <c r="Q136" s="151"/>
    </row>
    <row r="137" spans="1:26" x14ac:dyDescent="0.25">
      <c r="B137" s="27"/>
      <c r="C137" s="27"/>
      <c r="D137" s="27"/>
      <c r="E137" s="28"/>
      <c r="F137" s="27"/>
      <c r="G137" s="27"/>
      <c r="H137" s="27"/>
      <c r="I137" s="27"/>
      <c r="J137" s="27"/>
      <c r="K137" s="27"/>
      <c r="L137" s="27"/>
      <c r="M137" s="27"/>
      <c r="N137" s="27"/>
      <c r="O137" s="27"/>
      <c r="P137" s="27"/>
    </row>
    <row r="138" spans="1:26" ht="18.75" x14ac:dyDescent="0.25">
      <c r="B138" s="52" t="s">
        <v>32</v>
      </c>
      <c r="C138" s="66">
        <f>+K136</f>
        <v>0</v>
      </c>
      <c r="H138" s="29"/>
      <c r="I138" s="29"/>
      <c r="J138" s="29"/>
      <c r="K138" s="29"/>
      <c r="L138" s="29"/>
      <c r="M138" s="29"/>
      <c r="N138" s="27"/>
      <c r="O138" s="27"/>
      <c r="P138" s="27"/>
    </row>
    <row r="140" spans="1:26" ht="15.75" thickBot="1" x14ac:dyDescent="0.3"/>
    <row r="141" spans="1:26" ht="37.15" customHeight="1" thickBot="1" x14ac:dyDescent="0.3">
      <c r="B141" s="69" t="s">
        <v>49</v>
      </c>
      <c r="C141" s="70" t="s">
        <v>50</v>
      </c>
      <c r="D141" s="69" t="s">
        <v>51</v>
      </c>
      <c r="E141" s="70" t="s">
        <v>55</v>
      </c>
    </row>
    <row r="142" spans="1:26" ht="41.45" customHeight="1" x14ac:dyDescent="0.25">
      <c r="B142" s="60" t="s">
        <v>126</v>
      </c>
      <c r="C142" s="63">
        <v>20</v>
      </c>
      <c r="D142" s="63"/>
      <c r="E142" s="251">
        <f>+D142+D143+D144</f>
        <v>0</v>
      </c>
    </row>
    <row r="143" spans="1:26" x14ac:dyDescent="0.25">
      <c r="B143" s="60" t="s">
        <v>127</v>
      </c>
      <c r="C143" s="51">
        <v>30</v>
      </c>
      <c r="D143" s="120">
        <v>0</v>
      </c>
      <c r="E143" s="252"/>
    </row>
    <row r="144" spans="1:26" ht="15.75" thickBot="1" x14ac:dyDescent="0.3">
      <c r="B144" s="60" t="s">
        <v>128</v>
      </c>
      <c r="C144" s="65">
        <v>40</v>
      </c>
      <c r="D144" s="65">
        <v>0</v>
      </c>
      <c r="E144" s="253"/>
    </row>
    <row r="146" spans="2:17" ht="15.75" thickBot="1" x14ac:dyDescent="0.3"/>
    <row r="147" spans="2:17" ht="27" thickBot="1" x14ac:dyDescent="0.3">
      <c r="B147" s="241" t="s">
        <v>52</v>
      </c>
      <c r="C147" s="242"/>
      <c r="D147" s="242"/>
      <c r="E147" s="242"/>
      <c r="F147" s="242"/>
      <c r="G147" s="242"/>
      <c r="H147" s="242"/>
      <c r="I147" s="242"/>
      <c r="J147" s="242"/>
      <c r="K147" s="242"/>
      <c r="L147" s="242"/>
      <c r="M147" s="242"/>
      <c r="N147" s="243"/>
    </row>
    <row r="149" spans="2:17" ht="76.5" customHeight="1" x14ac:dyDescent="0.25">
      <c r="B149" s="117" t="s">
        <v>0</v>
      </c>
      <c r="C149" s="117" t="s">
        <v>39</v>
      </c>
      <c r="D149" s="117" t="s">
        <v>40</v>
      </c>
      <c r="E149" s="117" t="s">
        <v>115</v>
      </c>
      <c r="F149" s="117" t="s">
        <v>117</v>
      </c>
      <c r="G149" s="117" t="s">
        <v>118</v>
      </c>
      <c r="H149" s="117" t="s">
        <v>119</v>
      </c>
      <c r="I149" s="117" t="s">
        <v>116</v>
      </c>
      <c r="J149" s="237" t="s">
        <v>120</v>
      </c>
      <c r="K149" s="244"/>
      <c r="L149" s="238"/>
      <c r="M149" s="117" t="s">
        <v>124</v>
      </c>
      <c r="N149" s="117" t="s">
        <v>41</v>
      </c>
      <c r="O149" s="117" t="s">
        <v>42</v>
      </c>
      <c r="P149" s="237" t="s">
        <v>3</v>
      </c>
      <c r="Q149" s="238"/>
    </row>
    <row r="150" spans="2:17" ht="60.75" customHeight="1" x14ac:dyDescent="0.25">
      <c r="B150" s="93" t="s">
        <v>132</v>
      </c>
      <c r="C150" s="93"/>
      <c r="D150" s="3"/>
      <c r="E150" s="3"/>
      <c r="F150" s="3"/>
      <c r="G150" s="3"/>
      <c r="H150" s="3"/>
      <c r="I150" s="5"/>
      <c r="J150" s="1" t="s">
        <v>121</v>
      </c>
      <c r="K150" s="92" t="s">
        <v>122</v>
      </c>
      <c r="L150" s="91" t="s">
        <v>123</v>
      </c>
      <c r="M150" s="118"/>
      <c r="N150" s="118"/>
      <c r="O150" s="118"/>
      <c r="P150" s="245"/>
      <c r="Q150" s="245"/>
    </row>
    <row r="151" spans="2:17" ht="60.75" customHeight="1" x14ac:dyDescent="0.25">
      <c r="B151" s="93" t="s">
        <v>133</v>
      </c>
      <c r="C151" s="93"/>
      <c r="D151" s="3"/>
      <c r="E151" s="3"/>
      <c r="F151" s="3"/>
      <c r="G151" s="3"/>
      <c r="H151" s="3"/>
      <c r="I151" s="5"/>
      <c r="J151" s="1"/>
      <c r="K151" s="92"/>
      <c r="L151" s="91"/>
      <c r="M151" s="118"/>
      <c r="N151" s="118"/>
      <c r="O151" s="118"/>
      <c r="P151" s="120"/>
      <c r="Q151" s="120"/>
    </row>
    <row r="152" spans="2:17" ht="33.6" customHeight="1" x14ac:dyDescent="0.25">
      <c r="B152" s="93" t="s">
        <v>134</v>
      </c>
      <c r="C152" s="93"/>
      <c r="D152" s="3"/>
      <c r="E152" s="3"/>
      <c r="F152" s="3"/>
      <c r="G152" s="3"/>
      <c r="H152" s="3"/>
      <c r="I152" s="5"/>
      <c r="J152" s="1"/>
      <c r="K152" s="91"/>
      <c r="L152" s="91"/>
      <c r="M152" s="118"/>
      <c r="N152" s="118"/>
      <c r="O152" s="118"/>
      <c r="P152" s="245"/>
      <c r="Q152" s="245"/>
    </row>
    <row r="155" spans="2:17" ht="15.75" thickBot="1" x14ac:dyDescent="0.3"/>
    <row r="156" spans="2:17" ht="54" customHeight="1" x14ac:dyDescent="0.25">
      <c r="B156" s="121" t="s">
        <v>33</v>
      </c>
      <c r="C156" s="121" t="s">
        <v>49</v>
      </c>
      <c r="D156" s="117" t="s">
        <v>50</v>
      </c>
      <c r="E156" s="121" t="s">
        <v>51</v>
      </c>
      <c r="F156" s="70" t="s">
        <v>56</v>
      </c>
      <c r="G156" s="88"/>
    </row>
    <row r="157" spans="2:17" ht="120.75" customHeight="1" x14ac:dyDescent="0.2">
      <c r="B157" s="247" t="s">
        <v>53</v>
      </c>
      <c r="C157" s="6" t="s">
        <v>129</v>
      </c>
      <c r="D157" s="120">
        <v>25</v>
      </c>
      <c r="E157" s="120">
        <v>0</v>
      </c>
      <c r="F157" s="248">
        <f>+E157+E158+E159</f>
        <v>0</v>
      </c>
      <c r="G157" s="89"/>
    </row>
    <row r="158" spans="2:17" ht="76.150000000000006" customHeight="1" x14ac:dyDescent="0.2">
      <c r="B158" s="247"/>
      <c r="C158" s="6" t="s">
        <v>130</v>
      </c>
      <c r="D158" s="67">
        <v>25</v>
      </c>
      <c r="E158" s="120">
        <v>0</v>
      </c>
      <c r="F158" s="249"/>
      <c r="G158" s="89"/>
    </row>
    <row r="159" spans="2:17" ht="69" customHeight="1" x14ac:dyDescent="0.2">
      <c r="B159" s="247"/>
      <c r="C159" s="6" t="s">
        <v>131</v>
      </c>
      <c r="D159" s="120">
        <v>10</v>
      </c>
      <c r="E159" s="120">
        <v>0</v>
      </c>
      <c r="F159" s="250"/>
      <c r="G159" s="89"/>
    </row>
    <row r="160" spans="2:17" x14ac:dyDescent="0.25">
      <c r="C160" s="101"/>
    </row>
    <row r="163" spans="2:5" x14ac:dyDescent="0.25">
      <c r="B163" s="119" t="s">
        <v>57</v>
      </c>
    </row>
    <row r="166" spans="2:5" x14ac:dyDescent="0.25">
      <c r="B166" s="122" t="s">
        <v>33</v>
      </c>
      <c r="C166" s="122" t="s">
        <v>58</v>
      </c>
      <c r="D166" s="121" t="s">
        <v>51</v>
      </c>
      <c r="E166" s="121" t="s">
        <v>16</v>
      </c>
    </row>
    <row r="167" spans="2:5" ht="28.5" x14ac:dyDescent="0.25">
      <c r="B167" s="102" t="s">
        <v>59</v>
      </c>
      <c r="C167" s="103">
        <v>40</v>
      </c>
      <c r="D167" s="120">
        <f>+E142</f>
        <v>0</v>
      </c>
      <c r="E167" s="229">
        <f>+D167+D168</f>
        <v>0</v>
      </c>
    </row>
    <row r="168" spans="2:5" ht="42.75" x14ac:dyDescent="0.25">
      <c r="B168" s="102" t="s">
        <v>60</v>
      </c>
      <c r="C168" s="103">
        <v>60</v>
      </c>
      <c r="D168" s="120">
        <f>+F157</f>
        <v>0</v>
      </c>
      <c r="E168" s="230"/>
    </row>
  </sheetData>
  <mergeCells count="52">
    <mergeCell ref="P100:Q100"/>
    <mergeCell ref="P101:Q101"/>
    <mergeCell ref="P102:Q102"/>
    <mergeCell ref="P103:Q103"/>
    <mergeCell ref="P152:Q152"/>
    <mergeCell ref="P149:Q149"/>
    <mergeCell ref="P150:Q150"/>
    <mergeCell ref="P109:Q109"/>
    <mergeCell ref="P104:Q104"/>
    <mergeCell ref="P105:Q105"/>
    <mergeCell ref="P106:Q106"/>
    <mergeCell ref="P107:Q107"/>
    <mergeCell ref="P108:Q108"/>
    <mergeCell ref="B157:B159"/>
    <mergeCell ref="F157:F159"/>
    <mergeCell ref="E167:E168"/>
    <mergeCell ref="B124:N124"/>
    <mergeCell ref="E142:E144"/>
    <mergeCell ref="B147:N147"/>
    <mergeCell ref="J149:L149"/>
    <mergeCell ref="O68:P68"/>
    <mergeCell ref="B121:P121"/>
    <mergeCell ref="O82:P82"/>
    <mergeCell ref="O83:P83"/>
    <mergeCell ref="B89:N89"/>
    <mergeCell ref="J94:L94"/>
    <mergeCell ref="P94:Q94"/>
    <mergeCell ref="P95:Q95"/>
    <mergeCell ref="P111:Q111"/>
    <mergeCell ref="B114:N114"/>
    <mergeCell ref="D117:E117"/>
    <mergeCell ref="D118:E118"/>
    <mergeCell ref="P96:Q96"/>
    <mergeCell ref="P97:Q97"/>
    <mergeCell ref="P98:Q98"/>
    <mergeCell ref="P99:Q99"/>
    <mergeCell ref="B59:B60"/>
    <mergeCell ref="C59:C60"/>
    <mergeCell ref="D59:E59"/>
    <mergeCell ref="C63:N63"/>
    <mergeCell ref="B65:N65"/>
    <mergeCell ref="C10:E10"/>
    <mergeCell ref="B14:C21"/>
    <mergeCell ref="B22:C22"/>
    <mergeCell ref="E40:E41"/>
    <mergeCell ref="M45:N45"/>
    <mergeCell ref="C9:N9"/>
    <mergeCell ref="B2:P2"/>
    <mergeCell ref="B4:P4"/>
    <mergeCell ref="C6:N6"/>
    <mergeCell ref="C7:N7"/>
    <mergeCell ref="C8:N8"/>
  </mergeCells>
  <conditionalFormatting sqref="E96">
    <cfRule type="duplicateValues" dxfId="23" priority="23"/>
  </conditionalFormatting>
  <conditionalFormatting sqref="E96">
    <cfRule type="duplicateValues" dxfId="22" priority="24"/>
  </conditionalFormatting>
  <conditionalFormatting sqref="E97">
    <cfRule type="duplicateValues" dxfId="21" priority="22"/>
  </conditionalFormatting>
  <conditionalFormatting sqref="E97">
    <cfRule type="duplicateValues" dxfId="20" priority="21"/>
  </conditionalFormatting>
  <conditionalFormatting sqref="E99">
    <cfRule type="duplicateValues" dxfId="19" priority="20"/>
  </conditionalFormatting>
  <conditionalFormatting sqref="E99">
    <cfRule type="duplicateValues" dxfId="18" priority="19"/>
  </conditionalFormatting>
  <conditionalFormatting sqref="E100 E110">
    <cfRule type="duplicateValues" dxfId="17" priority="18"/>
  </conditionalFormatting>
  <conditionalFormatting sqref="E100">
    <cfRule type="duplicateValues" dxfId="16" priority="17"/>
  </conditionalFormatting>
  <conditionalFormatting sqref="E101">
    <cfRule type="duplicateValues" dxfId="15" priority="16"/>
  </conditionalFormatting>
  <conditionalFormatting sqref="E101">
    <cfRule type="duplicateValues" dxfId="14" priority="15"/>
  </conditionalFormatting>
  <conditionalFormatting sqref="E102">
    <cfRule type="duplicateValues" dxfId="13" priority="14"/>
  </conditionalFormatting>
  <conditionalFormatting sqref="E102">
    <cfRule type="duplicateValues" dxfId="12" priority="13"/>
  </conditionalFormatting>
  <conditionalFormatting sqref="E103">
    <cfRule type="duplicateValues" dxfId="11" priority="12"/>
  </conditionalFormatting>
  <conditionalFormatting sqref="E103">
    <cfRule type="duplicateValues" dxfId="10" priority="11"/>
  </conditionalFormatting>
  <conditionalFormatting sqref="E104 E107">
    <cfRule type="duplicateValues" dxfId="9" priority="10"/>
  </conditionalFormatting>
  <conditionalFormatting sqref="E104 E107">
    <cfRule type="duplicateValues" dxfId="8" priority="9"/>
  </conditionalFormatting>
  <conditionalFormatting sqref="E105">
    <cfRule type="duplicateValues" dxfId="7" priority="8"/>
  </conditionalFormatting>
  <conditionalFormatting sqref="E105">
    <cfRule type="duplicateValues" dxfId="6" priority="7"/>
  </conditionalFormatting>
  <conditionalFormatting sqref="E106">
    <cfRule type="duplicateValues" dxfId="5" priority="6"/>
  </conditionalFormatting>
  <conditionalFormatting sqref="E106">
    <cfRule type="duplicateValues" dxfId="4" priority="5"/>
  </conditionalFormatting>
  <conditionalFormatting sqref="E108">
    <cfRule type="duplicateValues" dxfId="3" priority="4"/>
  </conditionalFormatting>
  <conditionalFormatting sqref="E108">
    <cfRule type="duplicateValues" dxfId="2" priority="3"/>
  </conditionalFormatting>
  <conditionalFormatting sqref="E109">
    <cfRule type="duplicateValues" dxfId="1" priority="2"/>
  </conditionalFormatting>
  <conditionalFormatting sqref="E109">
    <cfRule type="duplicateValues" dxfId="0" priority="1"/>
  </conditionalFormatting>
  <dataValidations count="2">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6"/>
  <sheetViews>
    <sheetView tabSelected="1" zoomScale="70" zoomScaleNormal="70" workbookViewId="0"/>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2" t="s">
        <v>63</v>
      </c>
      <c r="C2" s="223"/>
      <c r="D2" s="223"/>
      <c r="E2" s="223"/>
      <c r="F2" s="223"/>
      <c r="G2" s="223"/>
      <c r="H2" s="223"/>
      <c r="I2" s="223"/>
      <c r="J2" s="223"/>
      <c r="K2" s="223"/>
      <c r="L2" s="223"/>
      <c r="M2" s="223"/>
      <c r="N2" s="223"/>
      <c r="O2" s="223"/>
      <c r="P2" s="223"/>
    </row>
    <row r="4" spans="2:16" ht="26.25" x14ac:dyDescent="0.25">
      <c r="B4" s="222" t="s">
        <v>48</v>
      </c>
      <c r="C4" s="223"/>
      <c r="D4" s="223"/>
      <c r="E4" s="223"/>
      <c r="F4" s="223"/>
      <c r="G4" s="223"/>
      <c r="H4" s="223"/>
      <c r="I4" s="223"/>
      <c r="J4" s="223"/>
      <c r="K4" s="223"/>
      <c r="L4" s="223"/>
      <c r="M4" s="223"/>
      <c r="N4" s="223"/>
      <c r="O4" s="223"/>
      <c r="P4" s="223"/>
    </row>
    <row r="5" spans="2:16" ht="15.75" thickBot="1" x14ac:dyDescent="0.3"/>
    <row r="6" spans="2:16" ht="21.75" thickBot="1" x14ac:dyDescent="0.3">
      <c r="B6" s="11" t="s">
        <v>4</v>
      </c>
      <c r="C6" s="220" t="s">
        <v>200</v>
      </c>
      <c r="D6" s="220"/>
      <c r="E6" s="220"/>
      <c r="F6" s="220"/>
      <c r="G6" s="220"/>
      <c r="H6" s="220"/>
      <c r="I6" s="220"/>
      <c r="J6" s="220"/>
      <c r="K6" s="220"/>
      <c r="L6" s="220"/>
      <c r="M6" s="220"/>
      <c r="N6" s="221"/>
    </row>
    <row r="7" spans="2:16" ht="16.5" thickBot="1" x14ac:dyDescent="0.3">
      <c r="B7" s="12" t="s">
        <v>5</v>
      </c>
      <c r="C7" s="220"/>
      <c r="D7" s="220"/>
      <c r="E7" s="220"/>
      <c r="F7" s="220"/>
      <c r="G7" s="220"/>
      <c r="H7" s="220"/>
      <c r="I7" s="220"/>
      <c r="J7" s="220"/>
      <c r="K7" s="220"/>
      <c r="L7" s="220"/>
      <c r="M7" s="220"/>
      <c r="N7" s="221"/>
    </row>
    <row r="8" spans="2:16" ht="16.5" thickBot="1" x14ac:dyDescent="0.3">
      <c r="B8" s="12" t="s">
        <v>6</v>
      </c>
      <c r="C8" s="220"/>
      <c r="D8" s="220"/>
      <c r="E8" s="220"/>
      <c r="F8" s="220"/>
      <c r="G8" s="220"/>
      <c r="H8" s="220"/>
      <c r="I8" s="220"/>
      <c r="J8" s="220"/>
      <c r="K8" s="220"/>
      <c r="L8" s="220"/>
      <c r="M8" s="220"/>
      <c r="N8" s="221"/>
    </row>
    <row r="9" spans="2:16" ht="16.5" thickBot="1" x14ac:dyDescent="0.3">
      <c r="B9" s="12" t="s">
        <v>7</v>
      </c>
      <c r="C9" s="220"/>
      <c r="D9" s="220"/>
      <c r="E9" s="220"/>
      <c r="F9" s="220"/>
      <c r="G9" s="220"/>
      <c r="H9" s="220"/>
      <c r="I9" s="220"/>
      <c r="J9" s="220"/>
      <c r="K9" s="220"/>
      <c r="L9" s="220"/>
      <c r="M9" s="220"/>
      <c r="N9" s="221"/>
    </row>
    <row r="10" spans="2:16" ht="16.5" thickBot="1" x14ac:dyDescent="0.3">
      <c r="B10" s="12" t="s">
        <v>8</v>
      </c>
      <c r="C10" s="224"/>
      <c r="D10" s="224"/>
      <c r="E10" s="225"/>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6" t="s">
        <v>100</v>
      </c>
      <c r="C14" s="226"/>
      <c r="D14" s="46" t="s">
        <v>12</v>
      </c>
      <c r="E14" s="46" t="s">
        <v>13</v>
      </c>
      <c r="F14" s="46" t="s">
        <v>29</v>
      </c>
      <c r="G14" s="86"/>
      <c r="I14" s="35"/>
      <c r="J14" s="35"/>
      <c r="K14" s="35"/>
      <c r="L14" s="35"/>
      <c r="M14" s="35"/>
      <c r="N14" s="21"/>
    </row>
    <row r="15" spans="2:16" x14ac:dyDescent="0.25">
      <c r="B15" s="226"/>
      <c r="C15" s="226"/>
      <c r="D15" s="46">
        <v>9</v>
      </c>
      <c r="E15" s="33">
        <v>1724947892</v>
      </c>
      <c r="F15" s="33">
        <v>634</v>
      </c>
      <c r="G15" s="87"/>
      <c r="I15" s="36"/>
      <c r="J15" s="36"/>
      <c r="K15" s="36"/>
      <c r="L15" s="36"/>
      <c r="M15" s="36"/>
      <c r="N15" s="21"/>
    </row>
    <row r="16" spans="2:16" x14ac:dyDescent="0.25">
      <c r="B16" s="226"/>
      <c r="C16" s="226"/>
      <c r="D16" s="46"/>
      <c r="E16" s="33"/>
      <c r="F16" s="33"/>
      <c r="G16" s="87"/>
      <c r="I16" s="36"/>
      <c r="J16" s="36"/>
      <c r="K16" s="36"/>
      <c r="L16" s="36"/>
      <c r="M16" s="36"/>
      <c r="N16" s="21"/>
    </row>
    <row r="17" spans="1:14" x14ac:dyDescent="0.25">
      <c r="B17" s="226"/>
      <c r="C17" s="226"/>
      <c r="D17" s="46"/>
      <c r="E17" s="33"/>
      <c r="F17" s="33"/>
      <c r="G17" s="87"/>
      <c r="I17" s="36"/>
      <c r="J17" s="36"/>
      <c r="K17" s="36"/>
      <c r="L17" s="36"/>
      <c r="M17" s="36"/>
      <c r="N17" s="21"/>
    </row>
    <row r="18" spans="1:14" x14ac:dyDescent="0.25">
      <c r="B18" s="226"/>
      <c r="C18" s="226"/>
      <c r="D18" s="46"/>
      <c r="E18" s="34"/>
      <c r="F18" s="33"/>
      <c r="G18" s="87"/>
      <c r="H18" s="22"/>
      <c r="I18" s="36"/>
      <c r="J18" s="36"/>
      <c r="K18" s="36"/>
      <c r="L18" s="36"/>
      <c r="M18" s="36"/>
      <c r="N18" s="20"/>
    </row>
    <row r="19" spans="1:14" x14ac:dyDescent="0.25">
      <c r="B19" s="226"/>
      <c r="C19" s="226"/>
      <c r="D19" s="46"/>
      <c r="E19" s="34"/>
      <c r="F19" s="33"/>
      <c r="G19" s="87"/>
      <c r="H19" s="22"/>
      <c r="I19" s="38"/>
      <c r="J19" s="38"/>
      <c r="K19" s="38"/>
      <c r="L19" s="38"/>
      <c r="M19" s="38"/>
      <c r="N19" s="20"/>
    </row>
    <row r="20" spans="1:14" x14ac:dyDescent="0.25">
      <c r="B20" s="226"/>
      <c r="C20" s="226"/>
      <c r="D20" s="46"/>
      <c r="E20" s="34"/>
      <c r="F20" s="33"/>
      <c r="G20" s="87"/>
      <c r="H20" s="22"/>
      <c r="I20" s="8"/>
      <c r="J20" s="8"/>
      <c r="K20" s="8"/>
      <c r="L20" s="8"/>
      <c r="M20" s="8"/>
      <c r="N20" s="20"/>
    </row>
    <row r="21" spans="1:14" x14ac:dyDescent="0.25">
      <c r="B21" s="226"/>
      <c r="C21" s="226"/>
      <c r="D21" s="46"/>
      <c r="E21" s="34"/>
      <c r="F21" s="33"/>
      <c r="G21" s="87"/>
      <c r="H21" s="22"/>
      <c r="I21" s="8"/>
      <c r="J21" s="8"/>
      <c r="K21" s="8"/>
      <c r="L21" s="8"/>
      <c r="M21" s="8"/>
      <c r="N21" s="20"/>
    </row>
    <row r="22" spans="1:14" ht="15.75" thickBot="1" x14ac:dyDescent="0.3">
      <c r="B22" s="227" t="s">
        <v>14</v>
      </c>
      <c r="C22" s="228"/>
      <c r="D22" s="46"/>
      <c r="E22" s="57"/>
      <c r="F22" s="33"/>
      <c r="G22" s="87"/>
      <c r="H22" s="22"/>
      <c r="I22" s="8"/>
      <c r="J22" s="8"/>
      <c r="K22" s="8"/>
      <c r="L22" s="8"/>
      <c r="M22" s="8"/>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43">
        <f>F15*80%</f>
        <v>507.20000000000005</v>
      </c>
      <c r="D24" s="39"/>
      <c r="E24" s="42">
        <f>E15</f>
        <v>1724947892</v>
      </c>
      <c r="F24" s="37"/>
      <c r="G24" s="37"/>
      <c r="H24" s="37"/>
      <c r="I24" s="23"/>
      <c r="J24" s="23"/>
      <c r="K24" s="23"/>
      <c r="L24" s="23"/>
      <c r="M24" s="23"/>
    </row>
    <row r="25" spans="1:14" x14ac:dyDescent="0.25">
      <c r="A25" s="96"/>
      <c r="C25" s="97"/>
      <c r="D25" s="36"/>
      <c r="E25" s="98"/>
      <c r="F25" s="37"/>
      <c r="G25" s="37"/>
      <c r="H25" s="37"/>
      <c r="I25" s="23"/>
      <c r="J25" s="23"/>
      <c r="K25" s="23"/>
      <c r="L25" s="23"/>
      <c r="M25" s="23"/>
    </row>
    <row r="26" spans="1:14" x14ac:dyDescent="0.25">
      <c r="A26" s="96"/>
      <c r="C26" s="97"/>
      <c r="D26" s="36"/>
      <c r="E26" s="98"/>
      <c r="F26" s="37"/>
      <c r="G26" s="37"/>
      <c r="H26" s="37"/>
      <c r="I26" s="23"/>
      <c r="J26" s="23"/>
      <c r="K26" s="23"/>
      <c r="L26" s="23"/>
      <c r="M26" s="23"/>
    </row>
    <row r="27" spans="1:14" x14ac:dyDescent="0.25">
      <c r="A27" s="96"/>
      <c r="B27" s="119" t="s">
        <v>138</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139</v>
      </c>
      <c r="D29" s="122" t="s">
        <v>140</v>
      </c>
      <c r="E29" s="101"/>
      <c r="F29" s="101"/>
      <c r="G29" s="101"/>
      <c r="H29" s="101"/>
      <c r="I29" s="104"/>
      <c r="J29" s="104"/>
      <c r="K29" s="104"/>
      <c r="L29" s="104"/>
      <c r="M29" s="104"/>
      <c r="N29" s="105"/>
    </row>
    <row r="30" spans="1:14" x14ac:dyDescent="0.25">
      <c r="A30" s="96"/>
      <c r="B30" s="118" t="s">
        <v>141</v>
      </c>
      <c r="C30" s="163"/>
      <c r="D30" s="163" t="s">
        <v>199</v>
      </c>
      <c r="E30" s="101"/>
      <c r="F30" s="101"/>
      <c r="G30" s="101"/>
      <c r="H30" s="101"/>
      <c r="I30" s="104"/>
      <c r="J30" s="104"/>
      <c r="K30" s="104"/>
      <c r="L30" s="104"/>
      <c r="M30" s="104"/>
      <c r="N30" s="105"/>
    </row>
    <row r="31" spans="1:14" x14ac:dyDescent="0.25">
      <c r="A31" s="96"/>
      <c r="B31" s="118" t="s">
        <v>142</v>
      </c>
      <c r="C31" s="163"/>
      <c r="D31" s="163" t="s">
        <v>199</v>
      </c>
      <c r="E31" s="101"/>
      <c r="F31" s="101"/>
      <c r="G31" s="101"/>
      <c r="H31" s="101"/>
      <c r="I31" s="104"/>
      <c r="J31" s="104"/>
      <c r="K31" s="104"/>
      <c r="L31" s="104"/>
      <c r="M31" s="104"/>
      <c r="N31" s="105"/>
    </row>
    <row r="32" spans="1:14" x14ac:dyDescent="0.25">
      <c r="A32" s="96"/>
      <c r="B32" s="118" t="s">
        <v>143</v>
      </c>
      <c r="C32" s="185" t="s">
        <v>199</v>
      </c>
      <c r="D32" s="157"/>
      <c r="E32" s="101"/>
      <c r="F32" s="101"/>
      <c r="G32" s="101"/>
      <c r="H32" s="101"/>
      <c r="I32" s="104"/>
      <c r="J32" s="104"/>
      <c r="K32" s="104"/>
      <c r="L32" s="104"/>
      <c r="M32" s="104"/>
      <c r="N32" s="105"/>
    </row>
    <row r="33" spans="1:17" x14ac:dyDescent="0.25">
      <c r="A33" s="96"/>
      <c r="B33" s="118" t="s">
        <v>144</v>
      </c>
      <c r="C33" s="51" t="s">
        <v>199</v>
      </c>
      <c r="D33" s="51"/>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145</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146</v>
      </c>
      <c r="C40" s="103">
        <v>40</v>
      </c>
      <c r="D40" s="120">
        <v>0</v>
      </c>
      <c r="E40" s="229">
        <f>+D40+D41</f>
        <v>0</v>
      </c>
      <c r="F40" s="101"/>
      <c r="G40" s="101"/>
      <c r="H40" s="101"/>
      <c r="I40" s="104"/>
      <c r="J40" s="104"/>
      <c r="K40" s="104"/>
      <c r="L40" s="104"/>
      <c r="M40" s="104"/>
      <c r="N40" s="105"/>
    </row>
    <row r="41" spans="1:17" ht="42.75" x14ac:dyDescent="0.25">
      <c r="A41" s="96"/>
      <c r="B41" s="102" t="s">
        <v>147</v>
      </c>
      <c r="C41" s="103">
        <v>60</v>
      </c>
      <c r="D41" s="120">
        <f>+F175</f>
        <v>0</v>
      </c>
      <c r="E41" s="230"/>
      <c r="F41" s="101"/>
      <c r="G41" s="101"/>
      <c r="H41" s="101"/>
      <c r="I41" s="104"/>
      <c r="J41" s="104"/>
      <c r="K41" s="104"/>
      <c r="L41" s="104"/>
      <c r="M41" s="104"/>
      <c r="N41" s="105"/>
    </row>
    <row r="42" spans="1:17" x14ac:dyDescent="0.25">
      <c r="A42" s="96"/>
      <c r="C42" s="97"/>
      <c r="D42" s="36"/>
      <c r="E42" s="98"/>
      <c r="F42" s="37"/>
      <c r="G42" s="37"/>
      <c r="H42" s="37"/>
      <c r="I42" s="23"/>
      <c r="J42" s="23"/>
      <c r="K42" s="23"/>
      <c r="L42" s="23"/>
      <c r="M42" s="23"/>
    </row>
    <row r="43" spans="1:17" x14ac:dyDescent="0.25">
      <c r="A43" s="96"/>
      <c r="C43" s="97"/>
      <c r="D43" s="36"/>
      <c r="E43" s="98"/>
      <c r="F43" s="37"/>
      <c r="G43" s="37"/>
      <c r="H43" s="37"/>
      <c r="I43" s="23"/>
      <c r="J43" s="23"/>
      <c r="K43" s="23"/>
      <c r="L43" s="23"/>
      <c r="M43" s="23"/>
    </row>
    <row r="44" spans="1:17" x14ac:dyDescent="0.25">
      <c r="A44" s="96"/>
      <c r="C44" s="97"/>
      <c r="D44" s="36"/>
      <c r="E44" s="98"/>
      <c r="F44" s="37"/>
      <c r="G44" s="37"/>
      <c r="H44" s="37"/>
      <c r="I44" s="23"/>
      <c r="J44" s="23"/>
      <c r="K44" s="23"/>
      <c r="L44" s="23"/>
      <c r="M44" s="23"/>
    </row>
    <row r="45" spans="1:17" ht="15.75" thickBot="1" x14ac:dyDescent="0.3">
      <c r="M45" s="231" t="s">
        <v>35</v>
      </c>
      <c r="N45" s="231"/>
    </row>
    <row r="46" spans="1:17" x14ac:dyDescent="0.25">
      <c r="B46" s="59" t="s">
        <v>30</v>
      </c>
      <c r="M46" s="58"/>
      <c r="N46" s="58"/>
    </row>
    <row r="47" spans="1:17" ht="15.75" thickBot="1" x14ac:dyDescent="0.3">
      <c r="M47" s="58"/>
      <c r="N47" s="58"/>
    </row>
    <row r="48" spans="1:17" s="8" customFormat="1" ht="109.5" customHeight="1" x14ac:dyDescent="0.25">
      <c r="B48" s="115" t="s">
        <v>148</v>
      </c>
      <c r="C48" s="115" t="s">
        <v>149</v>
      </c>
      <c r="D48" s="115" t="s">
        <v>150</v>
      </c>
      <c r="E48" s="48" t="s">
        <v>45</v>
      </c>
      <c r="F48" s="48" t="s">
        <v>22</v>
      </c>
      <c r="G48" s="48" t="s">
        <v>102</v>
      </c>
      <c r="H48" s="48" t="s">
        <v>17</v>
      </c>
      <c r="I48" s="48" t="s">
        <v>10</v>
      </c>
      <c r="J48" s="48" t="s">
        <v>31</v>
      </c>
      <c r="K48" s="48" t="s">
        <v>61</v>
      </c>
      <c r="L48" s="48" t="s">
        <v>20</v>
      </c>
      <c r="M48" s="100" t="s">
        <v>26</v>
      </c>
      <c r="N48" s="115" t="s">
        <v>151</v>
      </c>
      <c r="O48" s="48" t="s">
        <v>36</v>
      </c>
      <c r="P48" s="49" t="s">
        <v>11</v>
      </c>
      <c r="Q48" s="49" t="s">
        <v>19</v>
      </c>
    </row>
    <row r="49" spans="1:26" s="26" customFormat="1" ht="75" x14ac:dyDescent="0.25">
      <c r="A49" s="44">
        <v>1</v>
      </c>
      <c r="B49" s="111" t="s">
        <v>200</v>
      </c>
      <c r="C49" s="111" t="s">
        <v>200</v>
      </c>
      <c r="D49" s="111" t="s">
        <v>210</v>
      </c>
      <c r="E49" s="171" t="s">
        <v>214</v>
      </c>
      <c r="F49" s="107" t="s">
        <v>140</v>
      </c>
      <c r="G49" s="149"/>
      <c r="H49" s="114">
        <v>39847</v>
      </c>
      <c r="I49" s="108">
        <v>40145</v>
      </c>
      <c r="J49" s="108"/>
      <c r="K49" s="108"/>
      <c r="L49" s="108" t="s">
        <v>212</v>
      </c>
      <c r="M49" s="172">
        <v>2073</v>
      </c>
      <c r="N49" s="99">
        <f>+M49*G49</f>
        <v>0</v>
      </c>
      <c r="O49" s="24">
        <v>382300000</v>
      </c>
      <c r="P49" s="24" t="s">
        <v>213</v>
      </c>
      <c r="Q49" s="150" t="s">
        <v>317</v>
      </c>
      <c r="R49" s="25"/>
      <c r="S49" s="25"/>
      <c r="T49" s="25"/>
      <c r="U49" s="25"/>
      <c r="V49" s="25"/>
      <c r="W49" s="25"/>
      <c r="X49" s="25"/>
      <c r="Y49" s="25"/>
      <c r="Z49" s="25"/>
    </row>
    <row r="50" spans="1:26" s="26" customFormat="1" ht="30" x14ac:dyDescent="0.25">
      <c r="A50" s="44">
        <f>+A49+1</f>
        <v>2</v>
      </c>
      <c r="B50" s="111" t="s">
        <v>200</v>
      </c>
      <c r="C50" s="111" t="s">
        <v>200</v>
      </c>
      <c r="D50" s="111" t="s">
        <v>210</v>
      </c>
      <c r="E50" s="171" t="s">
        <v>211</v>
      </c>
      <c r="F50" s="107" t="s">
        <v>140</v>
      </c>
      <c r="G50" s="107"/>
      <c r="H50" s="114">
        <v>40575</v>
      </c>
      <c r="I50" s="108">
        <v>40877</v>
      </c>
      <c r="J50" s="108"/>
      <c r="K50" s="108"/>
      <c r="L50" s="108" t="s">
        <v>219</v>
      </c>
      <c r="M50" s="172">
        <v>2075</v>
      </c>
      <c r="N50" s="99"/>
      <c r="O50" s="24">
        <v>382300000</v>
      </c>
      <c r="P50" s="24">
        <v>14</v>
      </c>
      <c r="Q50" s="150" t="s">
        <v>315</v>
      </c>
      <c r="R50" s="25"/>
      <c r="S50" s="25"/>
      <c r="T50" s="25"/>
      <c r="U50" s="25"/>
      <c r="V50" s="25"/>
      <c r="W50" s="25"/>
      <c r="X50" s="25"/>
      <c r="Y50" s="25"/>
      <c r="Z50" s="25"/>
    </row>
    <row r="51" spans="1:26" s="26" customFormat="1" ht="75" x14ac:dyDescent="0.25">
      <c r="A51" s="44">
        <f t="shared" ref="A51:A56" si="0">+A50+1</f>
        <v>3</v>
      </c>
      <c r="B51" s="111" t="s">
        <v>200</v>
      </c>
      <c r="C51" s="111" t="s">
        <v>200</v>
      </c>
      <c r="D51" s="111" t="s">
        <v>216</v>
      </c>
      <c r="E51" s="170" t="s">
        <v>217</v>
      </c>
      <c r="F51" s="107" t="s">
        <v>140</v>
      </c>
      <c r="G51" s="107"/>
      <c r="H51" s="114">
        <v>41017</v>
      </c>
      <c r="I51" s="108">
        <v>41261</v>
      </c>
      <c r="J51" s="108"/>
      <c r="K51" s="108"/>
      <c r="L51" s="108" t="s">
        <v>221</v>
      </c>
      <c r="M51" s="99">
        <v>19749</v>
      </c>
      <c r="N51" s="99"/>
      <c r="O51" s="24">
        <v>1855127296</v>
      </c>
      <c r="P51" s="24" t="s">
        <v>218</v>
      </c>
      <c r="Q51" s="150" t="s">
        <v>316</v>
      </c>
      <c r="R51" s="25"/>
      <c r="S51" s="25"/>
      <c r="T51" s="25"/>
      <c r="U51" s="25"/>
      <c r="V51" s="25"/>
      <c r="W51" s="25"/>
      <c r="X51" s="25"/>
      <c r="Y51" s="25"/>
      <c r="Z51" s="25"/>
    </row>
    <row r="52" spans="1:26" s="26" customFormat="1" ht="90" x14ac:dyDescent="0.25">
      <c r="A52" s="44">
        <f t="shared" si="0"/>
        <v>4</v>
      </c>
      <c r="B52" s="111" t="s">
        <v>200</v>
      </c>
      <c r="C52" s="111" t="s">
        <v>200</v>
      </c>
      <c r="D52" s="111" t="s">
        <v>220</v>
      </c>
      <c r="E52" s="170" t="s">
        <v>215</v>
      </c>
      <c r="F52" s="107" t="s">
        <v>140</v>
      </c>
      <c r="G52" s="107"/>
      <c r="H52" s="114">
        <v>41309</v>
      </c>
      <c r="I52" s="108">
        <v>41523</v>
      </c>
      <c r="J52" s="108"/>
      <c r="K52" s="108"/>
      <c r="L52" s="108" t="s">
        <v>224</v>
      </c>
      <c r="M52" s="99">
        <v>47869</v>
      </c>
      <c r="N52" s="99"/>
      <c r="O52" s="24">
        <v>427470342</v>
      </c>
      <c r="P52" s="24" t="s">
        <v>222</v>
      </c>
      <c r="Q52" s="150" t="s">
        <v>318</v>
      </c>
      <c r="R52" s="25"/>
      <c r="S52" s="25"/>
      <c r="T52" s="25"/>
      <c r="U52" s="25"/>
      <c r="V52" s="25"/>
      <c r="W52" s="25"/>
      <c r="X52" s="25"/>
      <c r="Y52" s="25"/>
      <c r="Z52" s="25"/>
    </row>
    <row r="53" spans="1:26" s="26" customFormat="1" ht="195" x14ac:dyDescent="0.25">
      <c r="A53" s="44">
        <f t="shared" si="0"/>
        <v>5</v>
      </c>
      <c r="B53" s="111" t="s">
        <v>200</v>
      </c>
      <c r="C53" s="111" t="s">
        <v>200</v>
      </c>
      <c r="D53" s="111" t="s">
        <v>223</v>
      </c>
      <c r="E53" s="170" t="s">
        <v>225</v>
      </c>
      <c r="F53" s="107" t="s">
        <v>139</v>
      </c>
      <c r="G53" s="107"/>
      <c r="H53" s="114">
        <v>40969</v>
      </c>
      <c r="I53" s="108">
        <v>41243</v>
      </c>
      <c r="J53" s="108"/>
      <c r="K53" s="108"/>
      <c r="L53" s="108" t="s">
        <v>226</v>
      </c>
      <c r="M53" s="99">
        <v>1500</v>
      </c>
      <c r="N53" s="99"/>
      <c r="O53" s="24">
        <v>53700000</v>
      </c>
      <c r="P53" s="24" t="s">
        <v>227</v>
      </c>
      <c r="Q53" s="150" t="s">
        <v>322</v>
      </c>
      <c r="R53" s="25"/>
      <c r="S53" s="25"/>
      <c r="T53" s="25"/>
      <c r="U53" s="25"/>
      <c r="V53" s="25"/>
      <c r="W53" s="25"/>
      <c r="X53" s="25"/>
      <c r="Y53" s="25"/>
      <c r="Z53" s="25"/>
    </row>
    <row r="54" spans="1:26" s="26" customFormat="1" ht="90" x14ac:dyDescent="0.25">
      <c r="A54" s="44">
        <f t="shared" si="0"/>
        <v>6</v>
      </c>
      <c r="B54" s="111" t="s">
        <v>200</v>
      </c>
      <c r="C54" s="111" t="s">
        <v>200</v>
      </c>
      <c r="D54" s="111" t="s">
        <v>228</v>
      </c>
      <c r="E54" s="170" t="s">
        <v>215</v>
      </c>
      <c r="F54" s="107" t="s">
        <v>140</v>
      </c>
      <c r="G54" s="107"/>
      <c r="H54" s="114">
        <v>40575</v>
      </c>
      <c r="I54" s="108">
        <v>40848</v>
      </c>
      <c r="J54" s="108"/>
      <c r="K54" s="108"/>
      <c r="L54" s="108" t="s">
        <v>219</v>
      </c>
      <c r="M54" s="99">
        <v>180</v>
      </c>
      <c r="N54" s="99"/>
      <c r="O54" s="24">
        <v>11500000</v>
      </c>
      <c r="P54" s="24" t="s">
        <v>229</v>
      </c>
      <c r="Q54" s="150" t="s">
        <v>321</v>
      </c>
      <c r="R54" s="25"/>
      <c r="S54" s="25"/>
      <c r="T54" s="25"/>
      <c r="U54" s="25"/>
      <c r="V54" s="25"/>
      <c r="W54" s="25"/>
      <c r="X54" s="25"/>
      <c r="Y54" s="25"/>
      <c r="Z54" s="25"/>
    </row>
    <row r="55" spans="1:26" s="26" customFormat="1" ht="90" x14ac:dyDescent="0.25">
      <c r="A55" s="44">
        <f t="shared" si="0"/>
        <v>7</v>
      </c>
      <c r="B55" s="111" t="s">
        <v>200</v>
      </c>
      <c r="C55" s="111" t="s">
        <v>200</v>
      </c>
      <c r="D55" s="111" t="s">
        <v>228</v>
      </c>
      <c r="E55" s="170" t="s">
        <v>215</v>
      </c>
      <c r="F55" s="107" t="s">
        <v>140</v>
      </c>
      <c r="G55" s="107"/>
      <c r="H55" s="114">
        <v>40210</v>
      </c>
      <c r="I55" s="108">
        <v>40542</v>
      </c>
      <c r="J55" s="108"/>
      <c r="K55" s="108"/>
      <c r="L55" s="108" t="s">
        <v>230</v>
      </c>
      <c r="M55" s="99">
        <v>250</v>
      </c>
      <c r="N55" s="99"/>
      <c r="O55" s="24">
        <v>13600000</v>
      </c>
      <c r="P55" s="24" t="s">
        <v>231</v>
      </c>
      <c r="Q55" s="150" t="s">
        <v>321</v>
      </c>
      <c r="R55" s="25"/>
      <c r="S55" s="25"/>
      <c r="T55" s="25"/>
      <c r="U55" s="25"/>
      <c r="V55" s="25"/>
      <c r="W55" s="25"/>
      <c r="X55" s="25"/>
      <c r="Y55" s="25"/>
      <c r="Z55" s="25"/>
    </row>
    <row r="56" spans="1:26" s="26" customFormat="1" x14ac:dyDescent="0.25">
      <c r="A56" s="44">
        <f t="shared" si="0"/>
        <v>8</v>
      </c>
      <c r="B56" s="111"/>
      <c r="C56" s="112"/>
      <c r="D56" s="111"/>
      <c r="E56" s="170"/>
      <c r="F56" s="107"/>
      <c r="G56" s="107"/>
      <c r="H56" s="107"/>
      <c r="I56" s="108"/>
      <c r="J56" s="108"/>
      <c r="K56" s="108"/>
      <c r="L56" s="108"/>
      <c r="M56" s="99"/>
      <c r="N56" s="99"/>
      <c r="O56" s="24"/>
      <c r="P56" s="24"/>
      <c r="Q56" s="150"/>
      <c r="R56" s="25"/>
      <c r="S56" s="25"/>
      <c r="T56" s="25"/>
      <c r="U56" s="25"/>
      <c r="V56" s="25"/>
      <c r="W56" s="25"/>
      <c r="X56" s="25"/>
      <c r="Y56" s="25"/>
      <c r="Z56" s="25"/>
    </row>
    <row r="57" spans="1:26" s="26" customFormat="1" x14ac:dyDescent="0.25">
      <c r="A57" s="44"/>
      <c r="B57" s="45" t="s">
        <v>16</v>
      </c>
      <c r="C57" s="112"/>
      <c r="D57" s="111"/>
      <c r="E57" s="170"/>
      <c r="F57" s="107"/>
      <c r="G57" s="107"/>
      <c r="H57" s="107"/>
      <c r="I57" s="108"/>
      <c r="J57" s="108"/>
      <c r="K57" s="113"/>
      <c r="L57" s="113">
        <f>SUM(L49:L56)</f>
        <v>0</v>
      </c>
      <c r="M57" s="148">
        <v>0</v>
      </c>
      <c r="N57" s="113">
        <f>SUM(N49:N56)</f>
        <v>0</v>
      </c>
      <c r="O57" s="24"/>
      <c r="P57" s="24"/>
      <c r="Q57" s="151"/>
    </row>
    <row r="58" spans="1:26" s="27" customFormat="1" x14ac:dyDescent="0.25">
      <c r="E58" s="28"/>
    </row>
    <row r="59" spans="1:26" s="27" customFormat="1" x14ac:dyDescent="0.25">
      <c r="B59" s="232" t="s">
        <v>28</v>
      </c>
      <c r="C59" s="232" t="s">
        <v>27</v>
      </c>
      <c r="D59" s="234" t="s">
        <v>34</v>
      </c>
      <c r="E59" s="234"/>
    </row>
    <row r="60" spans="1:26" s="27" customFormat="1" x14ac:dyDescent="0.25">
      <c r="B60" s="233"/>
      <c r="C60" s="233"/>
      <c r="D60" s="54" t="s">
        <v>23</v>
      </c>
      <c r="E60" s="55" t="s">
        <v>24</v>
      </c>
    </row>
    <row r="61" spans="1:26" s="27" customFormat="1" ht="30.6" customHeight="1" x14ac:dyDescent="0.25">
      <c r="B61" s="52" t="s">
        <v>21</v>
      </c>
      <c r="C61" s="53">
        <f>+K57</f>
        <v>0</v>
      </c>
      <c r="D61" s="51"/>
      <c r="E61" s="51" t="s">
        <v>199</v>
      </c>
      <c r="F61" s="29"/>
      <c r="G61" s="29"/>
      <c r="H61" s="29"/>
      <c r="I61" s="29"/>
      <c r="J61" s="29"/>
      <c r="K61" s="29"/>
      <c r="L61" s="29"/>
      <c r="M61" s="29"/>
    </row>
    <row r="62" spans="1:26" s="27" customFormat="1" ht="30" customHeight="1" x14ac:dyDescent="0.25">
      <c r="B62" s="52" t="s">
        <v>25</v>
      </c>
      <c r="C62" s="53">
        <f>+M57</f>
        <v>0</v>
      </c>
      <c r="D62" s="51"/>
      <c r="E62" s="51" t="s">
        <v>199</v>
      </c>
    </row>
    <row r="63" spans="1:26" s="27" customFormat="1" x14ac:dyDescent="0.25">
      <c r="B63" s="30"/>
      <c r="C63" s="235"/>
      <c r="D63" s="235"/>
      <c r="E63" s="235"/>
      <c r="F63" s="235"/>
      <c r="G63" s="235"/>
      <c r="H63" s="235"/>
      <c r="I63" s="235"/>
      <c r="J63" s="235"/>
      <c r="K63" s="235"/>
      <c r="L63" s="235"/>
      <c r="M63" s="235"/>
      <c r="N63" s="235"/>
    </row>
    <row r="64" spans="1:26" ht="28.15" customHeight="1" thickBot="1" x14ac:dyDescent="0.3"/>
    <row r="65" spans="2:17" ht="27" thickBot="1" x14ac:dyDescent="0.3">
      <c r="B65" s="236" t="s">
        <v>103</v>
      </c>
      <c r="C65" s="236"/>
      <c r="D65" s="236"/>
      <c r="E65" s="236"/>
      <c r="F65" s="236"/>
      <c r="G65" s="236"/>
      <c r="H65" s="236"/>
      <c r="I65" s="236"/>
      <c r="J65" s="236"/>
      <c r="K65" s="236"/>
      <c r="L65" s="236"/>
      <c r="M65" s="236"/>
      <c r="N65" s="236"/>
    </row>
    <row r="68" spans="2:17" ht="109.5" customHeight="1" x14ac:dyDescent="0.25">
      <c r="B68" s="117" t="s">
        <v>152</v>
      </c>
      <c r="C68" s="61" t="s">
        <v>2</v>
      </c>
      <c r="D68" s="61" t="s">
        <v>105</v>
      </c>
      <c r="E68" s="61" t="s">
        <v>104</v>
      </c>
      <c r="F68" s="61" t="s">
        <v>106</v>
      </c>
      <c r="G68" s="61" t="s">
        <v>107</v>
      </c>
      <c r="H68" s="61" t="s">
        <v>108</v>
      </c>
      <c r="I68" s="61" t="s">
        <v>109</v>
      </c>
      <c r="J68" s="61" t="s">
        <v>110</v>
      </c>
      <c r="K68" s="61" t="s">
        <v>111</v>
      </c>
      <c r="L68" s="61" t="s">
        <v>112</v>
      </c>
      <c r="M68" s="90" t="s">
        <v>113</v>
      </c>
      <c r="N68" s="90" t="s">
        <v>114</v>
      </c>
      <c r="O68" s="237" t="s">
        <v>3</v>
      </c>
      <c r="P68" s="238"/>
      <c r="Q68" s="61" t="s">
        <v>18</v>
      </c>
    </row>
    <row r="69" spans="2:17" ht="60" x14ac:dyDescent="0.25">
      <c r="B69" s="158" t="s">
        <v>161</v>
      </c>
      <c r="C69" s="158" t="s">
        <v>187</v>
      </c>
      <c r="D69" s="158" t="s">
        <v>192</v>
      </c>
      <c r="E69" s="160">
        <v>54</v>
      </c>
      <c r="F69" s="4"/>
      <c r="G69" s="4"/>
      <c r="H69" s="4" t="s">
        <v>140</v>
      </c>
      <c r="I69" s="91"/>
      <c r="J69" s="91" t="s">
        <v>139</v>
      </c>
      <c r="K69" s="91" t="s">
        <v>139</v>
      </c>
      <c r="L69" s="91" t="s">
        <v>139</v>
      </c>
      <c r="M69" s="91" t="s">
        <v>139</v>
      </c>
      <c r="N69" s="91" t="s">
        <v>139</v>
      </c>
      <c r="O69" s="155" t="s">
        <v>305</v>
      </c>
      <c r="P69" s="156"/>
      <c r="Q69" s="118" t="s">
        <v>139</v>
      </c>
    </row>
    <row r="70" spans="2:17" ht="60" x14ac:dyDescent="0.25">
      <c r="B70" s="158" t="s">
        <v>161</v>
      </c>
      <c r="C70" s="159" t="s">
        <v>188</v>
      </c>
      <c r="D70" s="158" t="s">
        <v>192</v>
      </c>
      <c r="E70" s="161">
        <v>72</v>
      </c>
      <c r="F70" s="4"/>
      <c r="G70" s="4"/>
      <c r="H70" s="4" t="s">
        <v>140</v>
      </c>
      <c r="I70" s="91"/>
      <c r="J70" s="91" t="s">
        <v>139</v>
      </c>
      <c r="K70" s="91" t="s">
        <v>139</v>
      </c>
      <c r="L70" s="91" t="s">
        <v>139</v>
      </c>
      <c r="M70" s="91" t="s">
        <v>139</v>
      </c>
      <c r="N70" s="91" t="s">
        <v>139</v>
      </c>
      <c r="O70" s="155" t="s">
        <v>305</v>
      </c>
      <c r="P70" s="156"/>
      <c r="Q70" s="118" t="s">
        <v>139</v>
      </c>
    </row>
    <row r="71" spans="2:17" ht="60" x14ac:dyDescent="0.25">
      <c r="B71" s="158" t="s">
        <v>161</v>
      </c>
      <c r="C71" s="159" t="s">
        <v>189</v>
      </c>
      <c r="D71" s="158" t="s">
        <v>192</v>
      </c>
      <c r="E71" s="161">
        <v>54</v>
      </c>
      <c r="F71" s="4"/>
      <c r="G71" s="4"/>
      <c r="H71" s="4" t="s">
        <v>140</v>
      </c>
      <c r="I71" s="91"/>
      <c r="J71" s="91" t="s">
        <v>139</v>
      </c>
      <c r="K71" s="91" t="s">
        <v>139</v>
      </c>
      <c r="L71" s="91" t="s">
        <v>139</v>
      </c>
      <c r="M71" s="91" t="s">
        <v>139</v>
      </c>
      <c r="N71" s="91" t="s">
        <v>139</v>
      </c>
      <c r="O71" s="155" t="s">
        <v>305</v>
      </c>
      <c r="P71" s="156"/>
      <c r="Q71" s="118" t="s">
        <v>139</v>
      </c>
    </row>
    <row r="72" spans="2:17" ht="60" x14ac:dyDescent="0.25">
      <c r="B72" s="158" t="s">
        <v>161</v>
      </c>
      <c r="C72" s="159" t="s">
        <v>190</v>
      </c>
      <c r="D72" s="158" t="s">
        <v>192</v>
      </c>
      <c r="E72" s="162">
        <v>108</v>
      </c>
      <c r="F72" s="4"/>
      <c r="G72" s="4"/>
      <c r="H72" s="4" t="s">
        <v>140</v>
      </c>
      <c r="I72" s="91"/>
      <c r="J72" s="91" t="s">
        <v>139</v>
      </c>
      <c r="K72" s="91" t="s">
        <v>139</v>
      </c>
      <c r="L72" s="91" t="s">
        <v>139</v>
      </c>
      <c r="M72" s="91" t="s">
        <v>139</v>
      </c>
      <c r="N72" s="91" t="s">
        <v>139</v>
      </c>
      <c r="O72" s="155" t="s">
        <v>305</v>
      </c>
      <c r="P72" s="156"/>
      <c r="Q72" s="118" t="s">
        <v>139</v>
      </c>
    </row>
    <row r="73" spans="2:17" ht="60" x14ac:dyDescent="0.25">
      <c r="B73" s="158" t="s">
        <v>161</v>
      </c>
      <c r="C73" s="159" t="s">
        <v>191</v>
      </c>
      <c r="D73" s="158" t="s">
        <v>192</v>
      </c>
      <c r="E73" s="162">
        <v>36</v>
      </c>
      <c r="F73" s="4"/>
      <c r="G73" s="4"/>
      <c r="H73" s="4" t="s">
        <v>140</v>
      </c>
      <c r="I73" s="91"/>
      <c r="J73" s="91" t="s">
        <v>139</v>
      </c>
      <c r="K73" s="91" t="s">
        <v>139</v>
      </c>
      <c r="L73" s="91" t="s">
        <v>139</v>
      </c>
      <c r="M73" s="91" t="s">
        <v>139</v>
      </c>
      <c r="N73" s="91" t="s">
        <v>139</v>
      </c>
      <c r="O73" s="155" t="s">
        <v>305</v>
      </c>
      <c r="P73" s="156"/>
      <c r="Q73" s="118" t="s">
        <v>139</v>
      </c>
    </row>
    <row r="74" spans="2:17" ht="60" x14ac:dyDescent="0.25">
      <c r="B74" s="158" t="s">
        <v>186</v>
      </c>
      <c r="C74" s="159" t="s">
        <v>193</v>
      </c>
      <c r="D74" s="158" t="s">
        <v>192</v>
      </c>
      <c r="E74" s="162">
        <v>80</v>
      </c>
      <c r="F74" s="4"/>
      <c r="G74" s="4"/>
      <c r="H74" s="4" t="s">
        <v>140</v>
      </c>
      <c r="I74" s="91"/>
      <c r="J74" s="91" t="s">
        <v>139</v>
      </c>
      <c r="K74" s="91" t="s">
        <v>139</v>
      </c>
      <c r="L74" s="91" t="s">
        <v>139</v>
      </c>
      <c r="M74" s="91" t="s">
        <v>139</v>
      </c>
      <c r="N74" s="91" t="s">
        <v>139</v>
      </c>
      <c r="O74" s="155" t="s">
        <v>306</v>
      </c>
      <c r="P74" s="155" t="s">
        <v>198</v>
      </c>
      <c r="Q74" s="118" t="s">
        <v>139</v>
      </c>
    </row>
    <row r="75" spans="2:17" ht="60" x14ac:dyDescent="0.25">
      <c r="B75" s="158" t="s">
        <v>186</v>
      </c>
      <c r="C75" s="159" t="s">
        <v>194</v>
      </c>
      <c r="D75" s="158" t="s">
        <v>192</v>
      </c>
      <c r="E75" s="162">
        <v>60</v>
      </c>
      <c r="F75" s="4"/>
      <c r="G75" s="4"/>
      <c r="H75" s="4" t="s">
        <v>140</v>
      </c>
      <c r="I75" s="91"/>
      <c r="J75" s="91" t="s">
        <v>139</v>
      </c>
      <c r="K75" s="91" t="s">
        <v>139</v>
      </c>
      <c r="L75" s="91" t="s">
        <v>139</v>
      </c>
      <c r="M75" s="91" t="s">
        <v>139</v>
      </c>
      <c r="N75" s="91" t="s">
        <v>139</v>
      </c>
      <c r="O75" s="155" t="s">
        <v>306</v>
      </c>
      <c r="P75" s="155" t="s">
        <v>198</v>
      </c>
      <c r="Q75" s="118" t="s">
        <v>139</v>
      </c>
    </row>
    <row r="76" spans="2:17" ht="60" x14ac:dyDescent="0.25">
      <c r="B76" s="158" t="s">
        <v>186</v>
      </c>
      <c r="C76" s="159" t="s">
        <v>195</v>
      </c>
      <c r="D76" s="158" t="s">
        <v>192</v>
      </c>
      <c r="E76" s="162">
        <v>110</v>
      </c>
      <c r="F76" s="4"/>
      <c r="G76" s="4"/>
      <c r="H76" s="4" t="s">
        <v>140</v>
      </c>
      <c r="I76" s="91"/>
      <c r="J76" s="91" t="s">
        <v>139</v>
      </c>
      <c r="K76" s="91" t="s">
        <v>139</v>
      </c>
      <c r="L76" s="91" t="s">
        <v>139</v>
      </c>
      <c r="M76" s="91" t="s">
        <v>139</v>
      </c>
      <c r="N76" s="91" t="s">
        <v>139</v>
      </c>
      <c r="O76" s="155" t="s">
        <v>306</v>
      </c>
      <c r="P76" s="155" t="s">
        <v>198</v>
      </c>
      <c r="Q76" s="118" t="s">
        <v>139</v>
      </c>
    </row>
    <row r="77" spans="2:17" x14ac:dyDescent="0.25">
      <c r="B77" s="158" t="s">
        <v>186</v>
      </c>
      <c r="C77" s="159" t="s">
        <v>196</v>
      </c>
      <c r="D77" s="158" t="s">
        <v>197</v>
      </c>
      <c r="E77" s="162">
        <v>60</v>
      </c>
      <c r="F77" s="4"/>
      <c r="G77" s="4"/>
      <c r="H77" s="4" t="s">
        <v>140</v>
      </c>
      <c r="I77" s="91"/>
      <c r="J77" s="91" t="s">
        <v>139</v>
      </c>
      <c r="K77" s="91" t="s">
        <v>139</v>
      </c>
      <c r="L77" s="91" t="s">
        <v>139</v>
      </c>
      <c r="M77" s="91" t="s">
        <v>139</v>
      </c>
      <c r="N77" s="91" t="s">
        <v>139</v>
      </c>
      <c r="O77" s="155" t="s">
        <v>306</v>
      </c>
      <c r="P77" s="155" t="s">
        <v>198</v>
      </c>
      <c r="Q77" s="118" t="s">
        <v>139</v>
      </c>
    </row>
    <row r="78" spans="2:17" x14ac:dyDescent="0.25">
      <c r="B78" s="3"/>
      <c r="C78" s="3"/>
      <c r="D78" s="5"/>
      <c r="E78" s="5"/>
      <c r="F78" s="4"/>
      <c r="G78" s="4"/>
      <c r="H78" s="4"/>
      <c r="I78" s="91"/>
      <c r="J78" s="91"/>
      <c r="K78" s="56"/>
      <c r="L78" s="56"/>
      <c r="M78" s="56"/>
      <c r="N78" s="56"/>
      <c r="O78" s="239"/>
      <c r="P78" s="240"/>
      <c r="Q78" s="56"/>
    </row>
    <row r="79" spans="2:17" x14ac:dyDescent="0.25">
      <c r="B79" s="3"/>
      <c r="C79" s="3"/>
      <c r="D79" s="5"/>
      <c r="E79" s="5"/>
      <c r="F79" s="4"/>
      <c r="G79" s="4"/>
      <c r="H79" s="4"/>
      <c r="I79" s="91"/>
      <c r="J79" s="91"/>
      <c r="K79" s="56"/>
      <c r="L79" s="56"/>
      <c r="M79" s="56"/>
      <c r="N79" s="56"/>
      <c r="O79" s="239"/>
      <c r="P79" s="240"/>
      <c r="Q79" s="56"/>
    </row>
    <row r="80" spans="2:17" x14ac:dyDescent="0.25">
      <c r="B80" s="3"/>
      <c r="C80" s="3"/>
      <c r="D80" s="5"/>
      <c r="E80" s="5"/>
      <c r="F80" s="4"/>
      <c r="G80" s="4"/>
      <c r="H80" s="4"/>
      <c r="I80" s="91"/>
      <c r="J80" s="91"/>
      <c r="K80" s="56"/>
      <c r="L80" s="56"/>
      <c r="M80" s="56"/>
      <c r="N80" s="56"/>
      <c r="O80" s="239"/>
      <c r="P80" s="240"/>
      <c r="Q80" s="56"/>
    </row>
    <row r="81" spans="2:17" x14ac:dyDescent="0.25">
      <c r="B81" s="3"/>
      <c r="C81" s="3"/>
      <c r="D81" s="5"/>
      <c r="E81" s="5"/>
      <c r="F81" s="4"/>
      <c r="G81" s="4"/>
      <c r="H81" s="4"/>
      <c r="I81" s="91"/>
      <c r="J81" s="91"/>
      <c r="K81" s="56"/>
      <c r="L81" s="56"/>
      <c r="M81" s="56"/>
      <c r="N81" s="56"/>
      <c r="O81" s="239"/>
      <c r="P81" s="240"/>
      <c r="Q81" s="56"/>
    </row>
    <row r="82" spans="2:17" x14ac:dyDescent="0.25">
      <c r="B82" s="3"/>
      <c r="C82" s="3"/>
      <c r="D82" s="5"/>
      <c r="E82" s="5"/>
      <c r="F82" s="4"/>
      <c r="G82" s="4"/>
      <c r="H82" s="4"/>
      <c r="I82" s="91"/>
      <c r="J82" s="91"/>
      <c r="K82" s="56"/>
      <c r="L82" s="56"/>
      <c r="M82" s="56"/>
      <c r="N82" s="56"/>
      <c r="O82" s="239"/>
      <c r="P82" s="240"/>
      <c r="Q82" s="56"/>
    </row>
    <row r="83" spans="2:17" x14ac:dyDescent="0.25">
      <c r="B83" s="3"/>
      <c r="C83" s="3"/>
      <c r="D83" s="5"/>
      <c r="E83" s="5"/>
      <c r="F83" s="4"/>
      <c r="G83" s="4"/>
      <c r="H83" s="4"/>
      <c r="I83" s="91"/>
      <c r="J83" s="91"/>
      <c r="K83" s="56"/>
      <c r="L83" s="56"/>
      <c r="M83" s="56"/>
      <c r="N83" s="56"/>
      <c r="O83" s="239"/>
      <c r="P83" s="240"/>
      <c r="Q83" s="56"/>
    </row>
    <row r="84" spans="2:17" x14ac:dyDescent="0.25">
      <c r="B84" s="56"/>
      <c r="C84" s="56"/>
      <c r="D84" s="56"/>
      <c r="E84" s="56"/>
      <c r="F84" s="56"/>
      <c r="G84" s="56"/>
      <c r="H84" s="56"/>
      <c r="I84" s="56"/>
      <c r="J84" s="56"/>
      <c r="K84" s="56"/>
      <c r="L84" s="56"/>
      <c r="M84" s="56"/>
      <c r="N84" s="56"/>
      <c r="O84" s="239"/>
      <c r="P84" s="240"/>
      <c r="Q84" s="56"/>
    </row>
    <row r="85" spans="2:17" x14ac:dyDescent="0.25">
      <c r="B85" s="9" t="s">
        <v>1</v>
      </c>
    </row>
    <row r="86" spans="2:17" ht="19.5" customHeight="1" x14ac:dyDescent="0.25">
      <c r="B86" s="9" t="s">
        <v>37</v>
      </c>
    </row>
    <row r="87" spans="2:17" ht="21" customHeight="1" x14ac:dyDescent="0.25">
      <c r="B87" s="9" t="s">
        <v>62</v>
      </c>
    </row>
    <row r="88" spans="2:17" ht="33.6" customHeight="1" x14ac:dyDescent="0.25"/>
    <row r="89" spans="2:17" ht="15.75" thickBot="1" x14ac:dyDescent="0.3"/>
    <row r="90" spans="2:17" ht="27" thickBot="1" x14ac:dyDescent="0.3">
      <c r="B90" s="241" t="s">
        <v>38</v>
      </c>
      <c r="C90" s="242"/>
      <c r="D90" s="242"/>
      <c r="E90" s="242"/>
      <c r="F90" s="242"/>
      <c r="G90" s="242"/>
      <c r="H90" s="242"/>
      <c r="I90" s="242"/>
      <c r="J90" s="242"/>
      <c r="K90" s="242"/>
      <c r="L90" s="242"/>
      <c r="M90" s="242"/>
      <c r="N90" s="243"/>
    </row>
    <row r="92" spans="2:17" ht="46.9" customHeight="1" x14ac:dyDescent="0.25">
      <c r="B92" s="50" t="s">
        <v>0</v>
      </c>
      <c r="C92" s="50" t="s">
        <v>39</v>
      </c>
      <c r="D92" s="50" t="s">
        <v>40</v>
      </c>
      <c r="E92" s="50" t="s">
        <v>115</v>
      </c>
      <c r="F92" s="50" t="s">
        <v>117</v>
      </c>
      <c r="G92" s="50" t="s">
        <v>118</v>
      </c>
      <c r="H92" s="50" t="s">
        <v>119</v>
      </c>
      <c r="I92" s="50" t="s">
        <v>116</v>
      </c>
      <c r="J92" s="237" t="s">
        <v>120</v>
      </c>
      <c r="K92" s="244"/>
      <c r="L92" s="238"/>
      <c r="M92" s="50" t="s">
        <v>124</v>
      </c>
      <c r="N92" s="50" t="s">
        <v>41</v>
      </c>
      <c r="O92" s="50" t="s">
        <v>42</v>
      </c>
      <c r="P92" s="237" t="s">
        <v>3</v>
      </c>
      <c r="Q92" s="238"/>
    </row>
    <row r="93" spans="2:17" ht="30" x14ac:dyDescent="0.25">
      <c r="B93" s="190" t="s">
        <v>43</v>
      </c>
      <c r="C93" s="190">
        <f>634/200</f>
        <v>3.17</v>
      </c>
      <c r="D93" s="3" t="s">
        <v>326</v>
      </c>
      <c r="E93" s="3">
        <v>98429542</v>
      </c>
      <c r="F93" s="3" t="s">
        <v>327</v>
      </c>
      <c r="G93" s="3" t="s">
        <v>328</v>
      </c>
      <c r="H93" s="176">
        <v>38921</v>
      </c>
      <c r="I93" s="5" t="s">
        <v>140</v>
      </c>
      <c r="J93" s="1" t="s">
        <v>329</v>
      </c>
      <c r="K93" s="92" t="s">
        <v>330</v>
      </c>
      <c r="L93" s="91" t="s">
        <v>43</v>
      </c>
      <c r="M93" s="118" t="s">
        <v>139</v>
      </c>
      <c r="N93" s="118" t="s">
        <v>139</v>
      </c>
      <c r="O93" s="118" t="s">
        <v>139</v>
      </c>
      <c r="P93" s="254"/>
      <c r="Q93" s="255"/>
    </row>
    <row r="94" spans="2:17" ht="30" x14ac:dyDescent="0.25">
      <c r="B94" s="190" t="s">
        <v>43</v>
      </c>
      <c r="C94" s="190">
        <f t="shared" ref="C94:C119" si="1">634/200</f>
        <v>3.17</v>
      </c>
      <c r="D94" s="3" t="s">
        <v>331</v>
      </c>
      <c r="E94" s="3">
        <v>27259411</v>
      </c>
      <c r="F94" s="3" t="s">
        <v>332</v>
      </c>
      <c r="G94" s="3" t="s">
        <v>333</v>
      </c>
      <c r="H94" s="176">
        <v>40781</v>
      </c>
      <c r="I94" s="5" t="s">
        <v>140</v>
      </c>
      <c r="J94" s="1" t="s">
        <v>334</v>
      </c>
      <c r="K94" s="92" t="s">
        <v>335</v>
      </c>
      <c r="L94" s="91" t="s">
        <v>336</v>
      </c>
      <c r="M94" s="118" t="s">
        <v>139</v>
      </c>
      <c r="N94" s="118" t="s">
        <v>139</v>
      </c>
      <c r="O94" s="118" t="s">
        <v>139</v>
      </c>
      <c r="P94" s="254"/>
      <c r="Q94" s="255"/>
    </row>
    <row r="95" spans="2:17" ht="30" x14ac:dyDescent="0.25">
      <c r="B95" s="190" t="s">
        <v>43</v>
      </c>
      <c r="C95" s="190">
        <f t="shared" si="1"/>
        <v>3.17</v>
      </c>
      <c r="D95" s="3" t="s">
        <v>331</v>
      </c>
      <c r="E95" s="3">
        <v>27259411</v>
      </c>
      <c r="F95" s="3" t="s">
        <v>332</v>
      </c>
      <c r="G95" s="3" t="s">
        <v>333</v>
      </c>
      <c r="H95" s="176">
        <v>40781</v>
      </c>
      <c r="I95" s="5" t="s">
        <v>140</v>
      </c>
      <c r="J95" s="1" t="s">
        <v>337</v>
      </c>
      <c r="K95" s="92" t="s">
        <v>338</v>
      </c>
      <c r="L95" s="91" t="s">
        <v>339</v>
      </c>
      <c r="M95" s="118" t="s">
        <v>139</v>
      </c>
      <c r="N95" s="118" t="s">
        <v>139</v>
      </c>
      <c r="O95" s="118" t="s">
        <v>139</v>
      </c>
      <c r="P95" s="254"/>
      <c r="Q95" s="255"/>
    </row>
    <row r="96" spans="2:17" ht="30" x14ac:dyDescent="0.25">
      <c r="B96" s="190" t="s">
        <v>43</v>
      </c>
      <c r="C96" s="190">
        <f t="shared" si="1"/>
        <v>3.17</v>
      </c>
      <c r="D96" s="3" t="s">
        <v>340</v>
      </c>
      <c r="E96" s="3">
        <v>59668210</v>
      </c>
      <c r="F96" s="3" t="s">
        <v>341</v>
      </c>
      <c r="G96" s="3" t="s">
        <v>235</v>
      </c>
      <c r="H96" s="176">
        <v>36981</v>
      </c>
      <c r="I96" s="5" t="s">
        <v>140</v>
      </c>
      <c r="J96" s="1" t="s">
        <v>342</v>
      </c>
      <c r="K96" s="92" t="s">
        <v>343</v>
      </c>
      <c r="L96" s="91" t="s">
        <v>339</v>
      </c>
      <c r="M96" s="118" t="s">
        <v>139</v>
      </c>
      <c r="N96" s="118" t="s">
        <v>139</v>
      </c>
      <c r="O96" s="118" t="s">
        <v>139</v>
      </c>
      <c r="P96" s="254"/>
      <c r="Q96" s="255"/>
    </row>
    <row r="97" spans="2:17" ht="30" x14ac:dyDescent="0.25">
      <c r="B97" s="190" t="s">
        <v>43</v>
      </c>
      <c r="C97" s="190">
        <f t="shared" si="1"/>
        <v>3.17</v>
      </c>
      <c r="D97" s="3" t="s">
        <v>344</v>
      </c>
      <c r="E97" s="3">
        <v>16796271</v>
      </c>
      <c r="F97" s="3" t="s">
        <v>345</v>
      </c>
      <c r="G97" s="3" t="s">
        <v>346</v>
      </c>
      <c r="H97" s="176">
        <v>38163</v>
      </c>
      <c r="I97" s="5" t="s">
        <v>139</v>
      </c>
      <c r="J97" s="1" t="s">
        <v>347</v>
      </c>
      <c r="K97" s="92" t="s">
        <v>348</v>
      </c>
      <c r="L97" s="91" t="s">
        <v>349</v>
      </c>
      <c r="M97" s="118" t="s">
        <v>139</v>
      </c>
      <c r="N97" s="118" t="s">
        <v>140</v>
      </c>
      <c r="O97" s="118" t="s">
        <v>139</v>
      </c>
      <c r="P97" s="254"/>
      <c r="Q97" s="255"/>
    </row>
    <row r="98" spans="2:17" ht="30" x14ac:dyDescent="0.25">
      <c r="B98" s="190" t="s">
        <v>43</v>
      </c>
      <c r="C98" s="190">
        <f t="shared" si="1"/>
        <v>3.17</v>
      </c>
      <c r="D98" s="3" t="s">
        <v>344</v>
      </c>
      <c r="E98" s="3">
        <v>16796271</v>
      </c>
      <c r="F98" s="3" t="s">
        <v>345</v>
      </c>
      <c r="G98" s="3" t="s">
        <v>346</v>
      </c>
      <c r="H98" s="176">
        <v>38163</v>
      </c>
      <c r="I98" s="5" t="s">
        <v>139</v>
      </c>
      <c r="J98" s="1" t="s">
        <v>350</v>
      </c>
      <c r="K98" s="92" t="s">
        <v>351</v>
      </c>
      <c r="L98" s="91" t="s">
        <v>352</v>
      </c>
      <c r="M98" s="118" t="s">
        <v>139</v>
      </c>
      <c r="N98" s="118" t="s">
        <v>140</v>
      </c>
      <c r="O98" s="118" t="s">
        <v>139</v>
      </c>
      <c r="P98" s="254"/>
      <c r="Q98" s="255"/>
    </row>
    <row r="99" spans="2:17" ht="30" x14ac:dyDescent="0.25">
      <c r="B99" s="190" t="s">
        <v>43</v>
      </c>
      <c r="C99" s="190">
        <f t="shared" si="1"/>
        <v>3.17</v>
      </c>
      <c r="D99" s="3" t="s">
        <v>344</v>
      </c>
      <c r="E99" s="3">
        <v>16796271</v>
      </c>
      <c r="F99" s="3" t="s">
        <v>345</v>
      </c>
      <c r="G99" s="3" t="s">
        <v>346</v>
      </c>
      <c r="H99" s="176">
        <v>38163</v>
      </c>
      <c r="I99" s="5" t="s">
        <v>139</v>
      </c>
      <c r="J99" s="1" t="s">
        <v>353</v>
      </c>
      <c r="K99" s="92" t="s">
        <v>354</v>
      </c>
      <c r="L99" s="91" t="s">
        <v>345</v>
      </c>
      <c r="M99" s="118" t="s">
        <v>139</v>
      </c>
      <c r="N99" s="118" t="s">
        <v>140</v>
      </c>
      <c r="O99" s="118" t="s">
        <v>139</v>
      </c>
      <c r="P99" s="254"/>
      <c r="Q99" s="255"/>
    </row>
    <row r="100" spans="2:17" ht="30" x14ac:dyDescent="0.25">
      <c r="B100" s="190" t="s">
        <v>43</v>
      </c>
      <c r="C100" s="190">
        <f t="shared" si="1"/>
        <v>3.17</v>
      </c>
      <c r="D100" s="3" t="s">
        <v>355</v>
      </c>
      <c r="E100" s="3">
        <v>59667652</v>
      </c>
      <c r="F100" s="3" t="s">
        <v>356</v>
      </c>
      <c r="G100" s="3" t="s">
        <v>357</v>
      </c>
      <c r="H100" s="3"/>
      <c r="I100" s="5"/>
      <c r="J100" s="1" t="s">
        <v>358</v>
      </c>
      <c r="K100" s="92" t="s">
        <v>359</v>
      </c>
      <c r="L100" s="91" t="s">
        <v>360</v>
      </c>
      <c r="M100" s="118" t="s">
        <v>139</v>
      </c>
      <c r="N100" s="118" t="s">
        <v>140</v>
      </c>
      <c r="O100" s="118" t="s">
        <v>139</v>
      </c>
      <c r="P100" s="254" t="s">
        <v>361</v>
      </c>
      <c r="Q100" s="255"/>
    </row>
    <row r="101" spans="2:17" ht="30" x14ac:dyDescent="0.25">
      <c r="B101" s="190" t="s">
        <v>43</v>
      </c>
      <c r="C101" s="190">
        <f t="shared" si="1"/>
        <v>3.17</v>
      </c>
      <c r="D101" s="3" t="s">
        <v>362</v>
      </c>
      <c r="E101" s="3">
        <v>1087192031</v>
      </c>
      <c r="F101" s="3" t="s">
        <v>363</v>
      </c>
      <c r="G101" s="3" t="s">
        <v>364</v>
      </c>
      <c r="H101" s="279">
        <v>41568</v>
      </c>
      <c r="I101" s="279" t="s">
        <v>308</v>
      </c>
      <c r="J101" s="1" t="s">
        <v>365</v>
      </c>
      <c r="K101" s="92" t="s">
        <v>366</v>
      </c>
      <c r="L101" s="91" t="s">
        <v>367</v>
      </c>
      <c r="M101" s="118" t="s">
        <v>139</v>
      </c>
      <c r="N101" s="118" t="s">
        <v>308</v>
      </c>
      <c r="O101" s="118" t="s">
        <v>139</v>
      </c>
      <c r="P101" s="254"/>
      <c r="Q101" s="255"/>
    </row>
    <row r="102" spans="2:17" ht="30" x14ac:dyDescent="0.25">
      <c r="B102" s="190" t="s">
        <v>43</v>
      </c>
      <c r="C102" s="190">
        <f t="shared" si="1"/>
        <v>3.17</v>
      </c>
      <c r="D102" s="3" t="s">
        <v>368</v>
      </c>
      <c r="E102" s="3">
        <v>59675171</v>
      </c>
      <c r="F102" s="3" t="s">
        <v>369</v>
      </c>
      <c r="G102" s="3" t="s">
        <v>370</v>
      </c>
      <c r="H102" s="176">
        <v>38782</v>
      </c>
      <c r="I102" s="5" t="s">
        <v>140</v>
      </c>
      <c r="J102" s="1" t="s">
        <v>371</v>
      </c>
      <c r="K102" s="92" t="s">
        <v>372</v>
      </c>
      <c r="L102" s="91" t="s">
        <v>373</v>
      </c>
      <c r="M102" s="118" t="s">
        <v>139</v>
      </c>
      <c r="N102" s="118" t="s">
        <v>139</v>
      </c>
      <c r="O102" s="118" t="s">
        <v>139</v>
      </c>
      <c r="P102" s="254"/>
      <c r="Q102" s="255"/>
    </row>
    <row r="103" spans="2:17" ht="30" x14ac:dyDescent="0.25">
      <c r="B103" s="190" t="s">
        <v>43</v>
      </c>
      <c r="C103" s="190">
        <f t="shared" si="1"/>
        <v>3.17</v>
      </c>
      <c r="D103" s="3" t="s">
        <v>368</v>
      </c>
      <c r="E103" s="3">
        <v>59675171</v>
      </c>
      <c r="F103" s="3" t="s">
        <v>369</v>
      </c>
      <c r="G103" s="3" t="s">
        <v>370</v>
      </c>
      <c r="H103" s="176">
        <v>38782</v>
      </c>
      <c r="I103" s="5" t="s">
        <v>140</v>
      </c>
      <c r="J103" s="1" t="s">
        <v>374</v>
      </c>
      <c r="K103" s="92" t="s">
        <v>375</v>
      </c>
      <c r="L103" s="91" t="s">
        <v>376</v>
      </c>
      <c r="M103" s="118" t="s">
        <v>139</v>
      </c>
      <c r="N103" s="118" t="s">
        <v>139</v>
      </c>
      <c r="O103" s="118" t="s">
        <v>139</v>
      </c>
      <c r="P103" s="254"/>
      <c r="Q103" s="255"/>
    </row>
    <row r="104" spans="2:17" ht="30" x14ac:dyDescent="0.25">
      <c r="B104" s="190" t="s">
        <v>43</v>
      </c>
      <c r="C104" s="190">
        <f t="shared" si="1"/>
        <v>3.17</v>
      </c>
      <c r="D104" s="3" t="s">
        <v>368</v>
      </c>
      <c r="E104" s="3">
        <v>59675171</v>
      </c>
      <c r="F104" s="3" t="s">
        <v>369</v>
      </c>
      <c r="G104" s="3" t="s">
        <v>370</v>
      </c>
      <c r="H104" s="176">
        <v>38782</v>
      </c>
      <c r="I104" s="5" t="s">
        <v>140</v>
      </c>
      <c r="J104" s="1" t="s">
        <v>371</v>
      </c>
      <c r="K104" s="92" t="s">
        <v>377</v>
      </c>
      <c r="L104" s="91" t="s">
        <v>378</v>
      </c>
      <c r="M104" s="118" t="s">
        <v>139</v>
      </c>
      <c r="N104" s="118" t="s">
        <v>139</v>
      </c>
      <c r="O104" s="118" t="s">
        <v>139</v>
      </c>
      <c r="P104" s="254"/>
      <c r="Q104" s="255"/>
    </row>
    <row r="105" spans="2:17" ht="30" x14ac:dyDescent="0.25">
      <c r="B105" s="190" t="s">
        <v>43</v>
      </c>
      <c r="C105" s="190">
        <f t="shared" si="1"/>
        <v>3.17</v>
      </c>
      <c r="D105" s="3" t="s">
        <v>368</v>
      </c>
      <c r="E105" s="3">
        <v>59675171</v>
      </c>
      <c r="F105" s="3" t="s">
        <v>369</v>
      </c>
      <c r="G105" s="3" t="s">
        <v>370</v>
      </c>
      <c r="H105" s="176">
        <v>38782</v>
      </c>
      <c r="I105" s="5" t="s">
        <v>140</v>
      </c>
      <c r="J105" s="1" t="s">
        <v>379</v>
      </c>
      <c r="K105" s="92" t="s">
        <v>380</v>
      </c>
      <c r="L105" s="91" t="s">
        <v>381</v>
      </c>
      <c r="M105" s="118" t="s">
        <v>139</v>
      </c>
      <c r="N105" s="118" t="s">
        <v>139</v>
      </c>
      <c r="O105" s="118" t="s">
        <v>139</v>
      </c>
      <c r="P105" s="254"/>
      <c r="Q105" s="255"/>
    </row>
    <row r="106" spans="2:17" ht="30" x14ac:dyDescent="0.25">
      <c r="B106" s="190" t="s">
        <v>43</v>
      </c>
      <c r="C106" s="190">
        <f t="shared" si="1"/>
        <v>3.17</v>
      </c>
      <c r="D106" s="3" t="s">
        <v>382</v>
      </c>
      <c r="E106" s="3">
        <v>59673263</v>
      </c>
      <c r="F106" s="3" t="s">
        <v>383</v>
      </c>
      <c r="G106" s="3" t="s">
        <v>346</v>
      </c>
      <c r="H106" s="176">
        <v>38331</v>
      </c>
      <c r="I106" s="5" t="s">
        <v>139</v>
      </c>
      <c r="J106" s="1" t="s">
        <v>384</v>
      </c>
      <c r="K106" s="92" t="s">
        <v>385</v>
      </c>
      <c r="L106" s="91" t="s">
        <v>386</v>
      </c>
      <c r="M106" s="118" t="s">
        <v>139</v>
      </c>
      <c r="N106" s="118" t="s">
        <v>140</v>
      </c>
      <c r="O106" s="118" t="s">
        <v>139</v>
      </c>
      <c r="P106" s="254"/>
      <c r="Q106" s="255"/>
    </row>
    <row r="107" spans="2:17" ht="30" x14ac:dyDescent="0.25">
      <c r="B107" s="190" t="s">
        <v>43</v>
      </c>
      <c r="C107" s="190">
        <f t="shared" si="1"/>
        <v>3.17</v>
      </c>
      <c r="D107" s="3" t="s">
        <v>382</v>
      </c>
      <c r="E107" s="3">
        <v>59673263</v>
      </c>
      <c r="F107" s="3" t="s">
        <v>383</v>
      </c>
      <c r="G107" s="3" t="s">
        <v>346</v>
      </c>
      <c r="H107" s="176">
        <v>38331</v>
      </c>
      <c r="I107" s="5" t="s">
        <v>139</v>
      </c>
      <c r="J107" s="1" t="s">
        <v>387</v>
      </c>
      <c r="K107" s="92" t="s">
        <v>388</v>
      </c>
      <c r="L107" s="91" t="s">
        <v>389</v>
      </c>
      <c r="M107" s="118" t="s">
        <v>139</v>
      </c>
      <c r="N107" s="118" t="s">
        <v>140</v>
      </c>
      <c r="O107" s="118" t="s">
        <v>139</v>
      </c>
      <c r="P107" s="254"/>
      <c r="Q107" s="255"/>
    </row>
    <row r="108" spans="2:17" x14ac:dyDescent="0.25">
      <c r="B108" s="190" t="s">
        <v>44</v>
      </c>
      <c r="C108" s="190">
        <f t="shared" si="1"/>
        <v>3.17</v>
      </c>
      <c r="D108" s="3" t="s">
        <v>390</v>
      </c>
      <c r="E108" s="3">
        <v>59679398</v>
      </c>
      <c r="F108" s="3" t="s">
        <v>391</v>
      </c>
      <c r="G108" s="3" t="s">
        <v>357</v>
      </c>
      <c r="H108" s="176">
        <v>39262</v>
      </c>
      <c r="I108" s="5" t="s">
        <v>139</v>
      </c>
      <c r="J108" s="1" t="s">
        <v>392</v>
      </c>
      <c r="K108" s="91" t="s">
        <v>393</v>
      </c>
      <c r="L108" s="91" t="s">
        <v>386</v>
      </c>
      <c r="M108" s="118" t="s">
        <v>139</v>
      </c>
      <c r="N108" s="118" t="s">
        <v>139</v>
      </c>
      <c r="O108" s="118" t="s">
        <v>139</v>
      </c>
      <c r="P108" s="239"/>
      <c r="Q108" s="240"/>
    </row>
    <row r="109" spans="2:17" x14ac:dyDescent="0.25">
      <c r="B109" s="190" t="s">
        <v>44</v>
      </c>
      <c r="C109" s="190">
        <f t="shared" si="1"/>
        <v>3.17</v>
      </c>
      <c r="D109" s="3" t="s">
        <v>394</v>
      </c>
      <c r="E109" s="3">
        <v>1130590062</v>
      </c>
      <c r="F109" s="3" t="s">
        <v>395</v>
      </c>
      <c r="G109" s="3" t="s">
        <v>396</v>
      </c>
      <c r="H109" s="176">
        <v>41055</v>
      </c>
      <c r="I109" s="5" t="s">
        <v>139</v>
      </c>
      <c r="J109" s="1" t="s">
        <v>397</v>
      </c>
      <c r="K109" s="91" t="s">
        <v>398</v>
      </c>
      <c r="L109" s="91" t="s">
        <v>399</v>
      </c>
      <c r="M109" s="118" t="s">
        <v>139</v>
      </c>
      <c r="N109" s="118" t="s">
        <v>139</v>
      </c>
      <c r="O109" s="118" t="s">
        <v>139</v>
      </c>
      <c r="P109" s="239"/>
      <c r="Q109" s="240"/>
    </row>
    <row r="110" spans="2:17" x14ac:dyDescent="0.25">
      <c r="B110" s="190" t="s">
        <v>44</v>
      </c>
      <c r="C110" s="190">
        <f t="shared" si="1"/>
        <v>3.17</v>
      </c>
      <c r="D110" s="3" t="s">
        <v>400</v>
      </c>
      <c r="E110" s="3">
        <v>113635394</v>
      </c>
      <c r="F110" s="3" t="s">
        <v>391</v>
      </c>
      <c r="G110" s="3" t="s">
        <v>396</v>
      </c>
      <c r="H110" s="176">
        <v>40858</v>
      </c>
      <c r="I110" s="5" t="s">
        <v>139</v>
      </c>
      <c r="J110" s="1" t="s">
        <v>384</v>
      </c>
      <c r="K110" s="280" t="s">
        <v>401</v>
      </c>
      <c r="L110" s="91" t="s">
        <v>386</v>
      </c>
      <c r="M110" s="118" t="s">
        <v>139</v>
      </c>
      <c r="N110" s="118" t="s">
        <v>139</v>
      </c>
      <c r="O110" s="118" t="s">
        <v>139</v>
      </c>
      <c r="P110" s="239"/>
      <c r="Q110" s="240"/>
    </row>
    <row r="111" spans="2:17" x14ac:dyDescent="0.25">
      <c r="B111" s="190" t="s">
        <v>44</v>
      </c>
      <c r="C111" s="190">
        <f t="shared" si="1"/>
        <v>3.17</v>
      </c>
      <c r="D111" s="3" t="s">
        <v>402</v>
      </c>
      <c r="E111" s="3">
        <v>1087189118</v>
      </c>
      <c r="F111" s="3" t="s">
        <v>403</v>
      </c>
      <c r="G111" s="3" t="s">
        <v>404</v>
      </c>
      <c r="H111" s="176">
        <v>41818</v>
      </c>
      <c r="I111" s="5" t="s">
        <v>140</v>
      </c>
      <c r="J111" s="1" t="s">
        <v>405</v>
      </c>
      <c r="K111" s="91" t="s">
        <v>406</v>
      </c>
      <c r="L111" s="91" t="s">
        <v>407</v>
      </c>
      <c r="M111" s="118" t="s">
        <v>139</v>
      </c>
      <c r="N111" s="118" t="s">
        <v>139</v>
      </c>
      <c r="O111" s="118" t="s">
        <v>139</v>
      </c>
      <c r="P111" s="239"/>
      <c r="Q111" s="240"/>
    </row>
    <row r="112" spans="2:17" x14ac:dyDescent="0.25">
      <c r="B112" s="190" t="s">
        <v>44</v>
      </c>
      <c r="C112" s="190">
        <f t="shared" si="1"/>
        <v>3.17</v>
      </c>
      <c r="D112" s="3" t="s">
        <v>408</v>
      </c>
      <c r="E112" s="3">
        <v>52379053</v>
      </c>
      <c r="F112" s="3" t="s">
        <v>363</v>
      </c>
      <c r="G112" s="3" t="s">
        <v>333</v>
      </c>
      <c r="H112" s="176">
        <v>37491</v>
      </c>
      <c r="I112" s="5" t="s">
        <v>139</v>
      </c>
      <c r="J112" s="1" t="s">
        <v>409</v>
      </c>
      <c r="K112" s="91" t="s">
        <v>410</v>
      </c>
      <c r="L112" s="91" t="s">
        <v>411</v>
      </c>
      <c r="M112" s="118" t="s">
        <v>139</v>
      </c>
      <c r="N112" s="118" t="s">
        <v>139</v>
      </c>
      <c r="O112" s="118" t="s">
        <v>139</v>
      </c>
      <c r="P112" s="239"/>
      <c r="Q112" s="240"/>
    </row>
    <row r="113" spans="1:26" x14ac:dyDescent="0.25">
      <c r="B113" s="190" t="s">
        <v>44</v>
      </c>
      <c r="C113" s="190">
        <f t="shared" si="1"/>
        <v>3.17</v>
      </c>
      <c r="D113" s="3" t="s">
        <v>408</v>
      </c>
      <c r="E113" s="3">
        <v>52379053</v>
      </c>
      <c r="F113" s="3" t="s">
        <v>363</v>
      </c>
      <c r="G113" s="3" t="s">
        <v>333</v>
      </c>
      <c r="H113" s="176">
        <v>37491</v>
      </c>
      <c r="I113" s="5" t="s">
        <v>139</v>
      </c>
      <c r="J113" s="1" t="s">
        <v>412</v>
      </c>
      <c r="K113" s="280" t="s">
        <v>413</v>
      </c>
      <c r="L113" s="91" t="s">
        <v>363</v>
      </c>
      <c r="M113" s="118" t="s">
        <v>139</v>
      </c>
      <c r="N113" s="118" t="s">
        <v>139</v>
      </c>
      <c r="O113" s="118" t="s">
        <v>139</v>
      </c>
      <c r="P113" s="239"/>
      <c r="Q113" s="240"/>
    </row>
    <row r="114" spans="1:26" x14ac:dyDescent="0.25">
      <c r="B114" s="190" t="s">
        <v>44</v>
      </c>
      <c r="C114" s="190">
        <f t="shared" si="1"/>
        <v>3.17</v>
      </c>
      <c r="D114" s="3" t="s">
        <v>414</v>
      </c>
      <c r="E114" s="3">
        <v>1085291960</v>
      </c>
      <c r="F114" s="3" t="s">
        <v>363</v>
      </c>
      <c r="G114" s="3" t="s">
        <v>333</v>
      </c>
      <c r="H114" s="281">
        <v>41730</v>
      </c>
      <c r="I114" s="5" t="s">
        <v>140</v>
      </c>
      <c r="J114" s="1" t="s">
        <v>284</v>
      </c>
      <c r="K114" s="91" t="s">
        <v>415</v>
      </c>
      <c r="L114" s="91"/>
      <c r="M114" s="118" t="s">
        <v>139</v>
      </c>
      <c r="N114" s="118" t="s">
        <v>139</v>
      </c>
      <c r="O114" s="118" t="s">
        <v>139</v>
      </c>
      <c r="P114" s="239"/>
      <c r="Q114" s="240"/>
    </row>
    <row r="115" spans="1:26" x14ac:dyDescent="0.25">
      <c r="B115" s="190" t="s">
        <v>44</v>
      </c>
      <c r="C115" s="190">
        <f t="shared" si="1"/>
        <v>3.17</v>
      </c>
      <c r="D115" s="3" t="s">
        <v>416</v>
      </c>
      <c r="E115" s="3">
        <v>59677090</v>
      </c>
      <c r="F115" s="3" t="s">
        <v>417</v>
      </c>
      <c r="G115" s="3" t="s">
        <v>418</v>
      </c>
      <c r="H115" s="176">
        <v>40886</v>
      </c>
      <c r="I115" s="5" t="s">
        <v>140</v>
      </c>
      <c r="J115" s="1" t="s">
        <v>419</v>
      </c>
      <c r="K115" s="91" t="s">
        <v>420</v>
      </c>
      <c r="L115" s="91" t="s">
        <v>421</v>
      </c>
      <c r="M115" s="118" t="s">
        <v>140</v>
      </c>
      <c r="N115" s="118" t="s">
        <v>140</v>
      </c>
      <c r="O115" s="118" t="s">
        <v>139</v>
      </c>
      <c r="P115" s="239"/>
      <c r="Q115" s="240"/>
    </row>
    <row r="116" spans="1:26" x14ac:dyDescent="0.25">
      <c r="B116" s="190" t="s">
        <v>44</v>
      </c>
      <c r="C116" s="190">
        <f t="shared" si="1"/>
        <v>3.17</v>
      </c>
      <c r="D116" s="3" t="s">
        <v>422</v>
      </c>
      <c r="E116" s="3">
        <v>59685855</v>
      </c>
      <c r="F116" s="3" t="s">
        <v>363</v>
      </c>
      <c r="G116" s="3" t="s">
        <v>423</v>
      </c>
      <c r="H116" s="176">
        <v>39543</v>
      </c>
      <c r="I116" s="5" t="s">
        <v>140</v>
      </c>
      <c r="J116" s="1" t="s">
        <v>424</v>
      </c>
      <c r="K116" s="91" t="s">
        <v>425</v>
      </c>
      <c r="L116" s="91" t="s">
        <v>426</v>
      </c>
      <c r="M116" s="118" t="s">
        <v>139</v>
      </c>
      <c r="N116" s="118" t="s">
        <v>140</v>
      </c>
      <c r="O116" s="118" t="s">
        <v>139</v>
      </c>
      <c r="P116" s="239"/>
      <c r="Q116" s="240"/>
    </row>
    <row r="117" spans="1:26" x14ac:dyDescent="0.25">
      <c r="B117" s="190" t="s">
        <v>44</v>
      </c>
      <c r="C117" s="190">
        <f t="shared" si="1"/>
        <v>3.17</v>
      </c>
      <c r="D117" s="3" t="s">
        <v>427</v>
      </c>
      <c r="E117" s="3">
        <v>1143931134</v>
      </c>
      <c r="F117" s="3" t="s">
        <v>395</v>
      </c>
      <c r="G117" s="3" t="s">
        <v>370</v>
      </c>
      <c r="H117" s="176">
        <v>41620</v>
      </c>
      <c r="I117" s="5" t="s">
        <v>140</v>
      </c>
      <c r="J117" s="1"/>
      <c r="K117" s="91"/>
      <c r="L117" s="91"/>
      <c r="M117" s="118"/>
      <c r="N117" s="118"/>
      <c r="O117" s="118" t="s">
        <v>139</v>
      </c>
      <c r="P117" s="239" t="s">
        <v>428</v>
      </c>
      <c r="Q117" s="240"/>
    </row>
    <row r="118" spans="1:26" x14ac:dyDescent="0.25">
      <c r="B118" s="190" t="s">
        <v>44</v>
      </c>
      <c r="C118" s="190">
        <f t="shared" si="1"/>
        <v>3.17</v>
      </c>
      <c r="D118" s="3" t="s">
        <v>429</v>
      </c>
      <c r="E118" s="3">
        <v>1087111347</v>
      </c>
      <c r="F118" s="3" t="s">
        <v>363</v>
      </c>
      <c r="G118" s="3" t="s">
        <v>430</v>
      </c>
      <c r="H118" s="176">
        <v>41222</v>
      </c>
      <c r="I118" s="5" t="s">
        <v>139</v>
      </c>
      <c r="J118" s="1" t="s">
        <v>431</v>
      </c>
      <c r="K118" s="91" t="s">
        <v>432</v>
      </c>
      <c r="L118" s="91" t="s">
        <v>399</v>
      </c>
      <c r="M118" s="118" t="s">
        <v>139</v>
      </c>
      <c r="N118" s="118" t="s">
        <v>139</v>
      </c>
      <c r="O118" s="118" t="s">
        <v>139</v>
      </c>
      <c r="P118" s="239"/>
      <c r="Q118" s="240"/>
    </row>
    <row r="119" spans="1:26" x14ac:dyDescent="0.25">
      <c r="B119" s="190" t="s">
        <v>44</v>
      </c>
      <c r="C119" s="190">
        <f t="shared" si="1"/>
        <v>3.17</v>
      </c>
      <c r="D119" s="3" t="s">
        <v>433</v>
      </c>
      <c r="E119" s="3">
        <v>59681433</v>
      </c>
      <c r="F119" s="3" t="s">
        <v>395</v>
      </c>
      <c r="G119" s="3" t="s">
        <v>370</v>
      </c>
      <c r="H119" s="176">
        <v>40807</v>
      </c>
      <c r="I119" s="5" t="s">
        <v>434</v>
      </c>
      <c r="J119" s="1"/>
      <c r="K119" s="91"/>
      <c r="L119" s="91"/>
      <c r="M119" s="118"/>
      <c r="N119" s="118"/>
      <c r="O119" s="118" t="s">
        <v>139</v>
      </c>
      <c r="P119" s="239" t="s">
        <v>435</v>
      </c>
      <c r="Q119" s="240"/>
    </row>
    <row r="121" spans="1:26" ht="15.75" thickBot="1" x14ac:dyDescent="0.3"/>
    <row r="122" spans="1:26" ht="27" thickBot="1" x14ac:dyDescent="0.3">
      <c r="B122" s="241" t="s">
        <v>46</v>
      </c>
      <c r="C122" s="242"/>
      <c r="D122" s="242"/>
      <c r="E122" s="242"/>
      <c r="F122" s="242"/>
      <c r="G122" s="242"/>
      <c r="H122" s="242"/>
      <c r="I122" s="242"/>
      <c r="J122" s="242"/>
      <c r="K122" s="242"/>
      <c r="L122" s="242"/>
      <c r="M122" s="242"/>
      <c r="N122" s="243"/>
    </row>
    <row r="125" spans="1:26" ht="30" x14ac:dyDescent="0.25">
      <c r="B125" s="61" t="s">
        <v>33</v>
      </c>
      <c r="C125" s="61" t="s">
        <v>47</v>
      </c>
      <c r="D125" s="237" t="s">
        <v>3</v>
      </c>
      <c r="E125" s="238"/>
    </row>
    <row r="126" spans="1:26" s="104" customFormat="1" ht="109.5" customHeight="1" x14ac:dyDescent="0.25">
      <c r="B126" s="62" t="s">
        <v>125</v>
      </c>
      <c r="C126" s="56" t="s">
        <v>308</v>
      </c>
      <c r="D126" s="245" t="s">
        <v>309</v>
      </c>
      <c r="E126" s="245"/>
      <c r="F126" s="9"/>
      <c r="G126" s="9"/>
      <c r="H126" s="9"/>
      <c r="I126" s="9"/>
      <c r="J126" s="9"/>
      <c r="K126" s="9"/>
      <c r="L126" s="9"/>
      <c r="M126" s="9"/>
      <c r="N126" s="9"/>
      <c r="O126" s="9"/>
      <c r="P126" s="9"/>
      <c r="Q126" s="9"/>
    </row>
    <row r="127" spans="1:26" s="110" customFormat="1" x14ac:dyDescent="0.25">
      <c r="A127" s="44">
        <v>1</v>
      </c>
      <c r="B127" s="9"/>
      <c r="C127" s="9"/>
      <c r="D127" s="9"/>
      <c r="E127" s="9"/>
      <c r="F127" s="9"/>
      <c r="G127" s="9"/>
      <c r="H127" s="9"/>
      <c r="I127" s="9"/>
      <c r="J127" s="9"/>
      <c r="K127" s="9"/>
      <c r="L127" s="9"/>
      <c r="M127" s="9"/>
      <c r="N127" s="9"/>
      <c r="O127" s="9"/>
      <c r="P127" s="9"/>
      <c r="Q127" s="9"/>
      <c r="R127" s="109"/>
      <c r="S127" s="109"/>
      <c r="T127" s="109"/>
      <c r="U127" s="109"/>
      <c r="V127" s="109"/>
      <c r="W127" s="109"/>
      <c r="X127" s="109"/>
      <c r="Y127" s="109"/>
      <c r="Z127" s="109"/>
    </row>
    <row r="128" spans="1:26" s="110" customFormat="1" x14ac:dyDescent="0.25">
      <c r="A128" s="44">
        <f>+A127+1</f>
        <v>2</v>
      </c>
      <c r="B128" s="9"/>
      <c r="C128" s="9"/>
      <c r="D128" s="9"/>
      <c r="E128" s="9"/>
      <c r="F128" s="9"/>
      <c r="G128" s="9"/>
      <c r="H128" s="9"/>
      <c r="I128" s="9"/>
      <c r="J128" s="9"/>
      <c r="K128" s="9"/>
      <c r="L128" s="9"/>
      <c r="M128" s="9"/>
      <c r="N128" s="9"/>
      <c r="O128" s="9"/>
      <c r="P128" s="9"/>
      <c r="Q128" s="9"/>
      <c r="R128" s="109"/>
      <c r="S128" s="109"/>
      <c r="T128" s="109"/>
      <c r="U128" s="109"/>
      <c r="V128" s="109"/>
      <c r="W128" s="109"/>
      <c r="X128" s="109"/>
      <c r="Y128" s="109"/>
      <c r="Z128" s="109"/>
    </row>
    <row r="129" spans="1:26" s="110" customFormat="1" ht="26.25" x14ac:dyDescent="0.25">
      <c r="A129" s="44">
        <f t="shared" ref="A129:A134" si="2">+A128+1</f>
        <v>3</v>
      </c>
      <c r="B129" s="222" t="s">
        <v>64</v>
      </c>
      <c r="C129" s="223"/>
      <c r="D129" s="223"/>
      <c r="E129" s="223"/>
      <c r="F129" s="223"/>
      <c r="G129" s="223"/>
      <c r="H129" s="223"/>
      <c r="I129" s="223"/>
      <c r="J129" s="223"/>
      <c r="K129" s="223"/>
      <c r="L129" s="223"/>
      <c r="M129" s="223"/>
      <c r="N129" s="223"/>
      <c r="O129" s="223"/>
      <c r="P129" s="223"/>
      <c r="Q129" s="9"/>
      <c r="R129" s="109"/>
      <c r="S129" s="109"/>
      <c r="T129" s="109"/>
      <c r="U129" s="109"/>
      <c r="V129" s="109"/>
      <c r="W129" s="109"/>
      <c r="X129" s="109"/>
      <c r="Y129" s="109"/>
      <c r="Z129" s="109"/>
    </row>
    <row r="130" spans="1:26" s="110" customFormat="1" x14ac:dyDescent="0.25">
      <c r="A130" s="44">
        <f t="shared" si="2"/>
        <v>4</v>
      </c>
      <c r="B130" s="9"/>
      <c r="C130" s="9"/>
      <c r="D130" s="9"/>
      <c r="E130" s="9"/>
      <c r="F130" s="9"/>
      <c r="G130" s="9"/>
      <c r="H130" s="9"/>
      <c r="I130" s="9"/>
      <c r="J130" s="9"/>
      <c r="K130" s="9"/>
      <c r="L130" s="9"/>
      <c r="M130" s="9"/>
      <c r="N130" s="9"/>
      <c r="O130" s="9"/>
      <c r="P130" s="9"/>
      <c r="Q130" s="9"/>
      <c r="R130" s="109"/>
      <c r="S130" s="109"/>
      <c r="T130" s="109"/>
      <c r="U130" s="109"/>
      <c r="V130" s="109"/>
      <c r="W130" s="109"/>
      <c r="X130" s="109"/>
      <c r="Y130" s="109"/>
      <c r="Z130" s="109"/>
    </row>
    <row r="131" spans="1:26" s="110" customFormat="1" ht="15.75" thickBot="1" x14ac:dyDescent="0.3">
      <c r="A131" s="44">
        <f t="shared" si="2"/>
        <v>5</v>
      </c>
      <c r="B131" s="9"/>
      <c r="C131" s="9"/>
      <c r="D131" s="9"/>
      <c r="E131" s="9"/>
      <c r="F131" s="9"/>
      <c r="G131" s="9"/>
      <c r="H131" s="9"/>
      <c r="I131" s="9"/>
      <c r="J131" s="9"/>
      <c r="K131" s="9"/>
      <c r="L131" s="9"/>
      <c r="M131" s="9"/>
      <c r="N131" s="9"/>
      <c r="O131" s="9"/>
      <c r="P131" s="9"/>
      <c r="Q131" s="9"/>
      <c r="R131" s="109"/>
      <c r="S131" s="109"/>
      <c r="T131" s="109"/>
      <c r="U131" s="109"/>
      <c r="V131" s="109"/>
      <c r="W131" s="109"/>
      <c r="X131" s="109"/>
      <c r="Y131" s="109"/>
      <c r="Z131" s="109"/>
    </row>
    <row r="132" spans="1:26" s="110" customFormat="1" ht="27" thickBot="1" x14ac:dyDescent="0.3">
      <c r="A132" s="44">
        <f t="shared" si="2"/>
        <v>6</v>
      </c>
      <c r="B132" s="241" t="s">
        <v>54</v>
      </c>
      <c r="C132" s="242"/>
      <c r="D132" s="242"/>
      <c r="E132" s="242"/>
      <c r="F132" s="242"/>
      <c r="G132" s="242"/>
      <c r="H132" s="242"/>
      <c r="I132" s="242"/>
      <c r="J132" s="242"/>
      <c r="K132" s="242"/>
      <c r="L132" s="242"/>
      <c r="M132" s="242"/>
      <c r="N132" s="243"/>
      <c r="O132" s="9"/>
      <c r="P132" s="9"/>
      <c r="Q132" s="9"/>
      <c r="R132" s="109"/>
      <c r="S132" s="109"/>
      <c r="T132" s="109"/>
      <c r="U132" s="109"/>
      <c r="V132" s="109"/>
      <c r="W132" s="109"/>
      <c r="X132" s="109"/>
      <c r="Y132" s="109"/>
      <c r="Z132" s="109"/>
    </row>
    <row r="133" spans="1:26" s="110" customFormat="1" x14ac:dyDescent="0.25">
      <c r="A133" s="44">
        <f t="shared" si="2"/>
        <v>7</v>
      </c>
      <c r="B133" s="9"/>
      <c r="C133" s="9"/>
      <c r="D133" s="9"/>
      <c r="E133" s="9"/>
      <c r="F133" s="9"/>
      <c r="G133" s="9"/>
      <c r="H133" s="9"/>
      <c r="I133" s="9"/>
      <c r="J133" s="9"/>
      <c r="K133" s="9"/>
      <c r="L133" s="9"/>
      <c r="M133" s="9"/>
      <c r="N133" s="9"/>
      <c r="O133" s="9"/>
      <c r="P133" s="9"/>
      <c r="Q133" s="9"/>
      <c r="R133" s="109"/>
      <c r="S133" s="109"/>
      <c r="T133" s="109"/>
      <c r="U133" s="109"/>
      <c r="V133" s="109"/>
      <c r="W133" s="109"/>
      <c r="X133" s="109"/>
      <c r="Y133" s="109"/>
      <c r="Z133" s="109"/>
    </row>
    <row r="134" spans="1:26" s="110" customFormat="1" ht="15.75" thickBot="1" x14ac:dyDescent="0.3">
      <c r="A134" s="44">
        <f t="shared" si="2"/>
        <v>8</v>
      </c>
      <c r="B134" s="9"/>
      <c r="C134" s="9"/>
      <c r="D134" s="9"/>
      <c r="E134" s="9"/>
      <c r="F134" s="9"/>
      <c r="G134" s="9"/>
      <c r="H134" s="9"/>
      <c r="I134" s="9"/>
      <c r="J134" s="9"/>
      <c r="K134" s="9"/>
      <c r="L134" s="9"/>
      <c r="M134" s="58"/>
      <c r="N134" s="58"/>
      <c r="O134" s="9"/>
      <c r="P134" s="9"/>
      <c r="Q134" s="9"/>
      <c r="R134" s="109"/>
      <c r="S134" s="109"/>
      <c r="T134" s="109"/>
      <c r="U134" s="109"/>
      <c r="V134" s="109"/>
      <c r="W134" s="109"/>
      <c r="X134" s="109"/>
      <c r="Y134" s="109"/>
      <c r="Z134" s="109"/>
    </row>
    <row r="135" spans="1:26" s="110" customFormat="1" ht="60" x14ac:dyDescent="0.25">
      <c r="A135" s="44"/>
      <c r="B135" s="115" t="s">
        <v>148</v>
      </c>
      <c r="C135" s="115" t="s">
        <v>149</v>
      </c>
      <c r="D135" s="115" t="s">
        <v>150</v>
      </c>
      <c r="E135" s="115" t="s">
        <v>45</v>
      </c>
      <c r="F135" s="115" t="s">
        <v>22</v>
      </c>
      <c r="G135" s="115" t="s">
        <v>102</v>
      </c>
      <c r="H135" s="115" t="s">
        <v>17</v>
      </c>
      <c r="I135" s="115" t="s">
        <v>10</v>
      </c>
      <c r="J135" s="115" t="s">
        <v>31</v>
      </c>
      <c r="K135" s="115" t="s">
        <v>61</v>
      </c>
      <c r="L135" s="115" t="s">
        <v>20</v>
      </c>
      <c r="M135" s="100" t="s">
        <v>26</v>
      </c>
      <c r="N135" s="115" t="s">
        <v>151</v>
      </c>
      <c r="O135" s="115" t="s">
        <v>36</v>
      </c>
      <c r="P135" s="116" t="s">
        <v>11</v>
      </c>
      <c r="Q135" s="116" t="s">
        <v>19</v>
      </c>
    </row>
    <row r="136" spans="1:26" x14ac:dyDescent="0.25">
      <c r="B136" s="111"/>
      <c r="C136" s="112"/>
      <c r="D136" s="111"/>
      <c r="E136" s="106"/>
      <c r="F136" s="107"/>
      <c r="G136" s="149"/>
      <c r="H136" s="114"/>
      <c r="I136" s="108"/>
      <c r="J136" s="108"/>
      <c r="K136" s="108"/>
      <c r="L136" s="108"/>
      <c r="M136" s="99"/>
      <c r="N136" s="99">
        <f>+M136*G136</f>
        <v>0</v>
      </c>
      <c r="O136" s="24"/>
      <c r="P136" s="24"/>
      <c r="Q136" s="150"/>
    </row>
    <row r="137" spans="1:26" x14ac:dyDescent="0.25">
      <c r="B137" s="111"/>
      <c r="C137" s="112"/>
      <c r="D137" s="111"/>
      <c r="E137" s="106"/>
      <c r="F137" s="107"/>
      <c r="G137" s="107"/>
      <c r="H137" s="107"/>
      <c r="I137" s="108"/>
      <c r="J137" s="108"/>
      <c r="K137" s="108"/>
      <c r="L137" s="108"/>
      <c r="M137" s="99"/>
      <c r="N137" s="99"/>
      <c r="O137" s="24"/>
      <c r="P137" s="24"/>
      <c r="Q137" s="150"/>
    </row>
    <row r="138" spans="1:26" x14ac:dyDescent="0.25">
      <c r="B138" s="111"/>
      <c r="C138" s="112"/>
      <c r="D138" s="111"/>
      <c r="E138" s="106"/>
      <c r="F138" s="107"/>
      <c r="G138" s="107"/>
      <c r="H138" s="107"/>
      <c r="I138" s="108"/>
      <c r="J138" s="108"/>
      <c r="K138" s="108"/>
      <c r="L138" s="108"/>
      <c r="M138" s="99"/>
      <c r="N138" s="99"/>
      <c r="O138" s="24"/>
      <c r="P138" s="24"/>
      <c r="Q138" s="150"/>
    </row>
    <row r="139" spans="1:26" x14ac:dyDescent="0.25">
      <c r="B139" s="111"/>
      <c r="C139" s="112"/>
      <c r="D139" s="111"/>
      <c r="E139" s="106"/>
      <c r="F139" s="107"/>
      <c r="G139" s="107"/>
      <c r="H139" s="107"/>
      <c r="I139" s="108"/>
      <c r="J139" s="108"/>
      <c r="K139" s="108"/>
      <c r="L139" s="108"/>
      <c r="M139" s="99"/>
      <c r="N139" s="99"/>
      <c r="O139" s="24"/>
      <c r="P139" s="24"/>
      <c r="Q139" s="150"/>
    </row>
    <row r="140" spans="1:26" ht="37.15" customHeight="1" x14ac:dyDescent="0.25">
      <c r="B140" s="111"/>
      <c r="C140" s="112"/>
      <c r="D140" s="111"/>
      <c r="E140" s="106"/>
      <c r="F140" s="107"/>
      <c r="G140" s="107"/>
      <c r="H140" s="107"/>
      <c r="I140" s="108"/>
      <c r="J140" s="108"/>
      <c r="K140" s="108"/>
      <c r="L140" s="108"/>
      <c r="M140" s="99"/>
      <c r="N140" s="99"/>
      <c r="O140" s="24"/>
      <c r="P140" s="24"/>
      <c r="Q140" s="150"/>
    </row>
    <row r="141" spans="1:26" ht="41.45" customHeight="1" x14ac:dyDescent="0.25">
      <c r="B141" s="111"/>
      <c r="C141" s="112"/>
      <c r="D141" s="111"/>
      <c r="E141" s="106"/>
      <c r="F141" s="107"/>
      <c r="G141" s="107"/>
      <c r="H141" s="107"/>
      <c r="I141" s="108"/>
      <c r="J141" s="108"/>
      <c r="K141" s="108"/>
      <c r="L141" s="108"/>
      <c r="M141" s="99"/>
      <c r="N141" s="99"/>
      <c r="O141" s="24"/>
      <c r="P141" s="24"/>
      <c r="Q141" s="150"/>
    </row>
    <row r="142" spans="1:26" x14ac:dyDescent="0.25">
      <c r="B142" s="111"/>
      <c r="C142" s="112"/>
      <c r="D142" s="111"/>
      <c r="E142" s="106"/>
      <c r="F142" s="107"/>
      <c r="G142" s="107"/>
      <c r="H142" s="107"/>
      <c r="I142" s="108"/>
      <c r="J142" s="108"/>
      <c r="K142" s="108"/>
      <c r="L142" s="108"/>
      <c r="M142" s="99"/>
      <c r="N142" s="99"/>
      <c r="O142" s="24"/>
      <c r="P142" s="24"/>
      <c r="Q142" s="150"/>
    </row>
    <row r="143" spans="1:26" x14ac:dyDescent="0.25">
      <c r="B143" s="111"/>
      <c r="C143" s="112"/>
      <c r="D143" s="111"/>
      <c r="E143" s="106"/>
      <c r="F143" s="107"/>
      <c r="G143" s="107"/>
      <c r="H143" s="107"/>
      <c r="I143" s="108"/>
      <c r="J143" s="108"/>
      <c r="K143" s="108"/>
      <c r="L143" s="108"/>
      <c r="M143" s="99"/>
      <c r="N143" s="99"/>
      <c r="O143" s="24"/>
      <c r="P143" s="24"/>
      <c r="Q143" s="150"/>
    </row>
    <row r="144" spans="1:26" x14ac:dyDescent="0.25">
      <c r="B144" s="45" t="s">
        <v>16</v>
      </c>
      <c r="C144" s="112"/>
      <c r="D144" s="111"/>
      <c r="E144" s="106"/>
      <c r="F144" s="107"/>
      <c r="G144" s="107"/>
      <c r="H144" s="107"/>
      <c r="I144" s="108"/>
      <c r="J144" s="108"/>
      <c r="K144" s="113">
        <f t="shared" ref="K144" si="3">SUM(K136:K143)</f>
        <v>0</v>
      </c>
      <c r="L144" s="113">
        <f t="shared" ref="L144:N144" si="4">SUM(L136:L143)</f>
        <v>0</v>
      </c>
      <c r="M144" s="148">
        <f t="shared" si="4"/>
        <v>0</v>
      </c>
      <c r="N144" s="113">
        <f t="shared" si="4"/>
        <v>0</v>
      </c>
      <c r="O144" s="24"/>
      <c r="P144" s="24"/>
      <c r="Q144" s="151"/>
    </row>
    <row r="145" spans="2:17" x14ac:dyDescent="0.25">
      <c r="B145" s="27"/>
      <c r="C145" s="27"/>
      <c r="D145" s="27"/>
      <c r="E145" s="28"/>
      <c r="F145" s="27"/>
      <c r="G145" s="27"/>
      <c r="H145" s="27"/>
      <c r="I145" s="27"/>
      <c r="J145" s="27"/>
      <c r="K145" s="27"/>
      <c r="L145" s="27"/>
      <c r="M145" s="27"/>
      <c r="N145" s="27"/>
      <c r="O145" s="27"/>
      <c r="P145" s="27"/>
    </row>
    <row r="146" spans="2:17" ht="18.75" x14ac:dyDescent="0.25">
      <c r="B146" s="52" t="s">
        <v>32</v>
      </c>
      <c r="C146" s="66">
        <f>+K144</f>
        <v>0</v>
      </c>
      <c r="H146" s="29"/>
      <c r="I146" s="29"/>
      <c r="J146" s="29"/>
      <c r="K146" s="29"/>
      <c r="L146" s="29"/>
      <c r="M146" s="29"/>
      <c r="N146" s="27"/>
      <c r="O146" s="27"/>
      <c r="P146" s="27"/>
    </row>
    <row r="148" spans="2:17" ht="76.5" customHeight="1" thickBot="1" x14ac:dyDescent="0.3"/>
    <row r="149" spans="2:17" ht="60.75" customHeight="1" thickBot="1" x14ac:dyDescent="0.3">
      <c r="B149" s="69" t="s">
        <v>49</v>
      </c>
      <c r="C149" s="70" t="s">
        <v>50</v>
      </c>
      <c r="D149" s="69" t="s">
        <v>51</v>
      </c>
      <c r="E149" s="70" t="s">
        <v>55</v>
      </c>
    </row>
    <row r="150" spans="2:17" ht="60.75" customHeight="1" x14ac:dyDescent="0.25">
      <c r="B150" s="60" t="s">
        <v>126</v>
      </c>
      <c r="C150" s="63">
        <v>20</v>
      </c>
      <c r="D150" s="63"/>
      <c r="E150" s="251">
        <f>+D150+D151+D152</f>
        <v>0</v>
      </c>
    </row>
    <row r="151" spans="2:17" ht="33.6" customHeight="1" x14ac:dyDescent="0.25">
      <c r="B151" s="60" t="s">
        <v>127</v>
      </c>
      <c r="C151" s="51">
        <v>30</v>
      </c>
      <c r="D151" s="64">
        <v>0</v>
      </c>
      <c r="E151" s="252"/>
    </row>
    <row r="152" spans="2:17" ht="15.75" thickBot="1" x14ac:dyDescent="0.3">
      <c r="B152" s="60" t="s">
        <v>128</v>
      </c>
      <c r="C152" s="65">
        <v>40</v>
      </c>
      <c r="D152" s="65">
        <v>0</v>
      </c>
      <c r="E152" s="253"/>
    </row>
    <row r="154" spans="2:17" ht="15.75" thickBot="1" x14ac:dyDescent="0.3"/>
    <row r="155" spans="2:17" ht="54" customHeight="1" thickBot="1" x14ac:dyDescent="0.3">
      <c r="B155" s="241" t="s">
        <v>52</v>
      </c>
      <c r="C155" s="242"/>
      <c r="D155" s="242"/>
      <c r="E155" s="242"/>
      <c r="F155" s="242"/>
      <c r="G155" s="242"/>
      <c r="H155" s="242"/>
      <c r="I155" s="242"/>
      <c r="J155" s="242"/>
      <c r="K155" s="242"/>
      <c r="L155" s="242"/>
      <c r="M155" s="242"/>
      <c r="N155" s="243"/>
    </row>
    <row r="156" spans="2:17" ht="120.75" customHeight="1" x14ac:dyDescent="0.25"/>
    <row r="157" spans="2:17" ht="76.150000000000006" customHeight="1" x14ac:dyDescent="0.25">
      <c r="B157" s="50" t="s">
        <v>0</v>
      </c>
      <c r="C157" s="50" t="s">
        <v>39</v>
      </c>
      <c r="D157" s="50" t="s">
        <v>40</v>
      </c>
      <c r="E157" s="50" t="s">
        <v>115</v>
      </c>
      <c r="F157" s="50" t="s">
        <v>117</v>
      </c>
      <c r="G157" s="50" t="s">
        <v>118</v>
      </c>
      <c r="H157" s="50" t="s">
        <v>119</v>
      </c>
      <c r="I157" s="50" t="s">
        <v>116</v>
      </c>
      <c r="J157" s="237" t="s">
        <v>120</v>
      </c>
      <c r="K157" s="244"/>
      <c r="L157" s="238"/>
      <c r="M157" s="50" t="s">
        <v>124</v>
      </c>
      <c r="N157" s="50" t="s">
        <v>41</v>
      </c>
      <c r="O157" s="50" t="s">
        <v>42</v>
      </c>
      <c r="P157" s="237" t="s">
        <v>3</v>
      </c>
      <c r="Q157" s="238"/>
    </row>
    <row r="158" spans="2:17" ht="69" customHeight="1" x14ac:dyDescent="0.25">
      <c r="B158" s="84" t="s">
        <v>132</v>
      </c>
      <c r="C158" s="84"/>
      <c r="D158" s="3"/>
      <c r="E158" s="3"/>
      <c r="F158" s="3"/>
      <c r="G158" s="3"/>
      <c r="H158" s="3"/>
      <c r="I158" s="5"/>
      <c r="J158" s="1" t="s">
        <v>121</v>
      </c>
      <c r="K158" s="92" t="s">
        <v>122</v>
      </c>
      <c r="L158" s="91" t="s">
        <v>123</v>
      </c>
      <c r="M158" s="56"/>
      <c r="N158" s="56"/>
      <c r="O158" s="56"/>
      <c r="P158" s="245"/>
      <c r="Q158" s="245"/>
    </row>
    <row r="159" spans="2:17" x14ac:dyDescent="0.25">
      <c r="B159" s="84" t="s">
        <v>133</v>
      </c>
      <c r="C159" s="84"/>
      <c r="D159" s="3"/>
      <c r="E159" s="3"/>
      <c r="F159" s="3"/>
      <c r="G159" s="3"/>
      <c r="H159" s="3"/>
      <c r="I159" s="5"/>
      <c r="J159" s="1"/>
      <c r="K159" s="92"/>
      <c r="L159" s="91"/>
      <c r="M159" s="56"/>
      <c r="N159" s="56"/>
      <c r="O159" s="56"/>
      <c r="P159" s="85"/>
      <c r="Q159" s="85"/>
    </row>
    <row r="160" spans="2:17" x14ac:dyDescent="0.25">
      <c r="B160" s="84" t="s">
        <v>134</v>
      </c>
      <c r="C160" s="84"/>
      <c r="D160" s="3"/>
      <c r="E160" s="3"/>
      <c r="F160" s="3"/>
      <c r="G160" s="3"/>
      <c r="H160" s="3"/>
      <c r="I160" s="5"/>
      <c r="J160" s="1"/>
      <c r="K160" s="91"/>
      <c r="L160" s="91"/>
      <c r="M160" s="56"/>
      <c r="N160" s="56"/>
      <c r="O160" s="56"/>
      <c r="P160" s="245"/>
      <c r="Q160" s="245"/>
    </row>
    <row r="163" spans="2:7" ht="15.75" thickBot="1" x14ac:dyDescent="0.3"/>
    <row r="164" spans="2:7" ht="30" x14ac:dyDescent="0.25">
      <c r="B164" s="68" t="s">
        <v>33</v>
      </c>
      <c r="C164" s="68" t="s">
        <v>49</v>
      </c>
      <c r="D164" s="50" t="s">
        <v>50</v>
      </c>
      <c r="E164" s="68" t="s">
        <v>51</v>
      </c>
      <c r="F164" s="70" t="s">
        <v>56</v>
      </c>
      <c r="G164" s="88"/>
    </row>
    <row r="165" spans="2:7" ht="108" x14ac:dyDescent="0.2">
      <c r="B165" s="247" t="s">
        <v>53</v>
      </c>
      <c r="C165" s="6" t="s">
        <v>129</v>
      </c>
      <c r="D165" s="64">
        <v>25</v>
      </c>
      <c r="E165" s="64">
        <v>0</v>
      </c>
      <c r="F165" s="248">
        <f>+E165+E166+E167</f>
        <v>0</v>
      </c>
      <c r="G165" s="89"/>
    </row>
    <row r="166" spans="2:7" ht="96" x14ac:dyDescent="0.2">
      <c r="B166" s="247"/>
      <c r="C166" s="6" t="s">
        <v>130</v>
      </c>
      <c r="D166" s="67">
        <v>25</v>
      </c>
      <c r="E166" s="64">
        <v>0</v>
      </c>
      <c r="F166" s="249"/>
      <c r="G166" s="89"/>
    </row>
    <row r="167" spans="2:7" ht="60" x14ac:dyDescent="0.2">
      <c r="B167" s="247"/>
      <c r="C167" s="6" t="s">
        <v>131</v>
      </c>
      <c r="D167" s="64">
        <v>10</v>
      </c>
      <c r="E167" s="64">
        <v>0</v>
      </c>
      <c r="F167" s="250"/>
      <c r="G167" s="89"/>
    </row>
    <row r="168" spans="2:7" x14ac:dyDescent="0.25">
      <c r="C168"/>
    </row>
    <row r="171" spans="2:7" x14ac:dyDescent="0.25">
      <c r="B171" s="59" t="s">
        <v>57</v>
      </c>
    </row>
    <row r="174" spans="2:7" x14ac:dyDescent="0.25">
      <c r="B174" s="71" t="s">
        <v>33</v>
      </c>
      <c r="C174" s="71" t="s">
        <v>58</v>
      </c>
      <c r="D174" s="68" t="s">
        <v>51</v>
      </c>
      <c r="E174" s="68" t="s">
        <v>16</v>
      </c>
    </row>
    <row r="175" spans="2:7" ht="28.5" x14ac:dyDescent="0.25">
      <c r="B175" s="2" t="s">
        <v>59</v>
      </c>
      <c r="C175" s="7">
        <v>40</v>
      </c>
      <c r="D175" s="64">
        <f>+E150</f>
        <v>0</v>
      </c>
      <c r="E175" s="229">
        <f>+D175+D176</f>
        <v>0</v>
      </c>
    </row>
    <row r="176" spans="2:7" ht="42.75" x14ac:dyDescent="0.25">
      <c r="B176" s="2" t="s">
        <v>60</v>
      </c>
      <c r="C176" s="7">
        <v>60</v>
      </c>
      <c r="D176" s="64">
        <f>+F165</f>
        <v>0</v>
      </c>
      <c r="E176" s="230"/>
    </row>
  </sheetData>
  <mergeCells count="68">
    <mergeCell ref="P117:Q117"/>
    <mergeCell ref="P118:Q118"/>
    <mergeCell ref="P119:Q119"/>
    <mergeCell ref="P112:Q112"/>
    <mergeCell ref="P113:Q113"/>
    <mergeCell ref="P114:Q114"/>
    <mergeCell ref="P115:Q115"/>
    <mergeCell ref="P116:Q116"/>
    <mergeCell ref="P107:Q107"/>
    <mergeCell ref="P108:Q108"/>
    <mergeCell ref="P109:Q109"/>
    <mergeCell ref="P110:Q110"/>
    <mergeCell ref="P111:Q111"/>
    <mergeCell ref="P102:Q102"/>
    <mergeCell ref="P103:Q103"/>
    <mergeCell ref="P104:Q104"/>
    <mergeCell ref="P105:Q105"/>
    <mergeCell ref="P106:Q106"/>
    <mergeCell ref="J157:L157"/>
    <mergeCell ref="P157:Q157"/>
    <mergeCell ref="P158:Q158"/>
    <mergeCell ref="P160:Q160"/>
    <mergeCell ref="J92:L92"/>
    <mergeCell ref="P93:Q93"/>
    <mergeCell ref="P94:Q94"/>
    <mergeCell ref="P95:Q95"/>
    <mergeCell ref="P96:Q96"/>
    <mergeCell ref="P97:Q97"/>
    <mergeCell ref="P98:Q98"/>
    <mergeCell ref="P99:Q99"/>
    <mergeCell ref="P100:Q100"/>
    <mergeCell ref="P101:Q101"/>
    <mergeCell ref="O84:P84"/>
    <mergeCell ref="O79:P79"/>
    <mergeCell ref="O80:P80"/>
    <mergeCell ref="O81:P81"/>
    <mergeCell ref="O82:P82"/>
    <mergeCell ref="O83:P83"/>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78:P78"/>
    <mergeCell ref="B165:B167"/>
    <mergeCell ref="F165:F167"/>
    <mergeCell ref="E175:E176"/>
    <mergeCell ref="B2:P2"/>
    <mergeCell ref="B129:P129"/>
    <mergeCell ref="B155:N155"/>
    <mergeCell ref="E150:E152"/>
    <mergeCell ref="B122:N122"/>
    <mergeCell ref="D125:E125"/>
    <mergeCell ref="D126:E126"/>
    <mergeCell ref="B132:N132"/>
    <mergeCell ref="P92:Q92"/>
    <mergeCell ref="B90:N90"/>
    <mergeCell ref="E40:E41"/>
    <mergeCell ref="O68:P68"/>
  </mergeCells>
  <dataValidations count="2">
    <dataValidation type="decimal" allowBlank="1" showInputMessage="1" showErrorMessage="1" sqref="WVH983083 WLL983083 C65588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24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60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96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32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68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804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40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76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12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48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84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20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56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92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7" workbookViewId="0">
      <selection activeCell="B41" sqref="B41"/>
    </sheetView>
  </sheetViews>
  <sheetFormatPr baseColWidth="10" defaultRowHeight="15.75" x14ac:dyDescent="0.25"/>
  <cols>
    <col min="1" max="1" width="4.140625" style="146" customWidth="1"/>
    <col min="2" max="2" width="55.5703125" style="146" customWidth="1"/>
    <col min="3" max="3" width="41.28515625" style="146" customWidth="1"/>
    <col min="4" max="4" width="29.42578125" style="146" customWidth="1"/>
    <col min="5" max="5" width="6.42578125" style="146" customWidth="1"/>
    <col min="6" max="16384" width="11.42578125" style="101"/>
  </cols>
  <sheetData>
    <row r="1" spans="1:5" x14ac:dyDescent="0.25">
      <c r="A1" s="268" t="s">
        <v>91</v>
      </c>
      <c r="B1" s="269"/>
      <c r="C1" s="269"/>
      <c r="D1" s="269"/>
      <c r="E1" s="124"/>
    </row>
    <row r="2" spans="1:5" ht="27.75" customHeight="1" x14ac:dyDescent="0.25">
      <c r="A2" s="125"/>
      <c r="B2" s="270" t="s">
        <v>77</v>
      </c>
      <c r="C2" s="270"/>
      <c r="D2" s="270"/>
      <c r="E2" s="126"/>
    </row>
    <row r="3" spans="1:5" ht="21" customHeight="1" x14ac:dyDescent="0.25">
      <c r="A3" s="127"/>
      <c r="B3" s="270" t="s">
        <v>153</v>
      </c>
      <c r="C3" s="270"/>
      <c r="D3" s="270"/>
      <c r="E3" s="128"/>
    </row>
    <row r="4" spans="1:5" thickBot="1" x14ac:dyDescent="0.3">
      <c r="A4" s="129"/>
      <c r="B4" s="130"/>
      <c r="C4" s="130"/>
      <c r="D4" s="130"/>
      <c r="E4" s="131"/>
    </row>
    <row r="5" spans="1:5" ht="26.25" customHeight="1" thickBot="1" x14ac:dyDescent="0.3">
      <c r="A5" s="129"/>
      <c r="B5" s="132" t="s">
        <v>78</v>
      </c>
      <c r="C5" s="271" t="s">
        <v>200</v>
      </c>
      <c r="D5" s="272"/>
      <c r="E5" s="131"/>
    </row>
    <row r="6" spans="1:5" ht="27.75" customHeight="1" thickBot="1" x14ac:dyDescent="0.3">
      <c r="A6" s="129"/>
      <c r="B6" s="152" t="s">
        <v>79</v>
      </c>
      <c r="C6" s="273" t="s">
        <v>201</v>
      </c>
      <c r="D6" s="274"/>
      <c r="E6" s="131"/>
    </row>
    <row r="7" spans="1:5" ht="29.25" customHeight="1" thickBot="1" x14ac:dyDescent="0.3">
      <c r="A7" s="129"/>
      <c r="B7" s="152" t="s">
        <v>154</v>
      </c>
      <c r="C7" s="277" t="s">
        <v>155</v>
      </c>
      <c r="D7" s="278"/>
      <c r="E7" s="131"/>
    </row>
    <row r="8" spans="1:5" ht="16.5" thickBot="1" x14ac:dyDescent="0.3">
      <c r="A8" s="129"/>
      <c r="B8" s="153">
        <v>8</v>
      </c>
      <c r="C8" s="275">
        <v>3093366200</v>
      </c>
      <c r="D8" s="276"/>
      <c r="E8" s="131"/>
    </row>
    <row r="9" spans="1:5" ht="23.25" customHeight="1" thickBot="1" x14ac:dyDescent="0.3">
      <c r="A9" s="129"/>
      <c r="B9" s="153">
        <v>9</v>
      </c>
      <c r="C9" s="275">
        <v>1724947892</v>
      </c>
      <c r="D9" s="276"/>
      <c r="E9" s="131"/>
    </row>
    <row r="10" spans="1:5" ht="26.25" customHeight="1" thickBot="1" x14ac:dyDescent="0.3">
      <c r="A10" s="129"/>
      <c r="B10" s="153"/>
      <c r="C10" s="275"/>
      <c r="D10" s="276"/>
      <c r="E10" s="131"/>
    </row>
    <row r="11" spans="1:5" ht="21.75" customHeight="1" thickBot="1" x14ac:dyDescent="0.3">
      <c r="A11" s="129"/>
      <c r="B11" s="153"/>
      <c r="C11" s="275"/>
      <c r="D11" s="276"/>
      <c r="E11" s="131"/>
    </row>
    <row r="12" spans="1:5" ht="32.25" thickBot="1" x14ac:dyDescent="0.3">
      <c r="A12" s="129"/>
      <c r="B12" s="154" t="s">
        <v>156</v>
      </c>
      <c r="C12" s="275">
        <f>SUM(C8:D11)</f>
        <v>4818314092</v>
      </c>
      <c r="D12" s="276"/>
      <c r="E12" s="131"/>
    </row>
    <row r="13" spans="1:5" ht="26.25" customHeight="1" thickBot="1" x14ac:dyDescent="0.3">
      <c r="A13" s="129"/>
      <c r="B13" s="154" t="s">
        <v>157</v>
      </c>
      <c r="C13" s="275">
        <f>+C12/616000</f>
        <v>7821.9384610389607</v>
      </c>
      <c r="D13" s="276"/>
      <c r="E13" s="131"/>
    </row>
    <row r="14" spans="1:5" ht="24.75" customHeight="1" x14ac:dyDescent="0.25">
      <c r="A14" s="129"/>
      <c r="B14" s="130"/>
      <c r="C14" s="134"/>
      <c r="D14" s="135"/>
      <c r="E14" s="131"/>
    </row>
    <row r="15" spans="1:5" ht="28.5" customHeight="1" thickBot="1" x14ac:dyDescent="0.3">
      <c r="A15" s="129"/>
      <c r="B15" s="130" t="s">
        <v>158</v>
      </c>
      <c r="C15" s="134"/>
      <c r="D15" s="135"/>
      <c r="E15" s="131"/>
    </row>
    <row r="16" spans="1:5" ht="27" customHeight="1" x14ac:dyDescent="0.25">
      <c r="A16" s="129"/>
      <c r="B16" s="136" t="s">
        <v>80</v>
      </c>
      <c r="C16" s="164">
        <v>341729847</v>
      </c>
      <c r="D16" s="137"/>
      <c r="E16" s="131"/>
    </row>
    <row r="17" spans="1:6" ht="28.5" customHeight="1" x14ac:dyDescent="0.25">
      <c r="A17" s="129"/>
      <c r="B17" s="129" t="s">
        <v>81</v>
      </c>
      <c r="C17" s="165">
        <v>350682847</v>
      </c>
      <c r="D17" s="131"/>
      <c r="E17" s="131"/>
    </row>
    <row r="18" spans="1:6" ht="15" x14ac:dyDescent="0.25">
      <c r="A18" s="129"/>
      <c r="B18" s="129" t="s">
        <v>82</v>
      </c>
      <c r="C18" s="165">
        <v>79180950</v>
      </c>
      <c r="D18" s="131"/>
      <c r="E18" s="131"/>
    </row>
    <row r="19" spans="1:6" ht="27" customHeight="1" thickBot="1" x14ac:dyDescent="0.3">
      <c r="A19" s="129"/>
      <c r="B19" s="138" t="s">
        <v>83</v>
      </c>
      <c r="C19" s="166">
        <v>79180950</v>
      </c>
      <c r="D19" s="139"/>
      <c r="E19" s="131"/>
    </row>
    <row r="20" spans="1:6" ht="27" customHeight="1" thickBot="1" x14ac:dyDescent="0.3">
      <c r="A20" s="129"/>
      <c r="B20" s="259" t="s">
        <v>84</v>
      </c>
      <c r="C20" s="260"/>
      <c r="D20" s="261"/>
      <c r="E20" s="131"/>
    </row>
    <row r="21" spans="1:6" ht="16.5" thickBot="1" x14ac:dyDescent="0.3">
      <c r="A21" s="129"/>
      <c r="B21" s="259" t="s">
        <v>85</v>
      </c>
      <c r="C21" s="260"/>
      <c r="D21" s="261"/>
      <c r="E21" s="131"/>
    </row>
    <row r="22" spans="1:6" x14ac:dyDescent="0.25">
      <c r="A22" s="129"/>
      <c r="B22" s="140" t="s">
        <v>159</v>
      </c>
      <c r="C22" s="167">
        <f>+C16/C18</f>
        <v>4.3158088782718567</v>
      </c>
      <c r="D22" s="135" t="s">
        <v>208</v>
      </c>
      <c r="E22" s="131"/>
    </row>
    <row r="23" spans="1:6" ht="16.5" thickBot="1" x14ac:dyDescent="0.3">
      <c r="A23" s="129"/>
      <c r="B23" s="133" t="s">
        <v>86</v>
      </c>
      <c r="C23" s="168">
        <f>+C19/C17</f>
        <v>0.2257907698576429</v>
      </c>
      <c r="D23" s="141" t="s">
        <v>208</v>
      </c>
      <c r="E23" s="131"/>
    </row>
    <row r="24" spans="1:6" ht="16.5" thickBot="1" x14ac:dyDescent="0.3">
      <c r="A24" s="129"/>
      <c r="B24" s="142"/>
      <c r="C24" s="143"/>
      <c r="D24" s="130"/>
      <c r="E24" s="144"/>
    </row>
    <row r="25" spans="1:6" x14ac:dyDescent="0.25">
      <c r="A25" s="262"/>
      <c r="B25" s="263" t="s">
        <v>87</v>
      </c>
      <c r="C25" s="265" t="s">
        <v>209</v>
      </c>
      <c r="D25" s="266"/>
      <c r="E25" s="267"/>
      <c r="F25" s="256"/>
    </row>
    <row r="26" spans="1:6" ht="16.5" thickBot="1" x14ac:dyDescent="0.3">
      <c r="A26" s="262"/>
      <c r="B26" s="264"/>
      <c r="C26" s="257" t="s">
        <v>88</v>
      </c>
      <c r="D26" s="258"/>
      <c r="E26" s="267"/>
      <c r="F26" s="256"/>
    </row>
    <row r="27" spans="1:6" thickBot="1" x14ac:dyDescent="0.3">
      <c r="A27" s="138"/>
      <c r="B27" s="145"/>
      <c r="C27" s="145"/>
      <c r="D27" s="145"/>
      <c r="E27" s="139"/>
      <c r="F27" s="123"/>
    </row>
    <row r="28" spans="1:6" x14ac:dyDescent="0.25">
      <c r="B28" s="147" t="s">
        <v>160</v>
      </c>
    </row>
    <row r="30" spans="1:6" x14ac:dyDescent="0.25">
      <c r="B30" s="146" t="s">
        <v>202</v>
      </c>
      <c r="C30" s="146" t="s">
        <v>204</v>
      </c>
      <c r="D30" s="146" t="s">
        <v>205</v>
      </c>
    </row>
    <row r="31" spans="1:6" x14ac:dyDescent="0.25">
      <c r="B31" s="146" t="s">
        <v>203</v>
      </c>
      <c r="C31" s="146" t="s">
        <v>206</v>
      </c>
      <c r="D31" s="146" t="s">
        <v>207</v>
      </c>
    </row>
    <row r="34" spans="2:2" x14ac:dyDescent="0.25">
      <c r="B34" s="146" t="s">
        <v>232</v>
      </c>
    </row>
    <row r="35" spans="2:2" x14ac:dyDescent="0.25">
      <c r="B35" s="189" t="s">
        <v>313</v>
      </c>
    </row>
    <row r="36" spans="2:2" x14ac:dyDescent="0.25">
      <c r="B36" s="146" t="s">
        <v>314</v>
      </c>
    </row>
    <row r="37" spans="2:2" x14ac:dyDescent="0.25">
      <c r="B37" s="146" t="s">
        <v>312</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(8)</vt:lpstr>
      <vt:lpstr>TECNICA (9)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2014-12-14T00:26:42Z</cp:lastPrinted>
  <dcterms:created xsi:type="dcterms:W3CDTF">2014-10-22T15:49:24Z</dcterms:created>
  <dcterms:modified xsi:type="dcterms:W3CDTF">2014-12-14T14:06:12Z</dcterms:modified>
</cp:coreProperties>
</file>