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Evaluacion Nariño\"/>
    </mc:Choice>
  </mc:AlternateContent>
  <bookViews>
    <workbookView xWindow="0" yWindow="0" windowWidth="28800" windowHeight="10035" tabRatio="598" activeTab="2"/>
  </bookViews>
  <sheets>
    <sheet name="JURIDICA" sheetId="1" r:id="rId1"/>
    <sheet name="TECNICA - 10" sheetId="2" r:id="rId2"/>
    <sheet name="TECNICA - 11" sheetId="3" r:id="rId3"/>
    <sheet name="TECNICA - 16" sheetId="4" r:id="rId4"/>
    <sheet name="FINANCIERA" sheetId="5" r:id="rId5"/>
  </sheets>
  <definedNames>
    <definedName name="_xlnm.Print_Area" localSheetId="4">FINANCIERA!$A$1:$E$32</definedName>
    <definedName name="Z_040B32F9_9EDE_4C05_8D65_A10FD7C296AE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040B32F9_9EDE_4C05_8D65_A10FD7C296AE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040B32F9_9EDE_4C05_8D65_A10FD7C296AE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040B32F9_9EDE_4C05_8D65_A10FD7C296AE_.wvu.PrintArea" localSheetId="4" hidden="1">FINANCIERA!$A$1:$E$32</definedName>
    <definedName name="Z_3A78C949_A582_4EA8_884B_24BF07A44D4F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3A78C949_A582_4EA8_884B_24BF07A44D4F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3A78C949_A582_4EA8_884B_24BF07A44D4F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3A78C949_A582_4EA8_884B_24BF07A44D4F_.wvu.PrintArea" localSheetId="4" hidden="1">FINANCIERA!$A$1:$E$32</definedName>
    <definedName name="Z_3AE41014_5F54_42DF_87D1_B5A99670F92D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3AE41014_5F54_42DF_87D1_B5A99670F92D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3AE41014_5F54_42DF_87D1_B5A99670F92D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3AE41014_5F54_42DF_87D1_B5A99670F92D_.wvu.PrintArea" localSheetId="4" hidden="1">FINANCIERA!$A$1:$E$32</definedName>
    <definedName name="Z_66EA0F59_163A_4FE9_9E60_1A857F44D96A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66EA0F59_163A_4FE9_9E60_1A857F44D96A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66EA0F59_163A_4FE9_9E60_1A857F44D96A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66EA0F59_163A_4FE9_9E60_1A857F44D96A_.wvu.PrintArea" localSheetId="4" hidden="1">FINANCIERA!$A$1:$E$32</definedName>
    <definedName name="Z_77A7A351_C74D_4946_981F_9CF261371E91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77A7A351_C74D_4946_981F_9CF261371E91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77A7A351_C74D_4946_981F_9CF261371E91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77A7A351_C74D_4946_981F_9CF261371E91_.wvu.PrintArea" localSheetId="4" hidden="1">FINANCIERA!$A$1:$E$32</definedName>
    <definedName name="Z_A618004A_2ACD_46D3_8FE8_CDD1B374146C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A618004A_2ACD_46D3_8FE8_CDD1B374146C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A618004A_2ACD_46D3_8FE8_CDD1B374146C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A618004A_2ACD_46D3_8FE8_CDD1B374146C_.wvu.PrintArea" localSheetId="4" hidden="1">FINANCIERA!$A$1:$E$32</definedName>
    <definedName name="Z_C8B59464_D990_4174_B46F_6EC3B7A80136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C8B59464_D990_4174_B46F_6EC3B7A80136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C8B59464_D990_4174_B46F_6EC3B7A80136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C8B59464_D990_4174_B46F_6EC3B7A80136_.wvu.PrintArea" localSheetId="4" hidden="1">FINANCIERA!$A$1:$E$32</definedName>
    <definedName name="Z_DAFC1FCB_4761_440B_AD1C_50C4B2CDD3CA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DAFC1FCB_4761_440B_AD1C_50C4B2CDD3CA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DAFC1FCB_4761_440B_AD1C_50C4B2CDD3CA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DAFC1FCB_4761_440B_AD1C_50C4B2CDD3CA_.wvu.PrintArea" localSheetId="4" hidden="1">FINANCIERA!$A$1:$E$32</definedName>
  </definedNames>
  <calcPr calcId="152511"/>
  <customWorkbookViews>
    <customWorkbookView name="John Fredy Martinez Cespedes - Vista personalizada" guid="{040B32F9-9EDE-4C05-8D65-A10FD7C296AE}" mergeInterval="0" personalView="1" maximized="1" xWindow="-8" yWindow="-8" windowWidth="1382" windowHeight="744" tabRatio="598" activeSheetId="2"/>
    <customWorkbookView name="Natalia Patricia Eraso Canal - Vista personalizada" guid="{C8B59464-D990-4174-B46F-6EC3B7A80136}" mergeInterval="0" personalView="1" maximized="1" xWindow="-8" yWindow="-8" windowWidth="1936" windowHeight="1056" tabRatio="598" activeSheetId="2"/>
    <customWorkbookView name="Carol Elizabeth Enriquez Cordoba - Vista personalizada" guid="{DAFC1FCB-4761-440B-AD1C-50C4B2CDD3CA}" mergeInterval="0" personalView="1" maximized="1" windowWidth="1362" windowHeight="502" tabRatio="598" activeSheetId="4"/>
    <customWorkbookView name="Carlos Mauricio Aux Revelo - Vista personalizada" guid="{3AE41014-5F54-42DF-87D1-B5A99670F92D}" mergeInterval="0" personalView="1" maximized="1" xWindow="-8" yWindow="-8" windowWidth="1936" windowHeight="1056" tabRatio="598" activeSheetId="3"/>
    <customWorkbookView name="Ana Mercedes Enriquez - Vista personalizada" guid="{66EA0F59-163A-4FE9-9E60-1A857F44D96A}" autoUpdate="1" mergeInterval="5" personalView="1" maximized="1" xWindow="-8" yWindow="-8" windowWidth="1936" windowHeight="1056" tabRatio="598" activeSheetId="3"/>
    <customWorkbookView name="dayra.ibarra - Vista personalizada" guid="{A618004A-2ACD-46D3-8FE8-CDD1B374146C}" mergeInterval="0" personalView="1" maximized="1" xWindow="-8" yWindow="-8" windowWidth="1382" windowHeight="744" tabRatio="598" activeSheetId="4"/>
    <customWorkbookView name="Administrador - Vista personalizada" guid="{3A78C949-A582-4EA8-884B-24BF07A44D4F}" mergeInterval="0" personalView="1" maximized="1" xWindow="-8" yWindow="-8" windowWidth="1382" windowHeight="744" tabRatio="598" activeSheetId="1"/>
    <customWorkbookView name="Liliana Patricia Ortega Acosta - Vista personalizada" guid="{77A7A351-C74D-4946-981F-9CF261371E91}" mergeInterval="0" personalView="1" maximized="1" xWindow="-8" yWindow="-8" windowWidth="1936" windowHeight="1056" tabRatio="598" activeSheetId="5" showComments="commIndAndComment"/>
  </customWorkbookViews>
</workbook>
</file>

<file path=xl/calcChain.xml><?xml version="1.0" encoding="utf-8"?>
<calcChain xmlns="http://schemas.openxmlformats.org/spreadsheetml/2006/main">
  <c r="C132" i="4" l="1"/>
  <c r="C131" i="4"/>
  <c r="C130" i="4"/>
  <c r="C129" i="4"/>
  <c r="C128" i="4"/>
  <c r="C127" i="4"/>
  <c r="C126" i="4"/>
  <c r="C125" i="4"/>
  <c r="C124" i="4"/>
  <c r="C123" i="4"/>
  <c r="C122" i="4"/>
  <c r="C121" i="4"/>
  <c r="C120" i="4"/>
  <c r="C119" i="4"/>
  <c r="C129" i="3"/>
  <c r="C128" i="3"/>
  <c r="C127" i="3"/>
  <c r="C126" i="3"/>
  <c r="C125" i="3"/>
  <c r="C124" i="3"/>
  <c r="C123" i="3"/>
  <c r="C122" i="3"/>
  <c r="C121" i="3"/>
  <c r="C120" i="3"/>
  <c r="C119" i="3"/>
  <c r="C118" i="3"/>
  <c r="C117" i="3"/>
  <c r="C175" i="2" l="1"/>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2" i="5" l="1"/>
  <c r="C172" i="4" l="1"/>
  <c r="C173" i="4"/>
  <c r="C174" i="4"/>
  <c r="C171" i="4"/>
  <c r="C23" i="5" l="1"/>
  <c r="C22" i="5"/>
  <c r="E24" i="3" l="1"/>
  <c r="C24" i="3" l="1"/>
  <c r="C24" i="2"/>
  <c r="E24" i="2"/>
  <c r="C24" i="4" l="1"/>
  <c r="E24" i="4"/>
  <c r="F175" i="3"/>
  <c r="D186" i="3" s="1"/>
  <c r="E160" i="3"/>
  <c r="D185" i="3" s="1"/>
  <c r="M154" i="3"/>
  <c r="L154" i="3"/>
  <c r="K154" i="3"/>
  <c r="C156" i="3" s="1"/>
  <c r="A147" i="3"/>
  <c r="A148" i="3" s="1"/>
  <c r="A149" i="3" s="1"/>
  <c r="A150" i="3" s="1"/>
  <c r="A151" i="3" s="1"/>
  <c r="A152" i="3" s="1"/>
  <c r="A153" i="3" s="1"/>
  <c r="N146" i="3"/>
  <c r="N154" i="3" s="1"/>
  <c r="C62" i="3"/>
  <c r="C61" i="3"/>
  <c r="A50" i="3"/>
  <c r="A51" i="3" s="1"/>
  <c r="A52" i="3" s="1"/>
  <c r="A53" i="3" s="1"/>
  <c r="A54" i="3" s="1"/>
  <c r="A55" i="3" s="1"/>
  <c r="A56" i="3" s="1"/>
  <c r="D41" i="3"/>
  <c r="E40" i="3" s="1"/>
  <c r="F230" i="2"/>
  <c r="D241" i="2" s="1"/>
  <c r="E206" i="2"/>
  <c r="D240" i="2" s="1"/>
  <c r="M200" i="2"/>
  <c r="L200" i="2"/>
  <c r="K200" i="2"/>
  <c r="C202" i="2" s="1"/>
  <c r="A193" i="2"/>
  <c r="A194" i="2" s="1"/>
  <c r="A195" i="2" s="1"/>
  <c r="A196" i="2" s="1"/>
  <c r="A197" i="2" s="1"/>
  <c r="A198" i="2" s="1"/>
  <c r="A199" i="2" s="1"/>
  <c r="N192" i="2"/>
  <c r="N200" i="2" s="1"/>
  <c r="C62" i="2"/>
  <c r="L57" i="2"/>
  <c r="C61" i="2"/>
  <c r="A50" i="2"/>
  <c r="A51" i="2" s="1"/>
  <c r="A52" i="2" s="1"/>
  <c r="A53" i="2" s="1"/>
  <c r="A54" i="2" s="1"/>
  <c r="A55" i="2" s="1"/>
  <c r="A56" i="2" s="1"/>
  <c r="D41" i="2"/>
  <c r="E40" i="2" s="1"/>
  <c r="E185" i="3" l="1"/>
  <c r="E240" i="2"/>
  <c r="C13" i="5"/>
  <c r="M157" i="4"/>
  <c r="K157" i="4"/>
  <c r="A150" i="4"/>
  <c r="A151" i="4" s="1"/>
  <c r="A152" i="4" s="1"/>
  <c r="A153" i="4" s="1"/>
  <c r="A154" i="4" s="1"/>
  <c r="A155" i="4" s="1"/>
  <c r="A156" i="4" s="1"/>
  <c r="N157" i="4"/>
  <c r="D41" i="4"/>
  <c r="E40" i="4" s="1"/>
  <c r="E163" i="4" l="1"/>
  <c r="D189" i="4" s="1"/>
  <c r="F179" i="4"/>
  <c r="D190" i="4" s="1"/>
  <c r="E189" i="4" l="1"/>
  <c r="C159" i="4" l="1"/>
  <c r="C62" i="4"/>
  <c r="L57" i="4"/>
  <c r="C61" i="4"/>
  <c r="A50" i="4"/>
  <c r="A51" i="4" s="1"/>
  <c r="A52" i="4" s="1"/>
  <c r="A53" i="4" s="1"/>
  <c r="A54" i="4" s="1"/>
  <c r="A55" i="4" s="1"/>
  <c r="A56" i="4" s="1"/>
</calcChain>
</file>

<file path=xl/sharedStrings.xml><?xml version="1.0" encoding="utf-8"?>
<sst xmlns="http://schemas.openxmlformats.org/spreadsheetml/2006/main" count="3190" uniqueCount="628">
  <si>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</si>
  <si>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</si>
  <si>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</si>
  <si>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</si>
  <si>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</si>
  <si>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</si>
  <si>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</si>
  <si>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</si>
  <si>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</si>
  <si>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</si>
  <si>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</si>
  <si>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</si>
  <si>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</si>
  <si>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</si>
  <si>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</si>
  <si>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</si>
  <si>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</si>
  <si>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</si>
  <si>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</si>
  <si>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</si>
  <si>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</si>
  <si>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</si>
  <si>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</si>
  <si>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</si>
  <si>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</si>
  <si>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</si>
  <si>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</si>
  <si>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</si>
  <si>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</si>
  <si>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</si>
  <si>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</si>
  <si>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</si>
  <si>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</si>
  <si>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</si>
  <si>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</si>
  <si>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</si>
  <si>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</si>
  <si>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</si>
  <si>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</si>
  <si>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</si>
  <si>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</si>
  <si>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</si>
  <si>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</si>
  <si>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</si>
  <si>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</si>
  <si>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</si>
  <si>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</si>
  <si>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</si>
  <si>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</si>
  <si>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</si>
  <si>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</si>
  <si>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</si>
  <si>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</si>
  <si>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</si>
  <si>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</si>
  <si>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</si>
  <si>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</si>
  <si>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</si>
  <si>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</si>
  <si>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</si>
  <si>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</si>
  <si>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</si>
  <si>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</si>
  <si>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</si>
  <si>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</si>
  <si>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</si>
  <si>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</si>
  <si>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</si>
  <si>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</si>
  <si>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</si>
  <si>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</si>
  <si>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</si>
  <si>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</si>
  <si>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</si>
  <si>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</si>
  <si>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</si>
  <si>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</si>
  <si>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</si>
  <si>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</si>
  <si>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</si>
  <si>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</si>
  <si>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</si>
  <si>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</si>
  <si>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</si>
  <si>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</si>
  <si>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</si>
  <si>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</si>
  <si>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</si>
  <si>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</si>
  <si>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</si>
  <si>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</si>
  <si>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</si>
  <si>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</si>
  <si>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</si>
  <si>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</si>
  <si>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</si>
  <si>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</si>
  <si>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</si>
  <si>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</si>
  <si>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</si>
  <si>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</si>
  <si>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</si>
  <si>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</si>
  <si>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</si>
  <si>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</si>
  <si>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</si>
  <si>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</si>
  <si>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</si>
  <si>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</si>
  <si>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</si>
  <si>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</si>
  <si>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</si>
  <si>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</si>
  <si>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</si>
  <si>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</si>
  <si>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</si>
  <si>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</si>
  <si>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</si>
  <si>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</si>
  <si>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</si>
  <si>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</si>
  <si>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</si>
  <si>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</si>
  <si>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</si>
  <si>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</si>
  <si>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</si>
  <si>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</si>
  <si>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</si>
  <si>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</si>
  <si>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</si>
  <si>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</si>
  <si>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</si>
  <si>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</si>
  <si>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</si>
  <si>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</si>
  <si>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</si>
  <si>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</si>
  <si>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</si>
  <si>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</si>
  <si>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</si>
  <si>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</si>
  <si>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</si>
  <si>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</si>
  <si>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</si>
  <si>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</si>
  <si>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</si>
  <si>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</si>
  <si>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</si>
  <si>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</si>
  <si>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</si>
  <si>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</si>
  <si>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</si>
  <si>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</si>
  <si>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</si>
  <si>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</si>
  <si>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</si>
  <si>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</si>
  <si>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</si>
  <si>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</si>
  <si>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</si>
  <si>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CDI - MODALIDAD FAMILIAR</t>
  </si>
  <si>
    <t>PEÑA COLORADA</t>
  </si>
  <si>
    <t>CDI DESCOLGADERO</t>
  </si>
  <si>
    <t>CDI MARIA AUXILIADORA</t>
  </si>
  <si>
    <t>CDI VAQUERIO</t>
  </si>
  <si>
    <t>CDI SAN ANTONIO</t>
  </si>
  <si>
    <t>CDI NERETE</t>
  </si>
  <si>
    <t>CDI BRISA</t>
  </si>
  <si>
    <t>CDI CANDELILLAS</t>
  </si>
  <si>
    <t>CDI EL CARMEN</t>
  </si>
  <si>
    <t>CDI PUEBLO NUEVO</t>
  </si>
  <si>
    <t>CDI PITAL</t>
  </si>
  <si>
    <t>CDI MAZCAREY</t>
  </si>
  <si>
    <t>CDI CAJAPI CARRETERA</t>
  </si>
  <si>
    <t>CDI SAN ANTONIO DE CURAY</t>
  </si>
  <si>
    <t>CDI EL PORVENIR</t>
  </si>
  <si>
    <t>CDI KILOMETRO 28</t>
  </si>
  <si>
    <t>CDI PUERTO NIDIA</t>
  </si>
  <si>
    <t>CDI NUEVA REFORMA</t>
  </si>
  <si>
    <t>CDI PIÑAL DULCE</t>
  </si>
  <si>
    <t>CDI LA NUPA</t>
  </si>
  <si>
    <t>CDI CAUNAPI</t>
  </si>
  <si>
    <t>CDI GUAYACANA</t>
  </si>
  <si>
    <t>CDI SEMILLAS DEL MAÑANA</t>
  </si>
  <si>
    <t>CDI VEREDA TANGAREAL</t>
  </si>
  <si>
    <t>CDI-CAMINANDO HACIA EL FUTURO</t>
  </si>
  <si>
    <t>CDI-ANGELITOS DEL PACIFICO</t>
  </si>
  <si>
    <t>CDI-SEMILLA DE ESPERAZA</t>
  </si>
  <si>
    <t>CDI-INFANCIA LIBRE</t>
  </si>
  <si>
    <t>CDI-LA CATANGA</t>
  </si>
  <si>
    <t>CDI-RICONCITO DE ALEGRIA</t>
  </si>
  <si>
    <t>CDI-OLAYA HERRERA III</t>
  </si>
  <si>
    <t>CDI-OLAYA HERRERA II</t>
  </si>
  <si>
    <t>CDI-OLAYA HERRERA I</t>
  </si>
  <si>
    <t>CDI-ALEGRE AMANECER</t>
  </si>
  <si>
    <t>CDI-PEÑA COLORADA</t>
  </si>
  <si>
    <t>CDI-INVASION 30 OCTUBRE</t>
  </si>
  <si>
    <t>CDI-CDI LA CARBONERA</t>
  </si>
  <si>
    <t>CDI-CDI MIRAS PALMAS</t>
  </si>
  <si>
    <t>VUELTA CANDELILLAS</t>
  </si>
  <si>
    <t>SC EXPORCOL</t>
  </si>
  <si>
    <t>BUCHELI, CHILVI, CAUNAPI</t>
  </si>
  <si>
    <t>VEREDA LA CARBONERA</t>
  </si>
  <si>
    <t>VEREDA MIRAS PALMAS</t>
  </si>
  <si>
    <t>VEREDA DESCOLGADERO</t>
  </si>
  <si>
    <t>VEREDA MARIA AUXILIADORA</t>
  </si>
  <si>
    <t>VEREDA EL VAQUERIO</t>
  </si>
  <si>
    <t>VEREDA SAN ANTONIO</t>
  </si>
  <si>
    <t>VEREDA NERETE</t>
  </si>
  <si>
    <t>VEREDA BRISAS</t>
  </si>
  <si>
    <t>CANDELILLAS</t>
  </si>
  <si>
    <t>VEREDA EL CARMEN</t>
  </si>
  <si>
    <t>VEREDA PUEBLO NUEVO</t>
  </si>
  <si>
    <t>VEREDA PITAL</t>
  </si>
  <si>
    <t>VEREDA MAZCAREY</t>
  </si>
  <si>
    <t>VEREDA CAJAPI</t>
  </si>
  <si>
    <t>VEREDA SAN ANTONIO DE CURAY</t>
  </si>
  <si>
    <t>VEREDA EL PORVENIR</t>
  </si>
  <si>
    <t>KILOMETRO 28</t>
  </si>
  <si>
    <t>VEREDA PUERTO NIDIA</t>
  </si>
  <si>
    <t>NUEVA REFORMA</t>
  </si>
  <si>
    <t>PIÑAL DULCE</t>
  </si>
  <si>
    <t>LA NUPA</t>
  </si>
  <si>
    <t>VEREDA CAUNAPI</t>
  </si>
  <si>
    <t>GUAYACANA</t>
  </si>
  <si>
    <t>AVENIDA LOS ESTUDIANES</t>
  </si>
  <si>
    <t>AVENIDA LOS ESTUDIANTES</t>
  </si>
  <si>
    <t>VEREDA TANGAREAL</t>
  </si>
  <si>
    <t>RURAL</t>
  </si>
  <si>
    <t>OLAYA HERRERA</t>
  </si>
  <si>
    <t>LAS MARIAS</t>
  </si>
  <si>
    <t>LA ISLA</t>
  </si>
  <si>
    <t>LAS MERCEDES</t>
  </si>
  <si>
    <t>TUMACO</t>
  </si>
  <si>
    <t>X</t>
  </si>
  <si>
    <t>EL PROPONENTE MENCIONA EN EL FORMATO 11 EN LA CASILLA DE TIPO DE DISPONOBILIDAD QUE LA INFRAESTRUCTURA ES PROPIA,NO PRESENTA SOPORTE Y DE IGUAL MANERA EN EL FORMATO 11 EN LACOLOMNA L y M MENCIONA EL NOMBRE DEL MUNICIPIO Y NO LA OPCION  SI/NO</t>
  </si>
  <si>
    <t>EL PROPONENTE MENCIONA EN EL FORMATO 11 EN LA CASILLA DE TIPO DE DISPONOBILIDAD QUE LA INFRAESTRUCTURA ES PROPIA,NO PRESENTA SOPORTE .</t>
  </si>
  <si>
    <t>FUNDACION PROSERVCO</t>
  </si>
  <si>
    <t>79-2010</t>
  </si>
  <si>
    <t>ICBF - NARIÑO</t>
  </si>
  <si>
    <t>11 meses</t>
  </si>
  <si>
    <t>-</t>
  </si>
  <si>
    <t>164-2011</t>
  </si>
  <si>
    <t>451-2013</t>
  </si>
  <si>
    <t>7267</t>
  </si>
  <si>
    <t>001-2012</t>
  </si>
  <si>
    <t>81-84</t>
  </si>
  <si>
    <t>ICBF - PUTUMAYO</t>
  </si>
  <si>
    <t>52-2010</t>
  </si>
  <si>
    <t>8 meses y 11 días</t>
  </si>
  <si>
    <t>142-2011</t>
  </si>
  <si>
    <t>11 meses y  11 días</t>
  </si>
  <si>
    <t>68-2014</t>
  </si>
  <si>
    <t>8 meses y 7 días</t>
  </si>
  <si>
    <t>27 meses y 29 días</t>
  </si>
  <si>
    <t>ICBF-NARIÑO</t>
  </si>
  <si>
    <t>70-2014</t>
  </si>
  <si>
    <t>107-2010</t>
  </si>
  <si>
    <t>ICBF-PUTUMAYO</t>
  </si>
  <si>
    <t>31/10/204</t>
  </si>
  <si>
    <t>8 meses y  7 días</t>
  </si>
  <si>
    <t>9 meses</t>
  </si>
  <si>
    <t>FUNDACION MUNDO SIN LIMITES</t>
  </si>
  <si>
    <t>86 al 89</t>
  </si>
  <si>
    <t>17 meses y 7 días</t>
  </si>
  <si>
    <t>814006888-3</t>
  </si>
  <si>
    <t>Revisor fiscal</t>
  </si>
  <si>
    <t>Diana Cristina Jurado Garcia</t>
  </si>
  <si>
    <t>La verificacion Financiera se realizó con el RUP CCP-0475031. Folios 51 al 62</t>
  </si>
  <si>
    <t>Rango</t>
  </si>
  <si>
    <t>Mayor a 4501</t>
  </si>
  <si>
    <t>IDL</t>
  </si>
  <si>
    <t>NDE</t>
  </si>
  <si>
    <t>Mayor o igual 1,2</t>
  </si>
  <si>
    <t>Menor o igual 65%</t>
  </si>
  <si>
    <t xml:space="preserve">CUMPLE </t>
  </si>
  <si>
    <t>EL PROPONENTE CUMPLE __X____ NO CUMPLE _______</t>
  </si>
  <si>
    <t>EL ACTA DE APROBACION DE POLIZA ESTA DEL 18 DE OCTUBRE DE 2013</t>
  </si>
  <si>
    <t>BLANCA EDITH RODRIGUEZ</t>
  </si>
  <si>
    <t>PSICOLOGA</t>
  </si>
  <si>
    <t>UNIVERSIDAD DE NARIÑO</t>
  </si>
  <si>
    <t>UNIVERSIDAD ANTONIO NARIÑO</t>
  </si>
  <si>
    <t>PSICOLOGA PROGRAMA FAMILIAS CON BIENESTAR</t>
  </si>
  <si>
    <t>19/06/2012  31/12/2012</t>
  </si>
  <si>
    <t xml:space="preserve">JOSELYN  OBANDO CORTES </t>
  </si>
  <si>
    <t>ADMINISTRADORA DE EMPRESAS</t>
  </si>
  <si>
    <t>UNIVERSIDAD SANTIAGO DE CALI</t>
  </si>
  <si>
    <t>UNIVERSIDAD NACIONAL DE COLOMBIA</t>
  </si>
  <si>
    <t>MONICA ADRIANA BURBANO</t>
  </si>
  <si>
    <t>UNIVERSIDAD MARIANA</t>
  </si>
  <si>
    <t>05/02/2007  05/09/2007</t>
  </si>
  <si>
    <t>SECRETARIA DE SALUD Y BIENESTAR SOCIAL DE ALBAN</t>
  </si>
  <si>
    <t>APROBORCA</t>
  </si>
  <si>
    <t>01/10/2007  01/07/2008</t>
  </si>
  <si>
    <t>LUISA FERNANDA ORTIZ ANGULO</t>
  </si>
  <si>
    <t>SOCIOLOGA</t>
  </si>
  <si>
    <t>SEPRAES</t>
  </si>
  <si>
    <t>AGENTE EDUCATIVO</t>
  </si>
  <si>
    <t>06/05/2013  27/12/2013</t>
  </si>
  <si>
    <t>UNIÓN TEMPORAL TUMACO POR LA PRIMERA INFANCIA</t>
  </si>
  <si>
    <t>15/09/2011  11/12/2012</t>
  </si>
  <si>
    <t>COORDINADORA PAIPI</t>
  </si>
  <si>
    <t>SAYURI MARIA NARVAEZ ECHEVERRI</t>
  </si>
  <si>
    <t>SECRETARIA MUNICIPAL DEL TAMBO</t>
  </si>
  <si>
    <t>APOYO PROGRAMA SALUD MENTAL</t>
  </si>
  <si>
    <t>16/01/2008  30/06/208</t>
  </si>
  <si>
    <t>KAROL ELIANA CASTRO BOTERO</t>
  </si>
  <si>
    <t>FALTA DEFINIR EL GRUPO AL CUAL SE PRESENTA</t>
  </si>
  <si>
    <t>16/05/2013  27/12/2013</t>
  </si>
  <si>
    <t>EMSSANAR</t>
  </si>
  <si>
    <t>COGESTOR  SOCIAL</t>
  </si>
  <si>
    <t>12/01/2012  11/01/2013</t>
  </si>
  <si>
    <t>GINA MARCELA DELGADO CHARFUELAN</t>
  </si>
  <si>
    <t>09/05/2014  30/11/2014</t>
  </si>
  <si>
    <t>LIDIA IMELDA BASTIDAS SOLARTE</t>
  </si>
  <si>
    <t>UNAD</t>
  </si>
  <si>
    <t>ORIENTADORA PSICOSOCIAL</t>
  </si>
  <si>
    <t>10/11/2012  10/11/2013</t>
  </si>
  <si>
    <t>ASOCIACIÓN GRUPO PRIMAVERA VEREDA DE SAN PABLO</t>
  </si>
  <si>
    <t>ORIENTADORA FAMILIAR</t>
  </si>
  <si>
    <t>15/09/2012  15/01/2014</t>
  </si>
  <si>
    <t>ASOCIACIÓN PRODUCTIVA LOS PADRINOS</t>
  </si>
  <si>
    <t>SANDRA TATIANA LOPEZ MERA</t>
  </si>
  <si>
    <t>PSICOLOGIA SOCIAL</t>
  </si>
  <si>
    <t>INSTITUCION EDUCATIVA RAFAEL UNIBE URIBE</t>
  </si>
  <si>
    <t>20/01/2006  31/07/2006</t>
  </si>
  <si>
    <t>ALCALDIA DE NARIÑO</t>
  </si>
  <si>
    <t>PSICOLOGA Y COORDINADORA PLAN DE ATENCIÓN BASICA</t>
  </si>
  <si>
    <t>01/09/2003  31/08/2004</t>
  </si>
  <si>
    <t>CLAUDIA MARCELA SALAZAR</t>
  </si>
  <si>
    <t>PSICOLOGA DE RECURSOS</t>
  </si>
  <si>
    <t>14/01/2013  14/01/2014</t>
  </si>
  <si>
    <t>ASANBLEA DEPARTAMENTAL DE NARIÑO</t>
  </si>
  <si>
    <t>FUNDACIÓN DON BOSCO</t>
  </si>
  <si>
    <t xml:space="preserve">PSICOLOGA DE PROGRAMAS DE PREVENCIÓN Y PROTECCIÓN </t>
  </si>
  <si>
    <t>WILIAM ARMANDO MARINEZ GONZALES</t>
  </si>
  <si>
    <t>UNIVERSIDAD AUTONOMA DE NARIÑO</t>
  </si>
  <si>
    <t>ACESOR PSICOSOCIAL</t>
  </si>
  <si>
    <t>12/10/2007  12/10/2008</t>
  </si>
  <si>
    <t>CIELO CAMILA TAPIA CHAMORRO</t>
  </si>
  <si>
    <t>ALCALDIA MUNICIPAL DE PASTO</t>
  </si>
  <si>
    <t>COORDINADORA COMPONENTE PROMOSIÓN DEL AFECTO Y BUEN TRA5ATO</t>
  </si>
  <si>
    <t>01/12/2005  30/11/2006</t>
  </si>
  <si>
    <t>AMANDA LUCIA LOPEZ</t>
  </si>
  <si>
    <t>UNIVERSIDAD COOPERATIVA DE COLOMBIA</t>
  </si>
  <si>
    <t>PAOLA ANDREA RIASCOS</t>
  </si>
  <si>
    <t>LAZOS DE VIDA</t>
  </si>
  <si>
    <t>LENIS ALEXANDRA QUIROZ BUCHELI</t>
  </si>
  <si>
    <t>PROFESIONAL EN DESARROLLO FAMILIAR</t>
  </si>
  <si>
    <t>UNIVERSIDAD DE CALDAS</t>
  </si>
  <si>
    <t>ALCALDIA MUNICIAPAL DE  VILLA MARIA CALDAS</t>
  </si>
  <si>
    <t>TRABAJO DE GRADO EN EDUCACIÓN FAMILIAR</t>
  </si>
  <si>
    <t>01/04/2009  30/11/2009</t>
  </si>
  <si>
    <t>CONFAMILIAR DE NARIÑO</t>
  </si>
  <si>
    <t>EDUCADOR FAMILIAR</t>
  </si>
  <si>
    <t>08/07/2011  31/12/2011</t>
  </si>
  <si>
    <t>CLAUDIA PATRICIA RODRIGUEZ BANGUERA</t>
  </si>
  <si>
    <t>TRABAJADORA SIOCIAL</t>
  </si>
  <si>
    <t>ANDREA FERNANDA FIGUEROA MONCAYO</t>
  </si>
  <si>
    <t>CENTRO EDUCATIVO EL SECRETO DE LOS NIÑOS</t>
  </si>
  <si>
    <t>02/09/2012  30/05/2013</t>
  </si>
  <si>
    <t>MARIA ALEJANDRA GIL</t>
  </si>
  <si>
    <t>DEJANDO HUELLA</t>
  </si>
  <si>
    <t>21/03/2013  31/12/2013</t>
  </si>
  <si>
    <t>ANGELICA MARIA MARTINEZ ORTEGA</t>
  </si>
  <si>
    <t>INGRITH CATERINE GUACAN VASQUEZ</t>
  </si>
  <si>
    <t>UNIVERSIDAD REMINGTON</t>
  </si>
  <si>
    <t>IMSTITUCIÓN UNIVERSITARIA CESMAG</t>
  </si>
  <si>
    <t>DOCENTE</t>
  </si>
  <si>
    <t>01/02/2007  30/06/2008</t>
  </si>
  <si>
    <t>FALTA DEFINIR EL GRUPO AL CUAL SE PRESENTA, NO PRESENTA TARJETA PROFESIONAL</t>
  </si>
  <si>
    <t>KAROLL VANESSA DELGADO  JOJOA</t>
  </si>
  <si>
    <t>GESTAR FUTURO</t>
  </si>
  <si>
    <t>23/10/2014  31/03/2014</t>
  </si>
  <si>
    <t>YADI PATRICIA MONTENEGRO</t>
  </si>
  <si>
    <t>SHADDAI</t>
  </si>
  <si>
    <t>08/01/2003  30/06/2003</t>
  </si>
  <si>
    <t>DIGITEL Y CIA</t>
  </si>
  <si>
    <t>08/06/2013  10/12/2013</t>
  </si>
  <si>
    <t>LIGIA LORENA MUÑOS SANTAGRUZ</t>
  </si>
  <si>
    <t>FUNDACER</t>
  </si>
  <si>
    <t>ORIENTADORA EN SALUD OCUPACIONAL</t>
  </si>
  <si>
    <t xml:space="preserve">  16/01/2012  19/03/2013</t>
  </si>
  <si>
    <t>FANI LUCELY RODRIGUEZ CRIOLLO</t>
  </si>
  <si>
    <t>FUNDACIÓN ITZAYANA</t>
  </si>
  <si>
    <t>01/03/2012  30/03/2013</t>
  </si>
  <si>
    <t xml:space="preserve">INTERVENCIÓN A POBLACIÓN EN SITUACIÓN DE VULNERABILIDAD </t>
  </si>
  <si>
    <t>YENY CONSTANZA CASTILLO</t>
  </si>
  <si>
    <t>YENNY ELINA BENAVIDES BURBANO</t>
  </si>
  <si>
    <t>PSICOLOGA SOCIO COMUNITARIO</t>
  </si>
  <si>
    <t>PROSERVCO</t>
  </si>
  <si>
    <t>PSICOLOGA DE APOYO HCB</t>
  </si>
  <si>
    <t>10/01/2011  30/12/2011</t>
  </si>
  <si>
    <t>FLOR LORENA HERNANDEZ RIVADENEIRA</t>
  </si>
  <si>
    <t>PSICOLOGO SOCIAL COMUNITARIO</t>
  </si>
  <si>
    <t>AC-COLOMBIA</t>
  </si>
  <si>
    <t>09/12/2013  20/07/2014</t>
  </si>
  <si>
    <t>LILIANA ANDREA GOMEZ</t>
  </si>
  <si>
    <t>09/05/2013  30/11/2014</t>
  </si>
  <si>
    <t xml:space="preserve">ANA ALVEAR CASTRO </t>
  </si>
  <si>
    <t>COMFAMILIAR DE NARIÑO</t>
  </si>
  <si>
    <t>01/05/2013  30/08/2013</t>
  </si>
  <si>
    <t>JUAN PABLO SEGUNDO DE LINARES</t>
  </si>
  <si>
    <t>01/07/2009  10/12/2011</t>
  </si>
  <si>
    <t>ALEXANDRA XIMENA BURBANO</t>
  </si>
  <si>
    <t>SECRETARIA DE GOBIERNO MUNICIPIO DE NARIÑO</t>
  </si>
  <si>
    <t>ENLACE MUNICIAPL</t>
  </si>
  <si>
    <t>01/01/2008  30/01/2009</t>
  </si>
  <si>
    <t>MARGOTH DEL CARMEN CALDERON MENESES</t>
  </si>
  <si>
    <t>MARIA ALEJANDRA CAGUAZANGO</t>
  </si>
  <si>
    <t>CENTRO DE SALUD SAPUYE4S</t>
  </si>
  <si>
    <t>01/07/2008  30/09/2009</t>
  </si>
  <si>
    <t>RUTH XIMENA RODRIGUEZ</t>
  </si>
  <si>
    <t>ALCALDIA MUNICIPAL DE CHACHAGUI</t>
  </si>
  <si>
    <t>08/01/2013  31/012/20130</t>
  </si>
  <si>
    <t>APOYO EN PROGRAMAS DE PRIMERA INFANCIA</t>
  </si>
  <si>
    <t>WILSON ALEXANDER AGUILAR</t>
  </si>
  <si>
    <t xml:space="preserve">PSICOLOGO  </t>
  </si>
  <si>
    <t>IGNACIA  YOMAIRA CEBALLOS</t>
  </si>
  <si>
    <t>06/05/2013  17/12/2013</t>
  </si>
  <si>
    <t>MARTHA  CARDENAS SALAZAR</t>
  </si>
  <si>
    <t>ICBF</t>
  </si>
  <si>
    <t>17/01/2011  30/06/2011</t>
  </si>
  <si>
    <t>BLANCA KATHERINE RUIZ RODRIGUEZ</t>
  </si>
  <si>
    <t>SAYRA CAROLINA QUIÑONES PAZ</t>
  </si>
  <si>
    <t>MAESTRA EN ARTES VISUALES</t>
  </si>
  <si>
    <t>07/08/2013  31/10/2014</t>
  </si>
  <si>
    <t>COORDINACIÓN PROGRAMAS DIRIGIDOS A FAMILIAS NIÑOS Y NIÑAS</t>
  </si>
  <si>
    <t>YURI STELLA PORTILLO OLIVA</t>
  </si>
  <si>
    <t>PROFESIONAL EN COMERCIO INTERNACIONAL Y MERCADEO</t>
  </si>
  <si>
    <t>EXTRAS SA</t>
  </si>
  <si>
    <t>ACTIVIDADES ADMINISTRATIVAS</t>
  </si>
  <si>
    <t>10/09/2014  28/10/2014</t>
  </si>
  <si>
    <t>01/07/2013  30/10/2014</t>
  </si>
  <si>
    <t>WILMER MAURICIO GUERRERO AREVALO</t>
  </si>
  <si>
    <t>ADMINISTRADOR DE EMPRESAS</t>
  </si>
  <si>
    <t>01/08/2013  15/08/2014</t>
  </si>
  <si>
    <t>RONALD ARTURO RUIZ CADENA</t>
  </si>
  <si>
    <t>ADMINISTRADOR PUBLICO</t>
  </si>
  <si>
    <t>ESCUELA SUPERIOR DE ADMINISTRACIÓN PUBLICA</t>
  </si>
  <si>
    <t>CLAUDIA JACKELINE QUINTERO QUERRERO</t>
  </si>
  <si>
    <t>ALEX EDUARDO PORTILLA FAJARDO</t>
  </si>
  <si>
    <t>UNIVERSIDAD DE LA SALLE</t>
  </si>
  <si>
    <t>ALBEIRO ALEXANDER GUTIERREZ RIASCOS</t>
  </si>
  <si>
    <t xml:space="preserve">TECNICO EN PROGRAMADOR DE SISTEMAS </t>
  </si>
  <si>
    <t>INSTITUTO TECNICO SUPERIOR EN SISTEMAS ITSES</t>
  </si>
  <si>
    <t>01/01/2013  30/12/2013</t>
  </si>
  <si>
    <t xml:space="preserve">DEISY GISELA AUCU TENGANA </t>
  </si>
  <si>
    <t>ECONOMISTA</t>
  </si>
  <si>
    <t>26/04/25008</t>
  </si>
  <si>
    <t>01/09/2013   30/08/2014</t>
  </si>
  <si>
    <t>OLGA LUCIA JURADO CABRERA</t>
  </si>
  <si>
    <t>RITA CAROLINA RODRIGUEZ CASTILLO</t>
  </si>
  <si>
    <t>LICENCIADA EN PREESCOLAR</t>
  </si>
  <si>
    <t>01/02/2014  30/08/2014</t>
  </si>
  <si>
    <t>JESSICA YURANI ESTUPIÑAN MICOLTA</t>
  </si>
  <si>
    <t>COORDINADOR PEDAGOGICO</t>
  </si>
  <si>
    <t>09/05/2014  31/12/2014</t>
  </si>
  <si>
    <t>LUZ EDITH CORTES FRANCO</t>
  </si>
  <si>
    <t>LICENCIADO EN EDUCACIÓN BASICA</t>
  </si>
  <si>
    <t>UNIVERSIDAD DEL MAGADALENA</t>
  </si>
  <si>
    <t>YULY PATRICIA ESTUPIÑAN ROMERO</t>
  </si>
  <si>
    <t>CARLOS EDUARDO GONGORA CASTRO</t>
  </si>
  <si>
    <t>PSICOLOGO</t>
  </si>
  <si>
    <t>14/01/2013  31/12/2013</t>
  </si>
  <si>
    <t>WENDY JOHANA ORTIZ OCHOA</t>
  </si>
  <si>
    <t>TRABAJADORA SOCIAL</t>
  </si>
  <si>
    <t>UNIVERSIDAD DEL VALLE</t>
  </si>
  <si>
    <t>SERVICIOS ESPECIALES SEDAP</t>
  </si>
  <si>
    <t xml:space="preserve">COORDIANDORA DE CAMPO </t>
  </si>
  <si>
    <t>01/08/2006  30/05/2007</t>
  </si>
  <si>
    <t>ZULY PAOLA PEREZ BARON</t>
  </si>
  <si>
    <t>ADMINISTRADORA PUBLICA</t>
  </si>
  <si>
    <t>ESCUELA SUPERIOR DE ADMINISTRACIÓN PUBLI CA</t>
  </si>
  <si>
    <t>IPS INDIGENA JULIAN CARLOSAMA</t>
  </si>
  <si>
    <t>COORDINADORA DE PROYECTOS</t>
  </si>
  <si>
    <t>01/06/2011  31/07/2013</t>
  </si>
  <si>
    <t>01/08/2013  30/08/2014</t>
  </si>
  <si>
    <t>SANDRA MILENA ORTIZ MUÑOZ</t>
  </si>
  <si>
    <t>ELIZABETH GUERRERO TORRES</t>
  </si>
  <si>
    <t>GRACE EMILCEN BENAVIDES UNIGARRO</t>
  </si>
  <si>
    <t>CONTADOR PUBLICO</t>
  </si>
  <si>
    <t>CONTADORA PUBLICA</t>
  </si>
  <si>
    <t xml:space="preserve">UNIVERSIDAD SAN MARTIN </t>
  </si>
  <si>
    <t>01/09/2008  30/12/2010</t>
  </si>
  <si>
    <t xml:space="preserve">EDGAR GUSTAVO CHAMORRO CHAMORRO </t>
  </si>
  <si>
    <t xml:space="preserve">ADMINISTRADOR PUBLICO </t>
  </si>
  <si>
    <t>01/01/2011  30/01/2014</t>
  </si>
  <si>
    <t>OSCAR ANDRES AGREDA CASTRO</t>
  </si>
  <si>
    <t xml:space="preserve">UNIVERSIDAD DE NARIÑO </t>
  </si>
  <si>
    <t>25/04/2012  25/05/2014</t>
  </si>
  <si>
    <t>LUIS ENRIQUE MORA</t>
  </si>
  <si>
    <t>LICENCIADO EN PSICOLOGIA Y PEDAGOGIA</t>
  </si>
  <si>
    <t>UNIVERSIDAD AZUAY ECUADOR</t>
  </si>
  <si>
    <t xml:space="preserve">COLEGIO JOSE ANTONIO GALAN </t>
  </si>
  <si>
    <t>PSICOORIENMTADOR</t>
  </si>
  <si>
    <t>01/03/1999  15/06/2001</t>
  </si>
  <si>
    <t>RUBI ANDREA BOLAÑOS CUASPA</t>
  </si>
  <si>
    <t>COORDINADORA DEL PROGRAMA FAMILIAS CON BIENESTAR</t>
  </si>
  <si>
    <t>06/05/2013  30/11/2014</t>
  </si>
  <si>
    <t xml:space="preserve">EDUCADOR DE FAMILIAS </t>
  </si>
  <si>
    <t>DAISSY MERCEDES URRESTA CORDOBA</t>
  </si>
  <si>
    <t>PREESCOLAR MUNDO DE MAFALDA</t>
  </si>
  <si>
    <t>DIRECTORA</t>
  </si>
  <si>
    <t>2004  30/11/2014</t>
  </si>
  <si>
    <t>FELISA MARIELA CARDENAS</t>
  </si>
  <si>
    <t>LICENCIADA EN LENGUA CASTELLANA Y LITERATURA</t>
  </si>
  <si>
    <t>ALCALDIA MUNICIPAL DE TUMACO</t>
  </si>
  <si>
    <t>30/03/2001  20/08/2001</t>
  </si>
  <si>
    <t>UNIÓN TEMPORAL POR TUMACO</t>
  </si>
  <si>
    <t>APOYO PEDAGOGICO Y PSICOSOCAL</t>
  </si>
  <si>
    <t>03/2009  11/2009</t>
  </si>
  <si>
    <t>03/2010  12/2010</t>
  </si>
  <si>
    <t>02/2011  11/2011</t>
  </si>
  <si>
    <t>MARIA FERNANDA CORDOBA LASSO</t>
  </si>
  <si>
    <t>LICENCIADO EN EDUCACIÓN BASICA PRIMARIA</t>
  </si>
  <si>
    <t>24/03/20125</t>
  </si>
  <si>
    <t>PREESCOLAR EL MUNDO DE MAFALDA</t>
  </si>
  <si>
    <t>09/2006  02/2007</t>
  </si>
  <si>
    <t>01/01/2013  01/01/2014</t>
  </si>
  <si>
    <t>MAL DILIGENCIADO FORMATO 8</t>
  </si>
  <si>
    <t>GEOVANNI ISAIAS BOLAÑOS ERAZO</t>
  </si>
  <si>
    <t>UNIVERSIDAD DE PAMPLONA</t>
  </si>
  <si>
    <t>01/01/25012  30/01/2014</t>
  </si>
  <si>
    <t>EN LA PROPUESTA PRESENTADA NO SE DEFINEN LAS HOJAS DE VIDA POR GRUPOS</t>
  </si>
  <si>
    <t>Putumayo 5-6-7-9</t>
  </si>
  <si>
    <t>CONVOCATORIA PÚBLICA DE APORTE No 003 DE 2014</t>
  </si>
  <si>
    <t>23 al 25</t>
  </si>
  <si>
    <t>29 y 30</t>
  </si>
  <si>
    <t>33,34 y 35</t>
  </si>
  <si>
    <t>20,21,22</t>
  </si>
  <si>
    <t>Resolucion 02554 del 24 de noviembre de 2014</t>
  </si>
  <si>
    <t>56 al 62</t>
  </si>
  <si>
    <t xml:space="preserve">3 al 6 </t>
  </si>
  <si>
    <t>10,11,12</t>
  </si>
  <si>
    <t xml:space="preserve">El proponente anexa la libreta militar a folio 17 </t>
  </si>
  <si>
    <t>N/A</t>
  </si>
  <si>
    <t>PROPONENTE No. 13. FUNDACION PROSERVCO (HABILITADO)</t>
  </si>
  <si>
    <t>CONSULTA CERTIFICADO DEL SISTEMA DE INFORMACION Y REGISTRO DE SANCIONES Y CAUSAS DE INHABILIDAD-SIRI-VIGENTE , EXPEDIDO POR LA PROCURADURIA GENERAL DE LA NACION  DEL REPRESENTANTE LEGAL Y DE LA PERSONA JURIDICA</t>
  </si>
  <si>
    <t>FALTA DEFINIR EL GRUPO AL CUAL SE PRESENTA, SE CRUZA CON REDCOM</t>
  </si>
  <si>
    <t>9 meses y 13  días</t>
  </si>
  <si>
    <t>31 meses y 13 días</t>
  </si>
  <si>
    <t>75-76</t>
  </si>
  <si>
    <t>77-78</t>
  </si>
  <si>
    <t>3537</t>
  </si>
  <si>
    <t>ASISTENTE DE TRABAJO SOCIAL</t>
  </si>
  <si>
    <r>
      <rPr>
        <b/>
        <u/>
        <sz val="11"/>
        <color theme="1"/>
        <rFont val="Calibri"/>
        <family val="2"/>
        <scheme val="minor"/>
      </rPr>
      <t>SUBSANO PARCIALMENTE, NO SUBSANO COMPONENTE DE SALD Y NUTRICION</t>
    </r>
    <r>
      <rPr>
        <b/>
        <sz val="11"/>
        <color theme="1"/>
        <rFont val="Calibri"/>
        <family val="2"/>
        <scheme val="minor"/>
      </rPr>
      <t xml:space="preserve">
MODALIDAD FAMILIAR</t>
    </r>
    <r>
      <rPr>
        <sz val="11"/>
        <color theme="1"/>
        <rFont val="Calibri"/>
        <family val="2"/>
        <scheme val="minor"/>
      </rPr>
      <t xml:space="preserve">
COMPONENTE SALUD Y NUTRICION. No se precisa que elementos harian parte del Manual de Buenas Practicas de Manufactura.
COMPONNTE TALENTO HUMANO.No se describe las estrategias de cualificacion del talento humano.</t>
    </r>
  </si>
  <si>
    <r>
      <rPr>
        <b/>
        <sz val="11"/>
        <color theme="1"/>
        <rFont val="Calibri"/>
        <family val="2"/>
        <scheme val="minor"/>
      </rPr>
      <t>SUBSANO PARCIALMENTE, NO SUBSANO COMPONENTE DE SALD Y NUTRICION
MODALIDAD FAMILIAR</t>
    </r>
    <r>
      <rPr>
        <sz val="11"/>
        <color theme="1"/>
        <rFont val="Calibri"/>
        <family val="2"/>
        <scheme val="minor"/>
      </rPr>
      <t xml:space="preserve">
COMPONENTE SALUD Y NUTRICION. No se precisa que elementos harian parte del Manual de Buenas Practicas de Manufactura.
COMPONNTE TALENTO HUMANO.No se describe las estrategias de cualificacion del talento humano.</t>
    </r>
  </si>
  <si>
    <t>EL PROPONENTE MENCIONA EN EL FORMATO 11 EN LA CASILLA DE TIPO DE DISPONOBILIDAD QUE LA INFRAESTRUCTURA ES PROPIA,NO PRESENTA SOPORTE - SUBSANA -  CUMPLE PRESENTA LA CARTA DE COMPROMISO</t>
  </si>
  <si>
    <t>EL PROPONENTE MENCIONA EN EL FORMATO 11 EN LA CASILLA DE TIPO DE DISPONOBILIDAD QUE LA INFRAESTRUCTURA ES PROPIA,NO PRESENTA SOPORTE - SUBSANA Y CUMPLE -  PRESENTA LA CARTA DE COMPROMISO</t>
  </si>
  <si>
    <t>EL PROPONENTE MENCIONA EN EL FORMATO 11 EN LA CASILLA DE TIPO DE DISPONOBILIDAD QUE LA INFRAESTRUCTURA ES PROPIA,NO PRESENTA SOPORTE - SUBSANA Y CUMPLE PRESENTA LA CARTA DE COMPROMISO</t>
  </si>
  <si>
    <t xml:space="preserve"> EL PROPONENTE MENCIONA EN EL FORMATO 11 EN LA CASILLA DE TIPO DE DISPONOBILIDAD QUE LA INFRAESTRUCTURA ES PROPIA,NO PRESENTA SOPORTE - SUBSANA Y CUMPLE PRESENTA LA CARTA DE COMPROMISO</t>
  </si>
  <si>
    <t>CORPORACION PARA ASUSTENCIA TECNICA EN EL CORREGIMENTO DE LLORENTE</t>
  </si>
  <si>
    <t>04/06/2010  26/06/2012</t>
  </si>
  <si>
    <t xml:space="preserve">COORDINADORA SOCIAL </t>
  </si>
  <si>
    <t>FUNDACION SEPRAES</t>
  </si>
  <si>
    <t>01/02/2012  20/02/2013</t>
  </si>
  <si>
    <t>COORDINADORA METODOLOGICA</t>
  </si>
  <si>
    <t>01/02/2012 02/2013</t>
  </si>
  <si>
    <t xml:space="preserve">COORDINADOR DE APOYO </t>
  </si>
  <si>
    <t>05/10/2013  05/10/2014</t>
  </si>
  <si>
    <t>FUNDACIO SOCIAL CRECER</t>
  </si>
  <si>
    <t>17/07/2012  31/12/2012</t>
  </si>
  <si>
    <t>02/2014  08/2014</t>
  </si>
  <si>
    <t>COORDINADORA DE APOYO</t>
  </si>
  <si>
    <t>ANA LUISA PASTAS</t>
  </si>
  <si>
    <t>06/05/2013  237/12/2013</t>
  </si>
  <si>
    <t xml:space="preserve">AGENTE EDUCATIVO </t>
  </si>
  <si>
    <t>FALTA DEFINIR EL GRUPO AL CUAL SE PRESENTA, NO CUENTA CON EXPERIENCIA EN COORDINACIÓN SE CRUZA CON ASOCIACION MUJER Y GENERO - SUBSANÓ</t>
  </si>
  <si>
    <t>FALTA DEFINIR EL GRUPO AL CUAL SE PRESENTA - SUBSANÓ</t>
  </si>
  <si>
    <t>FALTA DEFINIR EL GRUPO AL CUAL SE PRESENTA, NO CUENTA CON EXPERIENCIA EN COORDINACIÓN  - SUBSANÓ</t>
  </si>
  <si>
    <t>FALTA DEFINIR EL GRUPO AL CUAL SE PRESENTA, NO PRESENTA TITULO PROFESIONAL, NO CUENTA CON EXPERIENCIA EN COORDINACIÓN  - NO SUBSANO</t>
  </si>
  <si>
    <t xml:space="preserve"> FALTA DEFINIR EL GRUPO AL CUAL SE PRESENTA,CUENTA CON CERTIFICACIÓN EN COORDINACIÓN PERO ES ILEGIBLE - SUBSANÓ</t>
  </si>
  <si>
    <t xml:space="preserve"> FALTA DEFINIR EL GRUPO AL CUAL SE PRESENTA, NO CERTIFICA EXPERIENCIA COMPLETA - NO SUBSANO</t>
  </si>
  <si>
    <t>NO PRESENTA FORMATO 8 SE CRUZA CON LA FUNDACION COMPARTIR - NO SUBSANO</t>
  </si>
  <si>
    <t>NO PRESENTA FORMATO 8, NO CUENTA CON TITULO PROFESIONAL, NO CUENTA CON EXPERIENCIA EN COORDINACIÓN - NO SUBSANO</t>
  </si>
  <si>
    <t>FALTA DEFINIR EL GRUPO AL CUAL SE PRESENTA, NO PRESENTA TARJETA PROFESIONAL, FALTA CERTIFICAR EXPERIENCIA EN COORDINACIÓN - NO SUBSANO</t>
  </si>
  <si>
    <t>FALTA DEFINIR EL GRUPO AL CUAL SE PRESENTA, NO CUENTA CON EXPERIANCIA CERTIFICADA - SUBSANO</t>
  </si>
  <si>
    <t>NO PRESENTA FORMATO 8 SE CRUZA CON FUNDACION DARLE UNA SONRRISA A UN NIÑO - NO SUBSANÓ</t>
  </si>
  <si>
    <t>NO PRESENTA TARJETA PROFESIONAL, FALTA DEFINIR EL GRUPO AL CUAL SE PRESENTA, SE CRUZA CON FUNDACION EMSSANAR Y REDCOM - SUBSANÓ</t>
  </si>
  <si>
    <t>NO PRESENTA TARJETA PROFESIONAL, FALTA DEFINIR EL GRUPO AL CUAL SE PRESENTA SE CRUZA CON FUNDACION EMSSANAR Y REDCOM - NO SUBSANÓ</t>
  </si>
  <si>
    <t>FALTA DEFINIR EL GRUPO AL CUAL SE PRESENTA, SE CRUZA CON LA FUNDACION CREANDO FUTURO - SUBSANÓ</t>
  </si>
  <si>
    <t>FALTA DEFINIR EL GRUPO AL CUAL SE PRESENTA, SE CRUZA CON REDCOM - SUBSANÓ</t>
  </si>
  <si>
    <t>NO PRESENTA FORMATO 8 - NO SUBSANÓ</t>
  </si>
  <si>
    <t>FALTA DEFINIR EL GRUPO AL CUAL SE PRESENTA, NO CUENTA CON TITULO PROFESIONAL, SE CRUZA CON DEJANDO HUELLA - NO SUBSANÓ</t>
  </si>
  <si>
    <t>FALTA DEFINIR EL GRUPO AL CUAL SE PRESENTA, NO PRESENTA TARJETA PROFESIONAL - NO SUBSANÓ</t>
  </si>
  <si>
    <t>FALTA DEFINIR EL GRUPO AL CUAL SE PRESENTA, SE CRUZA CON CONSORCIO COOUNIDOS - SUBSANÓ</t>
  </si>
  <si>
    <t>FALTA DEFINIR EL GRUPO AL CUAL SE PRESENTA, SE CRUZA CON FUNDACION COMPARTIR Y REDCOM - SUBSANÓ</t>
  </si>
  <si>
    <t>NO PRESENTA FORMATO 8 - SUBSANÓ</t>
  </si>
  <si>
    <t>FALTA DEFINIR EL GRUPO AL CUAL SE PRESENTA, SE CRUZA CON COOPERATIVA UNIDA MULTIACTIVA DE NARIÑO - COOPUMNAR Y REDCOM - SUBSANÓ</t>
  </si>
  <si>
    <t>FALTA DEFINIR EL GRUPO AL CUAL SE PRESENTA, E CRUZA CON COOPERATIVA UNIDA MULTIACTIVA DE NARIÑO - COOPUMNAR - SUBSANÓ</t>
  </si>
  <si>
    <t>FALTA DEFINIR EL GRUPO AL CUAL SE PRESENTA, FALTA CERTIFICAR EXPERIENCIA, SE CRUZA CON ASOCIACION DE PROFESIONALES DE INVESTIGACION BOLIVARIANA - APIBOL - NO SUBSANÓ</t>
  </si>
  <si>
    <t>CONNIE MORENO ORTEGA</t>
  </si>
  <si>
    <t xml:space="preserve">PSICOLOGA SOCIAL </t>
  </si>
  <si>
    <t>16/01/2014  31/12/2014</t>
  </si>
  <si>
    <t>COORDINADOR METODOLOGICO</t>
  </si>
  <si>
    <t>06/09/2013  27/12/2014</t>
  </si>
  <si>
    <t>EDUCADORA FAMILIAR</t>
  </si>
  <si>
    <t>AÑCALDIA DE LA UNION</t>
  </si>
  <si>
    <t>04/01/2008  05/01/2012</t>
  </si>
  <si>
    <t>SECRETARIA DE SALUD</t>
  </si>
  <si>
    <t>KAREN NATHALY OSEJO</t>
  </si>
  <si>
    <t>06/08/2013  12/2014</t>
  </si>
  <si>
    <t>AIDE FABIOLA MENDEZ MORENO</t>
  </si>
  <si>
    <t>09/05/2013  31/12/2013</t>
  </si>
  <si>
    <t>ALCALDIA DE MALLAMA</t>
  </si>
  <si>
    <t>01/08/2006  30/08/2008</t>
  </si>
  <si>
    <t xml:space="preserve">COORDINADORA DEL PROGRAMA DISCAPCIDAD </t>
  </si>
  <si>
    <t>YINNA LICETH CANDO FOLLETCO</t>
  </si>
  <si>
    <t>02/05/2014  31/12/2014</t>
  </si>
  <si>
    <t>SILVIA DEL ROSARIO  FIGUEROA</t>
  </si>
  <si>
    <t>CENTRO SALUD ILES</t>
  </si>
  <si>
    <t>01/02/2010  31/12/2011</t>
  </si>
  <si>
    <t>06/05/2007  27/12/2013</t>
  </si>
  <si>
    <t>LUCY MERCEDES JIMENEZ MEJIA</t>
  </si>
  <si>
    <t>EDITH YANIRA CERON BENAVIDES</t>
  </si>
  <si>
    <t>05/2013  12/2013</t>
  </si>
  <si>
    <t>AURA LILIA MORENO GOMEZ</t>
  </si>
  <si>
    <t>05/04/2013  12/052014</t>
  </si>
  <si>
    <t>CIRO FERNANDO MONCAYO CASTRO</t>
  </si>
  <si>
    <t>RESURGIR</t>
  </si>
  <si>
    <t>01/07/  31/12/2011</t>
  </si>
  <si>
    <t>APOYO PSICOSOCIAL</t>
  </si>
  <si>
    <t>NO CUMPLE LA PROPORCIÓN DE TALENTO HUMANO REQUERIDO</t>
  </si>
  <si>
    <t>NO CUENTA CON TITULO PROFESIONAL - NO SUBSANÓ</t>
  </si>
  <si>
    <t>NO CUENTA CON EXPERIENCIA COMPLETA  - NO SUBSANÓ</t>
  </si>
  <si>
    <t>INCOMPLETO FORMTO 8 - NO SUBSANÓ</t>
  </si>
  <si>
    <t>6956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</si>
</sst>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u/>
      <sz val="11"/>
      <color theme="1"/>
      <name val="Calibri"/>
      <family val="2"/>
      <scheme val="minor"/>
    </font>
    <font>
      <sz val="9"/>
      <color theme="1"/>
      <name val="Calibri"/>
      <family val="2"/>
      <scheme val="minor"/>
    </font>
    <font>
      <sz val="9"/>
      <color theme="1"/>
      <name val="Arial Narrow"/>
      <family val="2"/>
    </font>
    <font>
      <sz val="9"/>
      <color theme="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5"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17" fontId="13" fillId="0" borderId="1" xfId="0" applyNumberFormat="1" applyFont="1" applyFill="1" applyBorder="1" applyAlignment="1" applyProtection="1">
      <alignment horizontal="center" vertical="center" wrapText="1"/>
      <protection locked="0"/>
    </xf>
    <xf numFmtId="14" fontId="13" fillId="0" borderId="1" xfId="4" applyNumberFormat="1" applyFont="1" applyFill="1" applyBorder="1" applyAlignment="1" applyProtection="1">
      <alignment horizontal="center" vertical="center" wrapText="1"/>
      <protection locked="0"/>
    </xf>
    <xf numFmtId="0" fontId="13" fillId="0" borderId="1" xfId="0" quotePrefix="1" applyFont="1" applyFill="1" applyBorder="1" applyAlignment="1" applyProtection="1">
      <alignment horizontal="center" vertical="center" wrapText="1"/>
      <protection locked="0"/>
    </xf>
    <xf numFmtId="3" fontId="0" fillId="3" borderId="1" xfId="0" applyNumberFormat="1" applyFill="1" applyBorder="1" applyAlignment="1">
      <alignment horizontal="right"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29" fillId="7" borderId="4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0" fontId="38" fillId="0" borderId="1" xfId="0" applyFont="1" applyFill="1" applyBorder="1" applyAlignment="1">
      <alignment vertical="center"/>
    </xf>
    <xf numFmtId="0" fontId="2" fillId="0" borderId="1" xfId="0" applyFont="1" applyBorder="1"/>
    <xf numFmtId="0" fontId="0" fillId="0" borderId="0" xfId="0" applyAlignment="1">
      <alignment horizontal="center"/>
    </xf>
    <xf numFmtId="0" fontId="0" fillId="0" borderId="0" xfId="0" applyAlignment="1">
      <alignment vertical="center" wrapText="1"/>
    </xf>
    <xf numFmtId="0" fontId="0" fillId="0" borderId="0" xfId="0" applyFill="1" applyAlignment="1">
      <alignment vertical="center" wrapText="1"/>
    </xf>
    <xf numFmtId="0" fontId="0" fillId="0" borderId="5"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170" fontId="0" fillId="0" borderId="1" xfId="0" applyNumberFormat="1" applyBorder="1" applyAlignment="1">
      <alignment wrapText="1"/>
    </xf>
    <xf numFmtId="0" fontId="0" fillId="4" borderId="1" xfId="0" applyFill="1" applyBorder="1" applyAlignment="1">
      <alignment horizontal="center" vertical="center" wrapText="1"/>
    </xf>
    <xf numFmtId="0" fontId="0" fillId="11" borderId="1" xfId="0" applyFill="1" applyBorder="1" applyAlignment="1">
      <alignment horizontal="center" vertical="center" wrapText="1"/>
    </xf>
    <xf numFmtId="170" fontId="0" fillId="0" borderId="1" xfId="0" applyNumberFormat="1" applyFill="1" applyBorder="1" applyAlignment="1">
      <alignment wrapText="1"/>
    </xf>
    <xf numFmtId="0" fontId="0" fillId="4" borderId="1" xfId="0" applyFill="1" applyBorder="1" applyAlignment="1">
      <alignment vertical="center" wrapText="1"/>
    </xf>
    <xf numFmtId="0" fontId="0" fillId="11" borderId="1" xfId="0" applyFill="1" applyBorder="1" applyAlignment="1">
      <alignment vertical="center" wrapText="1"/>
    </xf>
    <xf numFmtId="0" fontId="1" fillId="0" borderId="0" xfId="0"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2" fontId="0" fillId="0" borderId="1" xfId="0" applyNumberFormat="1" applyBorder="1" applyAlignment="1">
      <alignment wrapText="1"/>
    </xf>
    <xf numFmtId="0" fontId="1" fillId="2" borderId="1" xfId="0" applyFont="1" applyFill="1" applyBorder="1" applyAlignment="1">
      <alignment vertical="center" wrapText="1"/>
    </xf>
    <xf numFmtId="0" fontId="1" fillId="0" borderId="0" xfId="0" applyFont="1" applyFill="1" applyBorder="1" applyAlignment="1">
      <alignment vertical="center"/>
    </xf>
    <xf numFmtId="0" fontId="0" fillId="11" borderId="5" xfId="0" applyFill="1" applyBorder="1" applyAlignment="1">
      <alignment horizontal="left" vertical="center"/>
    </xf>
    <xf numFmtId="0" fontId="0" fillId="0" borderId="5" xfId="0" applyBorder="1" applyAlignment="1">
      <alignment horizontal="left" vertical="center"/>
    </xf>
    <xf numFmtId="0" fontId="1" fillId="2" borderId="5" xfId="0" applyFont="1" applyFill="1" applyBorder="1" applyAlignment="1">
      <alignment horizontal="center" vertical="center"/>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40" fillId="0" borderId="5" xfId="0" applyFont="1" applyBorder="1" applyAlignment="1">
      <alignment horizontal="center"/>
    </xf>
    <xf numFmtId="0" fontId="40" fillId="0" borderId="40" xfId="0" applyFont="1" applyBorder="1" applyAlignment="1">
      <alignment horizontal="center"/>
    </xf>
    <xf numFmtId="0" fontId="40"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41" fillId="0" borderId="5"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5" xfId="0" applyBorder="1" applyAlignment="1">
      <alignment horizontal="center"/>
    </xf>
    <xf numFmtId="0" fontId="25" fillId="0" borderId="1" xfId="0" applyFont="1" applyBorder="1" applyAlignment="1">
      <alignment horizontal="center" vertical="center" wrapText="1"/>
    </xf>
    <xf numFmtId="0" fontId="41" fillId="0" borderId="1" xfId="0" applyFont="1" applyBorder="1" applyAlignment="1">
      <alignment horizontal="center"/>
    </xf>
    <xf numFmtId="0" fontId="0" fillId="0" borderId="1" xfId="0"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40" fillId="0" borderId="1" xfId="0" applyFont="1" applyBorder="1" applyAlignment="1">
      <alignment horizontal="center"/>
    </xf>
    <xf numFmtId="0" fontId="25" fillId="6" borderId="1" xfId="0" applyFont="1" applyFill="1" applyBorder="1" applyAlignment="1">
      <alignment horizontal="center" vertical="center" wrapText="1"/>
    </xf>
    <xf numFmtId="0" fontId="39" fillId="0" borderId="5" xfId="0" applyFont="1" applyBorder="1" applyAlignment="1">
      <alignment horizontal="center"/>
    </xf>
    <xf numFmtId="0" fontId="39" fillId="0" borderId="40" xfId="0" applyFont="1" applyBorder="1" applyAlignment="1">
      <alignment horizontal="center"/>
    </xf>
    <xf numFmtId="0" fontId="39" fillId="0" borderId="14"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40"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29" fillId="7" borderId="42" xfId="0" applyFont="1" applyFill="1" applyBorder="1" applyAlignment="1">
      <alignment horizontal="justify" vertical="top"/>
    </xf>
    <xf numFmtId="0" fontId="29" fillId="7" borderId="39" xfId="0" applyFont="1" applyFill="1" applyBorder="1" applyAlignment="1">
      <alignment horizontal="justify" vertical="top"/>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11" fillId="12" borderId="0" xfId="0" applyFont="1" applyFill="1" applyBorder="1" applyAlignment="1">
      <alignment horizontal="left" vertical="center" wrapText="1"/>
    </xf>
    <xf numFmtId="0" fontId="0" fillId="12" borderId="0" xfId="0" applyFill="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16" workbookViewId="0">
      <selection activeCell="A16" sqref="A1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7" t="s">
        <v>89</v>
      </c>
      <c r="B2" s="237"/>
      <c r="C2" s="237"/>
      <c r="D2" s="237"/>
      <c r="E2" s="237"/>
      <c r="F2" s="237"/>
      <c r="G2" s="237"/>
      <c r="H2" s="237"/>
      <c r="I2" s="237"/>
      <c r="J2" s="237"/>
      <c r="K2" s="237"/>
      <c r="L2" s="237"/>
    </row>
    <row r="4" spans="1:12" ht="16.5" x14ac:dyDescent="0.25">
      <c r="A4" s="247" t="s">
        <v>65</v>
      </c>
      <c r="B4" s="247"/>
      <c r="C4" s="247"/>
      <c r="D4" s="247"/>
      <c r="E4" s="247"/>
      <c r="F4" s="247"/>
      <c r="G4" s="247"/>
      <c r="H4" s="247"/>
      <c r="I4" s="247"/>
      <c r="J4" s="247"/>
      <c r="K4" s="247"/>
      <c r="L4" s="247"/>
    </row>
    <row r="5" spans="1:12" ht="16.5" x14ac:dyDescent="0.25">
      <c r="A5" s="80"/>
    </row>
    <row r="6" spans="1:12" ht="16.5" x14ac:dyDescent="0.25">
      <c r="A6" s="247" t="s">
        <v>526</v>
      </c>
      <c r="B6" s="247"/>
      <c r="C6" s="247"/>
      <c r="D6" s="247"/>
      <c r="E6" s="247"/>
      <c r="F6" s="247"/>
      <c r="G6" s="247"/>
      <c r="H6" s="247"/>
      <c r="I6" s="247"/>
      <c r="J6" s="247"/>
      <c r="K6" s="247"/>
      <c r="L6" s="247"/>
    </row>
    <row r="7" spans="1:12" ht="16.5" x14ac:dyDescent="0.25">
      <c r="A7" s="81"/>
    </row>
    <row r="8" spans="1:12" ht="109.5" customHeight="1" x14ac:dyDescent="0.25">
      <c r="A8" s="248" t="s">
        <v>134</v>
      </c>
      <c r="B8" s="248"/>
      <c r="C8" s="248"/>
      <c r="D8" s="248"/>
      <c r="E8" s="248"/>
      <c r="F8" s="248"/>
      <c r="G8" s="248"/>
      <c r="H8" s="248"/>
      <c r="I8" s="248"/>
      <c r="J8" s="248"/>
      <c r="K8" s="248"/>
      <c r="L8" s="248"/>
    </row>
    <row r="9" spans="1:12" ht="45.75" customHeight="1" x14ac:dyDescent="0.25">
      <c r="A9" s="248"/>
      <c r="B9" s="248"/>
      <c r="C9" s="248"/>
      <c r="D9" s="248"/>
      <c r="E9" s="248"/>
      <c r="F9" s="248"/>
      <c r="G9" s="248"/>
      <c r="H9" s="248"/>
      <c r="I9" s="248"/>
      <c r="J9" s="248"/>
      <c r="K9" s="248"/>
      <c r="L9" s="248"/>
    </row>
    <row r="10" spans="1:12" ht="28.5" customHeight="1" x14ac:dyDescent="0.25">
      <c r="A10" s="248" t="s">
        <v>92</v>
      </c>
      <c r="B10" s="248"/>
      <c r="C10" s="248"/>
      <c r="D10" s="248"/>
      <c r="E10" s="248"/>
      <c r="F10" s="248"/>
      <c r="G10" s="248"/>
      <c r="H10" s="248"/>
      <c r="I10" s="248"/>
      <c r="J10" s="248"/>
      <c r="K10" s="248"/>
      <c r="L10" s="248"/>
    </row>
    <row r="11" spans="1:12" ht="28.5" customHeight="1" x14ac:dyDescent="0.25">
      <c r="A11" s="248"/>
      <c r="B11" s="248"/>
      <c r="C11" s="248"/>
      <c r="D11" s="248"/>
      <c r="E11" s="248"/>
      <c r="F11" s="248"/>
      <c r="G11" s="248"/>
      <c r="H11" s="248"/>
      <c r="I11" s="248"/>
      <c r="J11" s="248"/>
      <c r="K11" s="248"/>
      <c r="L11" s="248"/>
    </row>
    <row r="12" spans="1:12" ht="15.75" thickBot="1" x14ac:dyDescent="0.3"/>
    <row r="13" spans="1:12" ht="15.75" thickBot="1" x14ac:dyDescent="0.3">
      <c r="A13" s="82" t="s">
        <v>66</v>
      </c>
      <c r="B13" s="249" t="s">
        <v>88</v>
      </c>
      <c r="C13" s="250"/>
      <c r="D13" s="250"/>
      <c r="E13" s="250"/>
      <c r="F13" s="250"/>
      <c r="G13" s="250"/>
      <c r="H13" s="250"/>
      <c r="I13" s="250"/>
      <c r="J13" s="250"/>
      <c r="K13" s="250"/>
      <c r="L13" s="250"/>
    </row>
    <row r="14" spans="1:12" ht="15.75" thickBot="1" x14ac:dyDescent="0.3">
      <c r="A14" s="83">
        <v>13</v>
      </c>
      <c r="B14" s="234" t="s">
        <v>237</v>
      </c>
      <c r="C14" s="234"/>
      <c r="D14" s="234"/>
      <c r="E14" s="234"/>
      <c r="F14" s="234"/>
      <c r="G14" s="234"/>
      <c r="H14" s="234"/>
      <c r="I14" s="234"/>
      <c r="J14" s="234"/>
      <c r="K14" s="234"/>
      <c r="L14" s="234"/>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38" t="s">
        <v>537</v>
      </c>
      <c r="B17" s="238"/>
      <c r="C17" s="238"/>
      <c r="D17" s="238"/>
      <c r="E17" s="238"/>
      <c r="F17" s="238"/>
      <c r="G17" s="238"/>
      <c r="H17" s="238"/>
      <c r="I17" s="238"/>
      <c r="J17" s="238"/>
      <c r="K17" s="238"/>
      <c r="L17" s="238"/>
    </row>
    <row r="19" spans="1:12" ht="27" customHeight="1" x14ac:dyDescent="0.25">
      <c r="A19" s="240" t="s">
        <v>67</v>
      </c>
      <c r="B19" s="240"/>
      <c r="C19" s="240"/>
      <c r="D19" s="240"/>
      <c r="E19" s="85" t="s">
        <v>68</v>
      </c>
      <c r="F19" s="84" t="s">
        <v>69</v>
      </c>
      <c r="G19" s="84" t="s">
        <v>70</v>
      </c>
      <c r="H19" s="240" t="s">
        <v>3</v>
      </c>
      <c r="I19" s="240"/>
      <c r="J19" s="240"/>
      <c r="K19" s="240"/>
      <c r="L19" s="240"/>
    </row>
    <row r="20" spans="1:12" ht="30.75" customHeight="1" x14ac:dyDescent="0.25">
      <c r="A20" s="244" t="s">
        <v>95</v>
      </c>
      <c r="B20" s="245"/>
      <c r="C20" s="245"/>
      <c r="D20" s="246"/>
      <c r="E20" s="86" t="s">
        <v>527</v>
      </c>
      <c r="F20" s="181" t="s">
        <v>234</v>
      </c>
      <c r="G20" s="1"/>
      <c r="H20" s="236"/>
      <c r="I20" s="236"/>
      <c r="J20" s="236"/>
      <c r="K20" s="236"/>
      <c r="L20" s="236"/>
    </row>
    <row r="21" spans="1:12" ht="35.25" customHeight="1" x14ac:dyDescent="0.25">
      <c r="A21" s="227" t="s">
        <v>96</v>
      </c>
      <c r="B21" s="228"/>
      <c r="C21" s="228"/>
      <c r="D21" s="229"/>
      <c r="E21" s="87" t="s">
        <v>528</v>
      </c>
      <c r="F21" s="181" t="s">
        <v>234</v>
      </c>
      <c r="G21" s="1"/>
      <c r="H21" s="236"/>
      <c r="I21" s="236"/>
      <c r="J21" s="236"/>
      <c r="K21" s="236"/>
      <c r="L21" s="236"/>
    </row>
    <row r="22" spans="1:12" ht="24.75" customHeight="1" x14ac:dyDescent="0.25">
      <c r="A22" s="227" t="s">
        <v>135</v>
      </c>
      <c r="B22" s="228"/>
      <c r="C22" s="228"/>
      <c r="D22" s="229"/>
      <c r="E22" s="87" t="s">
        <v>529</v>
      </c>
      <c r="F22" s="181" t="s">
        <v>234</v>
      </c>
      <c r="G22" s="1"/>
      <c r="H22" s="236"/>
      <c r="I22" s="236"/>
      <c r="J22" s="236"/>
      <c r="K22" s="236"/>
      <c r="L22" s="236"/>
    </row>
    <row r="23" spans="1:12" ht="27" customHeight="1" x14ac:dyDescent="0.25">
      <c r="A23" s="218" t="s">
        <v>71</v>
      </c>
      <c r="B23" s="219"/>
      <c r="C23" s="219"/>
      <c r="D23" s="220"/>
      <c r="E23" s="88">
        <v>1.2</v>
      </c>
      <c r="F23" s="181" t="s">
        <v>234</v>
      </c>
      <c r="G23" s="1"/>
      <c r="H23" s="236"/>
      <c r="I23" s="236"/>
      <c r="J23" s="236"/>
      <c r="K23" s="236"/>
      <c r="L23" s="236"/>
    </row>
    <row r="24" spans="1:12" ht="20.25" customHeight="1" x14ac:dyDescent="0.25">
      <c r="A24" s="218" t="s">
        <v>91</v>
      </c>
      <c r="B24" s="219"/>
      <c r="C24" s="219"/>
      <c r="D24" s="220"/>
      <c r="E24" s="88" t="s">
        <v>532</v>
      </c>
      <c r="F24" s="181" t="s">
        <v>234</v>
      </c>
      <c r="G24" s="1"/>
      <c r="H24" s="241"/>
      <c r="I24" s="242"/>
      <c r="J24" s="242"/>
      <c r="K24" s="242"/>
      <c r="L24" s="243"/>
    </row>
    <row r="25" spans="1:12" ht="28.5" customHeight="1" x14ac:dyDescent="0.25">
      <c r="A25" s="218" t="s">
        <v>136</v>
      </c>
      <c r="B25" s="219"/>
      <c r="C25" s="219"/>
      <c r="D25" s="220"/>
      <c r="E25" s="88">
        <v>18.190000000000001</v>
      </c>
      <c r="F25" s="181" t="s">
        <v>234</v>
      </c>
      <c r="G25" s="1"/>
      <c r="H25" s="236"/>
      <c r="I25" s="236"/>
      <c r="J25" s="236"/>
      <c r="K25" s="236"/>
      <c r="L25" s="236"/>
    </row>
    <row r="26" spans="1:12" ht="28.5" customHeight="1" x14ac:dyDescent="0.25">
      <c r="A26" s="218" t="s">
        <v>94</v>
      </c>
      <c r="B26" s="219"/>
      <c r="C26" s="219"/>
      <c r="D26" s="220"/>
      <c r="E26" s="88"/>
      <c r="F26" s="181"/>
      <c r="G26" s="1"/>
      <c r="H26" s="230" t="s">
        <v>536</v>
      </c>
      <c r="I26" s="231"/>
      <c r="J26" s="231"/>
      <c r="K26" s="231"/>
      <c r="L26" s="232"/>
    </row>
    <row r="27" spans="1:12" ht="15.75" customHeight="1" x14ac:dyDescent="0.25">
      <c r="A27" s="227" t="s">
        <v>72</v>
      </c>
      <c r="B27" s="228"/>
      <c r="C27" s="228"/>
      <c r="D27" s="229"/>
      <c r="E27" s="87" t="s">
        <v>533</v>
      </c>
      <c r="F27" s="181" t="s">
        <v>234</v>
      </c>
      <c r="G27" s="1"/>
      <c r="H27" s="236"/>
      <c r="I27" s="236"/>
      <c r="J27" s="236"/>
      <c r="K27" s="236"/>
      <c r="L27" s="236"/>
    </row>
    <row r="28" spans="1:12" ht="19.5" customHeight="1" x14ac:dyDescent="0.25">
      <c r="A28" s="227" t="s">
        <v>73</v>
      </c>
      <c r="B28" s="228"/>
      <c r="C28" s="228"/>
      <c r="D28" s="229"/>
      <c r="E28" s="87">
        <v>16</v>
      </c>
      <c r="F28" s="181" t="s">
        <v>234</v>
      </c>
      <c r="G28" s="1"/>
      <c r="H28" s="239" t="s">
        <v>535</v>
      </c>
      <c r="I28" s="236"/>
      <c r="J28" s="236"/>
      <c r="K28" s="236"/>
      <c r="L28" s="236"/>
    </row>
    <row r="29" spans="1:12" ht="27.75" customHeight="1" x14ac:dyDescent="0.25">
      <c r="A29" s="227" t="s">
        <v>74</v>
      </c>
      <c r="B29" s="228"/>
      <c r="C29" s="228"/>
      <c r="D29" s="229"/>
      <c r="E29" s="87" t="s">
        <v>534</v>
      </c>
      <c r="F29" s="181" t="s">
        <v>234</v>
      </c>
      <c r="G29" s="1"/>
      <c r="H29" s="236"/>
      <c r="I29" s="236"/>
      <c r="J29" s="236"/>
      <c r="K29" s="236"/>
      <c r="L29" s="236"/>
    </row>
    <row r="30" spans="1:12" ht="61.5" customHeight="1" x14ac:dyDescent="0.25">
      <c r="A30" s="227" t="s">
        <v>538</v>
      </c>
      <c r="B30" s="228"/>
      <c r="C30" s="228"/>
      <c r="D30" s="229"/>
      <c r="E30" s="87">
        <v>8.9</v>
      </c>
      <c r="F30" s="181" t="s">
        <v>234</v>
      </c>
      <c r="G30" s="1"/>
      <c r="H30" s="236"/>
      <c r="I30" s="236"/>
      <c r="J30" s="236"/>
      <c r="K30" s="236"/>
      <c r="L30" s="236"/>
    </row>
    <row r="31" spans="1:12" ht="17.25" customHeight="1" x14ac:dyDescent="0.25">
      <c r="A31" s="227" t="s">
        <v>75</v>
      </c>
      <c r="B31" s="228"/>
      <c r="C31" s="228"/>
      <c r="D31" s="229"/>
      <c r="E31" s="87">
        <v>7</v>
      </c>
      <c r="F31" s="181" t="s">
        <v>234</v>
      </c>
      <c r="G31" s="1"/>
      <c r="H31" s="236"/>
      <c r="I31" s="236"/>
      <c r="J31" s="236"/>
      <c r="K31" s="236"/>
      <c r="L31" s="236"/>
    </row>
    <row r="32" spans="1:12" ht="24" customHeight="1" x14ac:dyDescent="0.25">
      <c r="A32" s="224" t="s">
        <v>93</v>
      </c>
      <c r="B32" s="225"/>
      <c r="C32" s="225"/>
      <c r="D32" s="226"/>
      <c r="E32" s="87" t="s">
        <v>530</v>
      </c>
      <c r="F32" s="181" t="s">
        <v>234</v>
      </c>
      <c r="G32" s="1"/>
      <c r="H32" s="221" t="s">
        <v>531</v>
      </c>
      <c r="I32" s="222"/>
      <c r="J32" s="222"/>
      <c r="K32" s="222"/>
      <c r="L32" s="223"/>
    </row>
    <row r="33" spans="1:12" ht="24" customHeight="1" x14ac:dyDescent="0.25">
      <c r="A33" s="227" t="s">
        <v>97</v>
      </c>
      <c r="B33" s="228"/>
      <c r="C33" s="228"/>
      <c r="D33" s="229"/>
      <c r="E33" s="87">
        <v>31.32</v>
      </c>
      <c r="F33" s="181" t="s">
        <v>234</v>
      </c>
      <c r="G33" s="1"/>
      <c r="H33" s="233"/>
      <c r="I33" s="231"/>
      <c r="J33" s="231"/>
      <c r="K33" s="231"/>
      <c r="L33" s="232"/>
    </row>
    <row r="34" spans="1:12" ht="28.5" customHeight="1" x14ac:dyDescent="0.25">
      <c r="A34" s="227" t="s">
        <v>98</v>
      </c>
      <c r="B34" s="228"/>
      <c r="C34" s="228"/>
      <c r="D34" s="229"/>
      <c r="E34" s="89"/>
      <c r="F34" s="181"/>
      <c r="G34" s="1"/>
      <c r="H34" s="235" t="s">
        <v>536</v>
      </c>
      <c r="I34" s="236"/>
      <c r="J34" s="236"/>
      <c r="K34" s="236"/>
      <c r="L34" s="236"/>
    </row>
    <row r="35" spans="1:12" x14ac:dyDescent="0.25">
      <c r="F35" s="189"/>
    </row>
  </sheetData>
  <customSheetViews>
    <customSheetView guid="{040B32F9-9EDE-4C05-8D65-A10FD7C296AE}" topLeftCell="A16">
      <selection activeCell="A16" sqref="A16"/>
      <pageMargins left="0.7" right="0.7" top="0.75" bottom="0.75" header="0.3" footer="0.3"/>
      <pageSetup orientation="portrait" horizontalDpi="4294967295" verticalDpi="4294967295" r:id="rId1"/>
    </customSheetView>
    <customSheetView guid="{C8B59464-D990-4174-B46F-6EC3B7A80136}">
      <selection activeCell="A37" sqref="A37"/>
      <pageMargins left="0.7" right="0.7" top="0.75" bottom="0.75" header="0.3" footer="0.3"/>
      <pageSetup orientation="portrait" horizontalDpi="4294967295" verticalDpi="4294967295" r:id="rId2"/>
    </customSheetView>
    <customSheetView guid="{DAFC1FCB-4761-440B-AD1C-50C4B2CDD3CA}">
      <selection activeCell="A46" sqref="A46:D46"/>
      <pageMargins left="0.7" right="0.7" top="0.75" bottom="0.75" header="0.3" footer="0.3"/>
      <pageSetup orientation="portrait" horizontalDpi="4294967295" verticalDpi="4294967295" r:id="rId3"/>
    </customSheetView>
    <customSheetView guid="{3AE41014-5F54-42DF-87D1-B5A99670F92D}">
      <selection activeCell="A46" sqref="A46:D46"/>
      <pageMargins left="0.7" right="0.7" top="0.75" bottom="0.75" header="0.3" footer="0.3"/>
      <pageSetup orientation="portrait" horizontalDpi="4294967295" verticalDpi="4294967295" r:id="rId4"/>
    </customSheetView>
    <customSheetView guid="{66EA0F59-163A-4FE9-9E60-1A857F44D96A}">
      <selection activeCell="A46" sqref="A46:D46"/>
      <pageMargins left="0.7" right="0.7" top="0.75" bottom="0.75" header="0.3" footer="0.3"/>
      <pageSetup orientation="portrait" horizontalDpi="4294967295" verticalDpi="4294967295" r:id="rId5"/>
    </customSheetView>
    <customSheetView guid="{A618004A-2ACD-46D3-8FE8-CDD1B374146C}">
      <selection activeCell="A37" sqref="A37"/>
      <pageMargins left="0.7" right="0.7" top="0.75" bottom="0.75" header="0.3" footer="0.3"/>
      <pageSetup orientation="portrait" horizontalDpi="4294967295" verticalDpi="4294967295" r:id="rId6"/>
    </customSheetView>
    <customSheetView guid="{3A78C949-A582-4EA8-884B-24BF07A44D4F}" topLeftCell="A16">
      <selection activeCell="A16" sqref="A16"/>
      <pageMargins left="0.7" right="0.7" top="0.75" bottom="0.75" header="0.3" footer="0.3"/>
      <pageSetup orientation="portrait" horizontalDpi="4294967295" verticalDpi="4294967295" r:id="rId7"/>
    </customSheetView>
    <customSheetView guid="{77A7A351-C74D-4946-981F-9CF261371E91}" topLeftCell="A16">
      <selection activeCell="A16" sqref="A16"/>
      <pageMargins left="0.7" right="0.7" top="0.75" bottom="0.75" header="0.3" footer="0.3"/>
      <pageSetup orientation="portrait" horizontalDpi="4294967295" verticalDpi="4294967295" r:id="rId8"/>
    </customSheetView>
  </customSheetViews>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41"/>
  <sheetViews>
    <sheetView topLeftCell="A37" zoomScale="70" zoomScaleNormal="70" workbookViewId="0">
      <selection activeCell="D56" sqref="D5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0.5703125" style="190" customWidth="1"/>
    <col min="17" max="17" width="67.42578125" style="9" customWidth="1"/>
    <col min="18" max="18" width="47"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7" t="s">
        <v>63</v>
      </c>
      <c r="C2" s="268"/>
      <c r="D2" s="268"/>
      <c r="E2" s="268"/>
      <c r="F2" s="268"/>
      <c r="G2" s="268"/>
      <c r="H2" s="268"/>
      <c r="I2" s="268"/>
      <c r="J2" s="268"/>
      <c r="K2" s="268"/>
      <c r="L2" s="268"/>
      <c r="M2" s="268"/>
      <c r="N2" s="268"/>
      <c r="O2" s="268"/>
      <c r="P2" s="268"/>
    </row>
    <row r="4" spans="2:16" ht="26.25" x14ac:dyDescent="0.25">
      <c r="B4" s="267" t="s">
        <v>48</v>
      </c>
      <c r="C4" s="268"/>
      <c r="D4" s="268"/>
      <c r="E4" s="268"/>
      <c r="F4" s="268"/>
      <c r="G4" s="268"/>
      <c r="H4" s="268"/>
      <c r="I4" s="268"/>
      <c r="J4" s="268"/>
      <c r="K4" s="268"/>
      <c r="L4" s="268"/>
      <c r="M4" s="268"/>
      <c r="N4" s="268"/>
      <c r="O4" s="268"/>
      <c r="P4" s="268"/>
    </row>
    <row r="5" spans="2:16" ht="15.75" thickBot="1" x14ac:dyDescent="0.3"/>
    <row r="6" spans="2:16" ht="21.75" thickBot="1" x14ac:dyDescent="0.3">
      <c r="B6" s="11" t="s">
        <v>4</v>
      </c>
      <c r="C6" s="284" t="s">
        <v>237</v>
      </c>
      <c r="D6" s="284"/>
      <c r="E6" s="284"/>
      <c r="F6" s="284"/>
      <c r="G6" s="284"/>
      <c r="H6" s="284"/>
      <c r="I6" s="284"/>
      <c r="J6" s="284"/>
      <c r="K6" s="284"/>
      <c r="L6" s="284"/>
      <c r="M6" s="284"/>
      <c r="N6" s="285"/>
    </row>
    <row r="7" spans="2:16" ht="16.5" thickBot="1" x14ac:dyDescent="0.3">
      <c r="B7" s="12" t="s">
        <v>5</v>
      </c>
      <c r="C7" s="284"/>
      <c r="D7" s="284"/>
      <c r="E7" s="284"/>
      <c r="F7" s="284"/>
      <c r="G7" s="284"/>
      <c r="H7" s="284"/>
      <c r="I7" s="284"/>
      <c r="J7" s="284"/>
      <c r="K7" s="284"/>
      <c r="L7" s="284"/>
      <c r="M7" s="284"/>
      <c r="N7" s="285"/>
    </row>
    <row r="8" spans="2:16" ht="16.5" thickBot="1" x14ac:dyDescent="0.3">
      <c r="B8" s="12" t="s">
        <v>6</v>
      </c>
      <c r="C8" s="284"/>
      <c r="D8" s="284"/>
      <c r="E8" s="284"/>
      <c r="F8" s="284"/>
      <c r="G8" s="284"/>
      <c r="H8" s="284"/>
      <c r="I8" s="284"/>
      <c r="J8" s="284"/>
      <c r="K8" s="284"/>
      <c r="L8" s="284"/>
      <c r="M8" s="284"/>
      <c r="N8" s="285"/>
    </row>
    <row r="9" spans="2:16" ht="16.5" thickBot="1" x14ac:dyDescent="0.3">
      <c r="B9" s="12" t="s">
        <v>7</v>
      </c>
      <c r="C9" s="284"/>
      <c r="D9" s="284"/>
      <c r="E9" s="284"/>
      <c r="F9" s="284"/>
      <c r="G9" s="284"/>
      <c r="H9" s="284"/>
      <c r="I9" s="284"/>
      <c r="J9" s="284"/>
      <c r="K9" s="284"/>
      <c r="L9" s="284"/>
      <c r="M9" s="284"/>
      <c r="N9" s="285"/>
    </row>
    <row r="10" spans="2:16" ht="16.5" thickBot="1" x14ac:dyDescent="0.3">
      <c r="B10" s="12" t="s">
        <v>8</v>
      </c>
      <c r="C10" s="273"/>
      <c r="D10" s="273"/>
      <c r="E10" s="27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x14ac:dyDescent="0.25">
      <c r="B14" s="275" t="s">
        <v>99</v>
      </c>
      <c r="C14" s="275"/>
      <c r="D14" s="164" t="s">
        <v>12</v>
      </c>
      <c r="E14" s="164" t="s">
        <v>13</v>
      </c>
      <c r="F14" s="164" t="s">
        <v>29</v>
      </c>
      <c r="G14" s="94"/>
      <c r="I14" s="38"/>
      <c r="J14" s="38"/>
      <c r="K14" s="38"/>
      <c r="L14" s="38"/>
      <c r="M14" s="38"/>
      <c r="N14" s="110"/>
    </row>
    <row r="15" spans="2:16" x14ac:dyDescent="0.25">
      <c r="B15" s="275"/>
      <c r="C15" s="275"/>
      <c r="D15" s="164">
        <v>10</v>
      </c>
      <c r="E15" s="36">
        <v>3341249600</v>
      </c>
      <c r="F15" s="36">
        <v>1600</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76" t="s">
        <v>14</v>
      </c>
      <c r="C22" s="277"/>
      <c r="D22" s="164"/>
      <c r="E22" s="65"/>
      <c r="F22" s="36"/>
      <c r="G22" s="95"/>
      <c r="H22" s="22"/>
      <c r="I22" s="109"/>
      <c r="J22" s="109"/>
      <c r="K22" s="109"/>
      <c r="L22" s="109"/>
      <c r="M22" s="109"/>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210">
        <f>F15*80%</f>
        <v>1280</v>
      </c>
      <c r="D24" s="39"/>
      <c r="E24" s="211">
        <f>E15</f>
        <v>3341249600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68" t="s">
        <v>234</v>
      </c>
      <c r="D30" s="123"/>
      <c r="E30" s="106"/>
      <c r="F30" s="106"/>
      <c r="G30" s="106"/>
      <c r="H30" s="106"/>
      <c r="I30" s="109"/>
      <c r="J30" s="109"/>
      <c r="K30" s="109"/>
      <c r="L30" s="109"/>
      <c r="M30" s="109"/>
      <c r="N30" s="110"/>
    </row>
    <row r="31" spans="1:14" x14ac:dyDescent="0.25">
      <c r="A31" s="101"/>
      <c r="B31" s="123" t="s">
        <v>141</v>
      </c>
      <c r="C31" s="168" t="s">
        <v>234</v>
      </c>
      <c r="D31" s="123"/>
      <c r="E31" s="106"/>
      <c r="F31" s="106"/>
      <c r="G31" s="106"/>
      <c r="H31" s="106"/>
      <c r="I31" s="109"/>
      <c r="J31" s="109"/>
      <c r="K31" s="109"/>
      <c r="L31" s="109"/>
      <c r="M31" s="109"/>
      <c r="N31" s="110"/>
    </row>
    <row r="32" spans="1:14" x14ac:dyDescent="0.25">
      <c r="A32" s="101"/>
      <c r="B32" s="123" t="s">
        <v>142</v>
      </c>
      <c r="C32" s="195" t="s">
        <v>234</v>
      </c>
      <c r="D32" s="123"/>
      <c r="E32" s="106"/>
      <c r="F32" s="106"/>
      <c r="G32" s="106"/>
      <c r="H32" s="106"/>
      <c r="I32" s="109"/>
      <c r="J32" s="109"/>
      <c r="K32" s="109"/>
      <c r="L32" s="109"/>
      <c r="M32" s="109"/>
      <c r="N32" s="110"/>
    </row>
    <row r="33" spans="1:18" x14ac:dyDescent="0.25">
      <c r="A33" s="101"/>
      <c r="B33" s="123" t="s">
        <v>143</v>
      </c>
      <c r="C33" s="197" t="s">
        <v>234</v>
      </c>
      <c r="D33" s="123"/>
      <c r="E33" s="106"/>
      <c r="F33" s="106"/>
      <c r="G33" s="106"/>
      <c r="H33" s="106"/>
      <c r="I33" s="109"/>
      <c r="J33" s="109"/>
      <c r="K33" s="109"/>
      <c r="L33" s="109"/>
      <c r="M33" s="109"/>
      <c r="N33" s="110"/>
    </row>
    <row r="34" spans="1:18" x14ac:dyDescent="0.25">
      <c r="A34" s="101"/>
      <c r="B34" s="106"/>
      <c r="C34" s="106"/>
      <c r="D34" s="106"/>
      <c r="E34" s="106"/>
      <c r="F34" s="106"/>
      <c r="G34" s="106"/>
      <c r="H34" s="106"/>
      <c r="I34" s="109"/>
      <c r="J34" s="109"/>
      <c r="K34" s="109"/>
      <c r="L34" s="109"/>
      <c r="M34" s="109"/>
      <c r="N34" s="110"/>
    </row>
    <row r="35" spans="1:18" x14ac:dyDescent="0.25">
      <c r="A35" s="101"/>
      <c r="B35" s="106"/>
      <c r="C35" s="106"/>
      <c r="D35" s="106"/>
      <c r="E35" s="106"/>
      <c r="F35" s="106"/>
      <c r="G35" s="106"/>
      <c r="H35" s="106"/>
      <c r="I35" s="109"/>
      <c r="J35" s="109"/>
      <c r="K35" s="109"/>
      <c r="L35" s="109"/>
      <c r="M35" s="109"/>
      <c r="N35" s="110"/>
    </row>
    <row r="36" spans="1:18" x14ac:dyDescent="0.25">
      <c r="A36" s="101"/>
      <c r="B36" s="124" t="s">
        <v>144</v>
      </c>
      <c r="C36" s="106"/>
      <c r="D36" s="106"/>
      <c r="E36" s="106"/>
      <c r="F36" s="106"/>
      <c r="G36" s="106"/>
      <c r="H36" s="106"/>
      <c r="I36" s="109"/>
      <c r="J36" s="109"/>
      <c r="K36" s="109"/>
      <c r="L36" s="109"/>
      <c r="M36" s="109"/>
      <c r="N36" s="110"/>
    </row>
    <row r="37" spans="1:18" x14ac:dyDescent="0.25">
      <c r="A37" s="101"/>
      <c r="B37" s="106"/>
      <c r="C37" s="106"/>
      <c r="D37" s="106"/>
      <c r="E37" s="106"/>
      <c r="F37" s="106"/>
      <c r="G37" s="106"/>
      <c r="H37" s="106"/>
      <c r="I37" s="109"/>
      <c r="J37" s="109"/>
      <c r="K37" s="109"/>
      <c r="L37" s="109"/>
      <c r="M37" s="109"/>
      <c r="N37" s="110"/>
    </row>
    <row r="38" spans="1:18" x14ac:dyDescent="0.25">
      <c r="A38" s="101"/>
      <c r="B38" s="106"/>
      <c r="C38" s="106"/>
      <c r="D38" s="106"/>
      <c r="E38" s="106"/>
      <c r="F38" s="106"/>
      <c r="G38" s="106"/>
      <c r="H38" s="106"/>
      <c r="I38" s="109"/>
      <c r="J38" s="109"/>
      <c r="K38" s="109"/>
      <c r="L38" s="109"/>
      <c r="M38" s="109"/>
      <c r="N38" s="110"/>
    </row>
    <row r="39" spans="1:18" x14ac:dyDescent="0.25">
      <c r="A39" s="101"/>
      <c r="B39" s="127" t="s">
        <v>33</v>
      </c>
      <c r="C39" s="127" t="s">
        <v>58</v>
      </c>
      <c r="D39" s="126" t="s">
        <v>51</v>
      </c>
      <c r="E39" s="126" t="s">
        <v>16</v>
      </c>
      <c r="F39" s="106"/>
      <c r="G39" s="106"/>
      <c r="H39" s="106"/>
      <c r="I39" s="109"/>
      <c r="J39" s="109"/>
      <c r="K39" s="109"/>
      <c r="L39" s="109"/>
      <c r="M39" s="109"/>
      <c r="N39" s="110"/>
    </row>
    <row r="40" spans="1:18" ht="28.5" x14ac:dyDescent="0.25">
      <c r="A40" s="101"/>
      <c r="B40" s="107" t="s">
        <v>145</v>
      </c>
      <c r="C40" s="108">
        <v>40</v>
      </c>
      <c r="D40" s="162">
        <v>0</v>
      </c>
      <c r="E40" s="255">
        <f>+D40+D41</f>
        <v>0</v>
      </c>
      <c r="F40" s="106"/>
      <c r="G40" s="106"/>
      <c r="H40" s="106"/>
      <c r="I40" s="109"/>
      <c r="J40" s="109"/>
      <c r="K40" s="109"/>
      <c r="L40" s="109"/>
      <c r="M40" s="109"/>
      <c r="N40" s="110"/>
    </row>
    <row r="41" spans="1:18" ht="42.75" x14ac:dyDescent="0.25">
      <c r="A41" s="101"/>
      <c r="B41" s="107" t="s">
        <v>146</v>
      </c>
      <c r="C41" s="108">
        <v>60</v>
      </c>
      <c r="D41" s="162">
        <f>+F240</f>
        <v>0</v>
      </c>
      <c r="E41" s="256"/>
      <c r="F41" s="106"/>
      <c r="G41" s="106"/>
      <c r="H41" s="106"/>
      <c r="I41" s="109"/>
      <c r="J41" s="109"/>
      <c r="K41" s="109"/>
      <c r="L41" s="109"/>
      <c r="M41" s="109"/>
      <c r="N41" s="110"/>
    </row>
    <row r="42" spans="1:18" x14ac:dyDescent="0.25">
      <c r="A42" s="101"/>
      <c r="C42" s="102"/>
      <c r="D42" s="39"/>
      <c r="E42" s="103"/>
      <c r="F42" s="40"/>
      <c r="G42" s="40"/>
      <c r="H42" s="40"/>
      <c r="I42" s="23"/>
      <c r="J42" s="23"/>
      <c r="K42" s="23"/>
      <c r="L42" s="23"/>
      <c r="M42" s="23"/>
    </row>
    <row r="43" spans="1:18" x14ac:dyDescent="0.25">
      <c r="A43" s="101"/>
      <c r="C43" s="102"/>
      <c r="D43" s="39"/>
      <c r="E43" s="103"/>
      <c r="F43" s="40"/>
      <c r="G43" s="40"/>
      <c r="H43" s="40"/>
      <c r="I43" s="23"/>
      <c r="J43" s="23"/>
      <c r="K43" s="23"/>
      <c r="L43" s="23"/>
      <c r="M43" s="23"/>
    </row>
    <row r="44" spans="1:18" x14ac:dyDescent="0.25">
      <c r="A44" s="101"/>
      <c r="C44" s="102"/>
      <c r="D44" s="39"/>
      <c r="E44" s="103"/>
      <c r="F44" s="40"/>
      <c r="G44" s="40"/>
      <c r="H44" s="40"/>
      <c r="I44" s="23"/>
      <c r="J44" s="23"/>
      <c r="K44" s="23"/>
      <c r="L44" s="23"/>
      <c r="M44" s="23"/>
    </row>
    <row r="45" spans="1:18" ht="15.75" thickBot="1" x14ac:dyDescent="0.3">
      <c r="M45" s="278" t="s">
        <v>35</v>
      </c>
      <c r="N45" s="278"/>
    </row>
    <row r="46" spans="1:18" x14ac:dyDescent="0.25">
      <c r="B46" s="124" t="s">
        <v>30</v>
      </c>
      <c r="M46" s="66"/>
      <c r="N46" s="66"/>
    </row>
    <row r="47" spans="1:18" ht="15.75" thickBot="1" x14ac:dyDescent="0.3">
      <c r="M47" s="66"/>
      <c r="N47" s="66"/>
    </row>
    <row r="48" spans="1:18" s="109" customFormat="1" ht="60" x14ac:dyDescent="0.25">
      <c r="B48" s="120" t="s">
        <v>147</v>
      </c>
      <c r="C48" s="120" t="s">
        <v>148</v>
      </c>
      <c r="D48" s="120" t="s">
        <v>149</v>
      </c>
      <c r="E48" s="120" t="s">
        <v>45</v>
      </c>
      <c r="F48" s="120" t="s">
        <v>22</v>
      </c>
      <c r="G48" s="120" t="s">
        <v>101</v>
      </c>
      <c r="H48" s="120" t="s">
        <v>17</v>
      </c>
      <c r="I48" s="120" t="s">
        <v>10</v>
      </c>
      <c r="J48" s="120" t="s">
        <v>31</v>
      </c>
      <c r="K48" s="120" t="s">
        <v>61</v>
      </c>
      <c r="L48" s="120" t="s">
        <v>20</v>
      </c>
      <c r="M48" s="105" t="s">
        <v>26</v>
      </c>
      <c r="N48" s="120" t="s">
        <v>150</v>
      </c>
      <c r="O48" s="120" t="s">
        <v>36</v>
      </c>
      <c r="P48" s="121" t="s">
        <v>11</v>
      </c>
      <c r="Q48" s="121" t="s">
        <v>19</v>
      </c>
      <c r="R48" s="311"/>
    </row>
    <row r="49" spans="1:26" s="115" customFormat="1" x14ac:dyDescent="0.25">
      <c r="A49" s="47">
        <v>1</v>
      </c>
      <c r="B49" s="116" t="s">
        <v>237</v>
      </c>
      <c r="C49" s="117" t="s">
        <v>237</v>
      </c>
      <c r="D49" s="116" t="s">
        <v>239</v>
      </c>
      <c r="E49" s="111" t="s">
        <v>248</v>
      </c>
      <c r="F49" s="119" t="s">
        <v>138</v>
      </c>
      <c r="G49" s="170"/>
      <c r="H49" s="119">
        <v>40288</v>
      </c>
      <c r="I49" s="170">
        <v>40543</v>
      </c>
      <c r="J49" s="113"/>
      <c r="K49" s="113" t="s">
        <v>249</v>
      </c>
      <c r="L49" s="113" t="s">
        <v>241</v>
      </c>
      <c r="M49" s="104">
        <v>6956</v>
      </c>
      <c r="N49" s="104">
        <v>6956</v>
      </c>
      <c r="O49" s="27"/>
      <c r="P49" s="27">
        <v>71</v>
      </c>
      <c r="Q49" s="155"/>
      <c r="R49" s="310"/>
      <c r="S49" s="114"/>
      <c r="T49" s="114"/>
      <c r="U49" s="114"/>
      <c r="V49" s="114"/>
      <c r="W49" s="114"/>
      <c r="X49" s="114"/>
      <c r="Y49" s="114"/>
      <c r="Z49" s="114"/>
    </row>
    <row r="50" spans="1:26" s="115" customFormat="1" ht="24" x14ac:dyDescent="0.25">
      <c r="A50" s="47">
        <f>+A49+1</f>
        <v>2</v>
      </c>
      <c r="B50" s="116" t="s">
        <v>237</v>
      </c>
      <c r="C50" s="117" t="s">
        <v>237</v>
      </c>
      <c r="D50" s="116" t="s">
        <v>239</v>
      </c>
      <c r="E50" s="111" t="s">
        <v>250</v>
      </c>
      <c r="F50" s="112" t="s">
        <v>138</v>
      </c>
      <c r="G50" s="112"/>
      <c r="H50" s="119">
        <v>40563</v>
      </c>
      <c r="I50" s="113">
        <v>40908</v>
      </c>
      <c r="J50" s="113"/>
      <c r="K50" s="113" t="s">
        <v>251</v>
      </c>
      <c r="L50" s="113" t="s">
        <v>241</v>
      </c>
      <c r="M50" s="104">
        <v>2900</v>
      </c>
      <c r="N50" s="104">
        <v>2900</v>
      </c>
      <c r="O50" s="27"/>
      <c r="P50" s="27">
        <v>71</v>
      </c>
      <c r="Q50" s="155"/>
      <c r="R50" s="310"/>
      <c r="S50" s="114"/>
      <c r="T50" s="114"/>
      <c r="U50" s="114"/>
      <c r="V50" s="114"/>
      <c r="W50" s="114"/>
      <c r="X50" s="114"/>
      <c r="Y50" s="114"/>
      <c r="Z50" s="114"/>
    </row>
    <row r="51" spans="1:26" s="115" customFormat="1" x14ac:dyDescent="0.25">
      <c r="A51" s="47">
        <f t="shared" ref="A51:A56" si="0">+A50+1</f>
        <v>3</v>
      </c>
      <c r="B51" s="116" t="s">
        <v>237</v>
      </c>
      <c r="C51" s="117" t="s">
        <v>237</v>
      </c>
      <c r="D51" s="116" t="s">
        <v>247</v>
      </c>
      <c r="E51" s="111" t="s">
        <v>252</v>
      </c>
      <c r="F51" s="112" t="s">
        <v>138</v>
      </c>
      <c r="G51" s="171"/>
      <c r="H51" s="119">
        <v>41663</v>
      </c>
      <c r="I51" s="113">
        <v>41912</v>
      </c>
      <c r="J51" s="113"/>
      <c r="K51" s="113" t="s">
        <v>253</v>
      </c>
      <c r="L51" s="113" t="s">
        <v>241</v>
      </c>
      <c r="M51" s="104">
        <v>989</v>
      </c>
      <c r="N51" s="104">
        <v>989</v>
      </c>
      <c r="O51" s="27">
        <v>868697538</v>
      </c>
      <c r="P51" s="27" t="s">
        <v>542</v>
      </c>
      <c r="Q51" s="155"/>
      <c r="R51" s="310"/>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310"/>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310"/>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310"/>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3.25" customHeight="1" x14ac:dyDescent="0.25">
      <c r="A57" s="47"/>
      <c r="B57" s="50" t="s">
        <v>16</v>
      </c>
      <c r="C57" s="117"/>
      <c r="D57" s="116"/>
      <c r="E57" s="111"/>
      <c r="F57" s="112"/>
      <c r="G57" s="112"/>
      <c r="H57" s="112"/>
      <c r="I57" s="113"/>
      <c r="J57" s="113"/>
      <c r="K57" s="118" t="s">
        <v>254</v>
      </c>
      <c r="L57" s="118">
        <f t="shared" ref="L57" si="1">SUM(L49:L56)</f>
        <v>0</v>
      </c>
      <c r="M57" s="153">
        <v>6956</v>
      </c>
      <c r="N57" s="118" t="s">
        <v>627</v>
      </c>
      <c r="O57" s="27"/>
      <c r="P57" s="27"/>
      <c r="Q57" s="156"/>
    </row>
    <row r="58" spans="1:26" s="30" customFormat="1" x14ac:dyDescent="0.25">
      <c r="E58" s="31"/>
      <c r="P58" s="191"/>
    </row>
    <row r="59" spans="1:26" s="30" customFormat="1" x14ac:dyDescent="0.25">
      <c r="B59" s="279" t="s">
        <v>28</v>
      </c>
      <c r="C59" s="279" t="s">
        <v>27</v>
      </c>
      <c r="D59" s="281" t="s">
        <v>34</v>
      </c>
      <c r="E59" s="281"/>
      <c r="P59" s="191"/>
    </row>
    <row r="60" spans="1:26" s="30" customFormat="1" x14ac:dyDescent="0.25">
      <c r="B60" s="280"/>
      <c r="C60" s="280"/>
      <c r="D60" s="165" t="s">
        <v>23</v>
      </c>
      <c r="E60" s="63" t="s">
        <v>24</v>
      </c>
      <c r="P60" s="191"/>
    </row>
    <row r="61" spans="1:26" s="30" customFormat="1" ht="18.75" x14ac:dyDescent="0.25">
      <c r="B61" s="60" t="s">
        <v>21</v>
      </c>
      <c r="C61" s="61" t="str">
        <f>+K57</f>
        <v>27 meses y 29 días</v>
      </c>
      <c r="D61" s="58" t="s">
        <v>234</v>
      </c>
      <c r="E61" s="59"/>
      <c r="F61" s="32"/>
      <c r="G61" s="32"/>
      <c r="H61" s="32"/>
      <c r="I61" s="32"/>
      <c r="J61" s="32"/>
      <c r="K61" s="32"/>
      <c r="L61" s="32"/>
      <c r="M61" s="32"/>
      <c r="P61" s="191"/>
    </row>
    <row r="62" spans="1:26" s="30" customFormat="1" x14ac:dyDescent="0.25">
      <c r="B62" s="60" t="s">
        <v>25</v>
      </c>
      <c r="C62" s="61">
        <f>+M57</f>
        <v>6956</v>
      </c>
      <c r="D62" s="58" t="s">
        <v>234</v>
      </c>
      <c r="E62" s="59"/>
      <c r="P62" s="191"/>
    </row>
    <row r="63" spans="1:26" s="30" customFormat="1" x14ac:dyDescent="0.25">
      <c r="B63" s="33"/>
      <c r="C63" s="282"/>
      <c r="D63" s="282"/>
      <c r="E63" s="282"/>
      <c r="F63" s="282"/>
      <c r="G63" s="282"/>
      <c r="H63" s="282"/>
      <c r="I63" s="282"/>
      <c r="J63" s="282"/>
      <c r="K63" s="282"/>
      <c r="L63" s="282"/>
      <c r="M63" s="282"/>
      <c r="N63" s="282"/>
      <c r="P63" s="191"/>
    </row>
    <row r="64" spans="1:26" ht="15.75" thickBot="1" x14ac:dyDescent="0.3"/>
    <row r="65" spans="2:17" ht="27" thickBot="1" x14ac:dyDescent="0.3">
      <c r="B65" s="283" t="s">
        <v>102</v>
      </c>
      <c r="C65" s="283"/>
      <c r="D65" s="283"/>
      <c r="E65" s="283"/>
      <c r="F65" s="283"/>
      <c r="G65" s="283"/>
      <c r="H65" s="283"/>
      <c r="I65" s="283"/>
      <c r="J65" s="283"/>
      <c r="K65" s="283"/>
      <c r="L65" s="283"/>
      <c r="M65" s="283"/>
      <c r="N65" s="283"/>
    </row>
    <row r="68" spans="2:17" ht="105"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57" t="s">
        <v>3</v>
      </c>
      <c r="P68" s="258"/>
      <c r="Q68" s="69" t="s">
        <v>18</v>
      </c>
    </row>
    <row r="69" spans="2:17" ht="45" x14ac:dyDescent="0.25">
      <c r="B69" s="166" t="s">
        <v>160</v>
      </c>
      <c r="C69" s="166" t="s">
        <v>185</v>
      </c>
      <c r="D69" s="47" t="s">
        <v>199</v>
      </c>
      <c r="E69" s="167">
        <v>300</v>
      </c>
      <c r="F69" s="4"/>
      <c r="G69" s="4"/>
      <c r="H69" s="4"/>
      <c r="I69" s="99" t="s">
        <v>139</v>
      </c>
      <c r="J69" s="123" t="s">
        <v>138</v>
      </c>
      <c r="K69" s="123" t="s">
        <v>138</v>
      </c>
      <c r="L69" s="123" t="s">
        <v>138</v>
      </c>
      <c r="M69" s="123" t="s">
        <v>138</v>
      </c>
      <c r="N69" s="123" t="s">
        <v>138</v>
      </c>
      <c r="O69" s="163" t="s">
        <v>236</v>
      </c>
      <c r="P69" s="192" t="s">
        <v>548</v>
      </c>
      <c r="Q69" s="123" t="s">
        <v>138</v>
      </c>
    </row>
    <row r="70" spans="2:17" ht="45" x14ac:dyDescent="0.25">
      <c r="B70" s="166" t="s">
        <v>160</v>
      </c>
      <c r="C70" s="166" t="s">
        <v>186</v>
      </c>
      <c r="D70" s="166" t="s">
        <v>200</v>
      </c>
      <c r="E70" s="167">
        <v>300</v>
      </c>
      <c r="F70" s="4"/>
      <c r="G70" s="4"/>
      <c r="H70" s="4"/>
      <c r="I70" s="99" t="s">
        <v>139</v>
      </c>
      <c r="J70" s="123" t="s">
        <v>138</v>
      </c>
      <c r="K70" s="123" t="s">
        <v>138</v>
      </c>
      <c r="L70" s="123" t="s">
        <v>233</v>
      </c>
      <c r="M70" s="123" t="s">
        <v>233</v>
      </c>
      <c r="N70" s="123" t="s">
        <v>138</v>
      </c>
      <c r="O70" s="163" t="s">
        <v>235</v>
      </c>
      <c r="P70" s="192" t="s">
        <v>548</v>
      </c>
      <c r="Q70" s="123" t="s">
        <v>138</v>
      </c>
    </row>
    <row r="71" spans="2:17" ht="45" x14ac:dyDescent="0.25">
      <c r="B71" s="166" t="s">
        <v>160</v>
      </c>
      <c r="C71" s="166" t="s">
        <v>195</v>
      </c>
      <c r="D71" s="166" t="s">
        <v>161</v>
      </c>
      <c r="E71" s="167">
        <v>300</v>
      </c>
      <c r="F71" s="4"/>
      <c r="G71" s="4"/>
      <c r="H71" s="4"/>
      <c r="I71" s="99" t="s">
        <v>139</v>
      </c>
      <c r="J71" s="123" t="s">
        <v>138</v>
      </c>
      <c r="K71" s="123" t="s">
        <v>138</v>
      </c>
      <c r="L71" s="123" t="s">
        <v>233</v>
      </c>
      <c r="M71" s="123" t="s">
        <v>233</v>
      </c>
      <c r="N71" s="123" t="s">
        <v>138</v>
      </c>
      <c r="O71" s="163" t="s">
        <v>235</v>
      </c>
      <c r="P71" s="192" t="s">
        <v>548</v>
      </c>
      <c r="Q71" s="123" t="s">
        <v>138</v>
      </c>
    </row>
    <row r="72" spans="2:17" ht="45" x14ac:dyDescent="0.25">
      <c r="B72" s="166" t="s">
        <v>160</v>
      </c>
      <c r="C72" s="166" t="s">
        <v>196</v>
      </c>
      <c r="D72" s="166" t="s">
        <v>201</v>
      </c>
      <c r="E72" s="167">
        <v>300</v>
      </c>
      <c r="F72" s="4"/>
      <c r="G72" s="4"/>
      <c r="H72" s="4"/>
      <c r="I72" s="99" t="s">
        <v>139</v>
      </c>
      <c r="J72" s="123" t="s">
        <v>138</v>
      </c>
      <c r="K72" s="123" t="s">
        <v>138</v>
      </c>
      <c r="L72" s="123" t="s">
        <v>233</v>
      </c>
      <c r="M72" s="123" t="s">
        <v>233</v>
      </c>
      <c r="N72" s="123" t="s">
        <v>138</v>
      </c>
      <c r="O72" s="163" t="s">
        <v>235</v>
      </c>
      <c r="P72" s="192" t="s">
        <v>548</v>
      </c>
      <c r="Q72" s="123" t="s">
        <v>138</v>
      </c>
    </row>
    <row r="73" spans="2:17" ht="45" x14ac:dyDescent="0.25">
      <c r="B73" s="166" t="s">
        <v>160</v>
      </c>
      <c r="C73" s="166" t="s">
        <v>197</v>
      </c>
      <c r="D73" s="166" t="s">
        <v>202</v>
      </c>
      <c r="E73" s="167">
        <v>50</v>
      </c>
      <c r="F73" s="4"/>
      <c r="G73" s="4"/>
      <c r="H73" s="4"/>
      <c r="I73" s="99" t="s">
        <v>139</v>
      </c>
      <c r="J73" s="123" t="s">
        <v>138</v>
      </c>
      <c r="K73" s="123" t="s">
        <v>138</v>
      </c>
      <c r="L73" s="123" t="s">
        <v>233</v>
      </c>
      <c r="M73" s="123" t="s">
        <v>233</v>
      </c>
      <c r="N73" s="123" t="s">
        <v>138</v>
      </c>
      <c r="O73" s="163" t="s">
        <v>235</v>
      </c>
      <c r="P73" s="192" t="s">
        <v>548</v>
      </c>
      <c r="Q73" s="123" t="s">
        <v>138</v>
      </c>
    </row>
    <row r="74" spans="2:17" ht="45" x14ac:dyDescent="0.25">
      <c r="B74" s="166" t="s">
        <v>160</v>
      </c>
      <c r="C74" s="166" t="s">
        <v>198</v>
      </c>
      <c r="D74" s="166" t="s">
        <v>203</v>
      </c>
      <c r="E74" s="167">
        <v>50</v>
      </c>
      <c r="F74" s="4"/>
      <c r="G74" s="4"/>
      <c r="H74" s="4"/>
      <c r="I74" s="99" t="s">
        <v>139</v>
      </c>
      <c r="J74" s="123" t="s">
        <v>138</v>
      </c>
      <c r="K74" s="123" t="s">
        <v>138</v>
      </c>
      <c r="L74" s="123" t="s">
        <v>233</v>
      </c>
      <c r="M74" s="123" t="s">
        <v>233</v>
      </c>
      <c r="N74" s="123" t="s">
        <v>138</v>
      </c>
      <c r="O74" s="163" t="s">
        <v>235</v>
      </c>
      <c r="P74" s="192" t="s">
        <v>548</v>
      </c>
      <c r="Q74" s="123" t="s">
        <v>138</v>
      </c>
    </row>
    <row r="75" spans="2:17" ht="45" x14ac:dyDescent="0.25">
      <c r="B75" s="166" t="s">
        <v>160</v>
      </c>
      <c r="C75" s="166" t="s">
        <v>162</v>
      </c>
      <c r="D75" s="166" t="s">
        <v>204</v>
      </c>
      <c r="E75" s="167">
        <v>50</v>
      </c>
      <c r="F75" s="4"/>
      <c r="G75" s="4"/>
      <c r="H75" s="4"/>
      <c r="I75" s="99" t="s">
        <v>139</v>
      </c>
      <c r="J75" s="123" t="s">
        <v>138</v>
      </c>
      <c r="K75" s="123" t="s">
        <v>138</v>
      </c>
      <c r="L75" s="123" t="s">
        <v>233</v>
      </c>
      <c r="M75" s="123" t="s">
        <v>233</v>
      </c>
      <c r="N75" s="123" t="s">
        <v>138</v>
      </c>
      <c r="O75" s="163" t="s">
        <v>235</v>
      </c>
      <c r="P75" s="192" t="s">
        <v>548</v>
      </c>
      <c r="Q75" s="123" t="s">
        <v>138</v>
      </c>
    </row>
    <row r="76" spans="2:17" ht="45" x14ac:dyDescent="0.25">
      <c r="B76" s="166" t="s">
        <v>160</v>
      </c>
      <c r="C76" s="166" t="s">
        <v>163</v>
      </c>
      <c r="D76" s="166" t="s">
        <v>205</v>
      </c>
      <c r="E76" s="167">
        <v>50</v>
      </c>
      <c r="F76" s="4"/>
      <c r="G76" s="4"/>
      <c r="H76" s="4"/>
      <c r="I76" s="99" t="s">
        <v>139</v>
      </c>
      <c r="J76" s="123" t="s">
        <v>138</v>
      </c>
      <c r="K76" s="123" t="s">
        <v>138</v>
      </c>
      <c r="L76" s="123" t="s">
        <v>233</v>
      </c>
      <c r="M76" s="123" t="s">
        <v>233</v>
      </c>
      <c r="N76" s="123" t="s">
        <v>138</v>
      </c>
      <c r="O76" s="163" t="s">
        <v>235</v>
      </c>
      <c r="P76" s="192" t="s">
        <v>548</v>
      </c>
      <c r="Q76" s="123" t="s">
        <v>138</v>
      </c>
    </row>
    <row r="77" spans="2:17" ht="45" x14ac:dyDescent="0.25">
      <c r="B77" s="166" t="s">
        <v>160</v>
      </c>
      <c r="C77" s="166" t="s">
        <v>164</v>
      </c>
      <c r="D77" s="166" t="s">
        <v>206</v>
      </c>
      <c r="E77" s="167">
        <v>50</v>
      </c>
      <c r="F77" s="4"/>
      <c r="G77" s="4"/>
      <c r="H77" s="4"/>
      <c r="I77" s="99" t="s">
        <v>139</v>
      </c>
      <c r="J77" s="123" t="s">
        <v>138</v>
      </c>
      <c r="K77" s="123" t="s">
        <v>138</v>
      </c>
      <c r="L77" s="123" t="s">
        <v>233</v>
      </c>
      <c r="M77" s="123" t="s">
        <v>233</v>
      </c>
      <c r="N77" s="123" t="s">
        <v>138</v>
      </c>
      <c r="O77" s="163" t="s">
        <v>235</v>
      </c>
      <c r="P77" s="192" t="s">
        <v>548</v>
      </c>
      <c r="Q77" s="123" t="s">
        <v>138</v>
      </c>
    </row>
    <row r="78" spans="2:17" ht="45" x14ac:dyDescent="0.25">
      <c r="B78" s="166" t="s">
        <v>160</v>
      </c>
      <c r="C78" s="166" t="s">
        <v>165</v>
      </c>
      <c r="D78" s="166" t="s">
        <v>207</v>
      </c>
      <c r="E78" s="167">
        <v>50</v>
      </c>
      <c r="F78" s="4"/>
      <c r="G78" s="4"/>
      <c r="H78" s="4"/>
      <c r="I78" s="99" t="s">
        <v>139</v>
      </c>
      <c r="J78" s="123" t="s">
        <v>138</v>
      </c>
      <c r="K78" s="123" t="s">
        <v>138</v>
      </c>
      <c r="L78" s="123" t="s">
        <v>233</v>
      </c>
      <c r="M78" s="123" t="s">
        <v>233</v>
      </c>
      <c r="N78" s="123" t="s">
        <v>138</v>
      </c>
      <c r="O78" s="163" t="s">
        <v>235</v>
      </c>
      <c r="P78" s="192" t="s">
        <v>548</v>
      </c>
      <c r="Q78" s="123" t="s">
        <v>138</v>
      </c>
    </row>
    <row r="79" spans="2:17" ht="45" x14ac:dyDescent="0.25">
      <c r="B79" s="166" t="s">
        <v>160</v>
      </c>
      <c r="C79" s="166" t="s">
        <v>166</v>
      </c>
      <c r="D79" s="166" t="s">
        <v>208</v>
      </c>
      <c r="E79" s="167">
        <v>50</v>
      </c>
      <c r="F79" s="4"/>
      <c r="G79" s="4"/>
      <c r="H79" s="4"/>
      <c r="I79" s="99" t="s">
        <v>139</v>
      </c>
      <c r="J79" s="123" t="s">
        <v>138</v>
      </c>
      <c r="K79" s="123" t="s">
        <v>138</v>
      </c>
      <c r="L79" s="123" t="s">
        <v>233</v>
      </c>
      <c r="M79" s="123" t="s">
        <v>233</v>
      </c>
      <c r="N79" s="123" t="s">
        <v>138</v>
      </c>
      <c r="O79" s="163" t="s">
        <v>235</v>
      </c>
      <c r="P79" s="192" t="s">
        <v>548</v>
      </c>
      <c r="Q79" s="123" t="s">
        <v>138</v>
      </c>
    </row>
    <row r="80" spans="2:17" ht="45" x14ac:dyDescent="0.25">
      <c r="B80" s="166" t="s">
        <v>160</v>
      </c>
      <c r="C80" s="166" t="s">
        <v>167</v>
      </c>
      <c r="D80" s="166" t="s">
        <v>209</v>
      </c>
      <c r="E80" s="167">
        <v>50</v>
      </c>
      <c r="F80" s="4"/>
      <c r="G80" s="4"/>
      <c r="H80" s="4"/>
      <c r="I80" s="99" t="s">
        <v>139</v>
      </c>
      <c r="J80" s="123" t="s">
        <v>138</v>
      </c>
      <c r="K80" s="123" t="s">
        <v>138</v>
      </c>
      <c r="L80" s="123" t="s">
        <v>233</v>
      </c>
      <c r="M80" s="123" t="s">
        <v>233</v>
      </c>
      <c r="N80" s="123" t="s">
        <v>138</v>
      </c>
      <c r="O80" s="163" t="s">
        <v>235</v>
      </c>
      <c r="P80" s="192" t="s">
        <v>548</v>
      </c>
      <c r="Q80" s="123" t="s">
        <v>138</v>
      </c>
    </row>
    <row r="81" spans="2:17" ht="45" x14ac:dyDescent="0.25">
      <c r="B81" s="166" t="s">
        <v>160</v>
      </c>
      <c r="C81" s="166" t="s">
        <v>168</v>
      </c>
      <c r="D81" s="166" t="s">
        <v>210</v>
      </c>
      <c r="E81" s="167">
        <v>50</v>
      </c>
      <c r="F81" s="4"/>
      <c r="G81" s="4"/>
      <c r="H81" s="4"/>
      <c r="I81" s="99" t="s">
        <v>139</v>
      </c>
      <c r="J81" s="123" t="s">
        <v>138</v>
      </c>
      <c r="K81" s="123" t="s">
        <v>138</v>
      </c>
      <c r="L81" s="123" t="s">
        <v>233</v>
      </c>
      <c r="M81" s="123" t="s">
        <v>233</v>
      </c>
      <c r="N81" s="123" t="s">
        <v>138</v>
      </c>
      <c r="O81" s="163" t="s">
        <v>235</v>
      </c>
      <c r="P81" s="192" t="s">
        <v>548</v>
      </c>
      <c r="Q81" s="123" t="s">
        <v>138</v>
      </c>
    </row>
    <row r="82" spans="2:17" ht="45" x14ac:dyDescent="0.25">
      <c r="B82" s="166" t="s">
        <v>160</v>
      </c>
      <c r="C82" s="166" t="s">
        <v>169</v>
      </c>
      <c r="D82" s="166" t="s">
        <v>211</v>
      </c>
      <c r="E82" s="167">
        <v>50</v>
      </c>
      <c r="F82" s="4"/>
      <c r="G82" s="4"/>
      <c r="H82" s="4"/>
      <c r="I82" s="99" t="s">
        <v>139</v>
      </c>
      <c r="J82" s="123" t="s">
        <v>138</v>
      </c>
      <c r="K82" s="123" t="s">
        <v>138</v>
      </c>
      <c r="L82" s="123" t="s">
        <v>233</v>
      </c>
      <c r="M82" s="123" t="s">
        <v>233</v>
      </c>
      <c r="N82" s="123" t="s">
        <v>138</v>
      </c>
      <c r="O82" s="163" t="s">
        <v>235</v>
      </c>
      <c r="P82" s="192" t="s">
        <v>548</v>
      </c>
      <c r="Q82" s="123" t="s">
        <v>138</v>
      </c>
    </row>
    <row r="83" spans="2:17" ht="45" x14ac:dyDescent="0.25">
      <c r="B83" s="166" t="s">
        <v>160</v>
      </c>
      <c r="C83" s="166" t="s">
        <v>170</v>
      </c>
      <c r="D83" s="166" t="s">
        <v>212</v>
      </c>
      <c r="E83" s="167">
        <v>50</v>
      </c>
      <c r="F83" s="4"/>
      <c r="G83" s="4"/>
      <c r="H83" s="4"/>
      <c r="I83" s="99" t="s">
        <v>139</v>
      </c>
      <c r="J83" s="123" t="s">
        <v>138</v>
      </c>
      <c r="K83" s="123" t="s">
        <v>138</v>
      </c>
      <c r="L83" s="123" t="s">
        <v>233</v>
      </c>
      <c r="M83" s="123" t="s">
        <v>233</v>
      </c>
      <c r="N83" s="123" t="s">
        <v>138</v>
      </c>
      <c r="O83" s="163" t="s">
        <v>235</v>
      </c>
      <c r="P83" s="192" t="s">
        <v>548</v>
      </c>
      <c r="Q83" s="123" t="s">
        <v>138</v>
      </c>
    </row>
    <row r="84" spans="2:17" ht="45" x14ac:dyDescent="0.25">
      <c r="B84" s="166" t="s">
        <v>160</v>
      </c>
      <c r="C84" s="166" t="s">
        <v>171</v>
      </c>
      <c r="D84" s="166" t="s">
        <v>213</v>
      </c>
      <c r="E84" s="167">
        <v>50</v>
      </c>
      <c r="F84" s="4"/>
      <c r="G84" s="4"/>
      <c r="H84" s="4"/>
      <c r="I84" s="99" t="s">
        <v>139</v>
      </c>
      <c r="J84" s="123" t="s">
        <v>138</v>
      </c>
      <c r="K84" s="123" t="s">
        <v>138</v>
      </c>
      <c r="L84" s="123" t="s">
        <v>233</v>
      </c>
      <c r="M84" s="123" t="s">
        <v>233</v>
      </c>
      <c r="N84" s="123" t="s">
        <v>138</v>
      </c>
      <c r="O84" s="163" t="s">
        <v>235</v>
      </c>
      <c r="P84" s="192" t="s">
        <v>548</v>
      </c>
      <c r="Q84" s="123" t="s">
        <v>138</v>
      </c>
    </row>
    <row r="85" spans="2:17" ht="45" x14ac:dyDescent="0.25">
      <c r="B85" s="166" t="s">
        <v>160</v>
      </c>
      <c r="C85" s="166" t="s">
        <v>172</v>
      </c>
      <c r="D85" s="166" t="s">
        <v>214</v>
      </c>
      <c r="E85" s="167">
        <v>50</v>
      </c>
      <c r="F85" s="4"/>
      <c r="G85" s="4"/>
      <c r="H85" s="4"/>
      <c r="I85" s="99" t="s">
        <v>139</v>
      </c>
      <c r="J85" s="123" t="s">
        <v>138</v>
      </c>
      <c r="K85" s="123" t="s">
        <v>138</v>
      </c>
      <c r="L85" s="123" t="s">
        <v>233</v>
      </c>
      <c r="M85" s="123" t="s">
        <v>233</v>
      </c>
      <c r="N85" s="123" t="s">
        <v>138</v>
      </c>
      <c r="O85" s="163" t="s">
        <v>235</v>
      </c>
      <c r="P85" s="192" t="s">
        <v>548</v>
      </c>
      <c r="Q85" s="123" t="s">
        <v>138</v>
      </c>
    </row>
    <row r="86" spans="2:17" ht="45" x14ac:dyDescent="0.25">
      <c r="B86" s="166" t="s">
        <v>160</v>
      </c>
      <c r="C86" s="166" t="s">
        <v>173</v>
      </c>
      <c r="D86" s="166" t="s">
        <v>215</v>
      </c>
      <c r="E86" s="167">
        <v>50</v>
      </c>
      <c r="F86" s="4"/>
      <c r="G86" s="4"/>
      <c r="H86" s="4"/>
      <c r="I86" s="99" t="s">
        <v>139</v>
      </c>
      <c r="J86" s="123" t="s">
        <v>138</v>
      </c>
      <c r="K86" s="123" t="s">
        <v>138</v>
      </c>
      <c r="L86" s="123" t="s">
        <v>233</v>
      </c>
      <c r="M86" s="123" t="s">
        <v>233</v>
      </c>
      <c r="N86" s="123" t="s">
        <v>138</v>
      </c>
      <c r="O86" s="163" t="s">
        <v>235</v>
      </c>
      <c r="P86" s="192" t="s">
        <v>548</v>
      </c>
      <c r="Q86" s="123" t="s">
        <v>138</v>
      </c>
    </row>
    <row r="87" spans="2:17" ht="45" x14ac:dyDescent="0.25">
      <c r="B87" s="166" t="s">
        <v>160</v>
      </c>
      <c r="C87" s="166" t="s">
        <v>174</v>
      </c>
      <c r="D87" s="166" t="s">
        <v>216</v>
      </c>
      <c r="E87" s="167">
        <v>50</v>
      </c>
      <c r="F87" s="4"/>
      <c r="G87" s="4"/>
      <c r="H87" s="4"/>
      <c r="I87" s="99" t="s">
        <v>139</v>
      </c>
      <c r="J87" s="123" t="s">
        <v>138</v>
      </c>
      <c r="K87" s="123" t="s">
        <v>138</v>
      </c>
      <c r="L87" s="123" t="s">
        <v>233</v>
      </c>
      <c r="M87" s="123" t="s">
        <v>233</v>
      </c>
      <c r="N87" s="123" t="s">
        <v>138</v>
      </c>
      <c r="O87" s="163" t="s">
        <v>235</v>
      </c>
      <c r="P87" s="192" t="s">
        <v>548</v>
      </c>
      <c r="Q87" s="123" t="s">
        <v>138</v>
      </c>
    </row>
    <row r="88" spans="2:17" ht="45" x14ac:dyDescent="0.25">
      <c r="B88" s="166" t="s">
        <v>160</v>
      </c>
      <c r="C88" s="166" t="s">
        <v>175</v>
      </c>
      <c r="D88" s="166" t="s">
        <v>217</v>
      </c>
      <c r="E88" s="167">
        <v>50</v>
      </c>
      <c r="F88" s="4"/>
      <c r="G88" s="4"/>
      <c r="H88" s="4"/>
      <c r="I88" s="99" t="s">
        <v>139</v>
      </c>
      <c r="J88" s="123" t="s">
        <v>138</v>
      </c>
      <c r="K88" s="123" t="s">
        <v>138</v>
      </c>
      <c r="L88" s="123" t="s">
        <v>233</v>
      </c>
      <c r="M88" s="123" t="s">
        <v>233</v>
      </c>
      <c r="N88" s="123" t="s">
        <v>138</v>
      </c>
      <c r="O88" s="163" t="s">
        <v>235</v>
      </c>
      <c r="P88" s="192" t="s">
        <v>548</v>
      </c>
      <c r="Q88" s="123" t="s">
        <v>138</v>
      </c>
    </row>
    <row r="89" spans="2:17" ht="45" x14ac:dyDescent="0.25">
      <c r="B89" s="166" t="s">
        <v>160</v>
      </c>
      <c r="C89" s="166" t="s">
        <v>176</v>
      </c>
      <c r="D89" s="166" t="s">
        <v>218</v>
      </c>
      <c r="E89" s="167">
        <v>50</v>
      </c>
      <c r="F89" s="4"/>
      <c r="G89" s="4"/>
      <c r="H89" s="4"/>
      <c r="I89" s="99" t="s">
        <v>139</v>
      </c>
      <c r="J89" s="123" t="s">
        <v>138</v>
      </c>
      <c r="K89" s="123" t="s">
        <v>138</v>
      </c>
      <c r="L89" s="123" t="s">
        <v>233</v>
      </c>
      <c r="M89" s="123" t="s">
        <v>233</v>
      </c>
      <c r="N89" s="123" t="s">
        <v>138</v>
      </c>
      <c r="O89" s="163" t="s">
        <v>235</v>
      </c>
      <c r="P89" s="192" t="s">
        <v>548</v>
      </c>
      <c r="Q89" s="123" t="s">
        <v>138</v>
      </c>
    </row>
    <row r="90" spans="2:17" ht="45" x14ac:dyDescent="0.25">
      <c r="B90" s="166" t="s">
        <v>160</v>
      </c>
      <c r="C90" s="166" t="s">
        <v>177</v>
      </c>
      <c r="D90" s="166" t="s">
        <v>219</v>
      </c>
      <c r="E90" s="167">
        <v>50</v>
      </c>
      <c r="F90" s="4"/>
      <c r="G90" s="4"/>
      <c r="H90" s="4"/>
      <c r="I90" s="99" t="s">
        <v>139</v>
      </c>
      <c r="J90" s="123" t="s">
        <v>138</v>
      </c>
      <c r="K90" s="123" t="s">
        <v>138</v>
      </c>
      <c r="L90" s="123" t="s">
        <v>233</v>
      </c>
      <c r="M90" s="123" t="s">
        <v>233</v>
      </c>
      <c r="N90" s="123" t="s">
        <v>138</v>
      </c>
      <c r="O90" s="163" t="s">
        <v>235</v>
      </c>
      <c r="P90" s="192" t="s">
        <v>548</v>
      </c>
      <c r="Q90" s="123" t="s">
        <v>138</v>
      </c>
    </row>
    <row r="91" spans="2:17" ht="45" x14ac:dyDescent="0.25">
      <c r="B91" s="166" t="s">
        <v>160</v>
      </c>
      <c r="C91" s="166" t="s">
        <v>178</v>
      </c>
      <c r="D91" s="166" t="s">
        <v>220</v>
      </c>
      <c r="E91" s="167">
        <v>51</v>
      </c>
      <c r="F91" s="4"/>
      <c r="G91" s="4"/>
      <c r="H91" s="4"/>
      <c r="I91" s="99" t="s">
        <v>139</v>
      </c>
      <c r="J91" s="123" t="s">
        <v>138</v>
      </c>
      <c r="K91" s="123" t="s">
        <v>138</v>
      </c>
      <c r="L91" s="123" t="s">
        <v>233</v>
      </c>
      <c r="M91" s="123" t="s">
        <v>233</v>
      </c>
      <c r="N91" s="123" t="s">
        <v>138</v>
      </c>
      <c r="O91" s="163" t="s">
        <v>235</v>
      </c>
      <c r="P91" s="192" t="s">
        <v>548</v>
      </c>
      <c r="Q91" s="123" t="s">
        <v>138</v>
      </c>
    </row>
    <row r="92" spans="2:17" ht="45" x14ac:dyDescent="0.25">
      <c r="B92" s="166" t="s">
        <v>160</v>
      </c>
      <c r="C92" s="166" t="s">
        <v>179</v>
      </c>
      <c r="D92" s="166" t="s">
        <v>221</v>
      </c>
      <c r="E92" s="167">
        <v>50</v>
      </c>
      <c r="F92" s="4"/>
      <c r="G92" s="4"/>
      <c r="H92" s="4"/>
      <c r="I92" s="99" t="s">
        <v>139</v>
      </c>
      <c r="J92" s="123" t="s">
        <v>138</v>
      </c>
      <c r="K92" s="123" t="s">
        <v>138</v>
      </c>
      <c r="L92" s="123" t="s">
        <v>233</v>
      </c>
      <c r="M92" s="123" t="s">
        <v>233</v>
      </c>
      <c r="N92" s="123" t="s">
        <v>138</v>
      </c>
      <c r="O92" s="163" t="s">
        <v>235</v>
      </c>
      <c r="P92" s="192" t="s">
        <v>548</v>
      </c>
      <c r="Q92" s="123" t="s">
        <v>138</v>
      </c>
    </row>
    <row r="93" spans="2:17" ht="45" x14ac:dyDescent="0.25">
      <c r="B93" s="166" t="s">
        <v>160</v>
      </c>
      <c r="C93" s="166" t="s">
        <v>180</v>
      </c>
      <c r="D93" s="166" t="s">
        <v>222</v>
      </c>
      <c r="E93" s="167">
        <v>50</v>
      </c>
      <c r="F93" s="4"/>
      <c r="G93" s="4"/>
      <c r="H93" s="4"/>
      <c r="I93" s="99" t="s">
        <v>139</v>
      </c>
      <c r="J93" s="123" t="s">
        <v>138</v>
      </c>
      <c r="K93" s="123" t="s">
        <v>138</v>
      </c>
      <c r="L93" s="123" t="s">
        <v>233</v>
      </c>
      <c r="M93" s="123" t="s">
        <v>233</v>
      </c>
      <c r="N93" s="123" t="s">
        <v>138</v>
      </c>
      <c r="O93" s="163" t="s">
        <v>235</v>
      </c>
      <c r="P93" s="192" t="s">
        <v>548</v>
      </c>
      <c r="Q93" s="123" t="s">
        <v>138</v>
      </c>
    </row>
    <row r="94" spans="2:17" ht="45" x14ac:dyDescent="0.25">
      <c r="B94" s="166" t="s">
        <v>160</v>
      </c>
      <c r="C94" s="166" t="s">
        <v>181</v>
      </c>
      <c r="D94" s="166" t="s">
        <v>223</v>
      </c>
      <c r="E94" s="167">
        <v>50</v>
      </c>
      <c r="F94" s="4"/>
      <c r="G94" s="4"/>
      <c r="H94" s="4"/>
      <c r="I94" s="99" t="s">
        <v>139</v>
      </c>
      <c r="J94" s="123" t="s">
        <v>138</v>
      </c>
      <c r="K94" s="123" t="s">
        <v>138</v>
      </c>
      <c r="L94" s="123" t="s">
        <v>233</v>
      </c>
      <c r="M94" s="123" t="s">
        <v>233</v>
      </c>
      <c r="N94" s="123" t="s">
        <v>138</v>
      </c>
      <c r="O94" s="163" t="s">
        <v>235</v>
      </c>
      <c r="P94" s="192" t="s">
        <v>548</v>
      </c>
      <c r="Q94" s="123" t="s">
        <v>138</v>
      </c>
    </row>
    <row r="95" spans="2:17" ht="45" x14ac:dyDescent="0.25">
      <c r="B95" s="166" t="s">
        <v>160</v>
      </c>
      <c r="C95" s="166" t="s">
        <v>182</v>
      </c>
      <c r="D95" s="166" t="s">
        <v>224</v>
      </c>
      <c r="E95" s="167">
        <v>50</v>
      </c>
      <c r="F95" s="4"/>
      <c r="G95" s="4"/>
      <c r="H95" s="4"/>
      <c r="I95" s="99" t="s">
        <v>139</v>
      </c>
      <c r="J95" s="123" t="s">
        <v>138</v>
      </c>
      <c r="K95" s="123" t="s">
        <v>138</v>
      </c>
      <c r="L95" s="123" t="s">
        <v>233</v>
      </c>
      <c r="M95" s="123" t="s">
        <v>233</v>
      </c>
      <c r="N95" s="123" t="s">
        <v>138</v>
      </c>
      <c r="O95" s="163" t="s">
        <v>235</v>
      </c>
      <c r="P95" s="192" t="s">
        <v>548</v>
      </c>
      <c r="Q95" s="123" t="s">
        <v>138</v>
      </c>
    </row>
    <row r="96" spans="2:17" ht="45" x14ac:dyDescent="0.25">
      <c r="B96" s="166" t="s">
        <v>160</v>
      </c>
      <c r="C96" s="166" t="s">
        <v>183</v>
      </c>
      <c r="D96" s="166" t="s">
        <v>225</v>
      </c>
      <c r="E96" s="167">
        <v>300</v>
      </c>
      <c r="F96" s="4"/>
      <c r="G96" s="4"/>
      <c r="H96" s="4"/>
      <c r="I96" s="99" t="s">
        <v>139</v>
      </c>
      <c r="J96" s="123" t="s">
        <v>138</v>
      </c>
      <c r="K96" s="123" t="s">
        <v>138</v>
      </c>
      <c r="L96" s="123" t="s">
        <v>233</v>
      </c>
      <c r="M96" s="123" t="s">
        <v>233</v>
      </c>
      <c r="N96" s="123" t="s">
        <v>138</v>
      </c>
      <c r="O96" s="163" t="s">
        <v>235</v>
      </c>
      <c r="P96" s="192" t="s">
        <v>548</v>
      </c>
      <c r="Q96" s="123" t="s">
        <v>138</v>
      </c>
    </row>
    <row r="97" spans="2:17" ht="45" x14ac:dyDescent="0.25">
      <c r="B97" s="166" t="s">
        <v>160</v>
      </c>
      <c r="C97" s="166" t="s">
        <v>194</v>
      </c>
      <c r="D97" s="166" t="s">
        <v>226</v>
      </c>
      <c r="E97" s="167">
        <v>250</v>
      </c>
      <c r="F97" s="4"/>
      <c r="G97" s="4"/>
      <c r="H97" s="4"/>
      <c r="I97" s="99" t="s">
        <v>139</v>
      </c>
      <c r="J97" s="123" t="s">
        <v>138</v>
      </c>
      <c r="K97" s="123" t="s">
        <v>138</v>
      </c>
      <c r="L97" s="123" t="s">
        <v>233</v>
      </c>
      <c r="M97" s="123" t="s">
        <v>233</v>
      </c>
      <c r="N97" s="123" t="s">
        <v>138</v>
      </c>
      <c r="O97" s="163" t="s">
        <v>235</v>
      </c>
      <c r="P97" s="192" t="s">
        <v>548</v>
      </c>
      <c r="Q97" s="123" t="s">
        <v>138</v>
      </c>
    </row>
    <row r="98" spans="2:17" ht="45" x14ac:dyDescent="0.25">
      <c r="B98" s="166" t="s">
        <v>160</v>
      </c>
      <c r="C98" s="166" t="s">
        <v>184</v>
      </c>
      <c r="D98" s="166" t="s">
        <v>227</v>
      </c>
      <c r="E98" s="167">
        <v>300</v>
      </c>
      <c r="F98" s="4"/>
      <c r="G98" s="4"/>
      <c r="H98" s="4"/>
      <c r="I98" s="99" t="s">
        <v>139</v>
      </c>
      <c r="J98" s="123" t="s">
        <v>138</v>
      </c>
      <c r="K98" s="123" t="s">
        <v>138</v>
      </c>
      <c r="L98" s="123" t="s">
        <v>233</v>
      </c>
      <c r="M98" s="123" t="s">
        <v>233</v>
      </c>
      <c r="N98" s="123" t="s">
        <v>138</v>
      </c>
      <c r="O98" s="163" t="s">
        <v>235</v>
      </c>
      <c r="P98" s="192" t="s">
        <v>548</v>
      </c>
      <c r="Q98" s="123" t="s">
        <v>138</v>
      </c>
    </row>
    <row r="99" spans="2:17" ht="45" x14ac:dyDescent="0.25">
      <c r="B99" s="166" t="s">
        <v>160</v>
      </c>
      <c r="C99" s="166" t="s">
        <v>193</v>
      </c>
      <c r="D99" s="166" t="s">
        <v>228</v>
      </c>
      <c r="E99" s="167">
        <v>300</v>
      </c>
      <c r="F99" s="4"/>
      <c r="G99" s="4"/>
      <c r="H99" s="4"/>
      <c r="I99" s="99" t="s">
        <v>139</v>
      </c>
      <c r="J99" s="123" t="s">
        <v>138</v>
      </c>
      <c r="K99" s="123" t="s">
        <v>138</v>
      </c>
      <c r="L99" s="123" t="s">
        <v>229</v>
      </c>
      <c r="M99" s="123" t="s">
        <v>229</v>
      </c>
      <c r="N99" s="123" t="s">
        <v>138</v>
      </c>
      <c r="O99" s="163" t="s">
        <v>235</v>
      </c>
      <c r="P99" s="192" t="s">
        <v>548</v>
      </c>
      <c r="Q99" s="123" t="s">
        <v>138</v>
      </c>
    </row>
    <row r="100" spans="2:17" ht="45" x14ac:dyDescent="0.25">
      <c r="B100" s="166" t="s">
        <v>160</v>
      </c>
      <c r="C100" s="166" t="s">
        <v>192</v>
      </c>
      <c r="D100" s="166" t="s">
        <v>228</v>
      </c>
      <c r="E100" s="167">
        <v>200</v>
      </c>
      <c r="F100" s="4"/>
      <c r="G100" s="4"/>
      <c r="H100" s="4"/>
      <c r="I100" s="99" t="s">
        <v>139</v>
      </c>
      <c r="J100" s="123" t="s">
        <v>138</v>
      </c>
      <c r="K100" s="123" t="s">
        <v>138</v>
      </c>
      <c r="L100" s="123" t="s">
        <v>229</v>
      </c>
      <c r="M100" s="123" t="s">
        <v>229</v>
      </c>
      <c r="N100" s="123" t="s">
        <v>138</v>
      </c>
      <c r="O100" s="163" t="s">
        <v>235</v>
      </c>
      <c r="P100" s="192" t="s">
        <v>548</v>
      </c>
      <c r="Q100" s="123" t="s">
        <v>138</v>
      </c>
    </row>
    <row r="101" spans="2:17" ht="45" x14ac:dyDescent="0.25">
      <c r="B101" s="166" t="s">
        <v>160</v>
      </c>
      <c r="C101" s="166" t="s">
        <v>191</v>
      </c>
      <c r="D101" s="166" t="s">
        <v>228</v>
      </c>
      <c r="E101" s="167">
        <v>300</v>
      </c>
      <c r="F101" s="4"/>
      <c r="G101" s="4"/>
      <c r="H101" s="4"/>
      <c r="I101" s="99" t="s">
        <v>139</v>
      </c>
      <c r="J101" s="123" t="s">
        <v>138</v>
      </c>
      <c r="K101" s="123" t="s">
        <v>138</v>
      </c>
      <c r="L101" s="123" t="s">
        <v>229</v>
      </c>
      <c r="M101" s="123" t="s">
        <v>229</v>
      </c>
      <c r="N101" s="123" t="s">
        <v>138</v>
      </c>
      <c r="O101" s="163" t="s">
        <v>235</v>
      </c>
      <c r="P101" s="192" t="s">
        <v>548</v>
      </c>
      <c r="Q101" s="123" t="s">
        <v>138</v>
      </c>
    </row>
    <row r="102" spans="2:17" ht="45" x14ac:dyDescent="0.25">
      <c r="B102" s="166" t="s">
        <v>160</v>
      </c>
      <c r="C102" s="166" t="s">
        <v>190</v>
      </c>
      <c r="D102" s="166" t="s">
        <v>229</v>
      </c>
      <c r="E102" s="167">
        <v>200</v>
      </c>
      <c r="F102" s="4"/>
      <c r="G102" s="4"/>
      <c r="H102" s="4"/>
      <c r="I102" s="99" t="s">
        <v>139</v>
      </c>
      <c r="J102" s="123" t="s">
        <v>138</v>
      </c>
      <c r="K102" s="123" t="s">
        <v>138</v>
      </c>
      <c r="L102" s="123" t="s">
        <v>229</v>
      </c>
      <c r="M102" s="123" t="s">
        <v>229</v>
      </c>
      <c r="N102" s="123" t="s">
        <v>138</v>
      </c>
      <c r="O102" s="163" t="s">
        <v>235</v>
      </c>
      <c r="P102" s="192" t="s">
        <v>548</v>
      </c>
      <c r="Q102" s="123" t="s">
        <v>138</v>
      </c>
    </row>
    <row r="103" spans="2:17" ht="45" x14ac:dyDescent="0.25">
      <c r="B103" s="166" t="s">
        <v>160</v>
      </c>
      <c r="C103" s="166" t="s">
        <v>189</v>
      </c>
      <c r="D103" s="166" t="s">
        <v>230</v>
      </c>
      <c r="E103" s="167">
        <v>300</v>
      </c>
      <c r="F103" s="4"/>
      <c r="G103" s="4"/>
      <c r="H103" s="4"/>
      <c r="I103" s="99" t="s">
        <v>139</v>
      </c>
      <c r="J103" s="123" t="s">
        <v>138</v>
      </c>
      <c r="K103" s="123" t="s">
        <v>138</v>
      </c>
      <c r="L103" s="123" t="s">
        <v>229</v>
      </c>
      <c r="M103" s="123" t="s">
        <v>229</v>
      </c>
      <c r="N103" s="123" t="s">
        <v>138</v>
      </c>
      <c r="O103" s="163" t="s">
        <v>235</v>
      </c>
      <c r="P103" s="192" t="s">
        <v>548</v>
      </c>
      <c r="Q103" s="123" t="s">
        <v>138</v>
      </c>
    </row>
    <row r="104" spans="2:17" ht="45" x14ac:dyDescent="0.25">
      <c r="B104" s="166" t="s">
        <v>160</v>
      </c>
      <c r="C104" s="166" t="s">
        <v>188</v>
      </c>
      <c r="D104" s="166" t="s">
        <v>231</v>
      </c>
      <c r="E104" s="167">
        <v>300</v>
      </c>
      <c r="F104" s="4"/>
      <c r="G104" s="4"/>
      <c r="H104" s="4"/>
      <c r="I104" s="99" t="s">
        <v>139</v>
      </c>
      <c r="J104" s="123" t="s">
        <v>138</v>
      </c>
      <c r="K104" s="123" t="s">
        <v>138</v>
      </c>
      <c r="L104" s="123" t="s">
        <v>229</v>
      </c>
      <c r="M104" s="123" t="s">
        <v>229</v>
      </c>
      <c r="N104" s="123" t="s">
        <v>138</v>
      </c>
      <c r="O104" s="163" t="s">
        <v>235</v>
      </c>
      <c r="P104" s="192" t="s">
        <v>548</v>
      </c>
      <c r="Q104" s="123" t="s">
        <v>138</v>
      </c>
    </row>
    <row r="105" spans="2:17" ht="45" x14ac:dyDescent="0.25">
      <c r="B105" s="166" t="s">
        <v>160</v>
      </c>
      <c r="C105" s="166" t="s">
        <v>187</v>
      </c>
      <c r="D105" s="166" t="s">
        <v>232</v>
      </c>
      <c r="E105" s="167">
        <v>300</v>
      </c>
      <c r="F105" s="4"/>
      <c r="G105" s="4"/>
      <c r="H105" s="4"/>
      <c r="I105" s="99" t="s">
        <v>139</v>
      </c>
      <c r="J105" s="123" t="s">
        <v>138</v>
      </c>
      <c r="K105" s="123" t="s">
        <v>138</v>
      </c>
      <c r="L105" s="123" t="s">
        <v>229</v>
      </c>
      <c r="M105" s="123" t="s">
        <v>229</v>
      </c>
      <c r="N105" s="123" t="s">
        <v>138</v>
      </c>
      <c r="O105" s="163" t="s">
        <v>235</v>
      </c>
      <c r="P105" s="192" t="s">
        <v>548</v>
      </c>
      <c r="Q105" s="123" t="s">
        <v>138</v>
      </c>
    </row>
    <row r="106" spans="2:17" x14ac:dyDescent="0.25">
      <c r="B106" s="3"/>
      <c r="C106" s="3"/>
      <c r="D106" s="5"/>
      <c r="E106" s="5"/>
      <c r="F106" s="4"/>
      <c r="G106" s="4"/>
      <c r="H106" s="4"/>
      <c r="I106" s="99"/>
      <c r="J106" s="99"/>
      <c r="K106" s="123"/>
      <c r="L106" s="123"/>
      <c r="M106" s="123"/>
      <c r="N106" s="123"/>
      <c r="O106" s="259"/>
      <c r="P106" s="260"/>
      <c r="Q106" s="123"/>
    </row>
    <row r="107" spans="2:17" x14ac:dyDescent="0.25">
      <c r="B107" s="123"/>
      <c r="C107" s="123"/>
      <c r="D107" s="123"/>
      <c r="E107" s="123"/>
      <c r="F107" s="123"/>
      <c r="G107" s="123"/>
      <c r="H107" s="123"/>
      <c r="I107" s="123"/>
      <c r="J107" s="123"/>
      <c r="K107" s="123"/>
      <c r="L107" s="123"/>
      <c r="M107" s="123"/>
      <c r="N107" s="123"/>
      <c r="O107" s="259"/>
      <c r="P107" s="260"/>
      <c r="Q107" s="123"/>
    </row>
    <row r="108" spans="2:17" x14ac:dyDescent="0.25">
      <c r="B108" s="9" t="s">
        <v>1</v>
      </c>
    </row>
    <row r="109" spans="2:17" x14ac:dyDescent="0.25">
      <c r="B109" s="9" t="s">
        <v>37</v>
      </c>
    </row>
    <row r="110" spans="2:17" x14ac:dyDescent="0.25">
      <c r="B110" s="9" t="s">
        <v>62</v>
      </c>
    </row>
    <row r="112" spans="2:17" ht="15.75" thickBot="1" x14ac:dyDescent="0.3"/>
    <row r="113" spans="2:18" ht="27" thickBot="1" x14ac:dyDescent="0.3">
      <c r="B113" s="262" t="s">
        <v>38</v>
      </c>
      <c r="C113" s="263"/>
      <c r="D113" s="263"/>
      <c r="E113" s="263"/>
      <c r="F113" s="263"/>
      <c r="G113" s="263"/>
      <c r="H113" s="263"/>
      <c r="I113" s="263"/>
      <c r="J113" s="263"/>
      <c r="K113" s="263"/>
      <c r="L113" s="263"/>
      <c r="M113" s="263"/>
      <c r="N113" s="264"/>
    </row>
    <row r="116" spans="2:18" ht="75" x14ac:dyDescent="0.25">
      <c r="B116" s="122" t="s">
        <v>0</v>
      </c>
      <c r="C116" s="122" t="s">
        <v>39</v>
      </c>
      <c r="D116" s="122" t="s">
        <v>40</v>
      </c>
      <c r="E116" s="122" t="s">
        <v>114</v>
      </c>
      <c r="F116" s="122" t="s">
        <v>116</v>
      </c>
      <c r="G116" s="122" t="s">
        <v>117</v>
      </c>
      <c r="H116" s="122" t="s">
        <v>118</v>
      </c>
      <c r="I116" s="122" t="s">
        <v>115</v>
      </c>
      <c r="J116" s="257" t="s">
        <v>119</v>
      </c>
      <c r="K116" s="261"/>
      <c r="L116" s="258"/>
      <c r="M116" s="122" t="s">
        <v>123</v>
      </c>
      <c r="N116" s="122" t="s">
        <v>41</v>
      </c>
      <c r="O116" s="122" t="s">
        <v>42</v>
      </c>
      <c r="P116" s="122" t="s">
        <v>3</v>
      </c>
      <c r="Q116" s="40"/>
      <c r="R116" s="208"/>
    </row>
    <row r="117" spans="2:18" ht="102.75" customHeight="1" x14ac:dyDescent="0.25">
      <c r="B117" s="196" t="s">
        <v>43</v>
      </c>
      <c r="C117" s="201">
        <f>1600/300</f>
        <v>5.333333333333333</v>
      </c>
      <c r="D117" s="196" t="s">
        <v>284</v>
      </c>
      <c r="E117" s="3">
        <v>1087107194</v>
      </c>
      <c r="F117" s="3" t="s">
        <v>285</v>
      </c>
      <c r="G117" s="3" t="s">
        <v>286</v>
      </c>
      <c r="H117" s="184">
        <v>41257</v>
      </c>
      <c r="I117" s="5" t="s">
        <v>138</v>
      </c>
      <c r="J117" s="1" t="s">
        <v>552</v>
      </c>
      <c r="K117" s="100" t="s">
        <v>553</v>
      </c>
      <c r="L117" s="99" t="s">
        <v>554</v>
      </c>
      <c r="M117" s="123" t="s">
        <v>138</v>
      </c>
      <c r="N117" s="123" t="s">
        <v>138</v>
      </c>
      <c r="O117" s="123" t="s">
        <v>138</v>
      </c>
      <c r="P117" s="202" t="s">
        <v>568</v>
      </c>
      <c r="Q117" s="207"/>
      <c r="R117" s="208"/>
    </row>
    <row r="118" spans="2:18" ht="45" x14ac:dyDescent="0.25">
      <c r="B118" s="196" t="s">
        <v>43</v>
      </c>
      <c r="C118" s="201">
        <f t="shared" ref="C118:C132" si="2">1600/300</f>
        <v>5.333333333333333</v>
      </c>
      <c r="D118" s="196" t="s">
        <v>284</v>
      </c>
      <c r="E118" s="3">
        <v>1087107194</v>
      </c>
      <c r="F118" s="3" t="s">
        <v>285</v>
      </c>
      <c r="G118" s="3" t="s">
        <v>286</v>
      </c>
      <c r="H118" s="184">
        <v>41257</v>
      </c>
      <c r="I118" s="5" t="s">
        <v>138</v>
      </c>
      <c r="J118" s="1" t="s">
        <v>555</v>
      </c>
      <c r="K118" s="100" t="s">
        <v>556</v>
      </c>
      <c r="L118" s="99" t="s">
        <v>557</v>
      </c>
      <c r="M118" s="123" t="s">
        <v>138</v>
      </c>
      <c r="N118" s="123" t="s">
        <v>138</v>
      </c>
      <c r="O118" s="123" t="s">
        <v>138</v>
      </c>
      <c r="P118" s="202" t="s">
        <v>568</v>
      </c>
      <c r="Q118" s="207"/>
      <c r="R118" s="208"/>
    </row>
    <row r="119" spans="2:18" ht="30" x14ac:dyDescent="0.25">
      <c r="B119" s="196" t="s">
        <v>43</v>
      </c>
      <c r="C119" s="201">
        <f t="shared" si="2"/>
        <v>5.333333333333333</v>
      </c>
      <c r="D119" s="3" t="s">
        <v>424</v>
      </c>
      <c r="E119" s="3">
        <v>1124313581</v>
      </c>
      <c r="F119" s="3" t="s">
        <v>425</v>
      </c>
      <c r="G119" s="3" t="s">
        <v>280</v>
      </c>
      <c r="H119" s="184">
        <v>41265</v>
      </c>
      <c r="I119" s="5" t="s">
        <v>139</v>
      </c>
      <c r="J119" s="1" t="s">
        <v>296</v>
      </c>
      <c r="K119" s="185" t="s">
        <v>426</v>
      </c>
      <c r="L119" s="99" t="s">
        <v>427</v>
      </c>
      <c r="M119" s="123" t="s">
        <v>138</v>
      </c>
      <c r="N119" s="123" t="s">
        <v>138</v>
      </c>
      <c r="O119" s="123" t="s">
        <v>138</v>
      </c>
      <c r="P119" s="202" t="s">
        <v>569</v>
      </c>
      <c r="Q119" s="207"/>
      <c r="R119" s="208"/>
    </row>
    <row r="120" spans="2:18" ht="30" x14ac:dyDescent="0.25">
      <c r="B120" s="196" t="s">
        <v>43</v>
      </c>
      <c r="C120" s="201">
        <f t="shared" si="2"/>
        <v>5.333333333333333</v>
      </c>
      <c r="D120" s="3" t="s">
        <v>428</v>
      </c>
      <c r="E120" s="188">
        <v>37086120</v>
      </c>
      <c r="F120" s="3" t="s">
        <v>429</v>
      </c>
      <c r="G120" s="3" t="s">
        <v>280</v>
      </c>
      <c r="H120" s="184">
        <v>41454</v>
      </c>
      <c r="I120" s="5" t="s">
        <v>139</v>
      </c>
      <c r="J120" s="1" t="s">
        <v>430</v>
      </c>
      <c r="K120" s="100" t="s">
        <v>432</v>
      </c>
      <c r="L120" s="99" t="s">
        <v>431</v>
      </c>
      <c r="M120" s="123" t="s">
        <v>138</v>
      </c>
      <c r="N120" s="123" t="s">
        <v>138</v>
      </c>
      <c r="O120" s="123" t="s">
        <v>138</v>
      </c>
      <c r="P120" s="202" t="s">
        <v>569</v>
      </c>
      <c r="Q120" s="207"/>
      <c r="R120" s="208"/>
    </row>
    <row r="121" spans="2:18" ht="30" x14ac:dyDescent="0.25">
      <c r="B121" s="196" t="s">
        <v>43</v>
      </c>
      <c r="C121" s="201">
        <f t="shared" si="2"/>
        <v>5.333333333333333</v>
      </c>
      <c r="D121" s="3" t="s">
        <v>428</v>
      </c>
      <c r="E121" s="188">
        <v>37086120</v>
      </c>
      <c r="F121" s="3" t="s">
        <v>429</v>
      </c>
      <c r="G121" s="3" t="s">
        <v>280</v>
      </c>
      <c r="H121" s="184">
        <v>41454</v>
      </c>
      <c r="I121" s="5" t="s">
        <v>139</v>
      </c>
      <c r="J121" s="1" t="s">
        <v>296</v>
      </c>
      <c r="K121" s="185" t="s">
        <v>433</v>
      </c>
      <c r="L121" s="99" t="s">
        <v>427</v>
      </c>
      <c r="M121" s="123" t="s">
        <v>138</v>
      </c>
      <c r="N121" s="123" t="s">
        <v>138</v>
      </c>
      <c r="O121" s="123" t="s">
        <v>138</v>
      </c>
      <c r="P121" s="202" t="s">
        <v>569</v>
      </c>
      <c r="Q121" s="207"/>
      <c r="R121" s="208"/>
    </row>
    <row r="122" spans="2:18" ht="30" x14ac:dyDescent="0.25">
      <c r="B122" s="196" t="s">
        <v>43</v>
      </c>
      <c r="C122" s="201">
        <f t="shared" si="2"/>
        <v>5.333333333333333</v>
      </c>
      <c r="D122" s="3" t="s">
        <v>434</v>
      </c>
      <c r="E122" s="3">
        <v>87063704</v>
      </c>
      <c r="F122" s="3" t="s">
        <v>435</v>
      </c>
      <c r="G122" s="3" t="s">
        <v>280</v>
      </c>
      <c r="H122" s="184">
        <v>41454</v>
      </c>
      <c r="I122" s="5" t="s">
        <v>139</v>
      </c>
      <c r="J122" s="1" t="s">
        <v>296</v>
      </c>
      <c r="K122" s="185" t="s">
        <v>436</v>
      </c>
      <c r="L122" s="99" t="s">
        <v>427</v>
      </c>
      <c r="M122" s="123" t="s">
        <v>138</v>
      </c>
      <c r="N122" s="123" t="s">
        <v>138</v>
      </c>
      <c r="O122" s="123" t="s">
        <v>138</v>
      </c>
      <c r="P122" s="202" t="s">
        <v>569</v>
      </c>
      <c r="Q122" s="207"/>
      <c r="R122" s="208"/>
    </row>
    <row r="123" spans="2:18" ht="30" x14ac:dyDescent="0.25">
      <c r="B123" s="196" t="s">
        <v>43</v>
      </c>
      <c r="C123" s="201">
        <f t="shared" si="2"/>
        <v>5.333333333333333</v>
      </c>
      <c r="D123" s="3" t="s">
        <v>437</v>
      </c>
      <c r="E123" s="3">
        <v>5207086</v>
      </c>
      <c r="F123" s="3" t="s">
        <v>438</v>
      </c>
      <c r="G123" s="3" t="s">
        <v>439</v>
      </c>
      <c r="H123" s="184">
        <v>40120</v>
      </c>
      <c r="I123" s="5" t="s">
        <v>139</v>
      </c>
      <c r="J123" s="1" t="s">
        <v>296</v>
      </c>
      <c r="K123" s="185" t="s">
        <v>558</v>
      </c>
      <c r="L123" s="99" t="s">
        <v>559</v>
      </c>
      <c r="M123" s="123" t="s">
        <v>138</v>
      </c>
      <c r="N123" s="123" t="s">
        <v>138</v>
      </c>
      <c r="O123" s="123" t="s">
        <v>138</v>
      </c>
      <c r="P123" s="202" t="s">
        <v>570</v>
      </c>
      <c r="Q123" s="207"/>
      <c r="R123" s="208"/>
    </row>
    <row r="124" spans="2:18" ht="45" x14ac:dyDescent="0.25">
      <c r="B124" s="196" t="s">
        <v>43</v>
      </c>
      <c r="C124" s="201">
        <f t="shared" si="2"/>
        <v>5.333333333333333</v>
      </c>
      <c r="D124" s="3" t="s">
        <v>440</v>
      </c>
      <c r="E124" s="3">
        <v>59830354</v>
      </c>
      <c r="F124" s="3" t="s">
        <v>435</v>
      </c>
      <c r="G124" s="3" t="s">
        <v>139</v>
      </c>
      <c r="H124" s="184" t="s">
        <v>139</v>
      </c>
      <c r="I124" s="5" t="s">
        <v>139</v>
      </c>
      <c r="J124" s="1" t="s">
        <v>139</v>
      </c>
      <c r="K124" s="100" t="s">
        <v>139</v>
      </c>
      <c r="L124" s="99" t="s">
        <v>139</v>
      </c>
      <c r="M124" s="123" t="s">
        <v>138</v>
      </c>
      <c r="N124" s="123" t="s">
        <v>139</v>
      </c>
      <c r="O124" s="123" t="s">
        <v>138</v>
      </c>
      <c r="P124" s="203" t="s">
        <v>571</v>
      </c>
      <c r="Q124" s="207"/>
      <c r="R124" s="208"/>
    </row>
    <row r="125" spans="2:18" ht="30" x14ac:dyDescent="0.25">
      <c r="B125" s="196" t="s">
        <v>43</v>
      </c>
      <c r="C125" s="201">
        <f t="shared" si="2"/>
        <v>5.333333333333333</v>
      </c>
      <c r="D125" s="3" t="s">
        <v>441</v>
      </c>
      <c r="E125" s="3">
        <v>98396122</v>
      </c>
      <c r="F125" s="3" t="s">
        <v>435</v>
      </c>
      <c r="G125" s="3" t="s">
        <v>442</v>
      </c>
      <c r="H125" s="184">
        <v>41327</v>
      </c>
      <c r="I125" s="5" t="s">
        <v>139</v>
      </c>
      <c r="J125" s="1" t="s">
        <v>296</v>
      </c>
      <c r="K125" s="100" t="s">
        <v>560</v>
      </c>
      <c r="L125" s="99" t="s">
        <v>456</v>
      </c>
      <c r="M125" s="123" t="s">
        <v>138</v>
      </c>
      <c r="N125" s="123" t="s">
        <v>138</v>
      </c>
      <c r="O125" s="123" t="s">
        <v>138</v>
      </c>
      <c r="P125" s="202" t="s">
        <v>570</v>
      </c>
      <c r="Q125" s="207"/>
      <c r="R125" s="208"/>
    </row>
    <row r="126" spans="2:18" ht="30" x14ac:dyDescent="0.25">
      <c r="B126" s="196" t="s">
        <v>43</v>
      </c>
      <c r="C126" s="201">
        <f t="shared" si="2"/>
        <v>5.333333333333333</v>
      </c>
      <c r="D126" s="3" t="s">
        <v>451</v>
      </c>
      <c r="E126" s="3">
        <v>27081780</v>
      </c>
      <c r="F126" s="3" t="s">
        <v>279</v>
      </c>
      <c r="G126" s="3" t="s">
        <v>280</v>
      </c>
      <c r="H126" s="184">
        <v>36511</v>
      </c>
      <c r="I126" s="5" t="s">
        <v>138</v>
      </c>
      <c r="J126" s="1" t="s">
        <v>561</v>
      </c>
      <c r="K126" s="185" t="s">
        <v>562</v>
      </c>
      <c r="L126" s="99" t="s">
        <v>557</v>
      </c>
      <c r="M126" s="123" t="s">
        <v>138</v>
      </c>
      <c r="N126" s="123" t="s">
        <v>138</v>
      </c>
      <c r="O126" s="123" t="s">
        <v>138</v>
      </c>
      <c r="P126" s="202" t="s">
        <v>572</v>
      </c>
      <c r="Q126" s="207"/>
      <c r="R126" s="208"/>
    </row>
    <row r="127" spans="2:18" ht="30" x14ac:dyDescent="0.25">
      <c r="B127" s="196" t="s">
        <v>43</v>
      </c>
      <c r="C127" s="201">
        <f t="shared" si="2"/>
        <v>5.333333333333333</v>
      </c>
      <c r="D127" s="3" t="s">
        <v>451</v>
      </c>
      <c r="E127" s="3">
        <v>27081780</v>
      </c>
      <c r="F127" s="3" t="s">
        <v>279</v>
      </c>
      <c r="G127" s="3" t="s">
        <v>280</v>
      </c>
      <c r="H127" s="184">
        <v>36511</v>
      </c>
      <c r="I127" s="5" t="s">
        <v>138</v>
      </c>
      <c r="J127" s="1" t="s">
        <v>296</v>
      </c>
      <c r="K127" s="185" t="s">
        <v>563</v>
      </c>
      <c r="L127" s="99" t="s">
        <v>564</v>
      </c>
      <c r="M127" s="123" t="s">
        <v>138</v>
      </c>
      <c r="N127" s="123" t="s">
        <v>138</v>
      </c>
      <c r="O127" s="123" t="s">
        <v>138</v>
      </c>
      <c r="P127" s="202" t="s">
        <v>572</v>
      </c>
      <c r="Q127" s="207"/>
      <c r="R127" s="208"/>
    </row>
    <row r="128" spans="2:18" ht="30" x14ac:dyDescent="0.25">
      <c r="B128" s="196" t="s">
        <v>43</v>
      </c>
      <c r="C128" s="201">
        <f t="shared" si="2"/>
        <v>5.333333333333333</v>
      </c>
      <c r="D128" s="3" t="s">
        <v>452</v>
      </c>
      <c r="E128" s="3">
        <v>27128454</v>
      </c>
      <c r="F128" s="3" t="s">
        <v>453</v>
      </c>
      <c r="G128" s="3" t="s">
        <v>289</v>
      </c>
      <c r="H128" s="184">
        <v>41509</v>
      </c>
      <c r="I128" s="5" t="s">
        <v>139</v>
      </c>
      <c r="J128" s="1" t="s">
        <v>296</v>
      </c>
      <c r="K128" s="185" t="s">
        <v>454</v>
      </c>
      <c r="L128" s="99" t="s">
        <v>427</v>
      </c>
      <c r="M128" s="123" t="s">
        <v>138</v>
      </c>
      <c r="N128" s="123" t="s">
        <v>139</v>
      </c>
      <c r="O128" s="123" t="s">
        <v>138</v>
      </c>
      <c r="P128" s="203" t="s">
        <v>573</v>
      </c>
      <c r="Q128" s="207"/>
      <c r="R128" s="208"/>
    </row>
    <row r="129" spans="2:18" ht="30" x14ac:dyDescent="0.25">
      <c r="B129" s="196" t="s">
        <v>43</v>
      </c>
      <c r="C129" s="201">
        <f t="shared" si="2"/>
        <v>5.333333333333333</v>
      </c>
      <c r="D129" s="3" t="s">
        <v>458</v>
      </c>
      <c r="E129" s="3">
        <v>36810333</v>
      </c>
      <c r="F129" s="3" t="s">
        <v>459</v>
      </c>
      <c r="G129" s="3" t="s">
        <v>460</v>
      </c>
      <c r="H129" s="184">
        <v>41179</v>
      </c>
      <c r="I129" s="5" t="s">
        <v>139</v>
      </c>
      <c r="J129" s="1" t="s">
        <v>296</v>
      </c>
      <c r="K129" s="185" t="s">
        <v>446</v>
      </c>
      <c r="L129" s="99" t="s">
        <v>427</v>
      </c>
      <c r="M129" s="123" t="s">
        <v>139</v>
      </c>
      <c r="N129" s="123" t="s">
        <v>138</v>
      </c>
      <c r="O129" s="123" t="s">
        <v>138</v>
      </c>
      <c r="P129" s="203" t="s">
        <v>574</v>
      </c>
      <c r="Q129" s="207"/>
      <c r="R129" s="208"/>
    </row>
    <row r="130" spans="2:18" ht="30" x14ac:dyDescent="0.25">
      <c r="B130" s="196" t="s">
        <v>43</v>
      </c>
      <c r="C130" s="201">
        <f t="shared" si="2"/>
        <v>5.333333333333333</v>
      </c>
      <c r="D130" s="3" t="s">
        <v>461</v>
      </c>
      <c r="E130" s="3">
        <v>36952911</v>
      </c>
      <c r="F130" s="3" t="s">
        <v>279</v>
      </c>
      <c r="G130" s="3" t="s">
        <v>139</v>
      </c>
      <c r="H130" s="184" t="s">
        <v>139</v>
      </c>
      <c r="I130" s="5" t="s">
        <v>138</v>
      </c>
      <c r="J130" s="1" t="s">
        <v>139</v>
      </c>
      <c r="K130" s="185" t="s">
        <v>139</v>
      </c>
      <c r="L130" s="99" t="s">
        <v>139</v>
      </c>
      <c r="M130" s="123" t="s">
        <v>139</v>
      </c>
      <c r="N130" s="123" t="s">
        <v>139</v>
      </c>
      <c r="O130" s="123" t="s">
        <v>138</v>
      </c>
      <c r="P130" s="203" t="s">
        <v>575</v>
      </c>
      <c r="Q130" s="207"/>
      <c r="R130" s="208"/>
    </row>
    <row r="131" spans="2:18" ht="30" x14ac:dyDescent="0.25">
      <c r="B131" s="196" t="s">
        <v>43</v>
      </c>
      <c r="C131" s="201">
        <f t="shared" si="2"/>
        <v>5.333333333333333</v>
      </c>
      <c r="D131" s="3" t="s">
        <v>462</v>
      </c>
      <c r="E131" s="3">
        <v>13108065</v>
      </c>
      <c r="F131" s="3" t="s">
        <v>463</v>
      </c>
      <c r="G131" s="3" t="s">
        <v>366</v>
      </c>
      <c r="H131" s="184">
        <v>39262</v>
      </c>
      <c r="I131" s="5" t="s">
        <v>138</v>
      </c>
      <c r="J131" s="1" t="s">
        <v>296</v>
      </c>
      <c r="K131" s="185" t="s">
        <v>464</v>
      </c>
      <c r="L131" s="99" t="s">
        <v>427</v>
      </c>
      <c r="M131" s="123" t="s">
        <v>138</v>
      </c>
      <c r="N131" s="123" t="s">
        <v>138</v>
      </c>
      <c r="O131" s="123" t="s">
        <v>138</v>
      </c>
      <c r="P131" s="202" t="s">
        <v>569</v>
      </c>
      <c r="Q131" s="207"/>
      <c r="R131" s="208"/>
    </row>
    <row r="132" spans="2:18" ht="45" x14ac:dyDescent="0.25">
      <c r="B132" s="196" t="s">
        <v>43</v>
      </c>
      <c r="C132" s="201">
        <f t="shared" si="2"/>
        <v>5.333333333333333</v>
      </c>
      <c r="D132" s="3" t="s">
        <v>465</v>
      </c>
      <c r="E132" s="3">
        <v>31710711</v>
      </c>
      <c r="F132" s="3" t="s">
        <v>466</v>
      </c>
      <c r="G132" s="3" t="s">
        <v>467</v>
      </c>
      <c r="H132" s="184">
        <v>39192</v>
      </c>
      <c r="I132" s="5" t="s">
        <v>138</v>
      </c>
      <c r="J132" s="1" t="s">
        <v>468</v>
      </c>
      <c r="K132" s="185" t="s">
        <v>470</v>
      </c>
      <c r="L132" s="99" t="s">
        <v>469</v>
      </c>
      <c r="M132" s="123" t="s">
        <v>138</v>
      </c>
      <c r="N132" s="123" t="s">
        <v>139</v>
      </c>
      <c r="O132" s="123" t="s">
        <v>138</v>
      </c>
      <c r="P132" s="203" t="s">
        <v>576</v>
      </c>
      <c r="Q132" s="207"/>
      <c r="R132" s="208"/>
    </row>
    <row r="133" spans="2:18" s="30" customFormat="1" ht="30" x14ac:dyDescent="0.25">
      <c r="B133" s="100" t="s">
        <v>44</v>
      </c>
      <c r="C133" s="204">
        <f>(1600/300)*2</f>
        <v>10.666666666666666</v>
      </c>
      <c r="D133" s="100" t="s">
        <v>278</v>
      </c>
      <c r="E133" s="99">
        <v>59834825</v>
      </c>
      <c r="F133" s="99" t="s">
        <v>279</v>
      </c>
      <c r="G133" s="99" t="s">
        <v>280</v>
      </c>
      <c r="H133" s="186">
        <v>38451</v>
      </c>
      <c r="I133" s="5" t="s">
        <v>138</v>
      </c>
      <c r="J133" s="5" t="s">
        <v>281</v>
      </c>
      <c r="K133" s="100" t="s">
        <v>283</v>
      </c>
      <c r="L133" s="99" t="s">
        <v>282</v>
      </c>
      <c r="M133" s="59" t="s">
        <v>138</v>
      </c>
      <c r="N133" s="59" t="s">
        <v>138</v>
      </c>
      <c r="O133" s="123" t="s">
        <v>138</v>
      </c>
      <c r="P133" s="193"/>
      <c r="Q133" s="209"/>
      <c r="R133" s="208"/>
    </row>
    <row r="134" spans="2:18" s="30" customFormat="1" ht="30" x14ac:dyDescent="0.25">
      <c r="B134" s="100" t="s">
        <v>44</v>
      </c>
      <c r="C134" s="204">
        <f t="shared" ref="C134:C175" si="3">(1600/300)*2</f>
        <v>10.666666666666666</v>
      </c>
      <c r="D134" s="99" t="s">
        <v>565</v>
      </c>
      <c r="E134" s="99">
        <v>1032384598</v>
      </c>
      <c r="F134" s="99" t="s">
        <v>279</v>
      </c>
      <c r="G134" s="99" t="s">
        <v>287</v>
      </c>
      <c r="H134" s="186">
        <v>40306</v>
      </c>
      <c r="I134" s="5" t="s">
        <v>138</v>
      </c>
      <c r="J134" s="5" t="s">
        <v>296</v>
      </c>
      <c r="K134" s="100" t="s">
        <v>566</v>
      </c>
      <c r="L134" s="99" t="s">
        <v>567</v>
      </c>
      <c r="M134" s="59" t="s">
        <v>138</v>
      </c>
      <c r="N134" s="59" t="s">
        <v>138</v>
      </c>
      <c r="O134" s="123" t="s">
        <v>138</v>
      </c>
      <c r="P134" s="202" t="s">
        <v>577</v>
      </c>
      <c r="Q134" s="207"/>
      <c r="R134" s="208"/>
    </row>
    <row r="135" spans="2:18" s="30" customFormat="1" ht="30" x14ac:dyDescent="0.25">
      <c r="B135" s="100" t="s">
        <v>44</v>
      </c>
      <c r="C135" s="204">
        <f t="shared" si="3"/>
        <v>10.666666666666666</v>
      </c>
      <c r="D135" s="99" t="s">
        <v>288</v>
      </c>
      <c r="E135" s="99">
        <v>37082919</v>
      </c>
      <c r="F135" s="99" t="s">
        <v>279</v>
      </c>
      <c r="G135" s="99" t="s">
        <v>289</v>
      </c>
      <c r="H135" s="186">
        <v>39115</v>
      </c>
      <c r="I135" s="5" t="s">
        <v>138</v>
      </c>
      <c r="J135" s="5" t="s">
        <v>291</v>
      </c>
      <c r="K135" s="100" t="s">
        <v>290</v>
      </c>
      <c r="L135" s="99" t="s">
        <v>279</v>
      </c>
      <c r="M135" s="187" t="s">
        <v>138</v>
      </c>
      <c r="N135" s="59" t="s">
        <v>138</v>
      </c>
      <c r="O135" s="123" t="s">
        <v>138</v>
      </c>
      <c r="P135" s="193"/>
      <c r="Q135" s="209"/>
      <c r="R135" s="208"/>
    </row>
    <row r="136" spans="2:18" s="30" customFormat="1" ht="30" x14ac:dyDescent="0.25">
      <c r="B136" s="100" t="s">
        <v>44</v>
      </c>
      <c r="C136" s="204">
        <f t="shared" si="3"/>
        <v>10.666666666666666</v>
      </c>
      <c r="D136" s="99" t="s">
        <v>288</v>
      </c>
      <c r="E136" s="99">
        <v>37082919</v>
      </c>
      <c r="F136" s="99" t="s">
        <v>279</v>
      </c>
      <c r="G136" s="99" t="s">
        <v>289</v>
      </c>
      <c r="H136" s="186">
        <v>39115</v>
      </c>
      <c r="I136" s="5" t="s">
        <v>138</v>
      </c>
      <c r="J136" s="5" t="s">
        <v>292</v>
      </c>
      <c r="K136" s="100" t="s">
        <v>293</v>
      </c>
      <c r="L136" s="99" t="s">
        <v>279</v>
      </c>
      <c r="M136" s="59" t="s">
        <v>138</v>
      </c>
      <c r="N136" s="59" t="s">
        <v>138</v>
      </c>
      <c r="O136" s="123" t="s">
        <v>138</v>
      </c>
      <c r="P136" s="193"/>
      <c r="Q136" s="209"/>
      <c r="R136" s="208"/>
    </row>
    <row r="137" spans="2:18" s="30" customFormat="1" ht="66.75" customHeight="1" x14ac:dyDescent="0.25">
      <c r="B137" s="100" t="s">
        <v>44</v>
      </c>
      <c r="C137" s="204">
        <f t="shared" si="3"/>
        <v>10.666666666666666</v>
      </c>
      <c r="D137" s="99" t="s">
        <v>294</v>
      </c>
      <c r="E137" s="99">
        <v>59681309</v>
      </c>
      <c r="F137" s="99" t="s">
        <v>295</v>
      </c>
      <c r="G137" s="99" t="s">
        <v>280</v>
      </c>
      <c r="H137" s="186">
        <v>41265</v>
      </c>
      <c r="I137" s="5" t="s">
        <v>139</v>
      </c>
      <c r="J137" s="5" t="s">
        <v>296</v>
      </c>
      <c r="K137" s="185" t="s">
        <v>298</v>
      </c>
      <c r="L137" s="99" t="s">
        <v>297</v>
      </c>
      <c r="M137" s="59" t="s">
        <v>139</v>
      </c>
      <c r="N137" s="59" t="s">
        <v>138</v>
      </c>
      <c r="O137" s="123" t="s">
        <v>138</v>
      </c>
      <c r="P137" s="203" t="s">
        <v>578</v>
      </c>
      <c r="Q137" s="207"/>
      <c r="R137" s="209"/>
    </row>
    <row r="138" spans="2:18" s="30" customFormat="1" ht="30" x14ac:dyDescent="0.25">
      <c r="B138" s="100" t="s">
        <v>44</v>
      </c>
      <c r="C138" s="204">
        <f t="shared" si="3"/>
        <v>10.666666666666666</v>
      </c>
      <c r="D138" s="99" t="s">
        <v>294</v>
      </c>
      <c r="E138" s="99">
        <v>59681309</v>
      </c>
      <c r="F138" s="99" t="s">
        <v>295</v>
      </c>
      <c r="G138" s="99" t="s">
        <v>280</v>
      </c>
      <c r="H138" s="186">
        <v>41265</v>
      </c>
      <c r="I138" s="5" t="s">
        <v>139</v>
      </c>
      <c r="J138" s="5" t="s">
        <v>299</v>
      </c>
      <c r="K138" s="100" t="s">
        <v>300</v>
      </c>
      <c r="L138" s="99" t="s">
        <v>301</v>
      </c>
      <c r="M138" s="59" t="s">
        <v>139</v>
      </c>
      <c r="N138" s="59" t="s">
        <v>138</v>
      </c>
      <c r="O138" s="123" t="s">
        <v>138</v>
      </c>
      <c r="P138" s="203" t="s">
        <v>578</v>
      </c>
      <c r="Q138" s="207"/>
      <c r="R138" s="209"/>
    </row>
    <row r="139" spans="2:18" s="30" customFormat="1" ht="30" x14ac:dyDescent="0.25">
      <c r="B139" s="100" t="s">
        <v>44</v>
      </c>
      <c r="C139" s="204">
        <f t="shared" si="3"/>
        <v>10.666666666666666</v>
      </c>
      <c r="D139" s="99" t="s">
        <v>302</v>
      </c>
      <c r="E139" s="99">
        <v>59123695</v>
      </c>
      <c r="F139" s="99" t="s">
        <v>279</v>
      </c>
      <c r="G139" s="99" t="s">
        <v>280</v>
      </c>
      <c r="H139" s="186">
        <v>40352</v>
      </c>
      <c r="I139" s="5" t="s">
        <v>138</v>
      </c>
      <c r="J139" s="5" t="s">
        <v>303</v>
      </c>
      <c r="K139" s="100" t="s">
        <v>305</v>
      </c>
      <c r="L139" s="99" t="s">
        <v>304</v>
      </c>
      <c r="M139" s="59" t="s">
        <v>138</v>
      </c>
      <c r="N139" s="59" t="s">
        <v>138</v>
      </c>
      <c r="O139" s="123" t="s">
        <v>138</v>
      </c>
      <c r="P139" s="205" t="s">
        <v>569</v>
      </c>
      <c r="Q139" s="207"/>
      <c r="R139" s="209"/>
    </row>
    <row r="140" spans="2:18" s="30" customFormat="1" ht="30" x14ac:dyDescent="0.25">
      <c r="B140" s="100" t="s">
        <v>44</v>
      </c>
      <c r="C140" s="204">
        <f t="shared" si="3"/>
        <v>10.666666666666666</v>
      </c>
      <c r="D140" s="99" t="s">
        <v>302</v>
      </c>
      <c r="E140" s="99">
        <v>59123695</v>
      </c>
      <c r="F140" s="99" t="s">
        <v>279</v>
      </c>
      <c r="G140" s="99" t="s">
        <v>280</v>
      </c>
      <c r="H140" s="186">
        <v>40352</v>
      </c>
      <c r="I140" s="5" t="s">
        <v>138</v>
      </c>
      <c r="J140" s="5" t="s">
        <v>296</v>
      </c>
      <c r="K140" s="100" t="s">
        <v>298</v>
      </c>
      <c r="L140" s="99" t="s">
        <v>297</v>
      </c>
      <c r="M140" s="59" t="s">
        <v>138</v>
      </c>
      <c r="N140" s="59" t="s">
        <v>138</v>
      </c>
      <c r="O140" s="123" t="s">
        <v>138</v>
      </c>
      <c r="P140" s="205" t="s">
        <v>569</v>
      </c>
      <c r="Q140" s="207"/>
      <c r="R140" s="209"/>
    </row>
    <row r="141" spans="2:18" s="30" customFormat="1" ht="30" x14ac:dyDescent="0.25">
      <c r="B141" s="100" t="s">
        <v>44</v>
      </c>
      <c r="C141" s="204">
        <f t="shared" si="3"/>
        <v>10.666666666666666</v>
      </c>
      <c r="D141" s="99" t="s">
        <v>306</v>
      </c>
      <c r="E141" s="99">
        <v>27090510</v>
      </c>
      <c r="F141" s="99" t="s">
        <v>279</v>
      </c>
      <c r="G141" s="99" t="s">
        <v>289</v>
      </c>
      <c r="H141" s="186">
        <v>41368</v>
      </c>
      <c r="I141" s="5" t="s">
        <v>138</v>
      </c>
      <c r="J141" s="5" t="s">
        <v>296</v>
      </c>
      <c r="K141" s="100" t="s">
        <v>308</v>
      </c>
      <c r="L141" s="99" t="s">
        <v>297</v>
      </c>
      <c r="M141" s="59" t="s">
        <v>138</v>
      </c>
      <c r="N141" s="59" t="s">
        <v>138</v>
      </c>
      <c r="O141" s="123" t="s">
        <v>138</v>
      </c>
      <c r="P141" s="205" t="s">
        <v>579</v>
      </c>
      <c r="Q141" s="207"/>
      <c r="R141" s="209"/>
    </row>
    <row r="142" spans="2:18" s="30" customFormat="1" ht="30" x14ac:dyDescent="0.25">
      <c r="B142" s="100" t="s">
        <v>44</v>
      </c>
      <c r="C142" s="204">
        <f t="shared" si="3"/>
        <v>10.666666666666666</v>
      </c>
      <c r="D142" s="99" t="s">
        <v>306</v>
      </c>
      <c r="E142" s="99">
        <v>27090510</v>
      </c>
      <c r="F142" s="99" t="s">
        <v>279</v>
      </c>
      <c r="G142" s="99" t="s">
        <v>289</v>
      </c>
      <c r="H142" s="186">
        <v>41368</v>
      </c>
      <c r="I142" s="5" t="s">
        <v>139</v>
      </c>
      <c r="J142" s="5" t="s">
        <v>309</v>
      </c>
      <c r="K142" s="100" t="s">
        <v>311</v>
      </c>
      <c r="L142" s="99" t="s">
        <v>310</v>
      </c>
      <c r="M142" s="59" t="s">
        <v>138</v>
      </c>
      <c r="N142" s="59" t="s">
        <v>138</v>
      </c>
      <c r="O142" s="123" t="s">
        <v>138</v>
      </c>
      <c r="P142" s="206" t="s">
        <v>580</v>
      </c>
      <c r="Q142" s="207"/>
      <c r="R142" s="209"/>
    </row>
    <row r="143" spans="2:18" s="30" customFormat="1" ht="30" x14ac:dyDescent="0.25">
      <c r="B143" s="100" t="s">
        <v>44</v>
      </c>
      <c r="C143" s="204">
        <f t="shared" si="3"/>
        <v>10.666666666666666</v>
      </c>
      <c r="D143" s="99" t="s">
        <v>312</v>
      </c>
      <c r="E143" s="99">
        <v>1085287362</v>
      </c>
      <c r="F143" s="99" t="s">
        <v>279</v>
      </c>
      <c r="G143" s="99" t="s">
        <v>289</v>
      </c>
      <c r="H143" s="186">
        <v>41145</v>
      </c>
      <c r="I143" s="5" t="s">
        <v>138</v>
      </c>
      <c r="J143" s="5" t="s">
        <v>296</v>
      </c>
      <c r="K143" s="100" t="s">
        <v>313</v>
      </c>
      <c r="L143" s="99" t="s">
        <v>297</v>
      </c>
      <c r="M143" s="59" t="s">
        <v>138</v>
      </c>
      <c r="N143" s="59" t="s">
        <v>138</v>
      </c>
      <c r="O143" s="123" t="s">
        <v>138</v>
      </c>
      <c r="P143" s="205" t="s">
        <v>581</v>
      </c>
      <c r="Q143" s="207"/>
      <c r="R143" s="209"/>
    </row>
    <row r="144" spans="2:18" s="30" customFormat="1" ht="30" x14ac:dyDescent="0.25">
      <c r="B144" s="100" t="s">
        <v>44</v>
      </c>
      <c r="C144" s="204">
        <f t="shared" si="3"/>
        <v>10.666666666666666</v>
      </c>
      <c r="D144" s="99" t="s">
        <v>314</v>
      </c>
      <c r="E144" s="99">
        <v>66914681</v>
      </c>
      <c r="F144" s="99" t="s">
        <v>279</v>
      </c>
      <c r="G144" s="99" t="s">
        <v>315</v>
      </c>
      <c r="H144" s="186">
        <v>41882</v>
      </c>
      <c r="I144" s="5" t="s">
        <v>138</v>
      </c>
      <c r="J144" s="5" t="s">
        <v>321</v>
      </c>
      <c r="K144" s="100" t="s">
        <v>317</v>
      </c>
      <c r="L144" s="99" t="s">
        <v>316</v>
      </c>
      <c r="M144" s="59" t="s">
        <v>138</v>
      </c>
      <c r="N144" s="59" t="s">
        <v>138</v>
      </c>
      <c r="O144" s="123" t="s">
        <v>138</v>
      </c>
      <c r="P144" s="205" t="s">
        <v>569</v>
      </c>
      <c r="Q144" s="207"/>
      <c r="R144" s="209"/>
    </row>
    <row r="145" spans="2:18" s="30" customFormat="1" ht="30" x14ac:dyDescent="0.25">
      <c r="B145" s="100" t="s">
        <v>44</v>
      </c>
      <c r="C145" s="204">
        <f t="shared" si="3"/>
        <v>10.666666666666666</v>
      </c>
      <c r="D145" s="99" t="s">
        <v>314</v>
      </c>
      <c r="E145" s="99">
        <v>66914681</v>
      </c>
      <c r="F145" s="99" t="s">
        <v>279</v>
      </c>
      <c r="G145" s="99" t="s">
        <v>315</v>
      </c>
      <c r="H145" s="186">
        <v>41882</v>
      </c>
      <c r="I145" s="5" t="s">
        <v>138</v>
      </c>
      <c r="J145" s="5" t="s">
        <v>318</v>
      </c>
      <c r="K145" s="100" t="s">
        <v>320</v>
      </c>
      <c r="L145" s="99" t="s">
        <v>319</v>
      </c>
      <c r="M145" s="59" t="s">
        <v>138</v>
      </c>
      <c r="N145" s="59" t="s">
        <v>138</v>
      </c>
      <c r="O145" s="123" t="s">
        <v>138</v>
      </c>
      <c r="P145" s="205" t="s">
        <v>569</v>
      </c>
      <c r="Q145" s="207"/>
      <c r="R145" s="209"/>
    </row>
    <row r="146" spans="2:18" s="30" customFormat="1" ht="30" x14ac:dyDescent="0.25">
      <c r="B146" s="100" t="s">
        <v>44</v>
      </c>
      <c r="C146" s="204">
        <f t="shared" si="3"/>
        <v>10.666666666666666</v>
      </c>
      <c r="D146" s="99" t="s">
        <v>329</v>
      </c>
      <c r="E146" s="99">
        <v>1085284886</v>
      </c>
      <c r="F146" s="99" t="s">
        <v>279</v>
      </c>
      <c r="G146" s="99" t="s">
        <v>289</v>
      </c>
      <c r="H146" s="186">
        <v>41390</v>
      </c>
      <c r="I146" s="5" t="s">
        <v>138</v>
      </c>
      <c r="J146" s="5" t="s">
        <v>332</v>
      </c>
      <c r="K146" s="100" t="s">
        <v>331</v>
      </c>
      <c r="L146" s="99" t="s">
        <v>330</v>
      </c>
      <c r="M146" s="59" t="s">
        <v>138</v>
      </c>
      <c r="N146" s="59" t="s">
        <v>138</v>
      </c>
      <c r="O146" s="123" t="s">
        <v>138</v>
      </c>
      <c r="P146" s="205" t="s">
        <v>582</v>
      </c>
      <c r="Q146" s="207"/>
      <c r="R146" s="209"/>
    </row>
    <row r="147" spans="2:18" s="30" customFormat="1" ht="30" x14ac:dyDescent="0.25">
      <c r="B147" s="100" t="s">
        <v>44</v>
      </c>
      <c r="C147" s="204">
        <f t="shared" si="3"/>
        <v>10.666666666666666</v>
      </c>
      <c r="D147" s="99" t="s">
        <v>329</v>
      </c>
      <c r="E147" s="99">
        <v>1085284886</v>
      </c>
      <c r="F147" s="99" t="s">
        <v>279</v>
      </c>
      <c r="G147" s="99" t="s">
        <v>289</v>
      </c>
      <c r="H147" s="186">
        <v>41390</v>
      </c>
      <c r="I147" s="5" t="s">
        <v>138</v>
      </c>
      <c r="J147" s="5" t="s">
        <v>333</v>
      </c>
      <c r="K147" s="100"/>
      <c r="L147" s="99" t="s">
        <v>334</v>
      </c>
      <c r="M147" s="59" t="s">
        <v>138</v>
      </c>
      <c r="N147" s="59" t="s">
        <v>138</v>
      </c>
      <c r="O147" s="123" t="s">
        <v>138</v>
      </c>
      <c r="P147" s="205" t="s">
        <v>582</v>
      </c>
      <c r="Q147" s="207"/>
      <c r="R147" s="209"/>
    </row>
    <row r="148" spans="2:18" s="30" customFormat="1" ht="30" x14ac:dyDescent="0.25">
      <c r="B148" s="100" t="s">
        <v>44</v>
      </c>
      <c r="C148" s="204">
        <f t="shared" si="3"/>
        <v>10.666666666666666</v>
      </c>
      <c r="D148" s="99" t="s">
        <v>343</v>
      </c>
      <c r="E148" s="99">
        <v>34315433</v>
      </c>
      <c r="F148" s="99" t="s">
        <v>279</v>
      </c>
      <c r="G148" s="99" t="s">
        <v>344</v>
      </c>
      <c r="H148" s="186">
        <v>38051</v>
      </c>
      <c r="I148" s="5" t="s">
        <v>138</v>
      </c>
      <c r="J148" s="5" t="s">
        <v>296</v>
      </c>
      <c r="K148" s="100" t="s">
        <v>298</v>
      </c>
      <c r="L148" s="99" t="s">
        <v>297</v>
      </c>
      <c r="M148" s="59" t="s">
        <v>138</v>
      </c>
      <c r="N148" s="59" t="s">
        <v>138</v>
      </c>
      <c r="O148" s="123" t="s">
        <v>138</v>
      </c>
      <c r="P148" s="205" t="s">
        <v>569</v>
      </c>
      <c r="Q148" s="207"/>
      <c r="R148" s="209"/>
    </row>
    <row r="149" spans="2:18" s="30" customFormat="1" ht="30" x14ac:dyDescent="0.25">
      <c r="B149" s="100" t="s">
        <v>44</v>
      </c>
      <c r="C149" s="204">
        <f t="shared" si="3"/>
        <v>10.666666666666666</v>
      </c>
      <c r="D149" s="99" t="s">
        <v>345</v>
      </c>
      <c r="E149" s="99">
        <v>27090735</v>
      </c>
      <c r="F149" s="99" t="s">
        <v>279</v>
      </c>
      <c r="G149" s="99" t="s">
        <v>315</v>
      </c>
      <c r="H149" s="186">
        <v>41754</v>
      </c>
      <c r="I149" s="5" t="s">
        <v>138</v>
      </c>
      <c r="J149" s="5" t="s">
        <v>346</v>
      </c>
      <c r="K149" s="100" t="s">
        <v>313</v>
      </c>
      <c r="L149" s="99" t="s">
        <v>297</v>
      </c>
      <c r="M149" s="59" t="s">
        <v>138</v>
      </c>
      <c r="N149" s="59" t="s">
        <v>138</v>
      </c>
      <c r="O149" s="123" t="s">
        <v>138</v>
      </c>
      <c r="P149" s="205" t="s">
        <v>569</v>
      </c>
      <c r="Q149" s="207"/>
      <c r="R149" s="209"/>
    </row>
    <row r="150" spans="2:18" s="30" customFormat="1" ht="30" x14ac:dyDescent="0.25">
      <c r="B150" s="100" t="s">
        <v>44</v>
      </c>
      <c r="C150" s="204">
        <f t="shared" si="3"/>
        <v>10.666666666666666</v>
      </c>
      <c r="D150" s="99" t="s">
        <v>347</v>
      </c>
      <c r="E150" s="99">
        <v>36861990</v>
      </c>
      <c r="F150" s="99" t="s">
        <v>348</v>
      </c>
      <c r="G150" s="99" t="s">
        <v>349</v>
      </c>
      <c r="H150" s="186">
        <v>40235</v>
      </c>
      <c r="I150" s="5" t="s">
        <v>138</v>
      </c>
      <c r="J150" s="5" t="s">
        <v>350</v>
      </c>
      <c r="K150" s="100" t="s">
        <v>352</v>
      </c>
      <c r="L150" s="99" t="s">
        <v>351</v>
      </c>
      <c r="M150" s="59" t="s">
        <v>138</v>
      </c>
      <c r="N150" s="59" t="s">
        <v>138</v>
      </c>
      <c r="O150" s="123" t="s">
        <v>138</v>
      </c>
      <c r="P150" s="205" t="s">
        <v>569</v>
      </c>
      <c r="Q150" s="207"/>
      <c r="R150" s="209"/>
    </row>
    <row r="151" spans="2:18" s="30" customFormat="1" ht="30" x14ac:dyDescent="0.25">
      <c r="B151" s="100" t="s">
        <v>44</v>
      </c>
      <c r="C151" s="204">
        <f t="shared" si="3"/>
        <v>10.666666666666666</v>
      </c>
      <c r="D151" s="99" t="s">
        <v>347</v>
      </c>
      <c r="E151" s="99">
        <v>36861990</v>
      </c>
      <c r="F151" s="99" t="s">
        <v>348</v>
      </c>
      <c r="G151" s="99" t="s">
        <v>349</v>
      </c>
      <c r="H151" s="186">
        <v>40235</v>
      </c>
      <c r="I151" s="5" t="s">
        <v>138</v>
      </c>
      <c r="J151" s="5" t="s">
        <v>353</v>
      </c>
      <c r="K151" s="185" t="s">
        <v>355</v>
      </c>
      <c r="L151" s="99" t="s">
        <v>354</v>
      </c>
      <c r="M151" s="59" t="s">
        <v>138</v>
      </c>
      <c r="N151" s="59" t="s">
        <v>138</v>
      </c>
      <c r="O151" s="123" t="s">
        <v>138</v>
      </c>
      <c r="P151" s="205" t="s">
        <v>569</v>
      </c>
      <c r="Q151" s="207"/>
      <c r="R151" s="209"/>
    </row>
    <row r="152" spans="2:18" s="30" customFormat="1" ht="30" x14ac:dyDescent="0.25">
      <c r="B152" s="100"/>
      <c r="C152" s="204">
        <f t="shared" si="3"/>
        <v>10.666666666666666</v>
      </c>
      <c r="D152" s="99" t="s">
        <v>356</v>
      </c>
      <c r="E152" s="99">
        <v>1087132880</v>
      </c>
      <c r="F152" s="99" t="s">
        <v>357</v>
      </c>
      <c r="G152" s="99" t="s">
        <v>289</v>
      </c>
      <c r="H152" s="186">
        <v>41754</v>
      </c>
      <c r="I152" s="5" t="s">
        <v>138</v>
      </c>
      <c r="J152" s="5" t="s">
        <v>296</v>
      </c>
      <c r="K152" s="185" t="s">
        <v>298</v>
      </c>
      <c r="L152" s="99" t="s">
        <v>297</v>
      </c>
      <c r="M152" s="59" t="s">
        <v>139</v>
      </c>
      <c r="N152" s="59" t="s">
        <v>138</v>
      </c>
      <c r="O152" s="123" t="s">
        <v>138</v>
      </c>
      <c r="P152" s="203" t="s">
        <v>583</v>
      </c>
      <c r="Q152" s="207"/>
      <c r="R152" s="209"/>
    </row>
    <row r="153" spans="2:18" s="30" customFormat="1" ht="30" x14ac:dyDescent="0.25">
      <c r="B153" s="100" t="s">
        <v>44</v>
      </c>
      <c r="C153" s="204">
        <f t="shared" si="3"/>
        <v>10.666666666666666</v>
      </c>
      <c r="D153" s="99" t="s">
        <v>361</v>
      </c>
      <c r="E153" s="99">
        <v>66753667</v>
      </c>
      <c r="F153" s="99" t="s">
        <v>279</v>
      </c>
      <c r="G153" s="99" t="s">
        <v>139</v>
      </c>
      <c r="H153" s="186" t="s">
        <v>139</v>
      </c>
      <c r="I153" s="5" t="s">
        <v>138</v>
      </c>
      <c r="J153" s="5" t="s">
        <v>362</v>
      </c>
      <c r="K153" s="185" t="s">
        <v>363</v>
      </c>
      <c r="L153" s="99" t="s">
        <v>279</v>
      </c>
      <c r="M153" s="59" t="s">
        <v>138</v>
      </c>
      <c r="N153" s="59" t="s">
        <v>138</v>
      </c>
      <c r="O153" s="123" t="s">
        <v>138</v>
      </c>
      <c r="P153" s="206" t="s">
        <v>584</v>
      </c>
      <c r="Q153" s="207"/>
      <c r="R153" s="209"/>
    </row>
    <row r="154" spans="2:18" s="30" customFormat="1" ht="30" x14ac:dyDescent="0.25">
      <c r="B154" s="100" t="s">
        <v>44</v>
      </c>
      <c r="C154" s="204">
        <f t="shared" si="3"/>
        <v>10.666666666666666</v>
      </c>
      <c r="D154" s="99" t="s">
        <v>364</v>
      </c>
      <c r="E154" s="99">
        <v>36757013</v>
      </c>
      <c r="F154" s="99" t="s">
        <v>295</v>
      </c>
      <c r="G154" s="99" t="s">
        <v>280</v>
      </c>
      <c r="H154" s="186">
        <v>40530</v>
      </c>
      <c r="I154" s="5" t="s">
        <v>139</v>
      </c>
      <c r="J154" s="5" t="s">
        <v>296</v>
      </c>
      <c r="K154" s="185" t="s">
        <v>298</v>
      </c>
      <c r="L154" s="99" t="s">
        <v>297</v>
      </c>
      <c r="M154" s="59" t="s">
        <v>138</v>
      </c>
      <c r="N154" s="59" t="s">
        <v>138</v>
      </c>
      <c r="O154" s="123" t="s">
        <v>138</v>
      </c>
      <c r="P154" s="206" t="s">
        <v>585</v>
      </c>
      <c r="Q154" s="207"/>
      <c r="R154" s="209"/>
    </row>
    <row r="155" spans="2:18" s="30" customFormat="1" ht="30" x14ac:dyDescent="0.25">
      <c r="B155" s="100" t="s">
        <v>44</v>
      </c>
      <c r="C155" s="204">
        <f t="shared" si="3"/>
        <v>10.666666666666666</v>
      </c>
      <c r="D155" s="99" t="s">
        <v>365</v>
      </c>
      <c r="E155" s="99">
        <v>1085261294</v>
      </c>
      <c r="F155" s="99" t="s">
        <v>279</v>
      </c>
      <c r="G155" s="99" t="s">
        <v>366</v>
      </c>
      <c r="H155" s="186">
        <v>39964</v>
      </c>
      <c r="I155" s="5" t="s">
        <v>138</v>
      </c>
      <c r="J155" s="5" t="s">
        <v>367</v>
      </c>
      <c r="K155" s="185" t="s">
        <v>369</v>
      </c>
      <c r="L155" s="99" t="s">
        <v>279</v>
      </c>
      <c r="M155" s="59" t="s">
        <v>139</v>
      </c>
      <c r="N155" s="59"/>
      <c r="O155" s="123" t="s">
        <v>138</v>
      </c>
      <c r="P155" s="203" t="s">
        <v>583</v>
      </c>
      <c r="Q155" s="207"/>
      <c r="R155" s="209"/>
    </row>
    <row r="156" spans="2:18" s="30" customFormat="1" ht="30" x14ac:dyDescent="0.25">
      <c r="B156" s="100" t="s">
        <v>44</v>
      </c>
      <c r="C156" s="204">
        <f t="shared" si="3"/>
        <v>10.666666666666666</v>
      </c>
      <c r="D156" s="99" t="s">
        <v>374</v>
      </c>
      <c r="E156" s="99">
        <v>36951305</v>
      </c>
      <c r="F156" s="99" t="s">
        <v>279</v>
      </c>
      <c r="G156" s="99" t="s">
        <v>289</v>
      </c>
      <c r="H156" s="186">
        <v>37596</v>
      </c>
      <c r="I156" s="5" t="s">
        <v>138</v>
      </c>
      <c r="J156" s="5" t="s">
        <v>375</v>
      </c>
      <c r="K156" s="185" t="s">
        <v>376</v>
      </c>
      <c r="L156" s="99" t="s">
        <v>279</v>
      </c>
      <c r="M156" s="59" t="s">
        <v>138</v>
      </c>
      <c r="N156" s="59" t="s">
        <v>138</v>
      </c>
      <c r="O156" s="123" t="s">
        <v>138</v>
      </c>
      <c r="P156" s="205" t="s">
        <v>569</v>
      </c>
      <c r="Q156" s="207"/>
      <c r="R156" s="209"/>
    </row>
    <row r="157" spans="2:18" s="30" customFormat="1" ht="30" x14ac:dyDescent="0.25">
      <c r="B157" s="100" t="s">
        <v>44</v>
      </c>
      <c r="C157" s="204">
        <f t="shared" si="3"/>
        <v>10.666666666666666</v>
      </c>
      <c r="D157" s="99" t="s">
        <v>374</v>
      </c>
      <c r="E157" s="99">
        <v>36951305</v>
      </c>
      <c r="F157" s="99" t="s">
        <v>279</v>
      </c>
      <c r="G157" s="99" t="s">
        <v>289</v>
      </c>
      <c r="H157" s="186">
        <v>37596</v>
      </c>
      <c r="I157" s="5" t="s">
        <v>138</v>
      </c>
      <c r="J157" s="5" t="s">
        <v>377</v>
      </c>
      <c r="K157" s="185" t="s">
        <v>378</v>
      </c>
      <c r="L157" s="99" t="s">
        <v>279</v>
      </c>
      <c r="M157" s="59" t="s">
        <v>138</v>
      </c>
      <c r="N157" s="59" t="s">
        <v>138</v>
      </c>
      <c r="O157" s="123" t="s">
        <v>138</v>
      </c>
      <c r="P157" s="205" t="s">
        <v>569</v>
      </c>
      <c r="Q157" s="207"/>
      <c r="R157" s="209"/>
    </row>
    <row r="158" spans="2:18" s="30" customFormat="1" ht="30" x14ac:dyDescent="0.25">
      <c r="B158" s="100" t="s">
        <v>44</v>
      </c>
      <c r="C158" s="204">
        <f t="shared" si="3"/>
        <v>10.666666666666666</v>
      </c>
      <c r="D158" s="99" t="s">
        <v>379</v>
      </c>
      <c r="E158" s="99">
        <v>1086222899</v>
      </c>
      <c r="F158" s="99" t="s">
        <v>279</v>
      </c>
      <c r="G158" s="99" t="s">
        <v>366</v>
      </c>
      <c r="H158" s="186">
        <v>41082</v>
      </c>
      <c r="I158" s="5" t="s">
        <v>138</v>
      </c>
      <c r="J158" s="5" t="s">
        <v>380</v>
      </c>
      <c r="K158" s="185" t="s">
        <v>382</v>
      </c>
      <c r="L158" s="99" t="s">
        <v>381</v>
      </c>
      <c r="M158" s="59" t="s">
        <v>138</v>
      </c>
      <c r="N158" s="59" t="s">
        <v>138</v>
      </c>
      <c r="O158" s="123" t="s">
        <v>138</v>
      </c>
      <c r="P158" s="205" t="s">
        <v>569</v>
      </c>
      <c r="Q158" s="207"/>
      <c r="R158" s="209"/>
    </row>
    <row r="159" spans="2:18" s="30" customFormat="1" ht="30" x14ac:dyDescent="0.25">
      <c r="B159" s="100" t="s">
        <v>44</v>
      </c>
      <c r="C159" s="204">
        <f t="shared" si="3"/>
        <v>10.666666666666666</v>
      </c>
      <c r="D159" s="99" t="s">
        <v>379</v>
      </c>
      <c r="E159" s="99">
        <v>1086222899</v>
      </c>
      <c r="F159" s="99" t="s">
        <v>279</v>
      </c>
      <c r="G159" s="99" t="s">
        <v>366</v>
      </c>
      <c r="H159" s="186">
        <v>41082</v>
      </c>
      <c r="I159" s="5" t="s">
        <v>138</v>
      </c>
      <c r="J159" s="5" t="s">
        <v>296</v>
      </c>
      <c r="K159" s="185" t="s">
        <v>308</v>
      </c>
      <c r="L159" s="99" t="s">
        <v>297</v>
      </c>
      <c r="M159" s="59" t="s">
        <v>138</v>
      </c>
      <c r="N159" s="59" t="s">
        <v>138</v>
      </c>
      <c r="O159" s="123" t="s">
        <v>138</v>
      </c>
      <c r="P159" s="205" t="s">
        <v>569</v>
      </c>
      <c r="Q159" s="207"/>
      <c r="R159" s="209"/>
    </row>
    <row r="160" spans="2:18" s="30" customFormat="1" ht="30" x14ac:dyDescent="0.25">
      <c r="B160" s="100" t="s">
        <v>44</v>
      </c>
      <c r="C160" s="204">
        <f t="shared" si="3"/>
        <v>10.666666666666666</v>
      </c>
      <c r="D160" s="99" t="s">
        <v>383</v>
      </c>
      <c r="E160" s="99">
        <v>59824313</v>
      </c>
      <c r="F160" s="99" t="s">
        <v>279</v>
      </c>
      <c r="G160" s="99" t="s">
        <v>315</v>
      </c>
      <c r="H160" s="186">
        <v>40627</v>
      </c>
      <c r="I160" s="5" t="s">
        <v>138</v>
      </c>
      <c r="J160" s="5" t="s">
        <v>384</v>
      </c>
      <c r="K160" s="185" t="s">
        <v>385</v>
      </c>
      <c r="L160" s="99" t="s">
        <v>386</v>
      </c>
      <c r="M160" s="59" t="s">
        <v>138</v>
      </c>
      <c r="N160" s="59" t="s">
        <v>138</v>
      </c>
      <c r="O160" s="123" t="s">
        <v>138</v>
      </c>
      <c r="P160" s="205" t="s">
        <v>586</v>
      </c>
      <c r="Q160" s="207"/>
      <c r="R160" s="209"/>
    </row>
    <row r="161" spans="2:18" s="30" customFormat="1" ht="30" x14ac:dyDescent="0.25">
      <c r="B161" s="100" t="s">
        <v>44</v>
      </c>
      <c r="C161" s="204">
        <f t="shared" si="3"/>
        <v>10.666666666666666</v>
      </c>
      <c r="D161" s="99" t="s">
        <v>387</v>
      </c>
      <c r="E161" s="99">
        <v>36752663</v>
      </c>
      <c r="F161" s="99" t="s">
        <v>279</v>
      </c>
      <c r="G161" s="99" t="s">
        <v>315</v>
      </c>
      <c r="H161" s="186">
        <v>40530</v>
      </c>
      <c r="I161" s="5" t="s">
        <v>138</v>
      </c>
      <c r="J161" s="5" t="s">
        <v>296</v>
      </c>
      <c r="K161" s="185" t="s">
        <v>298</v>
      </c>
      <c r="L161" s="99" t="s">
        <v>297</v>
      </c>
      <c r="M161" s="59" t="s">
        <v>138</v>
      </c>
      <c r="N161" s="59" t="s">
        <v>138</v>
      </c>
      <c r="O161" s="123" t="s">
        <v>138</v>
      </c>
      <c r="P161" s="205" t="s">
        <v>569</v>
      </c>
      <c r="Q161" s="207"/>
      <c r="R161" s="209"/>
    </row>
    <row r="162" spans="2:18" s="30" customFormat="1" ht="30" x14ac:dyDescent="0.25">
      <c r="B162" s="100" t="s">
        <v>44</v>
      </c>
      <c r="C162" s="204">
        <f t="shared" si="3"/>
        <v>10.666666666666666</v>
      </c>
      <c r="D162" s="99" t="s">
        <v>393</v>
      </c>
      <c r="E162" s="99">
        <v>27125318</v>
      </c>
      <c r="F162" s="99" t="s">
        <v>394</v>
      </c>
      <c r="G162" s="99" t="s">
        <v>315</v>
      </c>
      <c r="H162" s="186">
        <v>38695</v>
      </c>
      <c r="I162" s="5" t="s">
        <v>138</v>
      </c>
      <c r="J162" s="5" t="s">
        <v>395</v>
      </c>
      <c r="K162" s="185" t="s">
        <v>396</v>
      </c>
      <c r="L162" s="99" t="s">
        <v>279</v>
      </c>
      <c r="M162" s="59" t="s">
        <v>138</v>
      </c>
      <c r="N162" s="59" t="s">
        <v>138</v>
      </c>
      <c r="O162" s="123" t="s">
        <v>138</v>
      </c>
      <c r="P162" s="205" t="s">
        <v>587</v>
      </c>
      <c r="Q162" s="207"/>
      <c r="R162" s="209"/>
    </row>
    <row r="163" spans="2:18" s="30" customFormat="1" ht="30" x14ac:dyDescent="0.25">
      <c r="B163" s="100" t="s">
        <v>44</v>
      </c>
      <c r="C163" s="204">
        <f t="shared" si="3"/>
        <v>10.666666666666666</v>
      </c>
      <c r="D163" s="99" t="s">
        <v>397</v>
      </c>
      <c r="E163" s="99">
        <v>36952418</v>
      </c>
      <c r="F163" s="99" t="s">
        <v>279</v>
      </c>
      <c r="G163" s="99" t="s">
        <v>315</v>
      </c>
      <c r="H163" s="186">
        <v>40530</v>
      </c>
      <c r="I163" s="5" t="s">
        <v>138</v>
      </c>
      <c r="J163" s="5" t="s">
        <v>346</v>
      </c>
      <c r="K163" s="185" t="s">
        <v>398</v>
      </c>
      <c r="L163" s="99" t="s">
        <v>297</v>
      </c>
      <c r="M163" s="59" t="s">
        <v>138</v>
      </c>
      <c r="N163" s="59" t="s">
        <v>138</v>
      </c>
      <c r="O163" s="123" t="s">
        <v>138</v>
      </c>
      <c r="P163" s="205" t="s">
        <v>569</v>
      </c>
      <c r="Q163" s="207"/>
      <c r="R163" s="209"/>
    </row>
    <row r="164" spans="2:18" s="30" customFormat="1" ht="30" x14ac:dyDescent="0.25">
      <c r="B164" s="100" t="s">
        <v>44</v>
      </c>
      <c r="C164" s="204">
        <f t="shared" si="3"/>
        <v>10.666666666666666</v>
      </c>
      <c r="D164" s="99" t="s">
        <v>397</v>
      </c>
      <c r="E164" s="99">
        <v>36952418</v>
      </c>
      <c r="F164" s="99" t="s">
        <v>279</v>
      </c>
      <c r="G164" s="99" t="s">
        <v>315</v>
      </c>
      <c r="H164" s="186">
        <v>40530</v>
      </c>
      <c r="I164" s="5" t="s">
        <v>138</v>
      </c>
      <c r="J164" s="5" t="s">
        <v>296</v>
      </c>
      <c r="K164" s="185" t="s">
        <v>298</v>
      </c>
      <c r="L164" s="99" t="s">
        <v>297</v>
      </c>
      <c r="M164" s="59" t="s">
        <v>138</v>
      </c>
      <c r="N164" s="59" t="s">
        <v>138</v>
      </c>
      <c r="O164" s="123" t="s">
        <v>138</v>
      </c>
      <c r="P164" s="205" t="s">
        <v>569</v>
      </c>
      <c r="Q164" s="207"/>
      <c r="R164" s="209"/>
    </row>
    <row r="165" spans="2:18" s="30" customFormat="1" ht="30" x14ac:dyDescent="0.25">
      <c r="B165" s="100" t="s">
        <v>44</v>
      </c>
      <c r="C165" s="204">
        <f t="shared" si="3"/>
        <v>10.666666666666666</v>
      </c>
      <c r="D165" s="99" t="s">
        <v>404</v>
      </c>
      <c r="E165" s="99">
        <v>36754166</v>
      </c>
      <c r="F165" s="99" t="s">
        <v>295</v>
      </c>
      <c r="G165" s="99" t="s">
        <v>280</v>
      </c>
      <c r="H165" s="186">
        <v>38074</v>
      </c>
      <c r="I165" s="5" t="s">
        <v>139</v>
      </c>
      <c r="J165" s="5" t="s">
        <v>405</v>
      </c>
      <c r="K165" s="185" t="s">
        <v>407</v>
      </c>
      <c r="L165" s="99" t="s">
        <v>406</v>
      </c>
      <c r="M165" s="59" t="s">
        <v>138</v>
      </c>
      <c r="N165" s="59" t="s">
        <v>138</v>
      </c>
      <c r="O165" s="123" t="s">
        <v>138</v>
      </c>
      <c r="P165" s="206" t="s">
        <v>585</v>
      </c>
      <c r="Q165" s="207"/>
      <c r="R165" s="209"/>
    </row>
    <row r="166" spans="2:18" s="30" customFormat="1" ht="30" x14ac:dyDescent="0.25">
      <c r="B166" s="100" t="s">
        <v>44</v>
      </c>
      <c r="C166" s="204">
        <f t="shared" si="3"/>
        <v>10.666666666666666</v>
      </c>
      <c r="D166" s="99" t="s">
        <v>408</v>
      </c>
      <c r="E166" s="99">
        <v>59815255</v>
      </c>
      <c r="F166" s="99" t="s">
        <v>295</v>
      </c>
      <c r="G166" s="99" t="s">
        <v>281</v>
      </c>
      <c r="H166" s="186">
        <v>38993</v>
      </c>
      <c r="I166" s="5" t="s">
        <v>138</v>
      </c>
      <c r="J166" s="5" t="s">
        <v>296</v>
      </c>
      <c r="K166" s="185" t="s">
        <v>298</v>
      </c>
      <c r="L166" s="99" t="s">
        <v>297</v>
      </c>
      <c r="M166" s="59" t="s">
        <v>138</v>
      </c>
      <c r="N166" s="59" t="s">
        <v>138</v>
      </c>
      <c r="O166" s="123" t="s">
        <v>138</v>
      </c>
      <c r="P166" s="202" t="s">
        <v>588</v>
      </c>
      <c r="Q166" s="207"/>
      <c r="R166" s="209"/>
    </row>
    <row r="167" spans="2:18" s="30" customFormat="1" ht="30" x14ac:dyDescent="0.25">
      <c r="B167" s="100" t="s">
        <v>44</v>
      </c>
      <c r="C167" s="204">
        <f t="shared" si="3"/>
        <v>10.666666666666666</v>
      </c>
      <c r="D167" s="99" t="s">
        <v>409</v>
      </c>
      <c r="E167" s="99">
        <v>1087407840</v>
      </c>
      <c r="F167" s="99" t="s">
        <v>279</v>
      </c>
      <c r="G167" s="99" t="s">
        <v>289</v>
      </c>
      <c r="H167" s="186">
        <v>39304</v>
      </c>
      <c r="I167" s="5" t="s">
        <v>138</v>
      </c>
      <c r="J167" s="5" t="s">
        <v>410</v>
      </c>
      <c r="K167" s="185" t="s">
        <v>411</v>
      </c>
      <c r="L167" s="99" t="s">
        <v>279</v>
      </c>
      <c r="M167" s="59" t="s">
        <v>138</v>
      </c>
      <c r="N167" s="59" t="s">
        <v>138</v>
      </c>
      <c r="O167" s="123" t="s">
        <v>138</v>
      </c>
      <c r="P167" s="205" t="s">
        <v>569</v>
      </c>
      <c r="Q167" s="207"/>
      <c r="R167" s="209"/>
    </row>
    <row r="168" spans="2:18" s="30" customFormat="1" ht="30" x14ac:dyDescent="0.25">
      <c r="B168" s="100" t="s">
        <v>44</v>
      </c>
      <c r="C168" s="204">
        <f t="shared" si="3"/>
        <v>10.666666666666666</v>
      </c>
      <c r="D168" s="99" t="s">
        <v>412</v>
      </c>
      <c r="E168" s="99">
        <v>1085277141</v>
      </c>
      <c r="F168" s="99" t="s">
        <v>279</v>
      </c>
      <c r="G168" s="99" t="s">
        <v>289</v>
      </c>
      <c r="H168" s="186">
        <v>41145</v>
      </c>
      <c r="I168" s="5" t="s">
        <v>138</v>
      </c>
      <c r="J168" s="5" t="s">
        <v>413</v>
      </c>
      <c r="K168" s="185" t="s">
        <v>414</v>
      </c>
      <c r="L168" s="99" t="s">
        <v>415</v>
      </c>
      <c r="M168" s="59" t="s">
        <v>138</v>
      </c>
      <c r="N168" s="59" t="s">
        <v>138</v>
      </c>
      <c r="O168" s="123" t="s">
        <v>138</v>
      </c>
      <c r="P168" s="205" t="s">
        <v>569</v>
      </c>
      <c r="Q168" s="207"/>
      <c r="R168" s="209"/>
    </row>
    <row r="169" spans="2:18" s="30" customFormat="1" ht="30" x14ac:dyDescent="0.25">
      <c r="B169" s="100" t="s">
        <v>44</v>
      </c>
      <c r="C169" s="204">
        <f t="shared" si="3"/>
        <v>10.666666666666666</v>
      </c>
      <c r="D169" s="99" t="s">
        <v>412</v>
      </c>
      <c r="E169" s="99">
        <v>1085277141</v>
      </c>
      <c r="F169" s="99" t="s">
        <v>279</v>
      </c>
      <c r="G169" s="99" t="s">
        <v>289</v>
      </c>
      <c r="H169" s="186">
        <v>41145</v>
      </c>
      <c r="I169" s="5" t="s">
        <v>138</v>
      </c>
      <c r="J169" s="5" t="s">
        <v>296</v>
      </c>
      <c r="K169" s="185" t="s">
        <v>298</v>
      </c>
      <c r="L169" s="99" t="s">
        <v>297</v>
      </c>
      <c r="M169" s="59" t="s">
        <v>138</v>
      </c>
      <c r="N169" s="59" t="s">
        <v>138</v>
      </c>
      <c r="O169" s="123" t="s">
        <v>138</v>
      </c>
      <c r="P169" s="205" t="s">
        <v>569</v>
      </c>
      <c r="Q169" s="207"/>
      <c r="R169" s="209"/>
    </row>
    <row r="170" spans="2:18" s="30" customFormat="1" ht="30" x14ac:dyDescent="0.25">
      <c r="B170" s="100" t="s">
        <v>44</v>
      </c>
      <c r="C170" s="204">
        <f t="shared" si="3"/>
        <v>10.666666666666666</v>
      </c>
      <c r="D170" s="99" t="s">
        <v>418</v>
      </c>
      <c r="E170" s="99">
        <v>27105676</v>
      </c>
      <c r="F170" s="99" t="s">
        <v>279</v>
      </c>
      <c r="G170" s="99" t="s">
        <v>281</v>
      </c>
      <c r="H170" s="186">
        <v>40830</v>
      </c>
      <c r="I170" s="5" t="s">
        <v>138</v>
      </c>
      <c r="J170" s="5" t="s">
        <v>296</v>
      </c>
      <c r="K170" s="185" t="s">
        <v>298</v>
      </c>
      <c r="L170" s="99"/>
      <c r="M170" s="59" t="s">
        <v>138</v>
      </c>
      <c r="N170" s="59" t="s">
        <v>138</v>
      </c>
      <c r="O170" s="123" t="s">
        <v>138</v>
      </c>
      <c r="P170" s="205" t="s">
        <v>569</v>
      </c>
      <c r="Q170" s="207"/>
      <c r="R170" s="209"/>
    </row>
    <row r="171" spans="2:18" s="30" customFormat="1" ht="45" x14ac:dyDescent="0.25">
      <c r="B171" s="100" t="s">
        <v>44</v>
      </c>
      <c r="C171" s="204">
        <f t="shared" si="3"/>
        <v>10.666666666666666</v>
      </c>
      <c r="D171" s="99" t="s">
        <v>416</v>
      </c>
      <c r="E171" s="99">
        <v>98388770</v>
      </c>
      <c r="F171" s="99" t="s">
        <v>417</v>
      </c>
      <c r="G171" s="99" t="s">
        <v>281</v>
      </c>
      <c r="H171" s="186">
        <v>41026</v>
      </c>
      <c r="I171" s="5" t="s">
        <v>138</v>
      </c>
      <c r="J171" s="5" t="s">
        <v>346</v>
      </c>
      <c r="K171" s="185" t="s">
        <v>313</v>
      </c>
      <c r="L171" s="99" t="s">
        <v>297</v>
      </c>
      <c r="M171" s="59" t="s">
        <v>138</v>
      </c>
      <c r="N171" s="59" t="s">
        <v>138</v>
      </c>
      <c r="O171" s="123" t="s">
        <v>138</v>
      </c>
      <c r="P171" s="205" t="s">
        <v>589</v>
      </c>
      <c r="Q171" s="207"/>
      <c r="R171" s="209"/>
    </row>
    <row r="172" spans="2:18" s="30" customFormat="1" ht="45" x14ac:dyDescent="0.25">
      <c r="B172" s="100" t="s">
        <v>44</v>
      </c>
      <c r="C172" s="204">
        <f t="shared" si="3"/>
        <v>10.666666666666666</v>
      </c>
      <c r="D172" s="99" t="s">
        <v>416</v>
      </c>
      <c r="E172" s="99">
        <v>98388770</v>
      </c>
      <c r="F172" s="99" t="s">
        <v>417</v>
      </c>
      <c r="G172" s="99" t="s">
        <v>281</v>
      </c>
      <c r="H172" s="186">
        <v>41026</v>
      </c>
      <c r="I172" s="5" t="s">
        <v>138</v>
      </c>
      <c r="J172" s="5" t="s">
        <v>296</v>
      </c>
      <c r="K172" s="185" t="s">
        <v>419</v>
      </c>
      <c r="L172" s="99" t="s">
        <v>297</v>
      </c>
      <c r="M172" s="59" t="s">
        <v>138</v>
      </c>
      <c r="N172" s="59" t="s">
        <v>138</v>
      </c>
      <c r="O172" s="123" t="s">
        <v>138</v>
      </c>
      <c r="P172" s="205" t="s">
        <v>589</v>
      </c>
      <c r="Q172" s="207"/>
      <c r="R172" s="209"/>
    </row>
    <row r="173" spans="2:18" s="30" customFormat="1" ht="30" x14ac:dyDescent="0.25">
      <c r="B173" s="100" t="s">
        <v>44</v>
      </c>
      <c r="C173" s="204">
        <f t="shared" si="3"/>
        <v>10.666666666666666</v>
      </c>
      <c r="D173" s="99" t="s">
        <v>420</v>
      </c>
      <c r="E173" s="99">
        <v>27081938</v>
      </c>
      <c r="F173" s="99" t="s">
        <v>279</v>
      </c>
      <c r="G173" s="99" t="s">
        <v>289</v>
      </c>
      <c r="H173" s="186">
        <v>37596</v>
      </c>
      <c r="I173" s="5" t="s">
        <v>138</v>
      </c>
      <c r="J173" s="5" t="s">
        <v>421</v>
      </c>
      <c r="K173" s="185" t="s">
        <v>422</v>
      </c>
      <c r="L173" s="99" t="s">
        <v>279</v>
      </c>
      <c r="M173" s="59" t="s">
        <v>138</v>
      </c>
      <c r="N173" s="59" t="s">
        <v>138</v>
      </c>
      <c r="O173" s="123" t="s">
        <v>138</v>
      </c>
      <c r="P173" s="205" t="s">
        <v>590</v>
      </c>
      <c r="Q173" s="207"/>
      <c r="R173" s="209"/>
    </row>
    <row r="174" spans="2:18" s="30" customFormat="1" ht="30" x14ac:dyDescent="0.25">
      <c r="B174" s="100" t="s">
        <v>44</v>
      </c>
      <c r="C174" s="204">
        <f t="shared" si="3"/>
        <v>10.666666666666666</v>
      </c>
      <c r="D174" s="99" t="s">
        <v>420</v>
      </c>
      <c r="E174" s="99">
        <v>27081938</v>
      </c>
      <c r="F174" s="99" t="s">
        <v>279</v>
      </c>
      <c r="G174" s="99" t="s">
        <v>289</v>
      </c>
      <c r="H174" s="186">
        <v>37596</v>
      </c>
      <c r="I174" s="5" t="s">
        <v>138</v>
      </c>
      <c r="J174" s="5" t="s">
        <v>296</v>
      </c>
      <c r="K174" s="185" t="s">
        <v>419</v>
      </c>
      <c r="L174" s="99" t="s">
        <v>297</v>
      </c>
      <c r="M174" s="59" t="s">
        <v>138</v>
      </c>
      <c r="N174" s="59" t="s">
        <v>138</v>
      </c>
      <c r="O174" s="123" t="s">
        <v>138</v>
      </c>
      <c r="P174" s="205" t="s">
        <v>590</v>
      </c>
      <c r="Q174" s="207"/>
      <c r="R174" s="209"/>
    </row>
    <row r="175" spans="2:18" s="30" customFormat="1" ht="45" x14ac:dyDescent="0.25">
      <c r="B175" s="100" t="s">
        <v>44</v>
      </c>
      <c r="C175" s="204">
        <f t="shared" si="3"/>
        <v>10.666666666666666</v>
      </c>
      <c r="D175" s="99" t="s">
        <v>423</v>
      </c>
      <c r="E175" s="99">
        <v>37083472</v>
      </c>
      <c r="F175" s="99" t="s">
        <v>279</v>
      </c>
      <c r="G175" s="99" t="s">
        <v>366</v>
      </c>
      <c r="H175" s="186">
        <v>40081</v>
      </c>
      <c r="I175" s="5" t="s">
        <v>138</v>
      </c>
      <c r="J175" s="5" t="s">
        <v>139</v>
      </c>
      <c r="K175" s="185" t="s">
        <v>139</v>
      </c>
      <c r="L175" s="99" t="s">
        <v>139</v>
      </c>
      <c r="M175" s="59" t="s">
        <v>138</v>
      </c>
      <c r="N175" s="59" t="s">
        <v>138</v>
      </c>
      <c r="O175" s="123" t="s">
        <v>138</v>
      </c>
      <c r="P175" s="206" t="s">
        <v>591</v>
      </c>
      <c r="Q175" s="207"/>
      <c r="R175" s="209"/>
    </row>
    <row r="176" spans="2:18" x14ac:dyDescent="0.25">
      <c r="Q176" s="208"/>
      <c r="R176" s="208"/>
    </row>
    <row r="177" spans="1:26" ht="15.75" thickBot="1" x14ac:dyDescent="0.3">
      <c r="Q177" s="208"/>
      <c r="R177" s="208"/>
    </row>
    <row r="178" spans="1:26" ht="27" thickBot="1" x14ac:dyDescent="0.3">
      <c r="B178" s="262" t="s">
        <v>46</v>
      </c>
      <c r="C178" s="263"/>
      <c r="D178" s="263"/>
      <c r="E178" s="263"/>
      <c r="F178" s="263"/>
      <c r="G178" s="263"/>
      <c r="H178" s="263"/>
      <c r="I178" s="263"/>
      <c r="J178" s="263"/>
      <c r="K178" s="263"/>
      <c r="L178" s="263"/>
      <c r="M178" s="263"/>
      <c r="N178" s="264"/>
      <c r="Q178" s="208"/>
      <c r="R178" s="208"/>
    </row>
    <row r="181" spans="1:26" ht="30" x14ac:dyDescent="0.25">
      <c r="B181" s="69" t="s">
        <v>33</v>
      </c>
      <c r="C181" s="69" t="s">
        <v>47</v>
      </c>
      <c r="D181" s="257" t="s">
        <v>3</v>
      </c>
      <c r="E181" s="258"/>
    </row>
    <row r="182" spans="1:26" x14ac:dyDescent="0.25">
      <c r="B182" s="70" t="s">
        <v>124</v>
      </c>
      <c r="C182" s="162" t="s">
        <v>139</v>
      </c>
      <c r="D182" s="265" t="s">
        <v>547</v>
      </c>
      <c r="E182" s="266"/>
    </row>
    <row r="185" spans="1:26" ht="26.25" x14ac:dyDescent="0.25">
      <c r="B185" s="267" t="s">
        <v>64</v>
      </c>
      <c r="C185" s="268"/>
      <c r="D185" s="268"/>
      <c r="E185" s="268"/>
      <c r="F185" s="268"/>
      <c r="G185" s="268"/>
      <c r="H185" s="268"/>
      <c r="I185" s="268"/>
      <c r="J185" s="268"/>
      <c r="K185" s="268"/>
      <c r="L185" s="268"/>
      <c r="M185" s="268"/>
      <c r="N185" s="268"/>
      <c r="O185" s="268"/>
      <c r="P185" s="268"/>
    </row>
    <row r="187" spans="1:26" ht="15.75" thickBot="1" x14ac:dyDescent="0.3"/>
    <row r="188" spans="1:26" ht="27" thickBot="1" x14ac:dyDescent="0.3">
      <c r="B188" s="262" t="s">
        <v>54</v>
      </c>
      <c r="C188" s="263"/>
      <c r="D188" s="263"/>
      <c r="E188" s="263"/>
      <c r="F188" s="263"/>
      <c r="G188" s="263"/>
      <c r="H188" s="263"/>
      <c r="I188" s="263"/>
      <c r="J188" s="263"/>
      <c r="K188" s="263"/>
      <c r="L188" s="263"/>
      <c r="M188" s="263"/>
      <c r="N188" s="264"/>
    </row>
    <row r="190" spans="1:26" ht="15.75" thickBot="1" x14ac:dyDescent="0.3">
      <c r="M190" s="66"/>
      <c r="N190" s="66"/>
    </row>
    <row r="191" spans="1:26" s="109" customFormat="1" ht="60" x14ac:dyDescent="0.25">
      <c r="B191" s="120" t="s">
        <v>147</v>
      </c>
      <c r="C191" s="120" t="s">
        <v>148</v>
      </c>
      <c r="D191" s="120" t="s">
        <v>149</v>
      </c>
      <c r="E191" s="120" t="s">
        <v>45</v>
      </c>
      <c r="F191" s="120" t="s">
        <v>22</v>
      </c>
      <c r="G191" s="120" t="s">
        <v>101</v>
      </c>
      <c r="H191" s="120" t="s">
        <v>17</v>
      </c>
      <c r="I191" s="120" t="s">
        <v>10</v>
      </c>
      <c r="J191" s="120" t="s">
        <v>31</v>
      </c>
      <c r="K191" s="120" t="s">
        <v>61</v>
      </c>
      <c r="L191" s="120" t="s">
        <v>20</v>
      </c>
      <c r="M191" s="105" t="s">
        <v>26</v>
      </c>
      <c r="N191" s="120" t="s">
        <v>150</v>
      </c>
      <c r="O191" s="120" t="s">
        <v>36</v>
      </c>
      <c r="P191" s="121" t="s">
        <v>11</v>
      </c>
      <c r="Q191" s="121" t="s">
        <v>19</v>
      </c>
    </row>
    <row r="192" spans="1:26" s="115" customFormat="1" x14ac:dyDescent="0.25">
      <c r="A192" s="47">
        <v>1</v>
      </c>
      <c r="B192" s="116"/>
      <c r="C192" s="117"/>
      <c r="D192" s="116"/>
      <c r="E192" s="111"/>
      <c r="F192" s="112"/>
      <c r="G192" s="154"/>
      <c r="H192" s="119"/>
      <c r="I192" s="113"/>
      <c r="J192" s="113"/>
      <c r="K192" s="113"/>
      <c r="L192" s="113"/>
      <c r="M192" s="104"/>
      <c r="N192" s="104">
        <f>+M192*G192</f>
        <v>0</v>
      </c>
      <c r="O192" s="27"/>
      <c r="P192" s="27"/>
      <c r="Q192" s="155"/>
      <c r="R192" s="114"/>
      <c r="S192" s="114"/>
      <c r="T192" s="114"/>
      <c r="U192" s="114"/>
      <c r="V192" s="114"/>
      <c r="W192" s="114"/>
      <c r="X192" s="114"/>
      <c r="Y192" s="114"/>
      <c r="Z192" s="114"/>
    </row>
    <row r="193" spans="1:26" s="115" customFormat="1" x14ac:dyDescent="0.25">
      <c r="A193" s="47">
        <f>+A192+1</f>
        <v>2</v>
      </c>
      <c r="B193" s="116"/>
      <c r="C193" s="117"/>
      <c r="D193" s="116"/>
      <c r="E193" s="111"/>
      <c r="F193" s="112"/>
      <c r="G193" s="112"/>
      <c r="H193" s="112"/>
      <c r="I193" s="113"/>
      <c r="J193" s="113"/>
      <c r="K193" s="113"/>
      <c r="L193" s="113"/>
      <c r="M193" s="104"/>
      <c r="N193" s="104"/>
      <c r="O193" s="27"/>
      <c r="P193" s="27"/>
      <c r="Q193" s="155"/>
      <c r="R193" s="114"/>
      <c r="S193" s="114"/>
      <c r="T193" s="114"/>
      <c r="U193" s="114"/>
      <c r="V193" s="114"/>
      <c r="W193" s="114"/>
      <c r="X193" s="114"/>
      <c r="Y193" s="114"/>
      <c r="Z193" s="114"/>
    </row>
    <row r="194" spans="1:26" s="115" customFormat="1" x14ac:dyDescent="0.25">
      <c r="A194" s="47">
        <f t="shared" ref="A194:A199" si="4">+A193+1</f>
        <v>3</v>
      </c>
      <c r="B194" s="116"/>
      <c r="C194" s="117"/>
      <c r="D194" s="116"/>
      <c r="E194" s="111"/>
      <c r="F194" s="112"/>
      <c r="G194" s="112"/>
      <c r="H194" s="112"/>
      <c r="I194" s="113"/>
      <c r="J194" s="113"/>
      <c r="K194" s="113"/>
      <c r="L194" s="113"/>
      <c r="M194" s="104"/>
      <c r="N194" s="104"/>
      <c r="O194" s="27"/>
      <c r="P194" s="27"/>
      <c r="Q194" s="155"/>
      <c r="R194" s="114"/>
      <c r="S194" s="114"/>
      <c r="T194" s="114"/>
      <c r="U194" s="114"/>
      <c r="V194" s="114"/>
      <c r="W194" s="114"/>
      <c r="X194" s="114"/>
      <c r="Y194" s="114"/>
      <c r="Z194" s="114"/>
    </row>
    <row r="195" spans="1:26" s="115" customFormat="1" x14ac:dyDescent="0.25">
      <c r="A195" s="47">
        <f t="shared" si="4"/>
        <v>4</v>
      </c>
      <c r="B195" s="116"/>
      <c r="C195" s="117"/>
      <c r="D195" s="116"/>
      <c r="E195" s="111"/>
      <c r="F195" s="112"/>
      <c r="G195" s="112"/>
      <c r="H195" s="112"/>
      <c r="I195" s="113"/>
      <c r="J195" s="113"/>
      <c r="K195" s="113"/>
      <c r="L195" s="113"/>
      <c r="M195" s="104"/>
      <c r="N195" s="104"/>
      <c r="O195" s="27"/>
      <c r="P195" s="27"/>
      <c r="Q195" s="155"/>
      <c r="R195" s="114"/>
      <c r="S195" s="114"/>
      <c r="T195" s="114"/>
      <c r="U195" s="114"/>
      <c r="V195" s="114"/>
      <c r="W195" s="114"/>
      <c r="X195" s="114"/>
      <c r="Y195" s="114"/>
      <c r="Z195" s="114"/>
    </row>
    <row r="196" spans="1:26" s="115" customFormat="1" x14ac:dyDescent="0.25">
      <c r="A196" s="47">
        <f t="shared" si="4"/>
        <v>5</v>
      </c>
      <c r="B196" s="116"/>
      <c r="C196" s="117"/>
      <c r="D196" s="116"/>
      <c r="E196" s="111"/>
      <c r="F196" s="112"/>
      <c r="G196" s="112"/>
      <c r="H196" s="112"/>
      <c r="I196" s="113"/>
      <c r="J196" s="113"/>
      <c r="K196" s="113"/>
      <c r="L196" s="113"/>
      <c r="M196" s="104"/>
      <c r="N196" s="104"/>
      <c r="O196" s="27"/>
      <c r="P196" s="27"/>
      <c r="Q196" s="155"/>
      <c r="R196" s="114"/>
      <c r="S196" s="114"/>
      <c r="T196" s="114"/>
      <c r="U196" s="114"/>
      <c r="V196" s="114"/>
      <c r="W196" s="114"/>
      <c r="X196" s="114"/>
      <c r="Y196" s="114"/>
      <c r="Z196" s="114"/>
    </row>
    <row r="197" spans="1:26" s="115" customFormat="1" x14ac:dyDescent="0.25">
      <c r="A197" s="47">
        <f t="shared" si="4"/>
        <v>6</v>
      </c>
      <c r="B197" s="116"/>
      <c r="C197" s="117"/>
      <c r="D197" s="116"/>
      <c r="E197" s="111"/>
      <c r="F197" s="112"/>
      <c r="G197" s="112"/>
      <c r="H197" s="112"/>
      <c r="I197" s="113"/>
      <c r="J197" s="113"/>
      <c r="K197" s="113"/>
      <c r="L197" s="113"/>
      <c r="M197" s="104"/>
      <c r="N197" s="104"/>
      <c r="O197" s="27"/>
      <c r="P197" s="27"/>
      <c r="Q197" s="155"/>
      <c r="R197" s="114"/>
      <c r="S197" s="114"/>
      <c r="T197" s="114"/>
      <c r="U197" s="114"/>
      <c r="V197" s="114"/>
      <c r="W197" s="114"/>
      <c r="X197" s="114"/>
      <c r="Y197" s="114"/>
      <c r="Z197" s="114"/>
    </row>
    <row r="198" spans="1:26" s="115" customFormat="1" x14ac:dyDescent="0.25">
      <c r="A198" s="47">
        <f t="shared" si="4"/>
        <v>7</v>
      </c>
      <c r="B198" s="116"/>
      <c r="C198" s="117"/>
      <c r="D198" s="116"/>
      <c r="E198" s="111"/>
      <c r="F198" s="112"/>
      <c r="G198" s="112"/>
      <c r="H198" s="112"/>
      <c r="I198" s="113"/>
      <c r="J198" s="113"/>
      <c r="K198" s="113"/>
      <c r="L198" s="113"/>
      <c r="M198" s="104"/>
      <c r="N198" s="104"/>
      <c r="O198" s="27"/>
      <c r="P198" s="27"/>
      <c r="Q198" s="155"/>
      <c r="R198" s="114"/>
      <c r="S198" s="114"/>
      <c r="T198" s="114"/>
      <c r="U198" s="114"/>
      <c r="V198" s="114"/>
      <c r="W198" s="114"/>
      <c r="X198" s="114"/>
      <c r="Y198" s="114"/>
      <c r="Z198" s="114"/>
    </row>
    <row r="199" spans="1:26" s="115" customFormat="1" x14ac:dyDescent="0.25">
      <c r="A199" s="47">
        <f t="shared" si="4"/>
        <v>8</v>
      </c>
      <c r="B199" s="116"/>
      <c r="C199" s="117"/>
      <c r="D199" s="116"/>
      <c r="E199" s="111"/>
      <c r="F199" s="112"/>
      <c r="G199" s="112"/>
      <c r="H199" s="112"/>
      <c r="I199" s="113"/>
      <c r="J199" s="113"/>
      <c r="K199" s="113"/>
      <c r="L199" s="113"/>
      <c r="M199" s="104"/>
      <c r="N199" s="104"/>
      <c r="O199" s="27"/>
      <c r="P199" s="27"/>
      <c r="Q199" s="155"/>
      <c r="R199" s="114"/>
      <c r="S199" s="114"/>
      <c r="T199" s="114"/>
      <c r="U199" s="114"/>
      <c r="V199" s="114"/>
      <c r="W199" s="114"/>
      <c r="X199" s="114"/>
      <c r="Y199" s="114"/>
      <c r="Z199" s="114"/>
    </row>
    <row r="200" spans="1:26" s="115" customFormat="1" x14ac:dyDescent="0.25">
      <c r="A200" s="47"/>
      <c r="B200" s="50" t="s">
        <v>16</v>
      </c>
      <c r="C200" s="117"/>
      <c r="D200" s="116"/>
      <c r="E200" s="111"/>
      <c r="F200" s="112"/>
      <c r="G200" s="112"/>
      <c r="H200" s="112"/>
      <c r="I200" s="113"/>
      <c r="J200" s="113"/>
      <c r="K200" s="118">
        <f t="shared" ref="K200:N200" si="5">SUM(K192:K199)</f>
        <v>0</v>
      </c>
      <c r="L200" s="118">
        <f t="shared" si="5"/>
        <v>0</v>
      </c>
      <c r="M200" s="153">
        <f t="shared" si="5"/>
        <v>0</v>
      </c>
      <c r="N200" s="118">
        <f t="shared" si="5"/>
        <v>0</v>
      </c>
      <c r="O200" s="27"/>
      <c r="P200" s="27"/>
      <c r="Q200" s="156"/>
    </row>
    <row r="201" spans="1:26" x14ac:dyDescent="0.25">
      <c r="B201" s="30"/>
      <c r="C201" s="30"/>
      <c r="D201" s="30"/>
      <c r="E201" s="31"/>
      <c r="F201" s="30"/>
      <c r="G201" s="30"/>
      <c r="H201" s="30"/>
      <c r="I201" s="30"/>
      <c r="J201" s="30"/>
      <c r="K201" s="30"/>
      <c r="L201" s="30"/>
      <c r="M201" s="30"/>
      <c r="N201" s="30"/>
      <c r="O201" s="30"/>
      <c r="P201" s="191"/>
    </row>
    <row r="202" spans="1:26" ht="18.75" x14ac:dyDescent="0.25">
      <c r="B202" s="60" t="s">
        <v>32</v>
      </c>
      <c r="C202" s="74">
        <f>+K200</f>
        <v>0</v>
      </c>
      <c r="H202" s="32"/>
      <c r="I202" s="32"/>
      <c r="J202" s="32"/>
      <c r="K202" s="32"/>
      <c r="L202" s="32"/>
      <c r="M202" s="32"/>
      <c r="N202" s="30"/>
      <c r="O202" s="30"/>
      <c r="P202" s="191"/>
    </row>
    <row r="204" spans="1:26" ht="15.75" thickBot="1" x14ac:dyDescent="0.3"/>
    <row r="205" spans="1:26" ht="30.75" thickBot="1" x14ac:dyDescent="0.3">
      <c r="B205" s="77" t="s">
        <v>49</v>
      </c>
      <c r="C205" s="78" t="s">
        <v>50</v>
      </c>
      <c r="D205" s="77" t="s">
        <v>51</v>
      </c>
      <c r="E205" s="78" t="s">
        <v>55</v>
      </c>
    </row>
    <row r="206" spans="1:26" x14ac:dyDescent="0.25">
      <c r="B206" s="68" t="s">
        <v>125</v>
      </c>
      <c r="C206" s="71">
        <v>20</v>
      </c>
      <c r="D206" s="71"/>
      <c r="E206" s="270">
        <f>+D206+D207+D208</f>
        <v>0</v>
      </c>
    </row>
    <row r="207" spans="1:26" x14ac:dyDescent="0.25">
      <c r="B207" s="68" t="s">
        <v>126</v>
      </c>
      <c r="C207" s="58">
        <v>30</v>
      </c>
      <c r="D207" s="162">
        <v>0</v>
      </c>
      <c r="E207" s="271"/>
    </row>
    <row r="208" spans="1:26" ht="15.75" thickBot="1" x14ac:dyDescent="0.3">
      <c r="B208" s="68" t="s">
        <v>127</v>
      </c>
      <c r="C208" s="73">
        <v>40</v>
      </c>
      <c r="D208" s="73">
        <v>0</v>
      </c>
      <c r="E208" s="272"/>
    </row>
    <row r="210" spans="2:17" ht="15.75" thickBot="1" x14ac:dyDescent="0.3"/>
    <row r="211" spans="2:17" ht="27" thickBot="1" x14ac:dyDescent="0.3">
      <c r="B211" s="262" t="s">
        <v>52</v>
      </c>
      <c r="C211" s="263"/>
      <c r="D211" s="263"/>
      <c r="E211" s="263"/>
      <c r="F211" s="263"/>
      <c r="G211" s="263"/>
      <c r="H211" s="263"/>
      <c r="I211" s="263"/>
      <c r="J211" s="263"/>
      <c r="K211" s="263"/>
      <c r="L211" s="263"/>
      <c r="M211" s="263"/>
      <c r="N211" s="264"/>
    </row>
    <row r="213" spans="2:17" ht="75" x14ac:dyDescent="0.25">
      <c r="B213" s="122" t="s">
        <v>0</v>
      </c>
      <c r="C213" s="122" t="s">
        <v>39</v>
      </c>
      <c r="D213" s="122" t="s">
        <v>40</v>
      </c>
      <c r="E213" s="122" t="s">
        <v>114</v>
      </c>
      <c r="F213" s="122" t="s">
        <v>116</v>
      </c>
      <c r="G213" s="122" t="s">
        <v>117</v>
      </c>
      <c r="H213" s="122" t="s">
        <v>118</v>
      </c>
      <c r="I213" s="122" t="s">
        <v>115</v>
      </c>
      <c r="J213" s="257" t="s">
        <v>119</v>
      </c>
      <c r="K213" s="261"/>
      <c r="L213" s="258"/>
      <c r="M213" s="122" t="s">
        <v>123</v>
      </c>
      <c r="N213" s="122" t="s">
        <v>41</v>
      </c>
      <c r="O213" s="122" t="s">
        <v>42</v>
      </c>
      <c r="P213" s="257" t="s">
        <v>3</v>
      </c>
      <c r="Q213" s="258"/>
    </row>
    <row r="214" spans="2:17" x14ac:dyDescent="0.25">
      <c r="B214" s="161" t="s">
        <v>131</v>
      </c>
      <c r="C214" s="161"/>
      <c r="D214" s="3" t="s">
        <v>478</v>
      </c>
      <c r="E214" s="3">
        <v>36950368</v>
      </c>
      <c r="F214" s="3" t="s">
        <v>472</v>
      </c>
      <c r="G214" s="3" t="s">
        <v>439</v>
      </c>
      <c r="H214" s="184">
        <v>41160</v>
      </c>
      <c r="I214" s="5" t="s">
        <v>139</v>
      </c>
      <c r="J214" s="1" t="s">
        <v>139</v>
      </c>
      <c r="K214" s="100" t="s">
        <v>139</v>
      </c>
      <c r="L214" s="99" t="s">
        <v>139</v>
      </c>
      <c r="M214" s="123" t="s">
        <v>138</v>
      </c>
      <c r="N214" s="123" t="s">
        <v>139</v>
      </c>
      <c r="O214" s="123"/>
      <c r="P214" s="269" t="s">
        <v>307</v>
      </c>
      <c r="Q214" s="269"/>
    </row>
    <row r="215" spans="2:17" x14ac:dyDescent="0.25">
      <c r="B215" s="179" t="s">
        <v>131</v>
      </c>
      <c r="C215" s="179"/>
      <c r="D215" s="3" t="s">
        <v>479</v>
      </c>
      <c r="E215" s="3">
        <v>37087578</v>
      </c>
      <c r="F215" s="3" t="s">
        <v>279</v>
      </c>
      <c r="G215" s="3" t="s">
        <v>366</v>
      </c>
      <c r="H215" s="184">
        <v>40445</v>
      </c>
      <c r="I215" s="5" t="s">
        <v>138</v>
      </c>
      <c r="J215" s="1" t="s">
        <v>139</v>
      </c>
      <c r="K215" s="100" t="s">
        <v>139</v>
      </c>
      <c r="L215" s="99" t="s">
        <v>139</v>
      </c>
      <c r="M215" s="123" t="s">
        <v>138</v>
      </c>
      <c r="N215" s="123" t="s">
        <v>139</v>
      </c>
      <c r="O215" s="123"/>
      <c r="P215" s="269" t="s">
        <v>307</v>
      </c>
      <c r="Q215" s="269"/>
    </row>
    <row r="216" spans="2:17" ht="30" x14ac:dyDescent="0.25">
      <c r="B216" s="179" t="s">
        <v>131</v>
      </c>
      <c r="C216" s="179"/>
      <c r="D216" s="3" t="s">
        <v>480</v>
      </c>
      <c r="E216" s="3">
        <v>27397306</v>
      </c>
      <c r="F216" s="3" t="s">
        <v>482</v>
      </c>
      <c r="G216" s="3" t="s">
        <v>483</v>
      </c>
      <c r="H216" s="184">
        <v>39353</v>
      </c>
      <c r="I216" s="5" t="s">
        <v>138</v>
      </c>
      <c r="J216" s="1" t="s">
        <v>296</v>
      </c>
      <c r="K216" s="185" t="s">
        <v>484</v>
      </c>
      <c r="L216" s="99" t="s">
        <v>427</v>
      </c>
      <c r="M216" s="123" t="s">
        <v>138</v>
      </c>
      <c r="N216" s="123" t="s">
        <v>138</v>
      </c>
      <c r="O216" s="123"/>
      <c r="P216" s="75" t="s">
        <v>307</v>
      </c>
      <c r="Q216" s="180"/>
    </row>
    <row r="217" spans="2:17" ht="30" x14ac:dyDescent="0.25">
      <c r="B217" s="179" t="s">
        <v>131</v>
      </c>
      <c r="C217" s="179"/>
      <c r="D217" s="3" t="s">
        <v>485</v>
      </c>
      <c r="E217" s="3">
        <v>13012928</v>
      </c>
      <c r="F217" s="3" t="s">
        <v>486</v>
      </c>
      <c r="G217" s="3" t="s">
        <v>439</v>
      </c>
      <c r="H217" s="184">
        <v>37436</v>
      </c>
      <c r="I217" s="5" t="s">
        <v>139</v>
      </c>
      <c r="J217" s="1" t="s">
        <v>296</v>
      </c>
      <c r="K217" s="185" t="s">
        <v>487</v>
      </c>
      <c r="L217" s="99" t="s">
        <v>427</v>
      </c>
      <c r="M217" s="123" t="s">
        <v>138</v>
      </c>
      <c r="N217" s="123" t="s">
        <v>138</v>
      </c>
      <c r="O217" s="123"/>
      <c r="P217" s="75" t="s">
        <v>307</v>
      </c>
      <c r="Q217" s="180"/>
    </row>
    <row r="218" spans="2:17" ht="30" x14ac:dyDescent="0.25">
      <c r="B218" s="179" t="s">
        <v>131</v>
      </c>
      <c r="C218" s="179"/>
      <c r="D218" s="3" t="s">
        <v>488</v>
      </c>
      <c r="E218" s="3">
        <v>87063360</v>
      </c>
      <c r="F218" s="3" t="s">
        <v>448</v>
      </c>
      <c r="G218" s="3" t="s">
        <v>489</v>
      </c>
      <c r="H218" s="184">
        <v>40530</v>
      </c>
      <c r="I218" s="5" t="s">
        <v>139</v>
      </c>
      <c r="J218" s="1" t="s">
        <v>296</v>
      </c>
      <c r="K218" s="185" t="s">
        <v>490</v>
      </c>
      <c r="L218" s="99" t="s">
        <v>427</v>
      </c>
      <c r="M218" s="123" t="s">
        <v>138</v>
      </c>
      <c r="N218" s="123" t="s">
        <v>138</v>
      </c>
      <c r="O218" s="123"/>
      <c r="P218" s="75" t="s">
        <v>539</v>
      </c>
      <c r="Q218" s="180"/>
    </row>
    <row r="219" spans="2:17" ht="30" x14ac:dyDescent="0.25">
      <c r="B219" s="161" t="s">
        <v>132</v>
      </c>
      <c r="C219" s="161"/>
      <c r="D219" s="3" t="s">
        <v>491</v>
      </c>
      <c r="E219" s="3">
        <v>12959162</v>
      </c>
      <c r="F219" s="3" t="s">
        <v>492</v>
      </c>
      <c r="G219" s="3" t="s">
        <v>493</v>
      </c>
      <c r="H219" s="184">
        <v>35444</v>
      </c>
      <c r="I219" s="5" t="s">
        <v>139</v>
      </c>
      <c r="J219" s="1" t="s">
        <v>494</v>
      </c>
      <c r="K219" s="185" t="s">
        <v>496</v>
      </c>
      <c r="L219" s="99" t="s">
        <v>495</v>
      </c>
      <c r="M219" s="123" t="s">
        <v>138</v>
      </c>
      <c r="N219" s="123" t="s">
        <v>138</v>
      </c>
      <c r="O219" s="123"/>
      <c r="P219" s="75" t="s">
        <v>307</v>
      </c>
      <c r="Q219" s="162"/>
    </row>
    <row r="220" spans="2:17" ht="30" x14ac:dyDescent="0.25">
      <c r="B220" s="179" t="s">
        <v>132</v>
      </c>
      <c r="C220" s="179"/>
      <c r="D220" s="3" t="s">
        <v>497</v>
      </c>
      <c r="E220" s="3">
        <v>27080718</v>
      </c>
      <c r="F220" s="3" t="s">
        <v>279</v>
      </c>
      <c r="G220" s="3" t="s">
        <v>289</v>
      </c>
      <c r="H220" s="184">
        <v>41249</v>
      </c>
      <c r="I220" s="5" t="s">
        <v>138</v>
      </c>
      <c r="J220" s="1" t="s">
        <v>346</v>
      </c>
      <c r="K220" s="100" t="s">
        <v>499</v>
      </c>
      <c r="L220" s="99" t="s">
        <v>498</v>
      </c>
      <c r="M220" s="123" t="s">
        <v>138</v>
      </c>
      <c r="N220" s="123" t="s">
        <v>138</v>
      </c>
      <c r="O220" s="123"/>
      <c r="P220" s="75" t="s">
        <v>307</v>
      </c>
      <c r="Q220" s="180"/>
    </row>
    <row r="221" spans="2:17" ht="30" x14ac:dyDescent="0.25">
      <c r="B221" s="179" t="s">
        <v>132</v>
      </c>
      <c r="C221" s="179"/>
      <c r="D221" s="3" t="s">
        <v>497</v>
      </c>
      <c r="E221" s="3">
        <v>27080718</v>
      </c>
      <c r="F221" s="3" t="s">
        <v>279</v>
      </c>
      <c r="G221" s="3" t="s">
        <v>289</v>
      </c>
      <c r="H221" s="184">
        <v>41249</v>
      </c>
      <c r="I221" s="5" t="s">
        <v>138</v>
      </c>
      <c r="J221" s="1" t="s">
        <v>281</v>
      </c>
      <c r="K221" s="100" t="s">
        <v>283</v>
      </c>
      <c r="L221" s="99" t="s">
        <v>500</v>
      </c>
      <c r="M221" s="123" t="s">
        <v>138</v>
      </c>
      <c r="N221" s="123" t="s">
        <v>138</v>
      </c>
      <c r="O221" s="123"/>
      <c r="P221" s="75" t="s">
        <v>307</v>
      </c>
      <c r="Q221" s="180"/>
    </row>
    <row r="222" spans="2:17" ht="30" x14ac:dyDescent="0.25">
      <c r="B222" s="179" t="s">
        <v>132</v>
      </c>
      <c r="C222" s="179"/>
      <c r="D222" s="3" t="s">
        <v>501</v>
      </c>
      <c r="E222" s="3">
        <v>37084157</v>
      </c>
      <c r="F222" s="3" t="s">
        <v>279</v>
      </c>
      <c r="G222" s="3" t="s">
        <v>315</v>
      </c>
      <c r="H222" s="184">
        <v>39802</v>
      </c>
      <c r="I222" s="5" t="s">
        <v>139</v>
      </c>
      <c r="J222" s="1" t="s">
        <v>502</v>
      </c>
      <c r="K222" s="100" t="s">
        <v>504</v>
      </c>
      <c r="L222" s="99" t="s">
        <v>503</v>
      </c>
      <c r="M222" s="123" t="s">
        <v>138</v>
      </c>
      <c r="N222" s="123" t="s">
        <v>138</v>
      </c>
      <c r="O222" s="123"/>
      <c r="P222" s="75" t="s">
        <v>370</v>
      </c>
      <c r="Q222" s="180"/>
    </row>
    <row r="223" spans="2:17" ht="30" x14ac:dyDescent="0.25">
      <c r="B223" s="179" t="s">
        <v>132</v>
      </c>
      <c r="C223" s="179"/>
      <c r="D223" s="3" t="s">
        <v>514</v>
      </c>
      <c r="E223" s="3">
        <v>1085261167</v>
      </c>
      <c r="F223" s="3" t="s">
        <v>515</v>
      </c>
      <c r="G223" s="3" t="s">
        <v>280</v>
      </c>
      <c r="H223" s="184" t="s">
        <v>516</v>
      </c>
      <c r="I223" s="5" t="s">
        <v>139</v>
      </c>
      <c r="J223" s="1" t="s">
        <v>517</v>
      </c>
      <c r="K223" s="100" t="s">
        <v>518</v>
      </c>
      <c r="L223" s="99" t="s">
        <v>368</v>
      </c>
      <c r="M223" s="123" t="s">
        <v>138</v>
      </c>
      <c r="N223" s="123" t="s">
        <v>138</v>
      </c>
      <c r="O223" s="123"/>
      <c r="P223" s="75" t="s">
        <v>307</v>
      </c>
      <c r="Q223" s="180"/>
    </row>
    <row r="224" spans="2:17" ht="30" x14ac:dyDescent="0.25">
      <c r="B224" s="179" t="s">
        <v>132</v>
      </c>
      <c r="C224" s="179"/>
      <c r="D224" s="3" t="s">
        <v>514</v>
      </c>
      <c r="E224" s="3">
        <v>1085261167</v>
      </c>
      <c r="F224" s="3" t="s">
        <v>515</v>
      </c>
      <c r="G224" s="3" t="s">
        <v>280</v>
      </c>
      <c r="H224" s="184" t="s">
        <v>516</v>
      </c>
      <c r="I224" s="5" t="s">
        <v>139</v>
      </c>
      <c r="J224" s="1" t="s">
        <v>296</v>
      </c>
      <c r="K224" s="185" t="s">
        <v>519</v>
      </c>
      <c r="L224" s="99" t="s">
        <v>427</v>
      </c>
      <c r="M224" s="123" t="s">
        <v>138</v>
      </c>
      <c r="N224" s="123" t="s">
        <v>138</v>
      </c>
      <c r="O224" s="123"/>
      <c r="P224" s="75" t="s">
        <v>307</v>
      </c>
      <c r="Q224" s="180"/>
    </row>
    <row r="225" spans="2:17" ht="30" x14ac:dyDescent="0.25">
      <c r="B225" s="179" t="s">
        <v>133</v>
      </c>
      <c r="C225" s="179"/>
      <c r="D225" s="3" t="s">
        <v>521</v>
      </c>
      <c r="E225" s="3">
        <v>1085660096</v>
      </c>
      <c r="F225" s="3" t="s">
        <v>481</v>
      </c>
      <c r="G225" s="3" t="s">
        <v>522</v>
      </c>
      <c r="H225" s="184">
        <v>41370</v>
      </c>
      <c r="I225" s="5" t="s">
        <v>139</v>
      </c>
      <c r="J225" s="1" t="s">
        <v>296</v>
      </c>
      <c r="K225" s="185" t="s">
        <v>523</v>
      </c>
      <c r="L225" s="99" t="s">
        <v>427</v>
      </c>
      <c r="M225" s="123" t="s">
        <v>139</v>
      </c>
      <c r="N225" s="123" t="s">
        <v>138</v>
      </c>
      <c r="O225" s="123"/>
      <c r="P225" s="75" t="s">
        <v>520</v>
      </c>
      <c r="Q225" s="180"/>
    </row>
    <row r="228" spans="2:17" ht="15.75" thickBot="1" x14ac:dyDescent="0.3"/>
    <row r="229" spans="2:17" ht="30" x14ac:dyDescent="0.25">
      <c r="B229" s="126" t="s">
        <v>33</v>
      </c>
      <c r="C229" s="126" t="s">
        <v>49</v>
      </c>
      <c r="D229" s="122" t="s">
        <v>50</v>
      </c>
      <c r="E229" s="126" t="s">
        <v>51</v>
      </c>
      <c r="F229" s="78" t="s">
        <v>56</v>
      </c>
      <c r="G229" s="96"/>
    </row>
    <row r="230" spans="2:17" ht="108" x14ac:dyDescent="0.2">
      <c r="B230" s="251" t="s">
        <v>53</v>
      </c>
      <c r="C230" s="6" t="s">
        <v>128</v>
      </c>
      <c r="D230" s="162">
        <v>25</v>
      </c>
      <c r="E230" s="162">
        <v>0</v>
      </c>
      <c r="F230" s="252">
        <f>+E230+E231+E232</f>
        <v>0</v>
      </c>
      <c r="G230" s="97"/>
    </row>
    <row r="231" spans="2:17" ht="96" x14ac:dyDescent="0.2">
      <c r="B231" s="251"/>
      <c r="C231" s="6" t="s">
        <v>129</v>
      </c>
      <c r="D231" s="75">
        <v>25</v>
      </c>
      <c r="E231" s="162">
        <v>0</v>
      </c>
      <c r="F231" s="253"/>
      <c r="G231" s="97"/>
    </row>
    <row r="232" spans="2:17" ht="60" x14ac:dyDescent="0.2">
      <c r="B232" s="251"/>
      <c r="C232" s="6" t="s">
        <v>130</v>
      </c>
      <c r="D232" s="162">
        <v>10</v>
      </c>
      <c r="E232" s="162">
        <v>0</v>
      </c>
      <c r="F232" s="254"/>
      <c r="G232" s="97"/>
    </row>
    <row r="233" spans="2:17" x14ac:dyDescent="0.25">
      <c r="C233" s="106"/>
    </row>
    <row r="236" spans="2:17" x14ac:dyDescent="0.25">
      <c r="B236" s="124" t="s">
        <v>57</v>
      </c>
    </row>
    <row r="239" spans="2:17" x14ac:dyDescent="0.25">
      <c r="B239" s="127" t="s">
        <v>33</v>
      </c>
      <c r="C239" s="127" t="s">
        <v>58</v>
      </c>
      <c r="D239" s="126" t="s">
        <v>51</v>
      </c>
      <c r="E239" s="126" t="s">
        <v>16</v>
      </c>
    </row>
    <row r="240" spans="2:17" ht="28.5" x14ac:dyDescent="0.25">
      <c r="B240" s="107" t="s">
        <v>59</v>
      </c>
      <c r="C240" s="108">
        <v>40</v>
      </c>
      <c r="D240" s="162">
        <f>+E206</f>
        <v>0</v>
      </c>
      <c r="E240" s="255">
        <f>+D240+D241</f>
        <v>0</v>
      </c>
    </row>
    <row r="241" spans="2:5" ht="42.75" x14ac:dyDescent="0.25">
      <c r="B241" s="107" t="s">
        <v>60</v>
      </c>
      <c r="C241" s="108">
        <v>60</v>
      </c>
      <c r="D241" s="162">
        <f>+F230</f>
        <v>0</v>
      </c>
      <c r="E241" s="256"/>
    </row>
  </sheetData>
  <customSheetViews>
    <customSheetView guid="{040B32F9-9EDE-4C05-8D65-A10FD7C296AE}" scale="70" hiddenColumns="1" topLeftCell="M106">
      <selection activeCell="P116" sqref="P116:Q116"/>
      <pageMargins left="0.7" right="0.7" top="0.75" bottom="0.75" header="0.3" footer="0.3"/>
      <pageSetup orientation="portrait" horizontalDpi="4294967295" verticalDpi="4294967295" r:id="rId1"/>
    </customSheetView>
    <customSheetView guid="{C8B59464-D990-4174-B46F-6EC3B7A80136}" scale="70" hiddenColumns="1" topLeftCell="A23">
      <selection activeCell="C32" sqref="C32"/>
      <pageMargins left="0.7" right="0.7" top="0.75" bottom="0.75" header="0.3" footer="0.3"/>
      <pageSetup orientation="portrait" horizontalDpi="4294967295" verticalDpi="4294967295" r:id="rId2"/>
    </customSheetView>
    <customSheetView guid="{DAFC1FCB-4761-440B-AD1C-50C4B2CDD3CA}" scale="70" hiddenColumns="1" topLeftCell="H169">
      <selection activeCell="P172" sqref="P172"/>
      <pageMargins left="0.7" right="0.7" top="0.75" bottom="0.75" header="0.3" footer="0.3"/>
      <pageSetup orientation="portrait" horizontalDpi="4294967295" verticalDpi="4294967295" r:id="rId3"/>
    </customSheetView>
    <customSheetView guid="{3AE41014-5F54-42DF-87D1-B5A99670F92D}" scale="70" hiddenColumns="1" topLeftCell="A178">
      <selection activeCell="A51" sqref="A51"/>
      <pageMargins left="0.7" right="0.7" top="0.75" bottom="0.75" header="0.3" footer="0.3"/>
      <pageSetup orientation="portrait" horizontalDpi="4294967295" verticalDpi="4294967295" r:id="rId4"/>
    </customSheetView>
    <customSheetView guid="{66EA0F59-163A-4FE9-9E60-1A857F44D96A}" scale="70" hiddenColumns="1" topLeftCell="A209">
      <selection activeCell="N218" sqref="N218"/>
      <pageMargins left="0.7" right="0.7" top="0.75" bottom="0.75" header="0.3" footer="0.3"/>
      <pageSetup orientation="portrait" horizontalDpi="4294967295" verticalDpi="4294967295" r:id="rId5"/>
    </customSheetView>
    <customSheetView guid="{A618004A-2ACD-46D3-8FE8-CDD1B374146C}" scale="70" hiddenColumns="1" topLeftCell="A172">
      <selection activeCell="D182" sqref="D182:E182"/>
      <pageMargins left="0.7" right="0.7" top="0.75" bottom="0.75" header="0.3" footer="0.3"/>
      <pageSetup orientation="portrait" horizontalDpi="4294967295" verticalDpi="4294967295" r:id="rId6"/>
    </customSheetView>
    <customSheetView guid="{3A78C949-A582-4EA8-884B-24BF07A44D4F}" scale="70" hiddenColumns="1" topLeftCell="A211">
      <selection activeCell="E216" sqref="E216"/>
      <pageMargins left="0.7" right="0.7" top="0.75" bottom="0.75" header="0.3" footer="0.3"/>
      <pageSetup orientation="portrait" horizontalDpi="4294967295" verticalDpi="4294967295" r:id="rId7"/>
    </customSheetView>
    <customSheetView guid="{77A7A351-C74D-4946-981F-9CF261371E91}" scale="70" hiddenColumns="1" topLeftCell="A211">
      <selection activeCell="E216" sqref="E216"/>
      <pageMargins left="0.7" right="0.7" top="0.75" bottom="0.75" header="0.3" footer="0.3"/>
      <pageSetup orientation="portrait" horizontalDpi="4294967295" verticalDpi="4294967295" r:id="rId8"/>
    </customSheetView>
  </customSheetViews>
  <mergeCells count="35">
    <mergeCell ref="C9:N9"/>
    <mergeCell ref="B2:P2"/>
    <mergeCell ref="B4:P4"/>
    <mergeCell ref="C6:N6"/>
    <mergeCell ref="C7:N7"/>
    <mergeCell ref="C8:N8"/>
    <mergeCell ref="E206:E208"/>
    <mergeCell ref="B211:N211"/>
    <mergeCell ref="B113:N113"/>
    <mergeCell ref="C10:E10"/>
    <mergeCell ref="B14:C21"/>
    <mergeCell ref="B22:C22"/>
    <mergeCell ref="E40:E41"/>
    <mergeCell ref="M45:N45"/>
    <mergeCell ref="B59:B60"/>
    <mergeCell ref="C59:C60"/>
    <mergeCell ref="D59:E59"/>
    <mergeCell ref="C63:N63"/>
    <mergeCell ref="B65:N65"/>
    <mergeCell ref="B230:B232"/>
    <mergeCell ref="F230:F232"/>
    <mergeCell ref="E240:E241"/>
    <mergeCell ref="O68:P68"/>
    <mergeCell ref="O106:P106"/>
    <mergeCell ref="O107:P107"/>
    <mergeCell ref="J213:L213"/>
    <mergeCell ref="P213:Q213"/>
    <mergeCell ref="J116:L116"/>
    <mergeCell ref="B178:N178"/>
    <mergeCell ref="D181:E181"/>
    <mergeCell ref="D182:E182"/>
    <mergeCell ref="B185:P185"/>
    <mergeCell ref="P215:Q215"/>
    <mergeCell ref="P214:Q214"/>
    <mergeCell ref="B188:N188"/>
  </mergeCells>
  <dataValidations count="2">
    <dataValidation type="list" allowBlank="1" showInputMessage="1" showErrorMessage="1" sqref="WVE983157 A65653 IS65653 SO65653 ACK65653 AMG65653 AWC65653 BFY65653 BPU65653 BZQ65653 CJM65653 CTI65653 DDE65653 DNA65653 DWW65653 EGS65653 EQO65653 FAK65653 FKG65653 FUC65653 GDY65653 GNU65653 GXQ65653 HHM65653 HRI65653 IBE65653 ILA65653 IUW65653 JES65653 JOO65653 JYK65653 KIG65653 KSC65653 LBY65653 LLU65653 LVQ65653 MFM65653 MPI65653 MZE65653 NJA65653 NSW65653 OCS65653 OMO65653 OWK65653 PGG65653 PQC65653 PZY65653 QJU65653 QTQ65653 RDM65653 RNI65653 RXE65653 SHA65653 SQW65653 TAS65653 TKO65653 TUK65653 UEG65653 UOC65653 UXY65653 VHU65653 VRQ65653 WBM65653 WLI65653 WVE65653 A131189 IS131189 SO131189 ACK131189 AMG131189 AWC131189 BFY131189 BPU131189 BZQ131189 CJM131189 CTI131189 DDE131189 DNA131189 DWW131189 EGS131189 EQO131189 FAK131189 FKG131189 FUC131189 GDY131189 GNU131189 GXQ131189 HHM131189 HRI131189 IBE131189 ILA131189 IUW131189 JES131189 JOO131189 JYK131189 KIG131189 KSC131189 LBY131189 LLU131189 LVQ131189 MFM131189 MPI131189 MZE131189 NJA131189 NSW131189 OCS131189 OMO131189 OWK131189 PGG131189 PQC131189 PZY131189 QJU131189 QTQ131189 RDM131189 RNI131189 RXE131189 SHA131189 SQW131189 TAS131189 TKO131189 TUK131189 UEG131189 UOC131189 UXY131189 VHU131189 VRQ131189 WBM131189 WLI131189 WVE131189 A196725 IS196725 SO196725 ACK196725 AMG196725 AWC196725 BFY196725 BPU196725 BZQ196725 CJM196725 CTI196725 DDE196725 DNA196725 DWW196725 EGS196725 EQO196725 FAK196725 FKG196725 FUC196725 GDY196725 GNU196725 GXQ196725 HHM196725 HRI196725 IBE196725 ILA196725 IUW196725 JES196725 JOO196725 JYK196725 KIG196725 KSC196725 LBY196725 LLU196725 LVQ196725 MFM196725 MPI196725 MZE196725 NJA196725 NSW196725 OCS196725 OMO196725 OWK196725 PGG196725 PQC196725 PZY196725 QJU196725 QTQ196725 RDM196725 RNI196725 RXE196725 SHA196725 SQW196725 TAS196725 TKO196725 TUK196725 UEG196725 UOC196725 UXY196725 VHU196725 VRQ196725 WBM196725 WLI196725 WVE196725 A262261 IS262261 SO262261 ACK262261 AMG262261 AWC262261 BFY262261 BPU262261 BZQ262261 CJM262261 CTI262261 DDE262261 DNA262261 DWW262261 EGS262261 EQO262261 FAK262261 FKG262261 FUC262261 GDY262261 GNU262261 GXQ262261 HHM262261 HRI262261 IBE262261 ILA262261 IUW262261 JES262261 JOO262261 JYK262261 KIG262261 KSC262261 LBY262261 LLU262261 LVQ262261 MFM262261 MPI262261 MZE262261 NJA262261 NSW262261 OCS262261 OMO262261 OWK262261 PGG262261 PQC262261 PZY262261 QJU262261 QTQ262261 RDM262261 RNI262261 RXE262261 SHA262261 SQW262261 TAS262261 TKO262261 TUK262261 UEG262261 UOC262261 UXY262261 VHU262261 VRQ262261 WBM262261 WLI262261 WVE262261 A327797 IS327797 SO327797 ACK327797 AMG327797 AWC327797 BFY327797 BPU327797 BZQ327797 CJM327797 CTI327797 DDE327797 DNA327797 DWW327797 EGS327797 EQO327797 FAK327797 FKG327797 FUC327797 GDY327797 GNU327797 GXQ327797 HHM327797 HRI327797 IBE327797 ILA327797 IUW327797 JES327797 JOO327797 JYK327797 KIG327797 KSC327797 LBY327797 LLU327797 LVQ327797 MFM327797 MPI327797 MZE327797 NJA327797 NSW327797 OCS327797 OMO327797 OWK327797 PGG327797 PQC327797 PZY327797 QJU327797 QTQ327797 RDM327797 RNI327797 RXE327797 SHA327797 SQW327797 TAS327797 TKO327797 TUK327797 UEG327797 UOC327797 UXY327797 VHU327797 VRQ327797 WBM327797 WLI327797 WVE327797 A393333 IS393333 SO393333 ACK393333 AMG393333 AWC393333 BFY393333 BPU393333 BZQ393333 CJM393333 CTI393333 DDE393333 DNA393333 DWW393333 EGS393333 EQO393333 FAK393333 FKG393333 FUC393333 GDY393333 GNU393333 GXQ393333 HHM393333 HRI393333 IBE393333 ILA393333 IUW393333 JES393333 JOO393333 JYK393333 KIG393333 KSC393333 LBY393333 LLU393333 LVQ393333 MFM393333 MPI393333 MZE393333 NJA393333 NSW393333 OCS393333 OMO393333 OWK393333 PGG393333 PQC393333 PZY393333 QJU393333 QTQ393333 RDM393333 RNI393333 RXE393333 SHA393333 SQW393333 TAS393333 TKO393333 TUK393333 UEG393333 UOC393333 UXY393333 VHU393333 VRQ393333 WBM393333 WLI393333 WVE393333 A458869 IS458869 SO458869 ACK458869 AMG458869 AWC458869 BFY458869 BPU458869 BZQ458869 CJM458869 CTI458869 DDE458869 DNA458869 DWW458869 EGS458869 EQO458869 FAK458869 FKG458869 FUC458869 GDY458869 GNU458869 GXQ458869 HHM458869 HRI458869 IBE458869 ILA458869 IUW458869 JES458869 JOO458869 JYK458869 KIG458869 KSC458869 LBY458869 LLU458869 LVQ458869 MFM458869 MPI458869 MZE458869 NJA458869 NSW458869 OCS458869 OMO458869 OWK458869 PGG458869 PQC458869 PZY458869 QJU458869 QTQ458869 RDM458869 RNI458869 RXE458869 SHA458869 SQW458869 TAS458869 TKO458869 TUK458869 UEG458869 UOC458869 UXY458869 VHU458869 VRQ458869 WBM458869 WLI458869 WVE458869 A524405 IS524405 SO524405 ACK524405 AMG524405 AWC524405 BFY524405 BPU524405 BZQ524405 CJM524405 CTI524405 DDE524405 DNA524405 DWW524405 EGS524405 EQO524405 FAK524405 FKG524405 FUC524405 GDY524405 GNU524405 GXQ524405 HHM524405 HRI524405 IBE524405 ILA524405 IUW524405 JES524405 JOO524405 JYK524405 KIG524405 KSC524405 LBY524405 LLU524405 LVQ524405 MFM524405 MPI524405 MZE524405 NJA524405 NSW524405 OCS524405 OMO524405 OWK524405 PGG524405 PQC524405 PZY524405 QJU524405 QTQ524405 RDM524405 RNI524405 RXE524405 SHA524405 SQW524405 TAS524405 TKO524405 TUK524405 UEG524405 UOC524405 UXY524405 VHU524405 VRQ524405 WBM524405 WLI524405 WVE524405 A589941 IS589941 SO589941 ACK589941 AMG589941 AWC589941 BFY589941 BPU589941 BZQ589941 CJM589941 CTI589941 DDE589941 DNA589941 DWW589941 EGS589941 EQO589941 FAK589941 FKG589941 FUC589941 GDY589941 GNU589941 GXQ589941 HHM589941 HRI589941 IBE589941 ILA589941 IUW589941 JES589941 JOO589941 JYK589941 KIG589941 KSC589941 LBY589941 LLU589941 LVQ589941 MFM589941 MPI589941 MZE589941 NJA589941 NSW589941 OCS589941 OMO589941 OWK589941 PGG589941 PQC589941 PZY589941 QJU589941 QTQ589941 RDM589941 RNI589941 RXE589941 SHA589941 SQW589941 TAS589941 TKO589941 TUK589941 UEG589941 UOC589941 UXY589941 VHU589941 VRQ589941 WBM589941 WLI589941 WVE589941 A655477 IS655477 SO655477 ACK655477 AMG655477 AWC655477 BFY655477 BPU655477 BZQ655477 CJM655477 CTI655477 DDE655477 DNA655477 DWW655477 EGS655477 EQO655477 FAK655477 FKG655477 FUC655477 GDY655477 GNU655477 GXQ655477 HHM655477 HRI655477 IBE655477 ILA655477 IUW655477 JES655477 JOO655477 JYK655477 KIG655477 KSC655477 LBY655477 LLU655477 LVQ655477 MFM655477 MPI655477 MZE655477 NJA655477 NSW655477 OCS655477 OMO655477 OWK655477 PGG655477 PQC655477 PZY655477 QJU655477 QTQ655477 RDM655477 RNI655477 RXE655477 SHA655477 SQW655477 TAS655477 TKO655477 TUK655477 UEG655477 UOC655477 UXY655477 VHU655477 VRQ655477 WBM655477 WLI655477 WVE655477 A721013 IS721013 SO721013 ACK721013 AMG721013 AWC721013 BFY721013 BPU721013 BZQ721013 CJM721013 CTI721013 DDE721013 DNA721013 DWW721013 EGS721013 EQO721013 FAK721013 FKG721013 FUC721013 GDY721013 GNU721013 GXQ721013 HHM721013 HRI721013 IBE721013 ILA721013 IUW721013 JES721013 JOO721013 JYK721013 KIG721013 KSC721013 LBY721013 LLU721013 LVQ721013 MFM721013 MPI721013 MZE721013 NJA721013 NSW721013 OCS721013 OMO721013 OWK721013 PGG721013 PQC721013 PZY721013 QJU721013 QTQ721013 RDM721013 RNI721013 RXE721013 SHA721013 SQW721013 TAS721013 TKO721013 TUK721013 UEG721013 UOC721013 UXY721013 VHU721013 VRQ721013 WBM721013 WLI721013 WVE721013 A786549 IS786549 SO786549 ACK786549 AMG786549 AWC786549 BFY786549 BPU786549 BZQ786549 CJM786549 CTI786549 DDE786549 DNA786549 DWW786549 EGS786549 EQO786549 FAK786549 FKG786549 FUC786549 GDY786549 GNU786549 GXQ786549 HHM786549 HRI786549 IBE786549 ILA786549 IUW786549 JES786549 JOO786549 JYK786549 KIG786549 KSC786549 LBY786549 LLU786549 LVQ786549 MFM786549 MPI786549 MZE786549 NJA786549 NSW786549 OCS786549 OMO786549 OWK786549 PGG786549 PQC786549 PZY786549 QJU786549 QTQ786549 RDM786549 RNI786549 RXE786549 SHA786549 SQW786549 TAS786549 TKO786549 TUK786549 UEG786549 UOC786549 UXY786549 VHU786549 VRQ786549 WBM786549 WLI786549 WVE786549 A852085 IS852085 SO852085 ACK852085 AMG852085 AWC852085 BFY852085 BPU852085 BZQ852085 CJM852085 CTI852085 DDE852085 DNA852085 DWW852085 EGS852085 EQO852085 FAK852085 FKG852085 FUC852085 GDY852085 GNU852085 GXQ852085 HHM852085 HRI852085 IBE852085 ILA852085 IUW852085 JES852085 JOO852085 JYK852085 KIG852085 KSC852085 LBY852085 LLU852085 LVQ852085 MFM852085 MPI852085 MZE852085 NJA852085 NSW852085 OCS852085 OMO852085 OWK852085 PGG852085 PQC852085 PZY852085 QJU852085 QTQ852085 RDM852085 RNI852085 RXE852085 SHA852085 SQW852085 TAS852085 TKO852085 TUK852085 UEG852085 UOC852085 UXY852085 VHU852085 VRQ852085 WBM852085 WLI852085 WVE852085 A917621 IS917621 SO917621 ACK917621 AMG917621 AWC917621 BFY917621 BPU917621 BZQ917621 CJM917621 CTI917621 DDE917621 DNA917621 DWW917621 EGS917621 EQO917621 FAK917621 FKG917621 FUC917621 GDY917621 GNU917621 GXQ917621 HHM917621 HRI917621 IBE917621 ILA917621 IUW917621 JES917621 JOO917621 JYK917621 KIG917621 KSC917621 LBY917621 LLU917621 LVQ917621 MFM917621 MPI917621 MZE917621 NJA917621 NSW917621 OCS917621 OMO917621 OWK917621 PGG917621 PQC917621 PZY917621 QJU917621 QTQ917621 RDM917621 RNI917621 RXE917621 SHA917621 SQW917621 TAS917621 TKO917621 TUK917621 UEG917621 UOC917621 UXY917621 VHU917621 VRQ917621 WBM917621 WLI917621 WVE917621 A983157 IS983157 SO983157 ACK983157 AMG983157 AWC983157 BFY983157 BPU983157 BZQ983157 CJM983157 CTI983157 DDE983157 DNA983157 DWW983157 EGS983157 EQO983157 FAK983157 FKG983157 FUC983157 GDY983157 GNU983157 GXQ983157 HHM983157 HRI983157 IBE983157 ILA983157 IUW983157 JES983157 JOO983157 JYK983157 KIG983157 KSC983157 LBY983157 LLU983157 LVQ983157 MFM983157 MPI983157 MZE983157 NJA983157 NSW983157 OCS983157 OMO983157 OWK983157 PGG983157 PQC983157 PZY983157 QJU983157 QTQ983157 RDM983157 RNI983157 RXE983157 SHA983157 SQW983157 TAS983157 TKO983157 TUK983157 UEG983157 UOC983157 UXY983157 VHU983157 VRQ983157 WBM983157 WLI9831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57 WLL983157 C65653 IV65653 SR65653 ACN65653 AMJ65653 AWF65653 BGB65653 BPX65653 BZT65653 CJP65653 CTL65653 DDH65653 DND65653 DWZ65653 EGV65653 EQR65653 FAN65653 FKJ65653 FUF65653 GEB65653 GNX65653 GXT65653 HHP65653 HRL65653 IBH65653 ILD65653 IUZ65653 JEV65653 JOR65653 JYN65653 KIJ65653 KSF65653 LCB65653 LLX65653 LVT65653 MFP65653 MPL65653 MZH65653 NJD65653 NSZ65653 OCV65653 OMR65653 OWN65653 PGJ65653 PQF65653 QAB65653 QJX65653 QTT65653 RDP65653 RNL65653 RXH65653 SHD65653 SQZ65653 TAV65653 TKR65653 TUN65653 UEJ65653 UOF65653 UYB65653 VHX65653 VRT65653 WBP65653 WLL65653 WVH65653 C131189 IV131189 SR131189 ACN131189 AMJ131189 AWF131189 BGB131189 BPX131189 BZT131189 CJP131189 CTL131189 DDH131189 DND131189 DWZ131189 EGV131189 EQR131189 FAN131189 FKJ131189 FUF131189 GEB131189 GNX131189 GXT131189 HHP131189 HRL131189 IBH131189 ILD131189 IUZ131189 JEV131189 JOR131189 JYN131189 KIJ131189 KSF131189 LCB131189 LLX131189 LVT131189 MFP131189 MPL131189 MZH131189 NJD131189 NSZ131189 OCV131189 OMR131189 OWN131189 PGJ131189 PQF131189 QAB131189 QJX131189 QTT131189 RDP131189 RNL131189 RXH131189 SHD131189 SQZ131189 TAV131189 TKR131189 TUN131189 UEJ131189 UOF131189 UYB131189 VHX131189 VRT131189 WBP131189 WLL131189 WVH131189 C196725 IV196725 SR196725 ACN196725 AMJ196725 AWF196725 BGB196725 BPX196725 BZT196725 CJP196725 CTL196725 DDH196725 DND196725 DWZ196725 EGV196725 EQR196725 FAN196725 FKJ196725 FUF196725 GEB196725 GNX196725 GXT196725 HHP196725 HRL196725 IBH196725 ILD196725 IUZ196725 JEV196725 JOR196725 JYN196725 KIJ196725 KSF196725 LCB196725 LLX196725 LVT196725 MFP196725 MPL196725 MZH196725 NJD196725 NSZ196725 OCV196725 OMR196725 OWN196725 PGJ196725 PQF196725 QAB196725 QJX196725 QTT196725 RDP196725 RNL196725 RXH196725 SHD196725 SQZ196725 TAV196725 TKR196725 TUN196725 UEJ196725 UOF196725 UYB196725 VHX196725 VRT196725 WBP196725 WLL196725 WVH196725 C262261 IV262261 SR262261 ACN262261 AMJ262261 AWF262261 BGB262261 BPX262261 BZT262261 CJP262261 CTL262261 DDH262261 DND262261 DWZ262261 EGV262261 EQR262261 FAN262261 FKJ262261 FUF262261 GEB262261 GNX262261 GXT262261 HHP262261 HRL262261 IBH262261 ILD262261 IUZ262261 JEV262261 JOR262261 JYN262261 KIJ262261 KSF262261 LCB262261 LLX262261 LVT262261 MFP262261 MPL262261 MZH262261 NJD262261 NSZ262261 OCV262261 OMR262261 OWN262261 PGJ262261 PQF262261 QAB262261 QJX262261 QTT262261 RDP262261 RNL262261 RXH262261 SHD262261 SQZ262261 TAV262261 TKR262261 TUN262261 UEJ262261 UOF262261 UYB262261 VHX262261 VRT262261 WBP262261 WLL262261 WVH262261 C327797 IV327797 SR327797 ACN327797 AMJ327797 AWF327797 BGB327797 BPX327797 BZT327797 CJP327797 CTL327797 DDH327797 DND327797 DWZ327797 EGV327797 EQR327797 FAN327797 FKJ327797 FUF327797 GEB327797 GNX327797 GXT327797 HHP327797 HRL327797 IBH327797 ILD327797 IUZ327797 JEV327797 JOR327797 JYN327797 KIJ327797 KSF327797 LCB327797 LLX327797 LVT327797 MFP327797 MPL327797 MZH327797 NJD327797 NSZ327797 OCV327797 OMR327797 OWN327797 PGJ327797 PQF327797 QAB327797 QJX327797 QTT327797 RDP327797 RNL327797 RXH327797 SHD327797 SQZ327797 TAV327797 TKR327797 TUN327797 UEJ327797 UOF327797 UYB327797 VHX327797 VRT327797 WBP327797 WLL327797 WVH327797 C393333 IV393333 SR393333 ACN393333 AMJ393333 AWF393333 BGB393333 BPX393333 BZT393333 CJP393333 CTL393333 DDH393333 DND393333 DWZ393333 EGV393333 EQR393333 FAN393333 FKJ393333 FUF393333 GEB393333 GNX393333 GXT393333 HHP393333 HRL393333 IBH393333 ILD393333 IUZ393333 JEV393333 JOR393333 JYN393333 KIJ393333 KSF393333 LCB393333 LLX393333 LVT393333 MFP393333 MPL393333 MZH393333 NJD393333 NSZ393333 OCV393333 OMR393333 OWN393333 PGJ393333 PQF393333 QAB393333 QJX393333 QTT393333 RDP393333 RNL393333 RXH393333 SHD393333 SQZ393333 TAV393333 TKR393333 TUN393333 UEJ393333 UOF393333 UYB393333 VHX393333 VRT393333 WBP393333 WLL393333 WVH393333 C458869 IV458869 SR458869 ACN458869 AMJ458869 AWF458869 BGB458869 BPX458869 BZT458869 CJP458869 CTL458869 DDH458869 DND458869 DWZ458869 EGV458869 EQR458869 FAN458869 FKJ458869 FUF458869 GEB458869 GNX458869 GXT458869 HHP458869 HRL458869 IBH458869 ILD458869 IUZ458869 JEV458869 JOR458869 JYN458869 KIJ458869 KSF458869 LCB458869 LLX458869 LVT458869 MFP458869 MPL458869 MZH458869 NJD458869 NSZ458869 OCV458869 OMR458869 OWN458869 PGJ458869 PQF458869 QAB458869 QJX458869 QTT458869 RDP458869 RNL458869 RXH458869 SHD458869 SQZ458869 TAV458869 TKR458869 TUN458869 UEJ458869 UOF458869 UYB458869 VHX458869 VRT458869 WBP458869 WLL458869 WVH458869 C524405 IV524405 SR524405 ACN524405 AMJ524405 AWF524405 BGB524405 BPX524405 BZT524405 CJP524405 CTL524405 DDH524405 DND524405 DWZ524405 EGV524405 EQR524405 FAN524405 FKJ524405 FUF524405 GEB524405 GNX524405 GXT524405 HHP524405 HRL524405 IBH524405 ILD524405 IUZ524405 JEV524405 JOR524405 JYN524405 KIJ524405 KSF524405 LCB524405 LLX524405 LVT524405 MFP524405 MPL524405 MZH524405 NJD524405 NSZ524405 OCV524405 OMR524405 OWN524405 PGJ524405 PQF524405 QAB524405 QJX524405 QTT524405 RDP524405 RNL524405 RXH524405 SHD524405 SQZ524405 TAV524405 TKR524405 TUN524405 UEJ524405 UOF524405 UYB524405 VHX524405 VRT524405 WBP524405 WLL524405 WVH524405 C589941 IV589941 SR589941 ACN589941 AMJ589941 AWF589941 BGB589941 BPX589941 BZT589941 CJP589941 CTL589941 DDH589941 DND589941 DWZ589941 EGV589941 EQR589941 FAN589941 FKJ589941 FUF589941 GEB589941 GNX589941 GXT589941 HHP589941 HRL589941 IBH589941 ILD589941 IUZ589941 JEV589941 JOR589941 JYN589941 KIJ589941 KSF589941 LCB589941 LLX589941 LVT589941 MFP589941 MPL589941 MZH589941 NJD589941 NSZ589941 OCV589941 OMR589941 OWN589941 PGJ589941 PQF589941 QAB589941 QJX589941 QTT589941 RDP589941 RNL589941 RXH589941 SHD589941 SQZ589941 TAV589941 TKR589941 TUN589941 UEJ589941 UOF589941 UYB589941 VHX589941 VRT589941 WBP589941 WLL589941 WVH589941 C655477 IV655477 SR655477 ACN655477 AMJ655477 AWF655477 BGB655477 BPX655477 BZT655477 CJP655477 CTL655477 DDH655477 DND655477 DWZ655477 EGV655477 EQR655477 FAN655477 FKJ655477 FUF655477 GEB655477 GNX655477 GXT655477 HHP655477 HRL655477 IBH655477 ILD655477 IUZ655477 JEV655477 JOR655477 JYN655477 KIJ655477 KSF655477 LCB655477 LLX655477 LVT655477 MFP655477 MPL655477 MZH655477 NJD655477 NSZ655477 OCV655477 OMR655477 OWN655477 PGJ655477 PQF655477 QAB655477 QJX655477 QTT655477 RDP655477 RNL655477 RXH655477 SHD655477 SQZ655477 TAV655477 TKR655477 TUN655477 UEJ655477 UOF655477 UYB655477 VHX655477 VRT655477 WBP655477 WLL655477 WVH655477 C721013 IV721013 SR721013 ACN721013 AMJ721013 AWF721013 BGB721013 BPX721013 BZT721013 CJP721013 CTL721013 DDH721013 DND721013 DWZ721013 EGV721013 EQR721013 FAN721013 FKJ721013 FUF721013 GEB721013 GNX721013 GXT721013 HHP721013 HRL721013 IBH721013 ILD721013 IUZ721013 JEV721013 JOR721013 JYN721013 KIJ721013 KSF721013 LCB721013 LLX721013 LVT721013 MFP721013 MPL721013 MZH721013 NJD721013 NSZ721013 OCV721013 OMR721013 OWN721013 PGJ721013 PQF721013 QAB721013 QJX721013 QTT721013 RDP721013 RNL721013 RXH721013 SHD721013 SQZ721013 TAV721013 TKR721013 TUN721013 UEJ721013 UOF721013 UYB721013 VHX721013 VRT721013 WBP721013 WLL721013 WVH721013 C786549 IV786549 SR786549 ACN786549 AMJ786549 AWF786549 BGB786549 BPX786549 BZT786549 CJP786549 CTL786549 DDH786549 DND786549 DWZ786549 EGV786549 EQR786549 FAN786549 FKJ786549 FUF786549 GEB786549 GNX786549 GXT786549 HHP786549 HRL786549 IBH786549 ILD786549 IUZ786549 JEV786549 JOR786549 JYN786549 KIJ786549 KSF786549 LCB786549 LLX786549 LVT786549 MFP786549 MPL786549 MZH786549 NJD786549 NSZ786549 OCV786549 OMR786549 OWN786549 PGJ786549 PQF786549 QAB786549 QJX786549 QTT786549 RDP786549 RNL786549 RXH786549 SHD786549 SQZ786549 TAV786549 TKR786549 TUN786549 UEJ786549 UOF786549 UYB786549 VHX786549 VRT786549 WBP786549 WLL786549 WVH786549 C852085 IV852085 SR852085 ACN852085 AMJ852085 AWF852085 BGB852085 BPX852085 BZT852085 CJP852085 CTL852085 DDH852085 DND852085 DWZ852085 EGV852085 EQR852085 FAN852085 FKJ852085 FUF852085 GEB852085 GNX852085 GXT852085 HHP852085 HRL852085 IBH852085 ILD852085 IUZ852085 JEV852085 JOR852085 JYN852085 KIJ852085 KSF852085 LCB852085 LLX852085 LVT852085 MFP852085 MPL852085 MZH852085 NJD852085 NSZ852085 OCV852085 OMR852085 OWN852085 PGJ852085 PQF852085 QAB852085 QJX852085 QTT852085 RDP852085 RNL852085 RXH852085 SHD852085 SQZ852085 TAV852085 TKR852085 TUN852085 UEJ852085 UOF852085 UYB852085 VHX852085 VRT852085 WBP852085 WLL852085 WVH852085 C917621 IV917621 SR917621 ACN917621 AMJ917621 AWF917621 BGB917621 BPX917621 BZT917621 CJP917621 CTL917621 DDH917621 DND917621 DWZ917621 EGV917621 EQR917621 FAN917621 FKJ917621 FUF917621 GEB917621 GNX917621 GXT917621 HHP917621 HRL917621 IBH917621 ILD917621 IUZ917621 JEV917621 JOR917621 JYN917621 KIJ917621 KSF917621 LCB917621 LLX917621 LVT917621 MFP917621 MPL917621 MZH917621 NJD917621 NSZ917621 OCV917621 OMR917621 OWN917621 PGJ917621 PQF917621 QAB917621 QJX917621 QTT917621 RDP917621 RNL917621 RXH917621 SHD917621 SQZ917621 TAV917621 TKR917621 TUN917621 UEJ917621 UOF917621 UYB917621 VHX917621 VRT917621 WBP917621 WLL917621 WVH917621 C983157 IV983157 SR983157 ACN983157 AMJ983157 AWF983157 BGB983157 BPX983157 BZT983157 CJP983157 CTL983157 DDH983157 DND983157 DWZ983157 EGV983157 EQR983157 FAN983157 FKJ983157 FUF983157 GEB983157 GNX983157 GXT983157 HHP983157 HRL983157 IBH983157 ILD983157 IUZ983157 JEV983157 JOR983157 JYN983157 KIJ983157 KSF983157 LCB983157 LLX983157 LVT983157 MFP983157 MPL983157 MZH983157 NJD983157 NSZ983157 OCV983157 OMR983157 OWN983157 PGJ983157 PQF983157 QAB983157 QJX983157 QTT983157 RDP983157 RNL983157 RXH983157 SHD983157 SQZ983157 TAV983157 TKR983157 TUN983157 UEJ983157 UOF983157 UYB983157 VHX983157 VRT983157 WBP9831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6"/>
  <sheetViews>
    <sheetView tabSelected="1" zoomScale="70" zoomScaleNormal="70" workbookViewId="0">
      <selection activeCell="A51" sqref="A5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22.85546875" style="9" customWidth="1"/>
    <col min="17" max="17" width="14.5703125" style="9" customWidth="1"/>
    <col min="18" max="18" width="30.140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7" t="s">
        <v>63</v>
      </c>
      <c r="C2" s="268"/>
      <c r="D2" s="268"/>
      <c r="E2" s="268"/>
      <c r="F2" s="268"/>
      <c r="G2" s="268"/>
      <c r="H2" s="268"/>
      <c r="I2" s="268"/>
      <c r="J2" s="268"/>
      <c r="K2" s="268"/>
      <c r="L2" s="268"/>
      <c r="M2" s="268"/>
      <c r="N2" s="268"/>
      <c r="O2" s="268"/>
      <c r="P2" s="268"/>
    </row>
    <row r="4" spans="2:16" ht="26.25" x14ac:dyDescent="0.25">
      <c r="B4" s="267" t="s">
        <v>48</v>
      </c>
      <c r="C4" s="268"/>
      <c r="D4" s="268"/>
      <c r="E4" s="268"/>
      <c r="F4" s="268"/>
      <c r="G4" s="268"/>
      <c r="H4" s="268"/>
      <c r="I4" s="268"/>
      <c r="J4" s="268"/>
      <c r="K4" s="268"/>
      <c r="L4" s="268"/>
      <c r="M4" s="268"/>
      <c r="N4" s="268"/>
      <c r="O4" s="268"/>
      <c r="P4" s="268"/>
    </row>
    <row r="5" spans="2:16" ht="15.75" thickBot="1" x14ac:dyDescent="0.3"/>
    <row r="6" spans="2:16" ht="21.75" thickBot="1" x14ac:dyDescent="0.3">
      <c r="B6" s="11" t="s">
        <v>4</v>
      </c>
      <c r="C6" s="284" t="s">
        <v>237</v>
      </c>
      <c r="D6" s="284"/>
      <c r="E6" s="284"/>
      <c r="F6" s="284"/>
      <c r="G6" s="284"/>
      <c r="H6" s="284"/>
      <c r="I6" s="284"/>
      <c r="J6" s="284"/>
      <c r="K6" s="284"/>
      <c r="L6" s="284"/>
      <c r="M6" s="284"/>
      <c r="N6" s="285"/>
    </row>
    <row r="7" spans="2:16" ht="16.5" thickBot="1" x14ac:dyDescent="0.3">
      <c r="B7" s="12" t="s">
        <v>5</v>
      </c>
      <c r="C7" s="284"/>
      <c r="D7" s="284"/>
      <c r="E7" s="284"/>
      <c r="F7" s="284"/>
      <c r="G7" s="284"/>
      <c r="H7" s="284"/>
      <c r="I7" s="284"/>
      <c r="J7" s="284"/>
      <c r="K7" s="284"/>
      <c r="L7" s="284"/>
      <c r="M7" s="284"/>
      <c r="N7" s="285"/>
    </row>
    <row r="8" spans="2:16" ht="16.5" thickBot="1" x14ac:dyDescent="0.3">
      <c r="B8" s="12" t="s">
        <v>6</v>
      </c>
      <c r="C8" s="284"/>
      <c r="D8" s="284"/>
      <c r="E8" s="284"/>
      <c r="F8" s="284"/>
      <c r="G8" s="284"/>
      <c r="H8" s="284"/>
      <c r="I8" s="284"/>
      <c r="J8" s="284"/>
      <c r="K8" s="284"/>
      <c r="L8" s="284"/>
      <c r="M8" s="284"/>
      <c r="N8" s="285"/>
    </row>
    <row r="9" spans="2:16" ht="16.5" thickBot="1" x14ac:dyDescent="0.3">
      <c r="B9" s="12" t="s">
        <v>7</v>
      </c>
      <c r="C9" s="284"/>
      <c r="D9" s="284"/>
      <c r="E9" s="284"/>
      <c r="F9" s="284"/>
      <c r="G9" s="284"/>
      <c r="H9" s="284"/>
      <c r="I9" s="284"/>
      <c r="J9" s="284"/>
      <c r="K9" s="284"/>
      <c r="L9" s="284"/>
      <c r="M9" s="284"/>
      <c r="N9" s="285"/>
    </row>
    <row r="10" spans="2:16" ht="16.5" thickBot="1" x14ac:dyDescent="0.3">
      <c r="B10" s="12" t="s">
        <v>8</v>
      </c>
      <c r="C10" s="273"/>
      <c r="D10" s="273"/>
      <c r="E10" s="27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75" t="s">
        <v>99</v>
      </c>
      <c r="C14" s="275"/>
      <c r="D14" s="164" t="s">
        <v>12</v>
      </c>
      <c r="E14" s="164" t="s">
        <v>13</v>
      </c>
      <c r="F14" s="164" t="s">
        <v>29</v>
      </c>
      <c r="G14" s="94"/>
      <c r="I14" s="38"/>
      <c r="J14" s="38"/>
      <c r="K14" s="38"/>
      <c r="L14" s="38"/>
      <c r="M14" s="38"/>
      <c r="N14" s="110"/>
    </row>
    <row r="15" spans="2:16" x14ac:dyDescent="0.25">
      <c r="B15" s="275"/>
      <c r="C15" s="275"/>
      <c r="D15" s="164">
        <v>11</v>
      </c>
      <c r="E15" s="36">
        <v>3343337881</v>
      </c>
      <c r="F15" s="172">
        <v>1601</v>
      </c>
      <c r="G15" s="95"/>
      <c r="I15" s="39"/>
      <c r="J15" s="39"/>
      <c r="K15" s="39"/>
      <c r="L15" s="39"/>
      <c r="M15" s="39"/>
      <c r="N15" s="110"/>
    </row>
    <row r="16" spans="2:16" x14ac:dyDescent="0.25">
      <c r="B16" s="275"/>
      <c r="C16" s="275"/>
      <c r="D16" s="164"/>
      <c r="E16" s="36"/>
      <c r="F16" s="36"/>
      <c r="G16" s="95"/>
      <c r="I16" s="39"/>
      <c r="J16" s="39"/>
      <c r="K16" s="39"/>
      <c r="L16" s="39"/>
      <c r="M16" s="39"/>
      <c r="N16" s="110"/>
    </row>
    <row r="17" spans="1:14" x14ac:dyDescent="0.25">
      <c r="B17" s="275"/>
      <c r="C17" s="275"/>
      <c r="D17" s="164"/>
      <c r="E17" s="36"/>
      <c r="F17" s="36"/>
      <c r="G17" s="95"/>
      <c r="I17" s="39"/>
      <c r="J17" s="39"/>
      <c r="K17" s="39"/>
      <c r="L17" s="39"/>
      <c r="M17" s="39"/>
      <c r="N17" s="110"/>
    </row>
    <row r="18" spans="1:14" x14ac:dyDescent="0.25">
      <c r="B18" s="275"/>
      <c r="C18" s="275"/>
      <c r="D18" s="164"/>
      <c r="E18" s="37"/>
      <c r="F18" s="36"/>
      <c r="G18" s="95"/>
      <c r="H18" s="22"/>
      <c r="I18" s="39"/>
      <c r="J18" s="39"/>
      <c r="K18" s="39"/>
      <c r="L18" s="39"/>
      <c r="M18" s="39"/>
      <c r="N18" s="20"/>
    </row>
    <row r="19" spans="1:14" x14ac:dyDescent="0.25">
      <c r="B19" s="275"/>
      <c r="C19" s="275"/>
      <c r="D19" s="164"/>
      <c r="E19" s="37"/>
      <c r="F19" s="36"/>
      <c r="G19" s="95"/>
      <c r="H19" s="22"/>
      <c r="I19" s="41"/>
      <c r="J19" s="41"/>
      <c r="K19" s="41"/>
      <c r="L19" s="41"/>
      <c r="M19" s="41"/>
      <c r="N19" s="20"/>
    </row>
    <row r="20" spans="1:14" x14ac:dyDescent="0.25">
      <c r="B20" s="275"/>
      <c r="C20" s="275"/>
      <c r="D20" s="164"/>
      <c r="E20" s="37"/>
      <c r="F20" s="36"/>
      <c r="G20" s="95"/>
      <c r="H20" s="22"/>
      <c r="I20" s="109"/>
      <c r="J20" s="109"/>
      <c r="K20" s="109"/>
      <c r="L20" s="109"/>
      <c r="M20" s="109"/>
      <c r="N20" s="20"/>
    </row>
    <row r="21" spans="1:14" x14ac:dyDescent="0.25">
      <c r="B21" s="275"/>
      <c r="C21" s="275"/>
      <c r="D21" s="164"/>
      <c r="E21" s="37"/>
      <c r="F21" s="36"/>
      <c r="G21" s="95"/>
      <c r="H21" s="22"/>
      <c r="I21" s="109"/>
      <c r="J21" s="109"/>
      <c r="K21" s="109"/>
      <c r="L21" s="109"/>
      <c r="M21" s="109"/>
      <c r="N21" s="20"/>
    </row>
    <row r="22" spans="1:14" ht="15.75" thickBot="1" x14ac:dyDescent="0.3">
      <c r="B22" s="276" t="s">
        <v>14</v>
      </c>
      <c r="C22" s="277"/>
      <c r="D22" s="164"/>
      <c r="E22" s="65"/>
      <c r="F22" s="36"/>
      <c r="G22" s="95"/>
      <c r="H22" s="22"/>
      <c r="I22" s="109"/>
      <c r="J22" s="109"/>
      <c r="K22" s="109"/>
      <c r="L22" s="109"/>
      <c r="M22" s="109"/>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46">
        <f>F15*80%</f>
        <v>1280.8000000000002</v>
      </c>
      <c r="D24" s="42"/>
      <c r="E24" s="45">
        <f>E15</f>
        <v>3343337881</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99"/>
      <c r="D30" s="199" t="s">
        <v>234</v>
      </c>
      <c r="E30" s="106"/>
      <c r="F30" s="106"/>
      <c r="G30" s="106"/>
      <c r="H30" s="106"/>
      <c r="I30" s="109"/>
      <c r="J30" s="109"/>
      <c r="K30" s="109"/>
      <c r="L30" s="109"/>
      <c r="M30" s="109"/>
      <c r="N30" s="110"/>
    </row>
    <row r="31" spans="1:14" x14ac:dyDescent="0.25">
      <c r="A31" s="101"/>
      <c r="B31" s="123" t="s">
        <v>141</v>
      </c>
      <c r="C31" s="199" t="s">
        <v>234</v>
      </c>
      <c r="D31" s="199"/>
      <c r="E31" s="106"/>
      <c r="F31" s="106"/>
      <c r="G31" s="106"/>
      <c r="H31" s="106"/>
      <c r="I31" s="109"/>
      <c r="J31" s="109"/>
      <c r="K31" s="109"/>
      <c r="L31" s="109"/>
      <c r="M31" s="109"/>
      <c r="N31" s="110"/>
    </row>
    <row r="32" spans="1:14" x14ac:dyDescent="0.25">
      <c r="A32" s="101"/>
      <c r="B32" s="123" t="s">
        <v>142</v>
      </c>
      <c r="C32" s="199" t="s">
        <v>234</v>
      </c>
      <c r="D32" s="199"/>
      <c r="E32" s="106"/>
      <c r="F32" s="106"/>
      <c r="G32" s="106"/>
      <c r="H32" s="106"/>
      <c r="I32" s="109"/>
      <c r="J32" s="109"/>
      <c r="K32" s="109"/>
      <c r="L32" s="109"/>
      <c r="M32" s="109"/>
      <c r="N32" s="110"/>
    </row>
    <row r="33" spans="1:17" x14ac:dyDescent="0.25">
      <c r="A33" s="101"/>
      <c r="B33" s="123" t="s">
        <v>143</v>
      </c>
      <c r="C33" s="199"/>
      <c r="D33" s="199" t="s">
        <v>234</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145</v>
      </c>
      <c r="C40" s="108">
        <v>40</v>
      </c>
      <c r="D40" s="162">
        <v>0</v>
      </c>
      <c r="E40" s="255">
        <f>+D40+D41</f>
        <v>0</v>
      </c>
      <c r="F40" s="106"/>
      <c r="G40" s="106"/>
      <c r="H40" s="106"/>
      <c r="I40" s="109"/>
      <c r="J40" s="109"/>
      <c r="K40" s="109"/>
      <c r="L40" s="109"/>
      <c r="M40" s="109"/>
      <c r="N40" s="110"/>
    </row>
    <row r="41" spans="1:17" ht="42.75" x14ac:dyDescent="0.25">
      <c r="A41" s="101"/>
      <c r="B41" s="107" t="s">
        <v>146</v>
      </c>
      <c r="C41" s="108">
        <v>60</v>
      </c>
      <c r="D41" s="162">
        <f>+F185</f>
        <v>0</v>
      </c>
      <c r="E41" s="25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8" t="s">
        <v>35</v>
      </c>
      <c r="N45" s="278"/>
    </row>
    <row r="46" spans="1:17" x14ac:dyDescent="0.25">
      <c r="B46" s="124" t="s">
        <v>30</v>
      </c>
      <c r="M46" s="66"/>
      <c r="N46" s="66"/>
    </row>
    <row r="47" spans="1:17" ht="15.75" thickBot="1" x14ac:dyDescent="0.3">
      <c r="M47" s="66"/>
      <c r="N47" s="66"/>
    </row>
    <row r="48" spans="1:17" s="109" customFormat="1" ht="109.5" customHeight="1" x14ac:dyDescent="0.25">
      <c r="B48" s="120" t="s">
        <v>147</v>
      </c>
      <c r="C48" s="120" t="s">
        <v>148</v>
      </c>
      <c r="D48" s="120" t="s">
        <v>149</v>
      </c>
      <c r="E48" s="120" t="s">
        <v>45</v>
      </c>
      <c r="F48" s="120" t="s">
        <v>22</v>
      </c>
      <c r="G48" s="120" t="s">
        <v>101</v>
      </c>
      <c r="H48" s="120" t="s">
        <v>17</v>
      </c>
      <c r="I48" s="120" t="s">
        <v>10</v>
      </c>
      <c r="J48" s="120" t="s">
        <v>31</v>
      </c>
      <c r="K48" s="120" t="s">
        <v>61</v>
      </c>
      <c r="L48" s="120" t="s">
        <v>20</v>
      </c>
      <c r="M48" s="105" t="s">
        <v>26</v>
      </c>
      <c r="N48" s="120" t="s">
        <v>150</v>
      </c>
      <c r="O48" s="120" t="s">
        <v>36</v>
      </c>
      <c r="P48" s="121" t="s">
        <v>11</v>
      </c>
      <c r="Q48" s="121" t="s">
        <v>19</v>
      </c>
    </row>
    <row r="49" spans="1:26" s="115" customFormat="1" x14ac:dyDescent="0.25">
      <c r="A49" s="47">
        <v>1</v>
      </c>
      <c r="B49" s="116" t="s">
        <v>237</v>
      </c>
      <c r="C49" s="117" t="s">
        <v>237</v>
      </c>
      <c r="D49" s="116" t="s">
        <v>258</v>
      </c>
      <c r="E49" s="111" t="s">
        <v>256</v>
      </c>
      <c r="F49" s="112" t="s">
        <v>138</v>
      </c>
      <c r="G49" s="154"/>
      <c r="H49" s="119">
        <v>41663</v>
      </c>
      <c r="I49" s="113" t="s">
        <v>259</v>
      </c>
      <c r="J49" s="113"/>
      <c r="K49" s="113" t="s">
        <v>260</v>
      </c>
      <c r="L49" s="113" t="s">
        <v>241</v>
      </c>
      <c r="M49" s="104">
        <v>368</v>
      </c>
      <c r="N49" s="104">
        <v>368</v>
      </c>
      <c r="O49" s="27"/>
      <c r="P49" s="27" t="s">
        <v>543</v>
      </c>
      <c r="Q49" s="155"/>
      <c r="R49" s="310"/>
      <c r="S49" s="114"/>
      <c r="T49" s="114"/>
      <c r="U49" s="114"/>
      <c r="V49" s="114"/>
      <c r="W49" s="114"/>
      <c r="X49" s="114"/>
      <c r="Y49" s="114"/>
      <c r="Z49" s="114"/>
    </row>
    <row r="50" spans="1:26" s="115" customFormat="1" x14ac:dyDescent="0.25">
      <c r="A50" s="47">
        <f>+A49+1</f>
        <v>2</v>
      </c>
      <c r="B50" s="116" t="s">
        <v>237</v>
      </c>
      <c r="C50" s="117" t="s">
        <v>237</v>
      </c>
      <c r="D50" s="116" t="s">
        <v>255</v>
      </c>
      <c r="E50" s="111" t="s">
        <v>257</v>
      </c>
      <c r="F50" s="112" t="s">
        <v>138</v>
      </c>
      <c r="G50" s="112"/>
      <c r="H50" s="119">
        <v>40269</v>
      </c>
      <c r="I50" s="113">
        <v>40543</v>
      </c>
      <c r="J50" s="113"/>
      <c r="K50" s="113" t="s">
        <v>261</v>
      </c>
      <c r="L50" s="113" t="s">
        <v>241</v>
      </c>
      <c r="M50" s="104">
        <v>3537</v>
      </c>
      <c r="N50" s="104">
        <v>3537</v>
      </c>
      <c r="O50" s="27"/>
      <c r="P50" s="27">
        <v>73</v>
      </c>
      <c r="Q50" s="155"/>
      <c r="R50" s="310"/>
      <c r="S50" s="114"/>
      <c r="T50" s="114"/>
      <c r="U50" s="114"/>
      <c r="V50" s="114"/>
      <c r="W50" s="114"/>
      <c r="X50" s="114"/>
      <c r="Y50" s="114"/>
      <c r="Z50" s="114"/>
    </row>
    <row r="51" spans="1:26" s="115" customFormat="1" ht="30" x14ac:dyDescent="0.25">
      <c r="A51" s="47">
        <f t="shared" ref="A51:A56" si="0">+A50+1</f>
        <v>3</v>
      </c>
      <c r="B51" s="116" t="s">
        <v>237</v>
      </c>
      <c r="C51" s="117" t="s">
        <v>237</v>
      </c>
      <c r="D51" s="116" t="s">
        <v>262</v>
      </c>
      <c r="E51" s="111" t="s">
        <v>245</v>
      </c>
      <c r="F51" s="112" t="s">
        <v>139</v>
      </c>
      <c r="G51" s="112"/>
      <c r="H51" s="119">
        <v>40944</v>
      </c>
      <c r="I51" s="113">
        <v>41248</v>
      </c>
      <c r="J51" s="113"/>
      <c r="K51" s="113" t="s">
        <v>241</v>
      </c>
      <c r="L51" s="113" t="s">
        <v>240</v>
      </c>
      <c r="M51" s="104">
        <v>500</v>
      </c>
      <c r="N51" s="104">
        <v>500</v>
      </c>
      <c r="O51" s="27"/>
      <c r="P51" s="27" t="s">
        <v>263</v>
      </c>
      <c r="Q51" s="155"/>
      <c r="R51" s="310"/>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7" customHeight="1" x14ac:dyDescent="0.25">
      <c r="A57" s="47"/>
      <c r="B57" s="50" t="s">
        <v>16</v>
      </c>
      <c r="C57" s="117"/>
      <c r="D57" s="116"/>
      <c r="E57" s="111"/>
      <c r="F57" s="112"/>
      <c r="G57" s="112"/>
      <c r="H57" s="112"/>
      <c r="I57" s="113"/>
      <c r="J57" s="113"/>
      <c r="K57" s="118" t="s">
        <v>264</v>
      </c>
      <c r="L57" s="118" t="s">
        <v>240</v>
      </c>
      <c r="M57" s="153">
        <v>3537</v>
      </c>
      <c r="N57" s="118" t="s">
        <v>544</v>
      </c>
      <c r="O57" s="27"/>
      <c r="P57" s="27"/>
      <c r="Q57" s="156"/>
    </row>
    <row r="58" spans="1:26" s="30" customFormat="1" ht="24.75" customHeight="1" x14ac:dyDescent="0.25">
      <c r="E58" s="31"/>
    </row>
    <row r="59" spans="1:26" s="30" customFormat="1" x14ac:dyDescent="0.25">
      <c r="B59" s="279" t="s">
        <v>28</v>
      </c>
      <c r="C59" s="279" t="s">
        <v>27</v>
      </c>
      <c r="D59" s="281" t="s">
        <v>34</v>
      </c>
      <c r="E59" s="281"/>
    </row>
    <row r="60" spans="1:26" s="30" customFormat="1" x14ac:dyDescent="0.25">
      <c r="B60" s="280"/>
      <c r="C60" s="280"/>
      <c r="D60" s="165" t="s">
        <v>23</v>
      </c>
      <c r="E60" s="63" t="s">
        <v>24</v>
      </c>
    </row>
    <row r="61" spans="1:26" s="30" customFormat="1" ht="30.6" customHeight="1" x14ac:dyDescent="0.25">
      <c r="B61" s="60" t="s">
        <v>21</v>
      </c>
      <c r="C61" s="61" t="str">
        <f>+K57</f>
        <v>17 meses y 7 días</v>
      </c>
      <c r="D61" s="58"/>
      <c r="E61" s="58" t="s">
        <v>234</v>
      </c>
      <c r="F61" s="32"/>
      <c r="G61" s="32"/>
      <c r="H61" s="32"/>
      <c r="I61" s="32"/>
      <c r="J61" s="32"/>
      <c r="K61" s="32"/>
      <c r="L61" s="32"/>
      <c r="M61" s="32"/>
    </row>
    <row r="62" spans="1:26" s="30" customFormat="1" ht="30" customHeight="1" x14ac:dyDescent="0.25">
      <c r="B62" s="60" t="s">
        <v>25</v>
      </c>
      <c r="C62" s="61">
        <f>+M57</f>
        <v>3537</v>
      </c>
      <c r="D62" s="58" t="s">
        <v>234</v>
      </c>
      <c r="E62" s="58"/>
    </row>
    <row r="63" spans="1:26" s="30" customFormat="1" x14ac:dyDescent="0.25">
      <c r="B63" s="33"/>
      <c r="C63" s="282"/>
      <c r="D63" s="282"/>
      <c r="E63" s="282"/>
      <c r="F63" s="282"/>
      <c r="G63" s="282"/>
      <c r="H63" s="282"/>
      <c r="I63" s="282"/>
      <c r="J63" s="282"/>
      <c r="K63" s="282"/>
      <c r="L63" s="282"/>
      <c r="M63" s="282"/>
      <c r="N63" s="282"/>
    </row>
    <row r="64" spans="1:26" ht="28.15" customHeight="1" thickBot="1" x14ac:dyDescent="0.3"/>
    <row r="65" spans="2:17" ht="27" thickBot="1" x14ac:dyDescent="0.3">
      <c r="B65" s="283" t="s">
        <v>102</v>
      </c>
      <c r="C65" s="283"/>
      <c r="D65" s="283"/>
      <c r="E65" s="283"/>
      <c r="F65" s="283"/>
      <c r="G65" s="283"/>
      <c r="H65" s="283"/>
      <c r="I65" s="283"/>
      <c r="J65" s="283"/>
      <c r="K65" s="283"/>
      <c r="L65" s="283"/>
      <c r="M65" s="283"/>
      <c r="N65" s="283"/>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57" t="s">
        <v>3</v>
      </c>
      <c r="P68" s="258"/>
      <c r="Q68" s="69" t="s">
        <v>18</v>
      </c>
    </row>
    <row r="69" spans="2:17" ht="30" x14ac:dyDescent="0.25">
      <c r="B69" s="166" t="s">
        <v>160</v>
      </c>
      <c r="C69" s="166" t="s">
        <v>185</v>
      </c>
      <c r="D69" s="47" t="s">
        <v>199</v>
      </c>
      <c r="E69" s="167">
        <v>300</v>
      </c>
      <c r="F69" s="4"/>
      <c r="G69" s="4"/>
      <c r="H69" s="4"/>
      <c r="I69" s="99" t="s">
        <v>139</v>
      </c>
      <c r="J69" s="123" t="s">
        <v>138</v>
      </c>
      <c r="K69" s="123" t="s">
        <v>138</v>
      </c>
      <c r="L69" s="123" t="s">
        <v>138</v>
      </c>
      <c r="M69" s="123" t="s">
        <v>138</v>
      </c>
      <c r="N69" s="123" t="s">
        <v>138</v>
      </c>
      <c r="O69" s="163" t="s">
        <v>236</v>
      </c>
      <c r="P69" s="163" t="s">
        <v>549</v>
      </c>
      <c r="Q69" s="123" t="s">
        <v>138</v>
      </c>
    </row>
    <row r="70" spans="2:17" x14ac:dyDescent="0.25">
      <c r="B70" s="166" t="s">
        <v>160</v>
      </c>
      <c r="C70" s="166" t="s">
        <v>186</v>
      </c>
      <c r="D70" s="166" t="s">
        <v>200</v>
      </c>
      <c r="E70" s="167">
        <v>300</v>
      </c>
      <c r="F70" s="4"/>
      <c r="G70" s="4"/>
      <c r="H70" s="4"/>
      <c r="I70" s="99" t="s">
        <v>139</v>
      </c>
      <c r="J70" s="123" t="s">
        <v>138</v>
      </c>
      <c r="K70" s="123" t="s">
        <v>138</v>
      </c>
      <c r="L70" s="123" t="s">
        <v>233</v>
      </c>
      <c r="M70" s="123" t="s">
        <v>233</v>
      </c>
      <c r="N70" s="123" t="s">
        <v>138</v>
      </c>
      <c r="O70" s="163" t="s">
        <v>235</v>
      </c>
      <c r="P70" s="163" t="s">
        <v>549</v>
      </c>
      <c r="Q70" s="123" t="s">
        <v>138</v>
      </c>
    </row>
    <row r="71" spans="2:17" x14ac:dyDescent="0.25">
      <c r="B71" s="166" t="s">
        <v>160</v>
      </c>
      <c r="C71" s="166" t="s">
        <v>195</v>
      </c>
      <c r="D71" s="166" t="s">
        <v>161</v>
      </c>
      <c r="E71" s="167">
        <v>300</v>
      </c>
      <c r="F71" s="4"/>
      <c r="G71" s="4"/>
      <c r="H71" s="4"/>
      <c r="I71" s="99" t="s">
        <v>139</v>
      </c>
      <c r="J71" s="123" t="s">
        <v>138</v>
      </c>
      <c r="K71" s="123" t="s">
        <v>138</v>
      </c>
      <c r="L71" s="123" t="s">
        <v>233</v>
      </c>
      <c r="M71" s="123" t="s">
        <v>233</v>
      </c>
      <c r="N71" s="123" t="s">
        <v>138</v>
      </c>
      <c r="O71" s="163" t="s">
        <v>235</v>
      </c>
      <c r="P71" s="163" t="s">
        <v>549</v>
      </c>
      <c r="Q71" s="123" t="s">
        <v>138</v>
      </c>
    </row>
    <row r="72" spans="2:17" x14ac:dyDescent="0.25">
      <c r="B72" s="166" t="s">
        <v>160</v>
      </c>
      <c r="C72" s="166" t="s">
        <v>196</v>
      </c>
      <c r="D72" s="166" t="s">
        <v>201</v>
      </c>
      <c r="E72" s="167">
        <v>300</v>
      </c>
      <c r="F72" s="4"/>
      <c r="G72" s="4"/>
      <c r="H72" s="4"/>
      <c r="I72" s="99" t="s">
        <v>139</v>
      </c>
      <c r="J72" s="123" t="s">
        <v>138</v>
      </c>
      <c r="K72" s="123" t="s">
        <v>138</v>
      </c>
      <c r="L72" s="123" t="s">
        <v>233</v>
      </c>
      <c r="M72" s="123" t="s">
        <v>233</v>
      </c>
      <c r="N72" s="123" t="s">
        <v>138</v>
      </c>
      <c r="O72" s="163" t="s">
        <v>235</v>
      </c>
      <c r="P72" s="163" t="s">
        <v>549</v>
      </c>
      <c r="Q72" s="123" t="s">
        <v>138</v>
      </c>
    </row>
    <row r="73" spans="2:17" x14ac:dyDescent="0.25">
      <c r="B73" s="166" t="s">
        <v>160</v>
      </c>
      <c r="C73" s="166" t="s">
        <v>197</v>
      </c>
      <c r="D73" s="166" t="s">
        <v>202</v>
      </c>
      <c r="E73" s="167">
        <v>50</v>
      </c>
      <c r="F73" s="4"/>
      <c r="G73" s="4"/>
      <c r="H73" s="4"/>
      <c r="I73" s="99" t="s">
        <v>139</v>
      </c>
      <c r="J73" s="123" t="s">
        <v>138</v>
      </c>
      <c r="K73" s="123" t="s">
        <v>138</v>
      </c>
      <c r="L73" s="123" t="s">
        <v>233</v>
      </c>
      <c r="M73" s="123" t="s">
        <v>233</v>
      </c>
      <c r="N73" s="123" t="s">
        <v>138</v>
      </c>
      <c r="O73" s="163" t="s">
        <v>235</v>
      </c>
      <c r="P73" s="163" t="s">
        <v>549</v>
      </c>
      <c r="Q73" s="123" t="s">
        <v>138</v>
      </c>
    </row>
    <row r="74" spans="2:17" x14ac:dyDescent="0.25">
      <c r="B74" s="166" t="s">
        <v>160</v>
      </c>
      <c r="C74" s="166" t="s">
        <v>198</v>
      </c>
      <c r="D74" s="166" t="s">
        <v>203</v>
      </c>
      <c r="E74" s="167">
        <v>50</v>
      </c>
      <c r="F74" s="4"/>
      <c r="G74" s="4"/>
      <c r="H74" s="4"/>
      <c r="I74" s="99" t="s">
        <v>139</v>
      </c>
      <c r="J74" s="123" t="s">
        <v>138</v>
      </c>
      <c r="K74" s="123" t="s">
        <v>138</v>
      </c>
      <c r="L74" s="123" t="s">
        <v>233</v>
      </c>
      <c r="M74" s="123" t="s">
        <v>233</v>
      </c>
      <c r="N74" s="123" t="s">
        <v>138</v>
      </c>
      <c r="O74" s="163" t="s">
        <v>235</v>
      </c>
      <c r="P74" s="163" t="s">
        <v>549</v>
      </c>
      <c r="Q74" s="123" t="s">
        <v>138</v>
      </c>
    </row>
    <row r="75" spans="2:17" x14ac:dyDescent="0.25">
      <c r="B75" s="166" t="s">
        <v>160</v>
      </c>
      <c r="C75" s="166" t="s">
        <v>162</v>
      </c>
      <c r="D75" s="166" t="s">
        <v>204</v>
      </c>
      <c r="E75" s="167">
        <v>50</v>
      </c>
      <c r="F75" s="4"/>
      <c r="G75" s="4"/>
      <c r="H75" s="4"/>
      <c r="I75" s="99" t="s">
        <v>139</v>
      </c>
      <c r="J75" s="123" t="s">
        <v>138</v>
      </c>
      <c r="K75" s="123" t="s">
        <v>138</v>
      </c>
      <c r="L75" s="123" t="s">
        <v>233</v>
      </c>
      <c r="M75" s="123" t="s">
        <v>233</v>
      </c>
      <c r="N75" s="123" t="s">
        <v>138</v>
      </c>
      <c r="O75" s="163" t="s">
        <v>235</v>
      </c>
      <c r="P75" s="163" t="s">
        <v>549</v>
      </c>
      <c r="Q75" s="123" t="s">
        <v>138</v>
      </c>
    </row>
    <row r="76" spans="2:17" ht="30" x14ac:dyDescent="0.25">
      <c r="B76" s="166" t="s">
        <v>160</v>
      </c>
      <c r="C76" s="166" t="s">
        <v>163</v>
      </c>
      <c r="D76" s="166" t="s">
        <v>205</v>
      </c>
      <c r="E76" s="167">
        <v>50</v>
      </c>
      <c r="F76" s="4"/>
      <c r="G76" s="4"/>
      <c r="H76" s="4"/>
      <c r="I76" s="99" t="s">
        <v>139</v>
      </c>
      <c r="J76" s="123" t="s">
        <v>138</v>
      </c>
      <c r="K76" s="123" t="s">
        <v>138</v>
      </c>
      <c r="L76" s="123" t="s">
        <v>233</v>
      </c>
      <c r="M76" s="123" t="s">
        <v>233</v>
      </c>
      <c r="N76" s="123" t="s">
        <v>138</v>
      </c>
      <c r="O76" s="163" t="s">
        <v>235</v>
      </c>
      <c r="P76" s="163" t="s">
        <v>549</v>
      </c>
      <c r="Q76" s="123" t="s">
        <v>138</v>
      </c>
    </row>
    <row r="77" spans="2:17" x14ac:dyDescent="0.25">
      <c r="B77" s="166" t="s">
        <v>160</v>
      </c>
      <c r="C77" s="166" t="s">
        <v>164</v>
      </c>
      <c r="D77" s="166" t="s">
        <v>206</v>
      </c>
      <c r="E77" s="167">
        <v>50</v>
      </c>
      <c r="F77" s="4"/>
      <c r="G77" s="4"/>
      <c r="H77" s="4"/>
      <c r="I77" s="99" t="s">
        <v>139</v>
      </c>
      <c r="J77" s="123" t="s">
        <v>138</v>
      </c>
      <c r="K77" s="123" t="s">
        <v>138</v>
      </c>
      <c r="L77" s="123" t="s">
        <v>233</v>
      </c>
      <c r="M77" s="123" t="s">
        <v>233</v>
      </c>
      <c r="N77" s="123" t="s">
        <v>138</v>
      </c>
      <c r="O77" s="163" t="s">
        <v>235</v>
      </c>
      <c r="P77" s="163" t="s">
        <v>549</v>
      </c>
      <c r="Q77" s="123" t="s">
        <v>138</v>
      </c>
    </row>
    <row r="78" spans="2:17" x14ac:dyDescent="0.25">
      <c r="B78" s="166" t="s">
        <v>160</v>
      </c>
      <c r="C78" s="166" t="s">
        <v>165</v>
      </c>
      <c r="D78" s="166" t="s">
        <v>207</v>
      </c>
      <c r="E78" s="167">
        <v>50</v>
      </c>
      <c r="F78" s="4"/>
      <c r="G78" s="4"/>
      <c r="H78" s="4"/>
      <c r="I78" s="99" t="s">
        <v>139</v>
      </c>
      <c r="J78" s="123" t="s">
        <v>138</v>
      </c>
      <c r="K78" s="123" t="s">
        <v>138</v>
      </c>
      <c r="L78" s="123" t="s">
        <v>233</v>
      </c>
      <c r="M78" s="123" t="s">
        <v>233</v>
      </c>
      <c r="N78" s="123" t="s">
        <v>138</v>
      </c>
      <c r="O78" s="163" t="s">
        <v>235</v>
      </c>
      <c r="P78" s="163" t="s">
        <v>549</v>
      </c>
      <c r="Q78" s="123" t="s">
        <v>138</v>
      </c>
    </row>
    <row r="79" spans="2:17" x14ac:dyDescent="0.25">
      <c r="B79" s="166" t="s">
        <v>160</v>
      </c>
      <c r="C79" s="166" t="s">
        <v>166</v>
      </c>
      <c r="D79" s="166" t="s">
        <v>208</v>
      </c>
      <c r="E79" s="167">
        <v>50</v>
      </c>
      <c r="F79" s="4"/>
      <c r="G79" s="4"/>
      <c r="H79" s="4"/>
      <c r="I79" s="99" t="s">
        <v>139</v>
      </c>
      <c r="J79" s="123" t="s">
        <v>138</v>
      </c>
      <c r="K79" s="123" t="s">
        <v>138</v>
      </c>
      <c r="L79" s="123" t="s">
        <v>233</v>
      </c>
      <c r="M79" s="123" t="s">
        <v>233</v>
      </c>
      <c r="N79" s="123" t="s">
        <v>138</v>
      </c>
      <c r="O79" s="163" t="s">
        <v>235</v>
      </c>
      <c r="P79" s="163" t="s">
        <v>549</v>
      </c>
      <c r="Q79" s="123" t="s">
        <v>138</v>
      </c>
    </row>
    <row r="80" spans="2:17" x14ac:dyDescent="0.25">
      <c r="B80" s="166" t="s">
        <v>160</v>
      </c>
      <c r="C80" s="166" t="s">
        <v>167</v>
      </c>
      <c r="D80" s="166" t="s">
        <v>209</v>
      </c>
      <c r="E80" s="167">
        <v>50</v>
      </c>
      <c r="F80" s="4"/>
      <c r="G80" s="4"/>
      <c r="H80" s="4"/>
      <c r="I80" s="99" t="s">
        <v>139</v>
      </c>
      <c r="J80" s="123" t="s">
        <v>138</v>
      </c>
      <c r="K80" s="123" t="s">
        <v>138</v>
      </c>
      <c r="L80" s="123" t="s">
        <v>233</v>
      </c>
      <c r="M80" s="123" t="s">
        <v>233</v>
      </c>
      <c r="N80" s="123" t="s">
        <v>138</v>
      </c>
      <c r="O80" s="163" t="s">
        <v>235</v>
      </c>
      <c r="P80" s="163" t="s">
        <v>549</v>
      </c>
      <c r="Q80" s="123" t="s">
        <v>138</v>
      </c>
    </row>
    <row r="81" spans="2:17" x14ac:dyDescent="0.25">
      <c r="B81" s="166" t="s">
        <v>160</v>
      </c>
      <c r="C81" s="166" t="s">
        <v>168</v>
      </c>
      <c r="D81" s="166" t="s">
        <v>210</v>
      </c>
      <c r="E81" s="167">
        <v>50</v>
      </c>
      <c r="F81" s="4"/>
      <c r="G81" s="4"/>
      <c r="H81" s="4"/>
      <c r="I81" s="99" t="s">
        <v>139</v>
      </c>
      <c r="J81" s="123" t="s">
        <v>138</v>
      </c>
      <c r="K81" s="123" t="s">
        <v>138</v>
      </c>
      <c r="L81" s="123" t="s">
        <v>233</v>
      </c>
      <c r="M81" s="123" t="s">
        <v>233</v>
      </c>
      <c r="N81" s="123" t="s">
        <v>138</v>
      </c>
      <c r="O81" s="163" t="s">
        <v>235</v>
      </c>
      <c r="P81" s="163" t="s">
        <v>549</v>
      </c>
      <c r="Q81" s="123" t="s">
        <v>138</v>
      </c>
    </row>
    <row r="82" spans="2:17" x14ac:dyDescent="0.25">
      <c r="B82" s="166" t="s">
        <v>160</v>
      </c>
      <c r="C82" s="166" t="s">
        <v>169</v>
      </c>
      <c r="D82" s="166" t="s">
        <v>211</v>
      </c>
      <c r="E82" s="167">
        <v>50</v>
      </c>
      <c r="F82" s="4"/>
      <c r="G82" s="4"/>
      <c r="H82" s="4"/>
      <c r="I82" s="99" t="s">
        <v>139</v>
      </c>
      <c r="J82" s="123" t="s">
        <v>138</v>
      </c>
      <c r="K82" s="123" t="s">
        <v>138</v>
      </c>
      <c r="L82" s="123" t="s">
        <v>233</v>
      </c>
      <c r="M82" s="123" t="s">
        <v>233</v>
      </c>
      <c r="N82" s="123" t="s">
        <v>138</v>
      </c>
      <c r="O82" s="163" t="s">
        <v>235</v>
      </c>
      <c r="P82" s="163" t="s">
        <v>549</v>
      </c>
      <c r="Q82" s="123" t="s">
        <v>138</v>
      </c>
    </row>
    <row r="83" spans="2:17" x14ac:dyDescent="0.25">
      <c r="B83" s="166" t="s">
        <v>160</v>
      </c>
      <c r="C83" s="166" t="s">
        <v>170</v>
      </c>
      <c r="D83" s="166" t="s">
        <v>212</v>
      </c>
      <c r="E83" s="167">
        <v>50</v>
      </c>
      <c r="F83" s="4"/>
      <c r="G83" s="4"/>
      <c r="H83" s="4"/>
      <c r="I83" s="99" t="s">
        <v>139</v>
      </c>
      <c r="J83" s="123" t="s">
        <v>138</v>
      </c>
      <c r="K83" s="123" t="s">
        <v>138</v>
      </c>
      <c r="L83" s="123" t="s">
        <v>233</v>
      </c>
      <c r="M83" s="123" t="s">
        <v>233</v>
      </c>
      <c r="N83" s="123" t="s">
        <v>138</v>
      </c>
      <c r="O83" s="163" t="s">
        <v>235</v>
      </c>
      <c r="P83" s="163" t="s">
        <v>549</v>
      </c>
      <c r="Q83" s="123" t="s">
        <v>138</v>
      </c>
    </row>
    <row r="84" spans="2:17" x14ac:dyDescent="0.25">
      <c r="B84" s="166" t="s">
        <v>160</v>
      </c>
      <c r="C84" s="166" t="s">
        <v>171</v>
      </c>
      <c r="D84" s="166" t="s">
        <v>213</v>
      </c>
      <c r="E84" s="167">
        <v>50</v>
      </c>
      <c r="F84" s="4"/>
      <c r="G84" s="4"/>
      <c r="H84" s="4"/>
      <c r="I84" s="99" t="s">
        <v>139</v>
      </c>
      <c r="J84" s="123" t="s">
        <v>138</v>
      </c>
      <c r="K84" s="123" t="s">
        <v>138</v>
      </c>
      <c r="L84" s="123" t="s">
        <v>233</v>
      </c>
      <c r="M84" s="123" t="s">
        <v>233</v>
      </c>
      <c r="N84" s="123" t="s">
        <v>138</v>
      </c>
      <c r="O84" s="163" t="s">
        <v>235</v>
      </c>
      <c r="P84" s="163" t="s">
        <v>549</v>
      </c>
      <c r="Q84" s="123" t="s">
        <v>138</v>
      </c>
    </row>
    <row r="85" spans="2:17" x14ac:dyDescent="0.25">
      <c r="B85" s="166" t="s">
        <v>160</v>
      </c>
      <c r="C85" s="166" t="s">
        <v>172</v>
      </c>
      <c r="D85" s="166" t="s">
        <v>214</v>
      </c>
      <c r="E85" s="167">
        <v>50</v>
      </c>
      <c r="F85" s="4"/>
      <c r="G85" s="4"/>
      <c r="H85" s="4"/>
      <c r="I85" s="99" t="s">
        <v>139</v>
      </c>
      <c r="J85" s="123" t="s">
        <v>138</v>
      </c>
      <c r="K85" s="123" t="s">
        <v>138</v>
      </c>
      <c r="L85" s="123" t="s">
        <v>233</v>
      </c>
      <c r="M85" s="123" t="s">
        <v>233</v>
      </c>
      <c r="N85" s="123" t="s">
        <v>138</v>
      </c>
      <c r="O85" s="163" t="s">
        <v>235</v>
      </c>
      <c r="P85" s="163" t="s">
        <v>549</v>
      </c>
      <c r="Q85" s="123" t="s">
        <v>138</v>
      </c>
    </row>
    <row r="86" spans="2:17" x14ac:dyDescent="0.25">
      <c r="B86" s="166" t="s">
        <v>160</v>
      </c>
      <c r="C86" s="166" t="s">
        <v>173</v>
      </c>
      <c r="D86" s="166" t="s">
        <v>215</v>
      </c>
      <c r="E86" s="167">
        <v>50</v>
      </c>
      <c r="F86" s="4"/>
      <c r="G86" s="4"/>
      <c r="H86" s="4"/>
      <c r="I86" s="99" t="s">
        <v>139</v>
      </c>
      <c r="J86" s="123" t="s">
        <v>138</v>
      </c>
      <c r="K86" s="123" t="s">
        <v>138</v>
      </c>
      <c r="L86" s="123" t="s">
        <v>233</v>
      </c>
      <c r="M86" s="123" t="s">
        <v>233</v>
      </c>
      <c r="N86" s="123" t="s">
        <v>138</v>
      </c>
      <c r="O86" s="163" t="s">
        <v>235</v>
      </c>
      <c r="P86" s="163" t="s">
        <v>549</v>
      </c>
      <c r="Q86" s="123" t="s">
        <v>138</v>
      </c>
    </row>
    <row r="87" spans="2:17" ht="30" x14ac:dyDescent="0.25">
      <c r="B87" s="166" t="s">
        <v>160</v>
      </c>
      <c r="C87" s="166" t="s">
        <v>174</v>
      </c>
      <c r="D87" s="166" t="s">
        <v>216</v>
      </c>
      <c r="E87" s="167">
        <v>50</v>
      </c>
      <c r="F87" s="4"/>
      <c r="G87" s="4"/>
      <c r="H87" s="4"/>
      <c r="I87" s="99" t="s">
        <v>139</v>
      </c>
      <c r="J87" s="123" t="s">
        <v>138</v>
      </c>
      <c r="K87" s="123" t="s">
        <v>138</v>
      </c>
      <c r="L87" s="123" t="s">
        <v>233</v>
      </c>
      <c r="M87" s="123" t="s">
        <v>233</v>
      </c>
      <c r="N87" s="123" t="s">
        <v>138</v>
      </c>
      <c r="O87" s="163" t="s">
        <v>235</v>
      </c>
      <c r="P87" s="163" t="s">
        <v>549</v>
      </c>
      <c r="Q87" s="123" t="s">
        <v>138</v>
      </c>
    </row>
    <row r="88" spans="2:17" x14ac:dyDescent="0.25">
      <c r="B88" s="166" t="s">
        <v>160</v>
      </c>
      <c r="C88" s="166" t="s">
        <v>175</v>
      </c>
      <c r="D88" s="166" t="s">
        <v>217</v>
      </c>
      <c r="E88" s="167">
        <v>50</v>
      </c>
      <c r="F88" s="4"/>
      <c r="G88" s="4"/>
      <c r="H88" s="4"/>
      <c r="I88" s="99" t="s">
        <v>139</v>
      </c>
      <c r="J88" s="123" t="s">
        <v>138</v>
      </c>
      <c r="K88" s="123" t="s">
        <v>138</v>
      </c>
      <c r="L88" s="123" t="s">
        <v>233</v>
      </c>
      <c r="M88" s="123" t="s">
        <v>233</v>
      </c>
      <c r="N88" s="123" t="s">
        <v>138</v>
      </c>
      <c r="O88" s="163" t="s">
        <v>235</v>
      </c>
      <c r="P88" s="163" t="s">
        <v>549</v>
      </c>
      <c r="Q88" s="123" t="s">
        <v>138</v>
      </c>
    </row>
    <row r="89" spans="2:17" x14ac:dyDescent="0.25">
      <c r="B89" s="166" t="s">
        <v>160</v>
      </c>
      <c r="C89" s="166" t="s">
        <v>176</v>
      </c>
      <c r="D89" s="166" t="s">
        <v>218</v>
      </c>
      <c r="E89" s="167">
        <v>50</v>
      </c>
      <c r="F89" s="4"/>
      <c r="G89" s="4"/>
      <c r="H89" s="4"/>
      <c r="I89" s="99" t="s">
        <v>139</v>
      </c>
      <c r="J89" s="123" t="s">
        <v>138</v>
      </c>
      <c r="K89" s="123" t="s">
        <v>138</v>
      </c>
      <c r="L89" s="123" t="s">
        <v>233</v>
      </c>
      <c r="M89" s="123" t="s">
        <v>233</v>
      </c>
      <c r="N89" s="123" t="s">
        <v>138</v>
      </c>
      <c r="O89" s="163" t="s">
        <v>235</v>
      </c>
      <c r="P89" s="163" t="s">
        <v>549</v>
      </c>
      <c r="Q89" s="123" t="s">
        <v>138</v>
      </c>
    </row>
    <row r="90" spans="2:17" x14ac:dyDescent="0.25">
      <c r="B90" s="166" t="s">
        <v>160</v>
      </c>
      <c r="C90" s="166" t="s">
        <v>177</v>
      </c>
      <c r="D90" s="166" t="s">
        <v>219</v>
      </c>
      <c r="E90" s="167">
        <v>50</v>
      </c>
      <c r="F90" s="4"/>
      <c r="G90" s="4"/>
      <c r="H90" s="4"/>
      <c r="I90" s="99" t="s">
        <v>139</v>
      </c>
      <c r="J90" s="123" t="s">
        <v>138</v>
      </c>
      <c r="K90" s="123" t="s">
        <v>138</v>
      </c>
      <c r="L90" s="123" t="s">
        <v>233</v>
      </c>
      <c r="M90" s="123" t="s">
        <v>233</v>
      </c>
      <c r="N90" s="123" t="s">
        <v>138</v>
      </c>
      <c r="O90" s="163" t="s">
        <v>235</v>
      </c>
      <c r="P90" s="163" t="s">
        <v>549</v>
      </c>
      <c r="Q90" s="123" t="s">
        <v>138</v>
      </c>
    </row>
    <row r="91" spans="2:17" x14ac:dyDescent="0.25">
      <c r="B91" s="166" t="s">
        <v>160</v>
      </c>
      <c r="C91" s="166" t="s">
        <v>178</v>
      </c>
      <c r="D91" s="166" t="s">
        <v>220</v>
      </c>
      <c r="E91" s="167">
        <v>51</v>
      </c>
      <c r="F91" s="4"/>
      <c r="G91" s="4"/>
      <c r="H91" s="4"/>
      <c r="I91" s="99" t="s">
        <v>139</v>
      </c>
      <c r="J91" s="123" t="s">
        <v>138</v>
      </c>
      <c r="K91" s="123" t="s">
        <v>138</v>
      </c>
      <c r="L91" s="123" t="s">
        <v>233</v>
      </c>
      <c r="M91" s="123" t="s">
        <v>233</v>
      </c>
      <c r="N91" s="123" t="s">
        <v>138</v>
      </c>
      <c r="O91" s="163" t="s">
        <v>235</v>
      </c>
      <c r="P91" s="163" t="s">
        <v>549</v>
      </c>
      <c r="Q91" s="123" t="s">
        <v>138</v>
      </c>
    </row>
    <row r="92" spans="2:17" x14ac:dyDescent="0.25">
      <c r="B92" s="166" t="s">
        <v>160</v>
      </c>
      <c r="C92" s="166" t="s">
        <v>179</v>
      </c>
      <c r="D92" s="166" t="s">
        <v>221</v>
      </c>
      <c r="E92" s="167">
        <v>50</v>
      </c>
      <c r="F92" s="4"/>
      <c r="G92" s="4"/>
      <c r="H92" s="4"/>
      <c r="I92" s="99" t="s">
        <v>139</v>
      </c>
      <c r="J92" s="123" t="s">
        <v>138</v>
      </c>
      <c r="K92" s="123" t="s">
        <v>138</v>
      </c>
      <c r="L92" s="123" t="s">
        <v>233</v>
      </c>
      <c r="M92" s="123" t="s">
        <v>233</v>
      </c>
      <c r="N92" s="123" t="s">
        <v>138</v>
      </c>
      <c r="O92" s="163" t="s">
        <v>235</v>
      </c>
      <c r="P92" s="163" t="s">
        <v>549</v>
      </c>
      <c r="Q92" s="123" t="s">
        <v>138</v>
      </c>
    </row>
    <row r="93" spans="2:17" x14ac:dyDescent="0.25">
      <c r="B93" s="166" t="s">
        <v>160</v>
      </c>
      <c r="C93" s="166" t="s">
        <v>180</v>
      </c>
      <c r="D93" s="166" t="s">
        <v>222</v>
      </c>
      <c r="E93" s="167">
        <v>50</v>
      </c>
      <c r="F93" s="4"/>
      <c r="G93" s="4"/>
      <c r="H93" s="4"/>
      <c r="I93" s="99" t="s">
        <v>139</v>
      </c>
      <c r="J93" s="123" t="s">
        <v>138</v>
      </c>
      <c r="K93" s="123" t="s">
        <v>138</v>
      </c>
      <c r="L93" s="123" t="s">
        <v>233</v>
      </c>
      <c r="M93" s="123" t="s">
        <v>233</v>
      </c>
      <c r="N93" s="123" t="s">
        <v>138</v>
      </c>
      <c r="O93" s="163" t="s">
        <v>235</v>
      </c>
      <c r="P93" s="163" t="s">
        <v>549</v>
      </c>
      <c r="Q93" s="123" t="s">
        <v>138</v>
      </c>
    </row>
    <row r="94" spans="2:17" x14ac:dyDescent="0.25">
      <c r="B94" s="166" t="s">
        <v>160</v>
      </c>
      <c r="C94" s="166" t="s">
        <v>181</v>
      </c>
      <c r="D94" s="166" t="s">
        <v>223</v>
      </c>
      <c r="E94" s="167">
        <v>50</v>
      </c>
      <c r="F94" s="4"/>
      <c r="G94" s="4"/>
      <c r="H94" s="4"/>
      <c r="I94" s="99" t="s">
        <v>139</v>
      </c>
      <c r="J94" s="123" t="s">
        <v>138</v>
      </c>
      <c r="K94" s="123" t="s">
        <v>138</v>
      </c>
      <c r="L94" s="123" t="s">
        <v>233</v>
      </c>
      <c r="M94" s="123" t="s">
        <v>233</v>
      </c>
      <c r="N94" s="123" t="s">
        <v>138</v>
      </c>
      <c r="O94" s="163" t="s">
        <v>235</v>
      </c>
      <c r="P94" s="163" t="s">
        <v>549</v>
      </c>
      <c r="Q94" s="123" t="s">
        <v>138</v>
      </c>
    </row>
    <row r="95" spans="2:17" x14ac:dyDescent="0.25">
      <c r="B95" s="166" t="s">
        <v>160</v>
      </c>
      <c r="C95" s="166" t="s">
        <v>182</v>
      </c>
      <c r="D95" s="166" t="s">
        <v>224</v>
      </c>
      <c r="E95" s="167">
        <v>50</v>
      </c>
      <c r="F95" s="4"/>
      <c r="G95" s="4"/>
      <c r="H95" s="4"/>
      <c r="I95" s="99" t="s">
        <v>139</v>
      </c>
      <c r="J95" s="123" t="s">
        <v>138</v>
      </c>
      <c r="K95" s="123" t="s">
        <v>138</v>
      </c>
      <c r="L95" s="123" t="s">
        <v>233</v>
      </c>
      <c r="M95" s="123" t="s">
        <v>233</v>
      </c>
      <c r="N95" s="123" t="s">
        <v>138</v>
      </c>
      <c r="O95" s="163" t="s">
        <v>235</v>
      </c>
      <c r="P95" s="163" t="s">
        <v>549</v>
      </c>
      <c r="Q95" s="123" t="s">
        <v>138</v>
      </c>
    </row>
    <row r="96" spans="2:17" x14ac:dyDescent="0.25">
      <c r="B96" s="166" t="s">
        <v>160</v>
      </c>
      <c r="C96" s="166" t="s">
        <v>183</v>
      </c>
      <c r="D96" s="166" t="s">
        <v>225</v>
      </c>
      <c r="E96" s="167">
        <v>300</v>
      </c>
      <c r="F96" s="4"/>
      <c r="G96" s="4"/>
      <c r="H96" s="4"/>
      <c r="I96" s="99" t="s">
        <v>139</v>
      </c>
      <c r="J96" s="123" t="s">
        <v>138</v>
      </c>
      <c r="K96" s="123" t="s">
        <v>138</v>
      </c>
      <c r="L96" s="123" t="s">
        <v>233</v>
      </c>
      <c r="M96" s="123" t="s">
        <v>233</v>
      </c>
      <c r="N96" s="123" t="s">
        <v>138</v>
      </c>
      <c r="O96" s="163" t="s">
        <v>235</v>
      </c>
      <c r="P96" s="163" t="s">
        <v>549</v>
      </c>
      <c r="Q96" s="123" t="s">
        <v>138</v>
      </c>
    </row>
    <row r="97" spans="2:17" x14ac:dyDescent="0.25">
      <c r="B97" s="166" t="s">
        <v>160</v>
      </c>
      <c r="C97" s="166" t="s">
        <v>194</v>
      </c>
      <c r="D97" s="166" t="s">
        <v>226</v>
      </c>
      <c r="E97" s="167">
        <v>250</v>
      </c>
      <c r="F97" s="4"/>
      <c r="G97" s="4"/>
      <c r="H97" s="4"/>
      <c r="I97" s="99" t="s">
        <v>139</v>
      </c>
      <c r="J97" s="123" t="s">
        <v>138</v>
      </c>
      <c r="K97" s="123" t="s">
        <v>138</v>
      </c>
      <c r="L97" s="123" t="s">
        <v>233</v>
      </c>
      <c r="M97" s="123" t="s">
        <v>233</v>
      </c>
      <c r="N97" s="123" t="s">
        <v>138</v>
      </c>
      <c r="O97" s="163" t="s">
        <v>235</v>
      </c>
      <c r="P97" s="163" t="s">
        <v>549</v>
      </c>
      <c r="Q97" s="123" t="s">
        <v>138</v>
      </c>
    </row>
    <row r="98" spans="2:17" x14ac:dyDescent="0.25">
      <c r="B98" s="166" t="s">
        <v>160</v>
      </c>
      <c r="C98" s="166" t="s">
        <v>184</v>
      </c>
      <c r="D98" s="166" t="s">
        <v>227</v>
      </c>
      <c r="E98" s="167">
        <v>300</v>
      </c>
      <c r="F98" s="4"/>
      <c r="G98" s="4"/>
      <c r="H98" s="4"/>
      <c r="I98" s="99" t="s">
        <v>139</v>
      </c>
      <c r="J98" s="123" t="s">
        <v>138</v>
      </c>
      <c r="K98" s="123" t="s">
        <v>138</v>
      </c>
      <c r="L98" s="123" t="s">
        <v>233</v>
      </c>
      <c r="M98" s="123" t="s">
        <v>233</v>
      </c>
      <c r="N98" s="123" t="s">
        <v>138</v>
      </c>
      <c r="O98" s="163" t="s">
        <v>235</v>
      </c>
      <c r="P98" s="163" t="s">
        <v>549</v>
      </c>
      <c r="Q98" s="123" t="s">
        <v>138</v>
      </c>
    </row>
    <row r="99" spans="2:17" x14ac:dyDescent="0.25">
      <c r="B99" s="166" t="s">
        <v>160</v>
      </c>
      <c r="C99" s="166" t="s">
        <v>193</v>
      </c>
      <c r="D99" s="166" t="s">
        <v>228</v>
      </c>
      <c r="E99" s="167">
        <v>300</v>
      </c>
      <c r="F99" s="4"/>
      <c r="G99" s="4"/>
      <c r="H99" s="4"/>
      <c r="I99" s="99" t="s">
        <v>139</v>
      </c>
      <c r="J99" s="123" t="s">
        <v>138</v>
      </c>
      <c r="K99" s="123" t="s">
        <v>138</v>
      </c>
      <c r="L99" s="123" t="s">
        <v>229</v>
      </c>
      <c r="M99" s="123" t="s">
        <v>229</v>
      </c>
      <c r="N99" s="123" t="s">
        <v>138</v>
      </c>
      <c r="O99" s="163" t="s">
        <v>235</v>
      </c>
      <c r="P99" s="163" t="s">
        <v>549</v>
      </c>
      <c r="Q99" s="123" t="s">
        <v>138</v>
      </c>
    </row>
    <row r="100" spans="2:17" x14ac:dyDescent="0.25">
      <c r="B100" s="166" t="s">
        <v>160</v>
      </c>
      <c r="C100" s="166" t="s">
        <v>192</v>
      </c>
      <c r="D100" s="166" t="s">
        <v>228</v>
      </c>
      <c r="E100" s="167">
        <v>200</v>
      </c>
      <c r="F100" s="4"/>
      <c r="G100" s="4"/>
      <c r="H100" s="4"/>
      <c r="I100" s="99" t="s">
        <v>139</v>
      </c>
      <c r="J100" s="123" t="s">
        <v>138</v>
      </c>
      <c r="K100" s="123" t="s">
        <v>138</v>
      </c>
      <c r="L100" s="123" t="s">
        <v>229</v>
      </c>
      <c r="M100" s="123" t="s">
        <v>229</v>
      </c>
      <c r="N100" s="123" t="s">
        <v>138</v>
      </c>
      <c r="O100" s="163" t="s">
        <v>235</v>
      </c>
      <c r="P100" s="163" t="s">
        <v>549</v>
      </c>
      <c r="Q100" s="123" t="s">
        <v>138</v>
      </c>
    </row>
    <row r="101" spans="2:17" x14ac:dyDescent="0.25">
      <c r="B101" s="166" t="s">
        <v>160</v>
      </c>
      <c r="C101" s="166" t="s">
        <v>191</v>
      </c>
      <c r="D101" s="166" t="s">
        <v>228</v>
      </c>
      <c r="E101" s="167">
        <v>300</v>
      </c>
      <c r="F101" s="4"/>
      <c r="G101" s="4"/>
      <c r="H101" s="4"/>
      <c r="I101" s="99" t="s">
        <v>139</v>
      </c>
      <c r="J101" s="123" t="s">
        <v>138</v>
      </c>
      <c r="K101" s="123" t="s">
        <v>138</v>
      </c>
      <c r="L101" s="123" t="s">
        <v>229</v>
      </c>
      <c r="M101" s="123" t="s">
        <v>229</v>
      </c>
      <c r="N101" s="123" t="s">
        <v>138</v>
      </c>
      <c r="O101" s="163" t="s">
        <v>235</v>
      </c>
      <c r="P101" s="163" t="s">
        <v>549</v>
      </c>
      <c r="Q101" s="123" t="s">
        <v>138</v>
      </c>
    </row>
    <row r="102" spans="2:17" x14ac:dyDescent="0.25">
      <c r="B102" s="166" t="s">
        <v>160</v>
      </c>
      <c r="C102" s="166" t="s">
        <v>190</v>
      </c>
      <c r="D102" s="166" t="s">
        <v>229</v>
      </c>
      <c r="E102" s="167">
        <v>200</v>
      </c>
      <c r="F102" s="4"/>
      <c r="G102" s="4"/>
      <c r="H102" s="4"/>
      <c r="I102" s="99" t="s">
        <v>139</v>
      </c>
      <c r="J102" s="123" t="s">
        <v>138</v>
      </c>
      <c r="K102" s="123" t="s">
        <v>138</v>
      </c>
      <c r="L102" s="123" t="s">
        <v>229</v>
      </c>
      <c r="M102" s="123" t="s">
        <v>229</v>
      </c>
      <c r="N102" s="123" t="s">
        <v>138</v>
      </c>
      <c r="O102" s="163" t="s">
        <v>235</v>
      </c>
      <c r="P102" s="163" t="s">
        <v>549</v>
      </c>
      <c r="Q102" s="123" t="s">
        <v>138</v>
      </c>
    </row>
    <row r="103" spans="2:17" x14ac:dyDescent="0.25">
      <c r="B103" s="166" t="s">
        <v>160</v>
      </c>
      <c r="C103" s="166" t="s">
        <v>189</v>
      </c>
      <c r="D103" s="166" t="s">
        <v>230</v>
      </c>
      <c r="E103" s="167">
        <v>300</v>
      </c>
      <c r="F103" s="4"/>
      <c r="G103" s="4"/>
      <c r="H103" s="4"/>
      <c r="I103" s="99" t="s">
        <v>139</v>
      </c>
      <c r="J103" s="123" t="s">
        <v>138</v>
      </c>
      <c r="K103" s="123" t="s">
        <v>138</v>
      </c>
      <c r="L103" s="123" t="s">
        <v>229</v>
      </c>
      <c r="M103" s="123" t="s">
        <v>229</v>
      </c>
      <c r="N103" s="123" t="s">
        <v>138</v>
      </c>
      <c r="O103" s="163" t="s">
        <v>235</v>
      </c>
      <c r="P103" s="163" t="s">
        <v>549</v>
      </c>
      <c r="Q103" s="123" t="s">
        <v>138</v>
      </c>
    </row>
    <row r="104" spans="2:17" x14ac:dyDescent="0.25">
      <c r="B104" s="166" t="s">
        <v>160</v>
      </c>
      <c r="C104" s="166" t="s">
        <v>188</v>
      </c>
      <c r="D104" s="166" t="s">
        <v>231</v>
      </c>
      <c r="E104" s="167">
        <v>300</v>
      </c>
      <c r="F104" s="4"/>
      <c r="G104" s="4"/>
      <c r="H104" s="4"/>
      <c r="I104" s="99" t="s">
        <v>139</v>
      </c>
      <c r="J104" s="123" t="s">
        <v>138</v>
      </c>
      <c r="K104" s="123" t="s">
        <v>138</v>
      </c>
      <c r="L104" s="123" t="s">
        <v>229</v>
      </c>
      <c r="M104" s="123" t="s">
        <v>229</v>
      </c>
      <c r="N104" s="123" t="s">
        <v>138</v>
      </c>
      <c r="O104" s="163" t="s">
        <v>235</v>
      </c>
      <c r="P104" s="163" t="s">
        <v>549</v>
      </c>
      <c r="Q104" s="123" t="s">
        <v>138</v>
      </c>
    </row>
    <row r="105" spans="2:17" x14ac:dyDescent="0.25">
      <c r="B105" s="166" t="s">
        <v>160</v>
      </c>
      <c r="C105" s="166" t="s">
        <v>187</v>
      </c>
      <c r="D105" s="166" t="s">
        <v>232</v>
      </c>
      <c r="E105" s="167">
        <v>300</v>
      </c>
      <c r="F105" s="4"/>
      <c r="G105" s="4"/>
      <c r="H105" s="4"/>
      <c r="I105" s="99" t="s">
        <v>139</v>
      </c>
      <c r="J105" s="123" t="s">
        <v>138</v>
      </c>
      <c r="K105" s="123" t="s">
        <v>138</v>
      </c>
      <c r="L105" s="123" t="s">
        <v>229</v>
      </c>
      <c r="M105" s="123" t="s">
        <v>229</v>
      </c>
      <c r="N105" s="123" t="s">
        <v>138</v>
      </c>
      <c r="O105" s="163" t="s">
        <v>235</v>
      </c>
      <c r="P105" s="163" t="s">
        <v>549</v>
      </c>
      <c r="Q105" s="123" t="s">
        <v>138</v>
      </c>
    </row>
    <row r="106" spans="2:17" x14ac:dyDescent="0.25">
      <c r="B106" s="3"/>
      <c r="C106" s="3"/>
      <c r="D106" s="5"/>
      <c r="E106" s="5"/>
      <c r="F106" s="4"/>
      <c r="G106" s="4"/>
      <c r="H106" s="4"/>
      <c r="I106" s="99"/>
      <c r="J106" s="99"/>
      <c r="K106" s="123"/>
      <c r="L106" s="123"/>
      <c r="M106" s="123"/>
      <c r="N106" s="123"/>
      <c r="O106" s="259"/>
      <c r="P106" s="260"/>
      <c r="Q106" s="123"/>
    </row>
    <row r="107" spans="2:17" x14ac:dyDescent="0.25">
      <c r="B107" s="123"/>
      <c r="C107" s="123"/>
      <c r="D107" s="123"/>
      <c r="E107" s="123"/>
      <c r="F107" s="123"/>
      <c r="G107" s="123"/>
      <c r="H107" s="123"/>
      <c r="I107" s="123"/>
      <c r="J107" s="123"/>
      <c r="K107" s="123"/>
      <c r="L107" s="123"/>
      <c r="M107" s="123"/>
      <c r="N107" s="123"/>
      <c r="O107" s="259"/>
      <c r="P107" s="260"/>
      <c r="Q107" s="123"/>
    </row>
    <row r="108" spans="2:17" x14ac:dyDescent="0.25">
      <c r="B108" s="9" t="s">
        <v>1</v>
      </c>
    </row>
    <row r="109" spans="2:17" x14ac:dyDescent="0.25">
      <c r="B109" s="9" t="s">
        <v>37</v>
      </c>
    </row>
    <row r="110" spans="2:17" x14ac:dyDescent="0.25">
      <c r="B110" s="9" t="s">
        <v>62</v>
      </c>
    </row>
    <row r="112" spans="2:17" ht="15.75" thickBot="1" x14ac:dyDescent="0.3"/>
    <row r="113" spans="2:17" ht="27" thickBot="1" x14ac:dyDescent="0.3">
      <c r="B113" s="262" t="s">
        <v>38</v>
      </c>
      <c r="C113" s="263"/>
      <c r="D113" s="263"/>
      <c r="E113" s="263"/>
      <c r="F113" s="263"/>
      <c r="G113" s="263"/>
      <c r="H113" s="263"/>
      <c r="I113" s="263"/>
      <c r="J113" s="263"/>
      <c r="K113" s="263"/>
      <c r="L113" s="263"/>
      <c r="M113" s="263"/>
      <c r="N113" s="264"/>
    </row>
    <row r="116" spans="2:17" ht="75" x14ac:dyDescent="0.25">
      <c r="B116" s="122" t="s">
        <v>0</v>
      </c>
      <c r="C116" s="122" t="s">
        <v>39</v>
      </c>
      <c r="D116" s="122" t="s">
        <v>40</v>
      </c>
      <c r="E116" s="122" t="s">
        <v>114</v>
      </c>
      <c r="F116" s="122" t="s">
        <v>116</v>
      </c>
      <c r="G116" s="122" t="s">
        <v>117</v>
      </c>
      <c r="H116" s="122" t="s">
        <v>118</v>
      </c>
      <c r="I116" s="122" t="s">
        <v>115</v>
      </c>
      <c r="J116" s="257" t="s">
        <v>119</v>
      </c>
      <c r="K116" s="261"/>
      <c r="L116" s="258"/>
      <c r="M116" s="122" t="s">
        <v>123</v>
      </c>
      <c r="N116" s="122" t="s">
        <v>41</v>
      </c>
      <c r="O116" s="122" t="s">
        <v>42</v>
      </c>
      <c r="P116" s="213" t="s">
        <v>3</v>
      </c>
      <c r="Q116" s="40"/>
    </row>
    <row r="117" spans="2:17" ht="30" x14ac:dyDescent="0.25">
      <c r="B117" s="198" t="s">
        <v>43</v>
      </c>
      <c r="C117" s="212">
        <f t="shared" ref="C117:C123" si="1">1601/300</f>
        <v>5.3366666666666669</v>
      </c>
      <c r="D117" s="3" t="s">
        <v>592</v>
      </c>
      <c r="E117" s="3">
        <v>34546301</v>
      </c>
      <c r="F117" s="3" t="s">
        <v>593</v>
      </c>
      <c r="G117" s="3" t="s">
        <v>315</v>
      </c>
      <c r="H117" s="184">
        <v>36799</v>
      </c>
      <c r="I117" s="5" t="s">
        <v>138</v>
      </c>
      <c r="J117" s="1" t="s">
        <v>296</v>
      </c>
      <c r="K117" s="100" t="s">
        <v>594</v>
      </c>
      <c r="L117" s="99" t="s">
        <v>595</v>
      </c>
      <c r="M117" s="123" t="s">
        <v>138</v>
      </c>
      <c r="N117" s="123" t="s">
        <v>138</v>
      </c>
      <c r="O117" s="123" t="s">
        <v>139</v>
      </c>
      <c r="P117" s="123" t="s">
        <v>623</v>
      </c>
      <c r="Q117" s="208"/>
    </row>
    <row r="118" spans="2:17" ht="30" x14ac:dyDescent="0.25">
      <c r="B118" s="198" t="s">
        <v>43</v>
      </c>
      <c r="C118" s="212">
        <f t="shared" si="1"/>
        <v>5.3366666666666669</v>
      </c>
      <c r="D118" s="3" t="s">
        <v>592</v>
      </c>
      <c r="E118" s="3">
        <v>34546301</v>
      </c>
      <c r="F118" s="3" t="s">
        <v>593</v>
      </c>
      <c r="G118" s="3" t="s">
        <v>315</v>
      </c>
      <c r="H118" s="184">
        <v>36799</v>
      </c>
      <c r="I118" s="5" t="s">
        <v>138</v>
      </c>
      <c r="J118" s="1" t="s">
        <v>296</v>
      </c>
      <c r="K118" s="100" t="s">
        <v>596</v>
      </c>
      <c r="L118" s="99" t="s">
        <v>597</v>
      </c>
      <c r="M118" s="123" t="s">
        <v>138</v>
      </c>
      <c r="N118" s="123" t="s">
        <v>138</v>
      </c>
      <c r="O118" s="123" t="s">
        <v>139</v>
      </c>
      <c r="P118" s="123" t="s">
        <v>623</v>
      </c>
      <c r="Q118" s="41"/>
    </row>
    <row r="119" spans="2:17" ht="30" x14ac:dyDescent="0.25">
      <c r="B119" s="198" t="s">
        <v>43</v>
      </c>
      <c r="C119" s="212">
        <f t="shared" si="1"/>
        <v>5.3366666666666669</v>
      </c>
      <c r="D119" s="3" t="s">
        <v>592</v>
      </c>
      <c r="E119" s="3">
        <v>34546301</v>
      </c>
      <c r="F119" s="3" t="s">
        <v>593</v>
      </c>
      <c r="G119" s="3" t="s">
        <v>315</v>
      </c>
      <c r="H119" s="184">
        <v>36799</v>
      </c>
      <c r="I119" s="5" t="s">
        <v>138</v>
      </c>
      <c r="J119" s="1" t="s">
        <v>598</v>
      </c>
      <c r="K119" s="100" t="s">
        <v>599</v>
      </c>
      <c r="L119" s="99" t="s">
        <v>600</v>
      </c>
      <c r="M119" s="123" t="s">
        <v>138</v>
      </c>
      <c r="N119" s="123" t="s">
        <v>138</v>
      </c>
      <c r="O119" s="123" t="s">
        <v>139</v>
      </c>
      <c r="P119" s="123" t="s">
        <v>623</v>
      </c>
      <c r="Q119" s="41"/>
    </row>
    <row r="120" spans="2:17" ht="30" x14ac:dyDescent="0.25">
      <c r="B120" s="198" t="s">
        <v>43</v>
      </c>
      <c r="C120" s="212">
        <f t="shared" si="1"/>
        <v>5.3366666666666669</v>
      </c>
      <c r="D120" s="3" t="s">
        <v>601</v>
      </c>
      <c r="E120" s="3">
        <v>1085899762</v>
      </c>
      <c r="F120" s="3" t="s">
        <v>279</v>
      </c>
      <c r="G120" s="3" t="s">
        <v>280</v>
      </c>
      <c r="H120" s="184">
        <v>41454</v>
      </c>
      <c r="I120" s="5" t="s">
        <v>138</v>
      </c>
      <c r="J120" s="1" t="s">
        <v>296</v>
      </c>
      <c r="K120" s="100" t="s">
        <v>602</v>
      </c>
      <c r="L120" s="99" t="s">
        <v>595</v>
      </c>
      <c r="M120" s="123" t="s">
        <v>138</v>
      </c>
      <c r="N120" s="123" t="s">
        <v>138</v>
      </c>
      <c r="O120" s="123" t="s">
        <v>139</v>
      </c>
      <c r="P120" s="123" t="s">
        <v>623</v>
      </c>
      <c r="Q120" s="41"/>
    </row>
    <row r="121" spans="2:17" ht="30" x14ac:dyDescent="0.25">
      <c r="B121" s="198" t="s">
        <v>43</v>
      </c>
      <c r="C121" s="212">
        <f t="shared" si="1"/>
        <v>5.3366666666666669</v>
      </c>
      <c r="D121" s="3" t="s">
        <v>603</v>
      </c>
      <c r="E121" s="3">
        <v>59813141</v>
      </c>
      <c r="F121" s="3" t="s">
        <v>279</v>
      </c>
      <c r="G121" s="3" t="s">
        <v>315</v>
      </c>
      <c r="H121" s="184">
        <v>38695</v>
      </c>
      <c r="I121" s="5" t="s">
        <v>138</v>
      </c>
      <c r="J121" s="1" t="s">
        <v>296</v>
      </c>
      <c r="K121" s="100" t="s">
        <v>604</v>
      </c>
      <c r="L121" s="99" t="s">
        <v>297</v>
      </c>
      <c r="M121" s="123" t="s">
        <v>138</v>
      </c>
      <c r="N121" s="123" t="s">
        <v>138</v>
      </c>
      <c r="O121" s="123" t="s">
        <v>139</v>
      </c>
      <c r="P121" s="123" t="s">
        <v>623</v>
      </c>
      <c r="Q121" s="41"/>
    </row>
    <row r="122" spans="2:17" ht="30" x14ac:dyDescent="0.25">
      <c r="B122" s="198" t="s">
        <v>43</v>
      </c>
      <c r="C122" s="212">
        <f t="shared" si="1"/>
        <v>5.3366666666666669</v>
      </c>
      <c r="D122" s="3" t="s">
        <v>603</v>
      </c>
      <c r="E122" s="3">
        <v>59813141</v>
      </c>
      <c r="F122" s="3" t="s">
        <v>279</v>
      </c>
      <c r="G122" s="3" t="s">
        <v>315</v>
      </c>
      <c r="H122" s="184">
        <v>38695</v>
      </c>
      <c r="I122" s="5" t="s">
        <v>138</v>
      </c>
      <c r="J122" s="1" t="s">
        <v>605</v>
      </c>
      <c r="K122" s="100" t="s">
        <v>606</v>
      </c>
      <c r="L122" s="99" t="s">
        <v>607</v>
      </c>
      <c r="M122" s="123" t="s">
        <v>138</v>
      </c>
      <c r="N122" s="123" t="s">
        <v>138</v>
      </c>
      <c r="O122" s="123" t="s">
        <v>139</v>
      </c>
      <c r="P122" s="123" t="s">
        <v>623</v>
      </c>
      <c r="Q122" s="41"/>
    </row>
    <row r="123" spans="2:17" ht="30" x14ac:dyDescent="0.25">
      <c r="B123" s="198" t="s">
        <v>43</v>
      </c>
      <c r="C123" s="212">
        <f t="shared" si="1"/>
        <v>5.3366666666666669</v>
      </c>
      <c r="D123" s="3" t="s">
        <v>608</v>
      </c>
      <c r="E123" s="3">
        <v>59314310</v>
      </c>
      <c r="F123" s="3" t="s">
        <v>466</v>
      </c>
      <c r="G123" s="3" t="s">
        <v>289</v>
      </c>
      <c r="H123" s="184">
        <v>38937</v>
      </c>
      <c r="I123" s="5" t="s">
        <v>138</v>
      </c>
      <c r="J123" s="1" t="s">
        <v>296</v>
      </c>
      <c r="K123" s="100" t="s">
        <v>609</v>
      </c>
      <c r="L123" s="99" t="s">
        <v>597</v>
      </c>
      <c r="M123" s="123" t="s">
        <v>138</v>
      </c>
      <c r="N123" s="123" t="s">
        <v>139</v>
      </c>
      <c r="O123" s="123" t="s">
        <v>139</v>
      </c>
      <c r="P123" s="123" t="s">
        <v>623</v>
      </c>
      <c r="Q123" s="41"/>
    </row>
    <row r="124" spans="2:17" x14ac:dyDescent="0.25">
      <c r="B124" s="198" t="s">
        <v>44</v>
      </c>
      <c r="C124" s="212">
        <f t="shared" ref="C124:C129" si="2">1601/300*2</f>
        <v>10.673333333333334</v>
      </c>
      <c r="D124" s="3" t="s">
        <v>610</v>
      </c>
      <c r="E124" s="3">
        <v>27233355</v>
      </c>
      <c r="F124" s="3" t="s">
        <v>279</v>
      </c>
      <c r="G124" s="3" t="s">
        <v>289</v>
      </c>
      <c r="H124" s="184">
        <v>40039</v>
      </c>
      <c r="I124" s="5" t="s">
        <v>138</v>
      </c>
      <c r="J124" s="1" t="s">
        <v>611</v>
      </c>
      <c r="K124" s="99" t="s">
        <v>612</v>
      </c>
      <c r="L124" s="99" t="s">
        <v>279</v>
      </c>
      <c r="M124" s="123" t="s">
        <v>138</v>
      </c>
      <c r="N124" s="123" t="s">
        <v>138</v>
      </c>
      <c r="O124" s="123" t="s">
        <v>139</v>
      </c>
      <c r="P124" s="123" t="s">
        <v>623</v>
      </c>
      <c r="Q124" s="208"/>
    </row>
    <row r="125" spans="2:17" x14ac:dyDescent="0.25">
      <c r="B125" s="198" t="s">
        <v>44</v>
      </c>
      <c r="C125" s="212">
        <f t="shared" si="2"/>
        <v>10.673333333333334</v>
      </c>
      <c r="D125" s="3" t="s">
        <v>610</v>
      </c>
      <c r="E125" s="3">
        <v>27233355</v>
      </c>
      <c r="F125" s="3" t="s">
        <v>279</v>
      </c>
      <c r="G125" s="3" t="s">
        <v>289</v>
      </c>
      <c r="H125" s="184">
        <v>40039</v>
      </c>
      <c r="I125" s="5" t="s">
        <v>138</v>
      </c>
      <c r="J125" s="1" t="s">
        <v>296</v>
      </c>
      <c r="K125" s="99" t="s">
        <v>613</v>
      </c>
      <c r="L125" s="99" t="s">
        <v>297</v>
      </c>
      <c r="M125" s="123" t="s">
        <v>138</v>
      </c>
      <c r="N125" s="123" t="s">
        <v>138</v>
      </c>
      <c r="O125" s="123" t="s">
        <v>139</v>
      </c>
      <c r="P125" s="123" t="s">
        <v>623</v>
      </c>
      <c r="Q125" s="41"/>
    </row>
    <row r="126" spans="2:17" x14ac:dyDescent="0.25">
      <c r="B126" s="198" t="s">
        <v>44</v>
      </c>
      <c r="C126" s="212">
        <f t="shared" si="2"/>
        <v>10.673333333333334</v>
      </c>
      <c r="D126" s="3" t="s">
        <v>614</v>
      </c>
      <c r="E126" s="3">
        <v>59313937</v>
      </c>
      <c r="F126" s="3" t="s">
        <v>279</v>
      </c>
      <c r="G126" s="3" t="s">
        <v>289</v>
      </c>
      <c r="H126" s="184">
        <v>40039</v>
      </c>
      <c r="I126" s="5" t="s">
        <v>138</v>
      </c>
      <c r="J126" s="1" t="s">
        <v>296</v>
      </c>
      <c r="K126" s="99" t="s">
        <v>298</v>
      </c>
      <c r="L126" s="99" t="s">
        <v>297</v>
      </c>
      <c r="M126" s="123" t="s">
        <v>138</v>
      </c>
      <c r="N126" s="123" t="s">
        <v>138</v>
      </c>
      <c r="O126" s="123" t="s">
        <v>139</v>
      </c>
      <c r="P126" s="123" t="s">
        <v>623</v>
      </c>
      <c r="Q126" s="41"/>
    </row>
    <row r="127" spans="2:17" x14ac:dyDescent="0.25">
      <c r="B127" s="198" t="s">
        <v>44</v>
      </c>
      <c r="C127" s="212">
        <f t="shared" si="2"/>
        <v>10.673333333333334</v>
      </c>
      <c r="D127" s="3" t="s">
        <v>615</v>
      </c>
      <c r="E127" s="3">
        <v>59835520</v>
      </c>
      <c r="F127" s="3" t="s">
        <v>279</v>
      </c>
      <c r="G127" s="3" t="s">
        <v>315</v>
      </c>
      <c r="H127" s="184">
        <v>41083</v>
      </c>
      <c r="I127" s="5" t="s">
        <v>138</v>
      </c>
      <c r="J127" s="1" t="s">
        <v>296</v>
      </c>
      <c r="K127" s="99" t="s">
        <v>616</v>
      </c>
      <c r="L127" s="99" t="s">
        <v>597</v>
      </c>
      <c r="M127" s="123" t="s">
        <v>138</v>
      </c>
      <c r="N127" s="123" t="s">
        <v>138</v>
      </c>
      <c r="O127" s="123" t="s">
        <v>139</v>
      </c>
      <c r="P127" s="123" t="s">
        <v>623</v>
      </c>
      <c r="Q127" s="41"/>
    </row>
    <row r="128" spans="2:17" x14ac:dyDescent="0.25">
      <c r="B128" s="198" t="s">
        <v>44</v>
      </c>
      <c r="C128" s="212">
        <f t="shared" si="2"/>
        <v>10.673333333333334</v>
      </c>
      <c r="D128" s="3" t="s">
        <v>617</v>
      </c>
      <c r="E128" s="3">
        <v>27190344</v>
      </c>
      <c r="F128" s="3" t="s">
        <v>279</v>
      </c>
      <c r="G128" s="3" t="s">
        <v>315</v>
      </c>
      <c r="H128" s="184">
        <v>41355</v>
      </c>
      <c r="I128" s="5" t="s">
        <v>138</v>
      </c>
      <c r="J128" s="1" t="s">
        <v>296</v>
      </c>
      <c r="K128" s="99" t="s">
        <v>618</v>
      </c>
      <c r="L128" s="99" t="s">
        <v>597</v>
      </c>
      <c r="M128" s="123" t="s">
        <v>138</v>
      </c>
      <c r="N128" s="123" t="s">
        <v>138</v>
      </c>
      <c r="O128" s="123" t="s">
        <v>139</v>
      </c>
      <c r="P128" s="123" t="s">
        <v>623</v>
      </c>
      <c r="Q128" s="41"/>
    </row>
    <row r="129" spans="2:17" x14ac:dyDescent="0.25">
      <c r="B129" s="198" t="s">
        <v>44</v>
      </c>
      <c r="C129" s="212">
        <f t="shared" si="2"/>
        <v>10.673333333333334</v>
      </c>
      <c r="D129" s="3" t="s">
        <v>619</v>
      </c>
      <c r="E129" s="3">
        <v>5210402</v>
      </c>
      <c r="F129" s="3" t="s">
        <v>463</v>
      </c>
      <c r="G129" s="3" t="s">
        <v>280</v>
      </c>
      <c r="H129" s="184">
        <v>38899</v>
      </c>
      <c r="I129" s="5" t="s">
        <v>138</v>
      </c>
      <c r="J129" s="1" t="s">
        <v>620</v>
      </c>
      <c r="K129" s="99" t="s">
        <v>621</v>
      </c>
      <c r="L129" s="99" t="s">
        <v>622</v>
      </c>
      <c r="M129" s="123" t="s">
        <v>138</v>
      </c>
      <c r="N129" s="123" t="s">
        <v>138</v>
      </c>
      <c r="O129" s="123" t="s">
        <v>139</v>
      </c>
      <c r="P129" s="123" t="s">
        <v>623</v>
      </c>
      <c r="Q129" s="41"/>
    </row>
    <row r="130" spans="2:17" x14ac:dyDescent="0.25">
      <c r="Q130" s="208"/>
    </row>
    <row r="131" spans="2:17" ht="15.75" thickBot="1" x14ac:dyDescent="0.3"/>
    <row r="132" spans="2:17" ht="27" thickBot="1" x14ac:dyDescent="0.3">
      <c r="B132" s="262" t="s">
        <v>46</v>
      </c>
      <c r="C132" s="263"/>
      <c r="D132" s="263"/>
      <c r="E132" s="263"/>
      <c r="F132" s="263"/>
      <c r="G132" s="263"/>
      <c r="H132" s="263"/>
      <c r="I132" s="263"/>
      <c r="J132" s="263"/>
      <c r="K132" s="263"/>
      <c r="L132" s="263"/>
      <c r="M132" s="263"/>
      <c r="N132" s="264"/>
    </row>
    <row r="135" spans="2:17" ht="46.15" customHeight="1" x14ac:dyDescent="0.25">
      <c r="B135" s="69" t="s">
        <v>33</v>
      </c>
      <c r="C135" s="69" t="s">
        <v>47</v>
      </c>
      <c r="D135" s="257" t="s">
        <v>3</v>
      </c>
      <c r="E135" s="258"/>
    </row>
    <row r="136" spans="2:17" ht="46.9" customHeight="1" x14ac:dyDescent="0.25">
      <c r="B136" s="70" t="s">
        <v>124</v>
      </c>
      <c r="C136" s="162" t="s">
        <v>139</v>
      </c>
      <c r="D136" s="265" t="s">
        <v>547</v>
      </c>
      <c r="E136" s="266"/>
    </row>
    <row r="139" spans="2:17" ht="26.25" x14ac:dyDescent="0.25">
      <c r="B139" s="267" t="s">
        <v>64</v>
      </c>
      <c r="C139" s="268"/>
      <c r="D139" s="268"/>
      <c r="E139" s="268"/>
      <c r="F139" s="268"/>
      <c r="G139" s="268"/>
      <c r="H139" s="268"/>
      <c r="I139" s="268"/>
      <c r="J139" s="268"/>
      <c r="K139" s="268"/>
      <c r="L139" s="268"/>
      <c r="M139" s="268"/>
      <c r="N139" s="268"/>
      <c r="O139" s="268"/>
      <c r="P139" s="268"/>
    </row>
    <row r="141" spans="2:17" ht="15.75" thickBot="1" x14ac:dyDescent="0.3"/>
    <row r="142" spans="2:17" ht="27" thickBot="1" x14ac:dyDescent="0.3">
      <c r="B142" s="262" t="s">
        <v>54</v>
      </c>
      <c r="C142" s="263"/>
      <c r="D142" s="263"/>
      <c r="E142" s="263"/>
      <c r="F142" s="263"/>
      <c r="G142" s="263"/>
      <c r="H142" s="263"/>
      <c r="I142" s="263"/>
      <c r="J142" s="263"/>
      <c r="K142" s="263"/>
      <c r="L142" s="263"/>
      <c r="M142" s="263"/>
      <c r="N142" s="264"/>
    </row>
    <row r="144" spans="2:17" ht="15.75" thickBot="1" x14ac:dyDescent="0.3">
      <c r="M144" s="66"/>
      <c r="N144" s="66"/>
    </row>
    <row r="145" spans="1:26" s="109" customFormat="1" ht="109.5" customHeight="1" x14ac:dyDescent="0.25">
      <c r="B145" s="120" t="s">
        <v>147</v>
      </c>
      <c r="C145" s="120" t="s">
        <v>148</v>
      </c>
      <c r="D145" s="120" t="s">
        <v>149</v>
      </c>
      <c r="E145" s="120" t="s">
        <v>45</v>
      </c>
      <c r="F145" s="120" t="s">
        <v>22</v>
      </c>
      <c r="G145" s="120" t="s">
        <v>101</v>
      </c>
      <c r="H145" s="120" t="s">
        <v>17</v>
      </c>
      <c r="I145" s="120" t="s">
        <v>10</v>
      </c>
      <c r="J145" s="120" t="s">
        <v>31</v>
      </c>
      <c r="K145" s="120" t="s">
        <v>61</v>
      </c>
      <c r="L145" s="120" t="s">
        <v>20</v>
      </c>
      <c r="M145" s="105" t="s">
        <v>26</v>
      </c>
      <c r="N145" s="120" t="s">
        <v>150</v>
      </c>
      <c r="O145" s="120" t="s">
        <v>36</v>
      </c>
      <c r="P145" s="121" t="s">
        <v>11</v>
      </c>
      <c r="Q145" s="121" t="s">
        <v>19</v>
      </c>
    </row>
    <row r="146" spans="1:26" s="115" customFormat="1" x14ac:dyDescent="0.25">
      <c r="A146" s="47">
        <v>1</v>
      </c>
      <c r="B146" s="116"/>
      <c r="C146" s="117"/>
      <c r="D146" s="116"/>
      <c r="E146" s="111"/>
      <c r="F146" s="112"/>
      <c r="G146" s="154"/>
      <c r="H146" s="119"/>
      <c r="I146" s="113"/>
      <c r="J146" s="113"/>
      <c r="K146" s="113"/>
      <c r="L146" s="113"/>
      <c r="M146" s="104"/>
      <c r="N146" s="104">
        <f>+M146*G146</f>
        <v>0</v>
      </c>
      <c r="O146" s="27"/>
      <c r="P146" s="27"/>
      <c r="Q146" s="155"/>
      <c r="R146" s="114"/>
      <c r="S146" s="114"/>
      <c r="T146" s="114"/>
      <c r="U146" s="114"/>
      <c r="V146" s="114"/>
      <c r="W146" s="114"/>
      <c r="X146" s="114"/>
      <c r="Y146" s="114"/>
      <c r="Z146" s="114"/>
    </row>
    <row r="147" spans="1:26" s="115" customFormat="1" x14ac:dyDescent="0.25">
      <c r="A147" s="47">
        <f>+A146+1</f>
        <v>2</v>
      </c>
      <c r="B147" s="116"/>
      <c r="C147" s="117"/>
      <c r="D147" s="116"/>
      <c r="E147" s="111"/>
      <c r="F147" s="112"/>
      <c r="G147" s="112"/>
      <c r="H147" s="112"/>
      <c r="I147" s="113"/>
      <c r="J147" s="113"/>
      <c r="K147" s="113"/>
      <c r="L147" s="113"/>
      <c r="M147" s="104"/>
      <c r="N147" s="104"/>
      <c r="O147" s="27"/>
      <c r="P147" s="27"/>
      <c r="Q147" s="155"/>
      <c r="R147" s="114"/>
      <c r="S147" s="114"/>
      <c r="T147" s="114"/>
      <c r="U147" s="114"/>
      <c r="V147" s="114"/>
      <c r="W147" s="114"/>
      <c r="X147" s="114"/>
      <c r="Y147" s="114"/>
      <c r="Z147" s="114"/>
    </row>
    <row r="148" spans="1:26" s="115" customFormat="1" x14ac:dyDescent="0.25">
      <c r="A148" s="47">
        <f t="shared" ref="A148:A153" si="3">+A147+1</f>
        <v>3</v>
      </c>
      <c r="B148" s="116"/>
      <c r="C148" s="117"/>
      <c r="D148" s="116"/>
      <c r="E148" s="111"/>
      <c r="F148" s="112"/>
      <c r="G148" s="112"/>
      <c r="H148" s="112"/>
      <c r="I148" s="113"/>
      <c r="J148" s="113"/>
      <c r="K148" s="113"/>
      <c r="L148" s="113"/>
      <c r="M148" s="104"/>
      <c r="N148" s="104"/>
      <c r="O148" s="27"/>
      <c r="P148" s="27"/>
      <c r="Q148" s="155"/>
      <c r="R148" s="114"/>
      <c r="S148" s="114"/>
      <c r="T148" s="114"/>
      <c r="U148" s="114"/>
      <c r="V148" s="114"/>
      <c r="W148" s="114"/>
      <c r="X148" s="114"/>
      <c r="Y148" s="114"/>
      <c r="Z148" s="114"/>
    </row>
    <row r="149" spans="1:26" s="115" customFormat="1" x14ac:dyDescent="0.25">
      <c r="A149" s="47">
        <f t="shared" si="3"/>
        <v>4</v>
      </c>
      <c r="B149" s="116"/>
      <c r="C149" s="117"/>
      <c r="D149" s="116"/>
      <c r="E149" s="111"/>
      <c r="F149" s="112"/>
      <c r="G149" s="112"/>
      <c r="H149" s="112"/>
      <c r="I149" s="113"/>
      <c r="J149" s="113"/>
      <c r="K149" s="113"/>
      <c r="L149" s="113"/>
      <c r="M149" s="104"/>
      <c r="N149" s="104"/>
      <c r="O149" s="27"/>
      <c r="P149" s="27"/>
      <c r="Q149" s="155"/>
      <c r="R149" s="114"/>
      <c r="S149" s="114"/>
      <c r="T149" s="114"/>
      <c r="U149" s="114"/>
      <c r="V149" s="114"/>
      <c r="W149" s="114"/>
      <c r="X149" s="114"/>
      <c r="Y149" s="114"/>
      <c r="Z149" s="114"/>
    </row>
    <row r="150" spans="1:26" s="115" customFormat="1" x14ac:dyDescent="0.25">
      <c r="A150" s="47">
        <f t="shared" si="3"/>
        <v>5</v>
      </c>
      <c r="B150" s="116"/>
      <c r="C150" s="117"/>
      <c r="D150" s="116"/>
      <c r="E150" s="111"/>
      <c r="F150" s="112"/>
      <c r="G150" s="112"/>
      <c r="H150" s="112"/>
      <c r="I150" s="113"/>
      <c r="J150" s="113"/>
      <c r="K150" s="113"/>
      <c r="L150" s="113"/>
      <c r="M150" s="104"/>
      <c r="N150" s="104"/>
      <c r="O150" s="27"/>
      <c r="P150" s="27"/>
      <c r="Q150" s="155"/>
      <c r="R150" s="114"/>
      <c r="S150" s="114"/>
      <c r="T150" s="114"/>
      <c r="U150" s="114"/>
      <c r="V150" s="114"/>
      <c r="W150" s="114"/>
      <c r="X150" s="114"/>
      <c r="Y150" s="114"/>
      <c r="Z150" s="114"/>
    </row>
    <row r="151" spans="1:26" s="115" customFormat="1" x14ac:dyDescent="0.25">
      <c r="A151" s="47">
        <f t="shared" si="3"/>
        <v>6</v>
      </c>
      <c r="B151" s="116"/>
      <c r="C151" s="117"/>
      <c r="D151" s="116"/>
      <c r="E151" s="111"/>
      <c r="F151" s="112"/>
      <c r="G151" s="112"/>
      <c r="H151" s="112"/>
      <c r="I151" s="113"/>
      <c r="J151" s="113"/>
      <c r="K151" s="113"/>
      <c r="L151" s="113"/>
      <c r="M151" s="104"/>
      <c r="N151" s="104"/>
      <c r="O151" s="27"/>
      <c r="P151" s="27"/>
      <c r="Q151" s="155"/>
      <c r="R151" s="114"/>
      <c r="S151" s="114"/>
      <c r="T151" s="114"/>
      <c r="U151" s="114"/>
      <c r="V151" s="114"/>
      <c r="W151" s="114"/>
      <c r="X151" s="114"/>
      <c r="Y151" s="114"/>
      <c r="Z151" s="114"/>
    </row>
    <row r="152" spans="1:26" s="115" customFormat="1" x14ac:dyDescent="0.25">
      <c r="A152" s="47">
        <f t="shared" si="3"/>
        <v>7</v>
      </c>
      <c r="B152" s="116"/>
      <c r="C152" s="117"/>
      <c r="D152" s="116"/>
      <c r="E152" s="111"/>
      <c r="F152" s="112"/>
      <c r="G152" s="112"/>
      <c r="H152" s="112"/>
      <c r="I152" s="113"/>
      <c r="J152" s="113"/>
      <c r="K152" s="113"/>
      <c r="L152" s="113"/>
      <c r="M152" s="104"/>
      <c r="N152" s="104"/>
      <c r="O152" s="27"/>
      <c r="P152" s="27"/>
      <c r="Q152" s="155"/>
      <c r="R152" s="114"/>
      <c r="S152" s="114"/>
      <c r="T152" s="114"/>
      <c r="U152" s="114"/>
      <c r="V152" s="114"/>
      <c r="W152" s="114"/>
      <c r="X152" s="114"/>
      <c r="Y152" s="114"/>
      <c r="Z152" s="114"/>
    </row>
    <row r="153" spans="1:26" s="115" customFormat="1" x14ac:dyDescent="0.25">
      <c r="A153" s="47">
        <f t="shared" si="3"/>
        <v>8</v>
      </c>
      <c r="B153" s="116"/>
      <c r="C153" s="117"/>
      <c r="D153" s="116"/>
      <c r="E153" s="111"/>
      <c r="F153" s="112"/>
      <c r="G153" s="112"/>
      <c r="H153" s="112"/>
      <c r="I153" s="113"/>
      <c r="J153" s="113"/>
      <c r="K153" s="113"/>
      <c r="L153" s="113"/>
      <c r="M153" s="104"/>
      <c r="N153" s="104"/>
      <c r="O153" s="27"/>
      <c r="P153" s="27"/>
      <c r="Q153" s="155"/>
      <c r="R153" s="114"/>
      <c r="S153" s="114"/>
      <c r="T153" s="114"/>
      <c r="U153" s="114"/>
      <c r="V153" s="114"/>
      <c r="W153" s="114"/>
      <c r="X153" s="114"/>
      <c r="Y153" s="114"/>
      <c r="Z153" s="114"/>
    </row>
    <row r="154" spans="1:26" s="115" customFormat="1" x14ac:dyDescent="0.25">
      <c r="A154" s="47"/>
      <c r="B154" s="50" t="s">
        <v>16</v>
      </c>
      <c r="C154" s="117"/>
      <c r="D154" s="116"/>
      <c r="E154" s="111"/>
      <c r="F154" s="112"/>
      <c r="G154" s="112"/>
      <c r="H154" s="112"/>
      <c r="I154" s="113"/>
      <c r="J154" s="113"/>
      <c r="K154" s="118">
        <f t="shared" ref="K154:N154" si="4">SUM(K146:K153)</f>
        <v>0</v>
      </c>
      <c r="L154" s="118">
        <f t="shared" si="4"/>
        <v>0</v>
      </c>
      <c r="M154" s="153">
        <f t="shared" si="4"/>
        <v>0</v>
      </c>
      <c r="N154" s="118">
        <f t="shared" si="4"/>
        <v>0</v>
      </c>
      <c r="O154" s="27"/>
      <c r="P154" s="27"/>
      <c r="Q154" s="156"/>
    </row>
    <row r="155" spans="1:26" x14ac:dyDescent="0.25">
      <c r="B155" s="30"/>
      <c r="C155" s="30"/>
      <c r="D155" s="30"/>
      <c r="E155" s="31"/>
      <c r="F155" s="30"/>
      <c r="G155" s="30"/>
      <c r="H155" s="30"/>
      <c r="I155" s="30"/>
      <c r="J155" s="30"/>
      <c r="K155" s="30"/>
      <c r="L155" s="30"/>
      <c r="M155" s="30"/>
      <c r="N155" s="30"/>
      <c r="O155" s="30"/>
      <c r="P155" s="30"/>
    </row>
    <row r="156" spans="1:26" ht="18.75" x14ac:dyDescent="0.25">
      <c r="B156" s="60" t="s">
        <v>32</v>
      </c>
      <c r="C156" s="74">
        <f>+K154</f>
        <v>0</v>
      </c>
      <c r="H156" s="32"/>
      <c r="I156" s="32"/>
      <c r="J156" s="32"/>
      <c r="K156" s="32"/>
      <c r="L156" s="32"/>
      <c r="M156" s="32"/>
      <c r="N156" s="30"/>
      <c r="O156" s="30"/>
      <c r="P156" s="30"/>
    </row>
    <row r="158" spans="1:26" ht="15.75" thickBot="1" x14ac:dyDescent="0.3"/>
    <row r="159" spans="1:26" ht="37.15" customHeight="1" thickBot="1" x14ac:dyDescent="0.3">
      <c r="B159" s="77" t="s">
        <v>49</v>
      </c>
      <c r="C159" s="78" t="s">
        <v>50</v>
      </c>
      <c r="D159" s="77" t="s">
        <v>51</v>
      </c>
      <c r="E159" s="78" t="s">
        <v>55</v>
      </c>
    </row>
    <row r="160" spans="1:26" ht="41.45" customHeight="1" x14ac:dyDescent="0.25">
      <c r="B160" s="68" t="s">
        <v>125</v>
      </c>
      <c r="C160" s="71">
        <v>20</v>
      </c>
      <c r="D160" s="71"/>
      <c r="E160" s="270">
        <f>+D160+D161+D162</f>
        <v>0</v>
      </c>
    </row>
    <row r="161" spans="2:17" x14ac:dyDescent="0.25">
      <c r="B161" s="68" t="s">
        <v>126</v>
      </c>
      <c r="C161" s="58">
        <v>30</v>
      </c>
      <c r="D161" s="162">
        <v>0</v>
      </c>
      <c r="E161" s="271"/>
    </row>
    <row r="162" spans="2:17" ht="15.75" thickBot="1" x14ac:dyDescent="0.3">
      <c r="B162" s="68" t="s">
        <v>127</v>
      </c>
      <c r="C162" s="73">
        <v>40</v>
      </c>
      <c r="D162" s="73">
        <v>0</v>
      </c>
      <c r="E162" s="272"/>
    </row>
    <row r="164" spans="2:17" ht="15.75" thickBot="1" x14ac:dyDescent="0.3"/>
    <row r="165" spans="2:17" ht="27" thickBot="1" x14ac:dyDescent="0.3">
      <c r="B165" s="262" t="s">
        <v>52</v>
      </c>
      <c r="C165" s="263"/>
      <c r="D165" s="263"/>
      <c r="E165" s="263"/>
      <c r="F165" s="263"/>
      <c r="G165" s="263"/>
      <c r="H165" s="263"/>
      <c r="I165" s="263"/>
      <c r="J165" s="263"/>
      <c r="K165" s="263"/>
      <c r="L165" s="263"/>
      <c r="M165" s="263"/>
      <c r="N165" s="264"/>
    </row>
    <row r="167" spans="2:17" ht="76.5" customHeight="1" x14ac:dyDescent="0.25">
      <c r="B167" s="122" t="s">
        <v>0</v>
      </c>
      <c r="C167" s="122" t="s">
        <v>39</v>
      </c>
      <c r="D167" s="122" t="s">
        <v>40</v>
      </c>
      <c r="E167" s="122" t="s">
        <v>114</v>
      </c>
      <c r="F167" s="122" t="s">
        <v>116</v>
      </c>
      <c r="G167" s="122" t="s">
        <v>117</v>
      </c>
      <c r="H167" s="122" t="s">
        <v>118</v>
      </c>
      <c r="I167" s="122" t="s">
        <v>115</v>
      </c>
      <c r="J167" s="257" t="s">
        <v>119</v>
      </c>
      <c r="K167" s="261"/>
      <c r="L167" s="258"/>
      <c r="M167" s="122" t="s">
        <v>123</v>
      </c>
      <c r="N167" s="122" t="s">
        <v>41</v>
      </c>
      <c r="O167" s="122" t="s">
        <v>42</v>
      </c>
      <c r="P167" s="257" t="s">
        <v>3</v>
      </c>
      <c r="Q167" s="258"/>
    </row>
    <row r="168" spans="2:17" ht="60.75" customHeight="1" x14ac:dyDescent="0.25">
      <c r="B168" s="161" t="s">
        <v>131</v>
      </c>
      <c r="C168" s="161"/>
      <c r="D168" s="3"/>
      <c r="E168" s="3"/>
      <c r="F168" s="3"/>
      <c r="G168" s="3"/>
      <c r="H168" s="3"/>
      <c r="I168" s="5"/>
      <c r="J168" s="1" t="s">
        <v>120</v>
      </c>
      <c r="K168" s="100" t="s">
        <v>121</v>
      </c>
      <c r="L168" s="99" t="s">
        <v>122</v>
      </c>
      <c r="M168" s="123"/>
      <c r="N168" s="123"/>
      <c r="O168" s="123"/>
      <c r="P168" s="194" t="s">
        <v>524</v>
      </c>
      <c r="Q168" s="194"/>
    </row>
    <row r="169" spans="2:17" ht="60.75" customHeight="1" x14ac:dyDescent="0.25">
      <c r="B169" s="161" t="s">
        <v>132</v>
      </c>
      <c r="C169" s="161"/>
      <c r="D169" s="3"/>
      <c r="E169" s="3"/>
      <c r="F169" s="3"/>
      <c r="G169" s="3"/>
      <c r="H169" s="3"/>
      <c r="I169" s="5"/>
      <c r="J169" s="1"/>
      <c r="K169" s="100"/>
      <c r="L169" s="99"/>
      <c r="M169" s="123"/>
      <c r="N169" s="123"/>
      <c r="O169" s="123"/>
      <c r="P169" s="194" t="s">
        <v>524</v>
      </c>
      <c r="Q169" s="194"/>
    </row>
    <row r="170" spans="2:17" ht="33.6" customHeight="1" x14ac:dyDescent="0.25">
      <c r="B170" s="161" t="s">
        <v>133</v>
      </c>
      <c r="C170" s="161"/>
      <c r="D170" s="3"/>
      <c r="E170" s="3"/>
      <c r="F170" s="3"/>
      <c r="G170" s="3"/>
      <c r="H170" s="3"/>
      <c r="I170" s="5"/>
      <c r="J170" s="1"/>
      <c r="K170" s="99"/>
      <c r="L170" s="99"/>
      <c r="M170" s="123"/>
      <c r="N170" s="123"/>
      <c r="O170" s="123"/>
      <c r="P170" s="269"/>
      <c r="Q170" s="269"/>
    </row>
    <row r="173" spans="2:17" ht="15.75" thickBot="1" x14ac:dyDescent="0.3"/>
    <row r="174" spans="2:17" ht="54" customHeight="1" x14ac:dyDescent="0.25">
      <c r="B174" s="126" t="s">
        <v>33</v>
      </c>
      <c r="C174" s="126" t="s">
        <v>49</v>
      </c>
      <c r="D174" s="122" t="s">
        <v>50</v>
      </c>
      <c r="E174" s="126" t="s">
        <v>51</v>
      </c>
      <c r="F174" s="78" t="s">
        <v>56</v>
      </c>
      <c r="G174" s="96"/>
    </row>
    <row r="175" spans="2:17" ht="120.75" customHeight="1" x14ac:dyDescent="0.2">
      <c r="B175" s="251" t="s">
        <v>53</v>
      </c>
      <c r="C175" s="6" t="s">
        <v>128</v>
      </c>
      <c r="D175" s="162">
        <v>25</v>
      </c>
      <c r="E175" s="162">
        <v>0</v>
      </c>
      <c r="F175" s="252">
        <f>+E175+E176+E177</f>
        <v>0</v>
      </c>
      <c r="G175" s="97"/>
    </row>
    <row r="176" spans="2:17" ht="76.150000000000006" customHeight="1" x14ac:dyDescent="0.2">
      <c r="B176" s="251"/>
      <c r="C176" s="6" t="s">
        <v>129</v>
      </c>
      <c r="D176" s="75">
        <v>25</v>
      </c>
      <c r="E176" s="162">
        <v>0</v>
      </c>
      <c r="F176" s="253"/>
      <c r="G176" s="97"/>
    </row>
    <row r="177" spans="2:7" ht="69" customHeight="1" x14ac:dyDescent="0.2">
      <c r="B177" s="251"/>
      <c r="C177" s="6" t="s">
        <v>130</v>
      </c>
      <c r="D177" s="162">
        <v>10</v>
      </c>
      <c r="E177" s="162">
        <v>0</v>
      </c>
      <c r="F177" s="254"/>
      <c r="G177" s="97"/>
    </row>
    <row r="178" spans="2:7" x14ac:dyDescent="0.25">
      <c r="C178" s="106"/>
    </row>
    <row r="181" spans="2:7" x14ac:dyDescent="0.25">
      <c r="B181" s="124" t="s">
        <v>57</v>
      </c>
    </row>
    <row r="184" spans="2:7" x14ac:dyDescent="0.25">
      <c r="B184" s="127" t="s">
        <v>33</v>
      </c>
      <c r="C184" s="127" t="s">
        <v>58</v>
      </c>
      <c r="D184" s="126" t="s">
        <v>51</v>
      </c>
      <c r="E184" s="126" t="s">
        <v>16</v>
      </c>
    </row>
    <row r="185" spans="2:7" ht="28.5" x14ac:dyDescent="0.25">
      <c r="B185" s="107" t="s">
        <v>59</v>
      </c>
      <c r="C185" s="108">
        <v>40</v>
      </c>
      <c r="D185" s="162">
        <f>+E160</f>
        <v>0</v>
      </c>
      <c r="E185" s="255">
        <f>+D185+D186</f>
        <v>0</v>
      </c>
    </row>
    <row r="186" spans="2:7" ht="42.75" x14ac:dyDescent="0.25">
      <c r="B186" s="107" t="s">
        <v>60</v>
      </c>
      <c r="C186" s="108">
        <v>60</v>
      </c>
      <c r="D186" s="162">
        <f>+F175</f>
        <v>0</v>
      </c>
      <c r="E186" s="256"/>
    </row>
  </sheetData>
  <customSheetViews>
    <customSheetView guid="{040B32F9-9EDE-4C05-8D65-A10FD7C296AE}" scale="70" hiddenColumns="1" topLeftCell="C55">
      <selection activeCell="P120" sqref="P120:Q120"/>
      <pageMargins left="0.7" right="0.7" top="0.75" bottom="0.75" header="0.3" footer="0.3"/>
      <pageSetup orientation="portrait" horizontalDpi="4294967295" verticalDpi="4294967295" r:id="rId1"/>
    </customSheetView>
    <customSheetView guid="{C8B59464-D990-4174-B46F-6EC3B7A80136}" scale="70" hiddenColumns="1" topLeftCell="C118">
      <selection activeCell="C127" sqref="C127"/>
      <pageMargins left="0.7" right="0.7" top="0.75" bottom="0.75" header="0.3" footer="0.3"/>
      <pageSetup orientation="portrait" horizontalDpi="4294967295" verticalDpi="4294967295" r:id="rId2"/>
    </customSheetView>
    <customSheetView guid="{DAFC1FCB-4761-440B-AD1C-50C4B2CDD3CA}" scale="70" hiddenColumns="1" topLeftCell="C106">
      <selection activeCell="G119" sqref="G119"/>
      <pageMargins left="0.7" right="0.7" top="0.75" bottom="0.75" header="0.3" footer="0.3"/>
      <pageSetup orientation="portrait" horizontalDpi="4294967295" verticalDpi="4294967295" r:id="rId3"/>
    </customSheetView>
    <customSheetView guid="{3AE41014-5F54-42DF-87D1-B5A99670F92D}" scale="70" hiddenColumns="1" topLeftCell="A4">
      <selection activeCell="C31" sqref="C31"/>
      <pageMargins left="0.7" right="0.7" top="0.75" bottom="0.75" header="0.3" footer="0.3"/>
      <pageSetup orientation="portrait" horizontalDpi="4294967295" verticalDpi="4294967295" r:id="rId4"/>
    </customSheetView>
    <customSheetView guid="{66EA0F59-163A-4FE9-9E60-1A857F44D96A}" scale="70" hiddenColumns="1" topLeftCell="A149">
      <selection activeCell="G168" sqref="G168"/>
      <pageMargins left="0.7" right="0.7" top="0.75" bottom="0.75" header="0.3" footer="0.3"/>
      <pageSetup orientation="portrait" horizontalDpi="4294967295" verticalDpi="4294967295" r:id="rId5"/>
    </customSheetView>
    <customSheetView guid="{A618004A-2ACD-46D3-8FE8-CDD1B374146C}" scale="70" hiddenColumns="1" topLeftCell="C118">
      <selection activeCell="C127" sqref="C127"/>
      <pageMargins left="0.7" right="0.7" top="0.75" bottom="0.75" header="0.3" footer="0.3"/>
      <pageSetup orientation="portrait" horizontalDpi="4294967295" verticalDpi="4294967295" r:id="rId6"/>
    </customSheetView>
    <customSheetView guid="{3A78C949-A582-4EA8-884B-24BF07A44D4F}" scale="70" hiddenColumns="1" topLeftCell="C55">
      <selection activeCell="P120" sqref="P120:Q120"/>
      <pageMargins left="0.7" right="0.7" top="0.75" bottom="0.75" header="0.3" footer="0.3"/>
      <pageSetup orientation="portrait" horizontalDpi="4294967295" verticalDpi="4294967295" r:id="rId7"/>
    </customSheetView>
    <customSheetView guid="{77A7A351-C74D-4946-981F-9CF261371E91}" scale="70" hiddenColumns="1" topLeftCell="C55">
      <selection activeCell="P120" sqref="P120:Q120"/>
      <pageMargins left="0.7" right="0.7" top="0.75" bottom="0.75" header="0.3" footer="0.3"/>
      <pageSetup orientation="portrait" horizontalDpi="4294967295" verticalDpi="4294967295" r:id="rId8"/>
    </customSheetView>
  </customSheetViews>
  <mergeCells count="34">
    <mergeCell ref="C9:N9"/>
    <mergeCell ref="B2:P2"/>
    <mergeCell ref="B4:P4"/>
    <mergeCell ref="C6:N6"/>
    <mergeCell ref="C7:N7"/>
    <mergeCell ref="C8:N8"/>
    <mergeCell ref="B165:N165"/>
    <mergeCell ref="B113:N113"/>
    <mergeCell ref="C10:E10"/>
    <mergeCell ref="B14:C21"/>
    <mergeCell ref="B22:C22"/>
    <mergeCell ref="E40:E41"/>
    <mergeCell ref="M45:N45"/>
    <mergeCell ref="B59:B60"/>
    <mergeCell ref="C59:C60"/>
    <mergeCell ref="D59:E59"/>
    <mergeCell ref="C63:N63"/>
    <mergeCell ref="B65:N65"/>
    <mergeCell ref="P170:Q170"/>
    <mergeCell ref="B175:B177"/>
    <mergeCell ref="F175:F177"/>
    <mergeCell ref="E185:E186"/>
    <mergeCell ref="O68:P68"/>
    <mergeCell ref="O106:P106"/>
    <mergeCell ref="O107:P107"/>
    <mergeCell ref="J167:L167"/>
    <mergeCell ref="P167:Q167"/>
    <mergeCell ref="J116:L116"/>
    <mergeCell ref="B132:N132"/>
    <mergeCell ref="D135:E135"/>
    <mergeCell ref="D136:E136"/>
    <mergeCell ref="B139:P139"/>
    <mergeCell ref="B142:N142"/>
    <mergeCell ref="E160:E162"/>
  </mergeCells>
  <dataValidations count="2">
    <dataValidation type="decimal" allowBlank="1" showInputMessage="1" showErrorMessage="1" sqref="WVH983102 WLL983102 C65598 IV65598 SR65598 ACN65598 AMJ65598 AWF65598 BGB65598 BPX65598 BZT65598 CJP65598 CTL65598 DDH65598 DND65598 DWZ65598 EGV65598 EQR65598 FAN65598 FKJ65598 FUF65598 GEB65598 GNX65598 GXT65598 HHP65598 HRL65598 IBH65598 ILD65598 IUZ65598 JEV65598 JOR65598 JYN65598 KIJ65598 KSF65598 LCB65598 LLX65598 LVT65598 MFP65598 MPL65598 MZH65598 NJD65598 NSZ65598 OCV65598 OMR65598 OWN65598 PGJ65598 PQF65598 QAB65598 QJX65598 QTT65598 RDP65598 RNL65598 RXH65598 SHD65598 SQZ65598 TAV65598 TKR65598 TUN65598 UEJ65598 UOF65598 UYB65598 VHX65598 VRT65598 WBP65598 WLL65598 WVH65598 C131134 IV131134 SR131134 ACN131134 AMJ131134 AWF131134 BGB131134 BPX131134 BZT131134 CJP131134 CTL131134 DDH131134 DND131134 DWZ131134 EGV131134 EQR131134 FAN131134 FKJ131134 FUF131134 GEB131134 GNX131134 GXT131134 HHP131134 HRL131134 IBH131134 ILD131134 IUZ131134 JEV131134 JOR131134 JYN131134 KIJ131134 KSF131134 LCB131134 LLX131134 LVT131134 MFP131134 MPL131134 MZH131134 NJD131134 NSZ131134 OCV131134 OMR131134 OWN131134 PGJ131134 PQF131134 QAB131134 QJX131134 QTT131134 RDP131134 RNL131134 RXH131134 SHD131134 SQZ131134 TAV131134 TKR131134 TUN131134 UEJ131134 UOF131134 UYB131134 VHX131134 VRT131134 WBP131134 WLL131134 WVH131134 C196670 IV196670 SR196670 ACN196670 AMJ196670 AWF196670 BGB196670 BPX196670 BZT196670 CJP196670 CTL196670 DDH196670 DND196670 DWZ196670 EGV196670 EQR196670 FAN196670 FKJ196670 FUF196670 GEB196670 GNX196670 GXT196670 HHP196670 HRL196670 IBH196670 ILD196670 IUZ196670 JEV196670 JOR196670 JYN196670 KIJ196670 KSF196670 LCB196670 LLX196670 LVT196670 MFP196670 MPL196670 MZH196670 NJD196670 NSZ196670 OCV196670 OMR196670 OWN196670 PGJ196670 PQF196670 QAB196670 QJX196670 QTT196670 RDP196670 RNL196670 RXH196670 SHD196670 SQZ196670 TAV196670 TKR196670 TUN196670 UEJ196670 UOF196670 UYB196670 VHX196670 VRT196670 WBP196670 WLL196670 WVH196670 C262206 IV262206 SR262206 ACN262206 AMJ262206 AWF262206 BGB262206 BPX262206 BZT262206 CJP262206 CTL262206 DDH262206 DND262206 DWZ262206 EGV262206 EQR262206 FAN262206 FKJ262206 FUF262206 GEB262206 GNX262206 GXT262206 HHP262206 HRL262206 IBH262206 ILD262206 IUZ262206 JEV262206 JOR262206 JYN262206 KIJ262206 KSF262206 LCB262206 LLX262206 LVT262206 MFP262206 MPL262206 MZH262206 NJD262206 NSZ262206 OCV262206 OMR262206 OWN262206 PGJ262206 PQF262206 QAB262206 QJX262206 QTT262206 RDP262206 RNL262206 RXH262206 SHD262206 SQZ262206 TAV262206 TKR262206 TUN262206 UEJ262206 UOF262206 UYB262206 VHX262206 VRT262206 WBP262206 WLL262206 WVH262206 C327742 IV327742 SR327742 ACN327742 AMJ327742 AWF327742 BGB327742 BPX327742 BZT327742 CJP327742 CTL327742 DDH327742 DND327742 DWZ327742 EGV327742 EQR327742 FAN327742 FKJ327742 FUF327742 GEB327742 GNX327742 GXT327742 HHP327742 HRL327742 IBH327742 ILD327742 IUZ327742 JEV327742 JOR327742 JYN327742 KIJ327742 KSF327742 LCB327742 LLX327742 LVT327742 MFP327742 MPL327742 MZH327742 NJD327742 NSZ327742 OCV327742 OMR327742 OWN327742 PGJ327742 PQF327742 QAB327742 QJX327742 QTT327742 RDP327742 RNL327742 RXH327742 SHD327742 SQZ327742 TAV327742 TKR327742 TUN327742 UEJ327742 UOF327742 UYB327742 VHX327742 VRT327742 WBP327742 WLL327742 WVH327742 C393278 IV393278 SR393278 ACN393278 AMJ393278 AWF393278 BGB393278 BPX393278 BZT393278 CJP393278 CTL393278 DDH393278 DND393278 DWZ393278 EGV393278 EQR393278 FAN393278 FKJ393278 FUF393278 GEB393278 GNX393278 GXT393278 HHP393278 HRL393278 IBH393278 ILD393278 IUZ393278 JEV393278 JOR393278 JYN393278 KIJ393278 KSF393278 LCB393278 LLX393278 LVT393278 MFP393278 MPL393278 MZH393278 NJD393278 NSZ393278 OCV393278 OMR393278 OWN393278 PGJ393278 PQF393278 QAB393278 QJX393278 QTT393278 RDP393278 RNL393278 RXH393278 SHD393278 SQZ393278 TAV393278 TKR393278 TUN393278 UEJ393278 UOF393278 UYB393278 VHX393278 VRT393278 WBP393278 WLL393278 WVH393278 C458814 IV458814 SR458814 ACN458814 AMJ458814 AWF458814 BGB458814 BPX458814 BZT458814 CJP458814 CTL458814 DDH458814 DND458814 DWZ458814 EGV458814 EQR458814 FAN458814 FKJ458814 FUF458814 GEB458814 GNX458814 GXT458814 HHP458814 HRL458814 IBH458814 ILD458814 IUZ458814 JEV458814 JOR458814 JYN458814 KIJ458814 KSF458814 LCB458814 LLX458814 LVT458814 MFP458814 MPL458814 MZH458814 NJD458814 NSZ458814 OCV458814 OMR458814 OWN458814 PGJ458814 PQF458814 QAB458814 QJX458814 QTT458814 RDP458814 RNL458814 RXH458814 SHD458814 SQZ458814 TAV458814 TKR458814 TUN458814 UEJ458814 UOF458814 UYB458814 VHX458814 VRT458814 WBP458814 WLL458814 WVH458814 C524350 IV524350 SR524350 ACN524350 AMJ524350 AWF524350 BGB524350 BPX524350 BZT524350 CJP524350 CTL524350 DDH524350 DND524350 DWZ524350 EGV524350 EQR524350 FAN524350 FKJ524350 FUF524350 GEB524350 GNX524350 GXT524350 HHP524350 HRL524350 IBH524350 ILD524350 IUZ524350 JEV524350 JOR524350 JYN524350 KIJ524350 KSF524350 LCB524350 LLX524350 LVT524350 MFP524350 MPL524350 MZH524350 NJD524350 NSZ524350 OCV524350 OMR524350 OWN524350 PGJ524350 PQF524350 QAB524350 QJX524350 QTT524350 RDP524350 RNL524350 RXH524350 SHD524350 SQZ524350 TAV524350 TKR524350 TUN524350 UEJ524350 UOF524350 UYB524350 VHX524350 VRT524350 WBP524350 WLL524350 WVH524350 C589886 IV589886 SR589886 ACN589886 AMJ589886 AWF589886 BGB589886 BPX589886 BZT589886 CJP589886 CTL589886 DDH589886 DND589886 DWZ589886 EGV589886 EQR589886 FAN589886 FKJ589886 FUF589886 GEB589886 GNX589886 GXT589886 HHP589886 HRL589886 IBH589886 ILD589886 IUZ589886 JEV589886 JOR589886 JYN589886 KIJ589886 KSF589886 LCB589886 LLX589886 LVT589886 MFP589886 MPL589886 MZH589886 NJD589886 NSZ589886 OCV589886 OMR589886 OWN589886 PGJ589886 PQF589886 QAB589886 QJX589886 QTT589886 RDP589886 RNL589886 RXH589886 SHD589886 SQZ589886 TAV589886 TKR589886 TUN589886 UEJ589886 UOF589886 UYB589886 VHX589886 VRT589886 WBP589886 WLL589886 WVH589886 C655422 IV655422 SR655422 ACN655422 AMJ655422 AWF655422 BGB655422 BPX655422 BZT655422 CJP655422 CTL655422 DDH655422 DND655422 DWZ655422 EGV655422 EQR655422 FAN655422 FKJ655422 FUF655422 GEB655422 GNX655422 GXT655422 HHP655422 HRL655422 IBH655422 ILD655422 IUZ655422 JEV655422 JOR655422 JYN655422 KIJ655422 KSF655422 LCB655422 LLX655422 LVT655422 MFP655422 MPL655422 MZH655422 NJD655422 NSZ655422 OCV655422 OMR655422 OWN655422 PGJ655422 PQF655422 QAB655422 QJX655422 QTT655422 RDP655422 RNL655422 RXH655422 SHD655422 SQZ655422 TAV655422 TKR655422 TUN655422 UEJ655422 UOF655422 UYB655422 VHX655422 VRT655422 WBP655422 WLL655422 WVH655422 C720958 IV720958 SR720958 ACN720958 AMJ720958 AWF720958 BGB720958 BPX720958 BZT720958 CJP720958 CTL720958 DDH720958 DND720958 DWZ720958 EGV720958 EQR720958 FAN720958 FKJ720958 FUF720958 GEB720958 GNX720958 GXT720958 HHP720958 HRL720958 IBH720958 ILD720958 IUZ720958 JEV720958 JOR720958 JYN720958 KIJ720958 KSF720958 LCB720958 LLX720958 LVT720958 MFP720958 MPL720958 MZH720958 NJD720958 NSZ720958 OCV720958 OMR720958 OWN720958 PGJ720958 PQF720958 QAB720958 QJX720958 QTT720958 RDP720958 RNL720958 RXH720958 SHD720958 SQZ720958 TAV720958 TKR720958 TUN720958 UEJ720958 UOF720958 UYB720958 VHX720958 VRT720958 WBP720958 WLL720958 WVH720958 C786494 IV786494 SR786494 ACN786494 AMJ786494 AWF786494 BGB786494 BPX786494 BZT786494 CJP786494 CTL786494 DDH786494 DND786494 DWZ786494 EGV786494 EQR786494 FAN786494 FKJ786494 FUF786494 GEB786494 GNX786494 GXT786494 HHP786494 HRL786494 IBH786494 ILD786494 IUZ786494 JEV786494 JOR786494 JYN786494 KIJ786494 KSF786494 LCB786494 LLX786494 LVT786494 MFP786494 MPL786494 MZH786494 NJD786494 NSZ786494 OCV786494 OMR786494 OWN786494 PGJ786494 PQF786494 QAB786494 QJX786494 QTT786494 RDP786494 RNL786494 RXH786494 SHD786494 SQZ786494 TAV786494 TKR786494 TUN786494 UEJ786494 UOF786494 UYB786494 VHX786494 VRT786494 WBP786494 WLL786494 WVH786494 C852030 IV852030 SR852030 ACN852030 AMJ852030 AWF852030 BGB852030 BPX852030 BZT852030 CJP852030 CTL852030 DDH852030 DND852030 DWZ852030 EGV852030 EQR852030 FAN852030 FKJ852030 FUF852030 GEB852030 GNX852030 GXT852030 HHP852030 HRL852030 IBH852030 ILD852030 IUZ852030 JEV852030 JOR852030 JYN852030 KIJ852030 KSF852030 LCB852030 LLX852030 LVT852030 MFP852030 MPL852030 MZH852030 NJD852030 NSZ852030 OCV852030 OMR852030 OWN852030 PGJ852030 PQF852030 QAB852030 QJX852030 QTT852030 RDP852030 RNL852030 RXH852030 SHD852030 SQZ852030 TAV852030 TKR852030 TUN852030 UEJ852030 UOF852030 UYB852030 VHX852030 VRT852030 WBP852030 WLL852030 WVH852030 C917566 IV917566 SR917566 ACN917566 AMJ917566 AWF917566 BGB917566 BPX917566 BZT917566 CJP917566 CTL917566 DDH917566 DND917566 DWZ917566 EGV917566 EQR917566 FAN917566 FKJ917566 FUF917566 GEB917566 GNX917566 GXT917566 HHP917566 HRL917566 IBH917566 ILD917566 IUZ917566 JEV917566 JOR917566 JYN917566 KIJ917566 KSF917566 LCB917566 LLX917566 LVT917566 MFP917566 MPL917566 MZH917566 NJD917566 NSZ917566 OCV917566 OMR917566 OWN917566 PGJ917566 PQF917566 QAB917566 QJX917566 QTT917566 RDP917566 RNL917566 RXH917566 SHD917566 SQZ917566 TAV917566 TKR917566 TUN917566 UEJ917566 UOF917566 UYB917566 VHX917566 VRT917566 WBP917566 WLL917566 WVH917566 C983102 IV983102 SR983102 ACN983102 AMJ983102 AWF983102 BGB983102 BPX983102 BZT983102 CJP983102 CTL983102 DDH983102 DND983102 DWZ983102 EGV983102 EQR983102 FAN983102 FKJ983102 FUF983102 GEB983102 GNX983102 GXT983102 HHP983102 HRL983102 IBH983102 ILD983102 IUZ983102 JEV983102 JOR983102 JYN983102 KIJ983102 KSF983102 LCB983102 LLX983102 LVT983102 MFP983102 MPL983102 MZH983102 NJD983102 NSZ983102 OCV983102 OMR983102 OWN983102 PGJ983102 PQF983102 QAB983102 QJX983102 QTT983102 RDP983102 RNL983102 RXH983102 SHD983102 SQZ983102 TAV983102 TKR983102 TUN983102 UEJ983102 UOF983102 UYB983102 VHX983102 VRT983102 WBP98310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02 A65598 IS65598 SO65598 ACK65598 AMG65598 AWC65598 BFY65598 BPU65598 BZQ65598 CJM65598 CTI65598 DDE65598 DNA65598 DWW65598 EGS65598 EQO65598 FAK65598 FKG65598 FUC65598 GDY65598 GNU65598 GXQ65598 HHM65598 HRI65598 IBE65598 ILA65598 IUW65598 JES65598 JOO65598 JYK65598 KIG65598 KSC65598 LBY65598 LLU65598 LVQ65598 MFM65598 MPI65598 MZE65598 NJA65598 NSW65598 OCS65598 OMO65598 OWK65598 PGG65598 PQC65598 PZY65598 QJU65598 QTQ65598 RDM65598 RNI65598 RXE65598 SHA65598 SQW65598 TAS65598 TKO65598 TUK65598 UEG65598 UOC65598 UXY65598 VHU65598 VRQ65598 WBM65598 WLI65598 WVE65598 A131134 IS131134 SO131134 ACK131134 AMG131134 AWC131134 BFY131134 BPU131134 BZQ131134 CJM131134 CTI131134 DDE131134 DNA131134 DWW131134 EGS131134 EQO131134 FAK131134 FKG131134 FUC131134 GDY131134 GNU131134 GXQ131134 HHM131134 HRI131134 IBE131134 ILA131134 IUW131134 JES131134 JOO131134 JYK131134 KIG131134 KSC131134 LBY131134 LLU131134 LVQ131134 MFM131134 MPI131134 MZE131134 NJA131134 NSW131134 OCS131134 OMO131134 OWK131134 PGG131134 PQC131134 PZY131134 QJU131134 QTQ131134 RDM131134 RNI131134 RXE131134 SHA131134 SQW131134 TAS131134 TKO131134 TUK131134 UEG131134 UOC131134 UXY131134 VHU131134 VRQ131134 WBM131134 WLI131134 WVE131134 A196670 IS196670 SO196670 ACK196670 AMG196670 AWC196670 BFY196670 BPU196670 BZQ196670 CJM196670 CTI196670 DDE196670 DNA196670 DWW196670 EGS196670 EQO196670 FAK196670 FKG196670 FUC196670 GDY196670 GNU196670 GXQ196670 HHM196670 HRI196670 IBE196670 ILA196670 IUW196670 JES196670 JOO196670 JYK196670 KIG196670 KSC196670 LBY196670 LLU196670 LVQ196670 MFM196670 MPI196670 MZE196670 NJA196670 NSW196670 OCS196670 OMO196670 OWK196670 PGG196670 PQC196670 PZY196670 QJU196670 QTQ196670 RDM196670 RNI196670 RXE196670 SHA196670 SQW196670 TAS196670 TKO196670 TUK196670 UEG196670 UOC196670 UXY196670 VHU196670 VRQ196670 WBM196670 WLI196670 WVE196670 A262206 IS262206 SO262206 ACK262206 AMG262206 AWC262206 BFY262206 BPU262206 BZQ262206 CJM262206 CTI262206 DDE262206 DNA262206 DWW262206 EGS262206 EQO262206 FAK262206 FKG262206 FUC262206 GDY262206 GNU262206 GXQ262206 HHM262206 HRI262206 IBE262206 ILA262206 IUW262206 JES262206 JOO262206 JYK262206 KIG262206 KSC262206 LBY262206 LLU262206 LVQ262206 MFM262206 MPI262206 MZE262206 NJA262206 NSW262206 OCS262206 OMO262206 OWK262206 PGG262206 PQC262206 PZY262206 QJU262206 QTQ262206 RDM262206 RNI262206 RXE262206 SHA262206 SQW262206 TAS262206 TKO262206 TUK262206 UEG262206 UOC262206 UXY262206 VHU262206 VRQ262206 WBM262206 WLI262206 WVE262206 A327742 IS327742 SO327742 ACK327742 AMG327742 AWC327742 BFY327742 BPU327742 BZQ327742 CJM327742 CTI327742 DDE327742 DNA327742 DWW327742 EGS327742 EQO327742 FAK327742 FKG327742 FUC327742 GDY327742 GNU327742 GXQ327742 HHM327742 HRI327742 IBE327742 ILA327742 IUW327742 JES327742 JOO327742 JYK327742 KIG327742 KSC327742 LBY327742 LLU327742 LVQ327742 MFM327742 MPI327742 MZE327742 NJA327742 NSW327742 OCS327742 OMO327742 OWK327742 PGG327742 PQC327742 PZY327742 QJU327742 QTQ327742 RDM327742 RNI327742 RXE327742 SHA327742 SQW327742 TAS327742 TKO327742 TUK327742 UEG327742 UOC327742 UXY327742 VHU327742 VRQ327742 WBM327742 WLI327742 WVE327742 A393278 IS393278 SO393278 ACK393278 AMG393278 AWC393278 BFY393278 BPU393278 BZQ393278 CJM393278 CTI393278 DDE393278 DNA393278 DWW393278 EGS393278 EQO393278 FAK393278 FKG393278 FUC393278 GDY393278 GNU393278 GXQ393278 HHM393278 HRI393278 IBE393278 ILA393278 IUW393278 JES393278 JOO393278 JYK393278 KIG393278 KSC393278 LBY393278 LLU393278 LVQ393278 MFM393278 MPI393278 MZE393278 NJA393278 NSW393278 OCS393278 OMO393278 OWK393278 PGG393278 PQC393278 PZY393278 QJU393278 QTQ393278 RDM393278 RNI393278 RXE393278 SHA393278 SQW393278 TAS393278 TKO393278 TUK393278 UEG393278 UOC393278 UXY393278 VHU393278 VRQ393278 WBM393278 WLI393278 WVE393278 A458814 IS458814 SO458814 ACK458814 AMG458814 AWC458814 BFY458814 BPU458814 BZQ458814 CJM458814 CTI458814 DDE458814 DNA458814 DWW458814 EGS458814 EQO458814 FAK458814 FKG458814 FUC458814 GDY458814 GNU458814 GXQ458814 HHM458814 HRI458814 IBE458814 ILA458814 IUW458814 JES458814 JOO458814 JYK458814 KIG458814 KSC458814 LBY458814 LLU458814 LVQ458814 MFM458814 MPI458814 MZE458814 NJA458814 NSW458814 OCS458814 OMO458814 OWK458814 PGG458814 PQC458814 PZY458814 QJU458814 QTQ458814 RDM458814 RNI458814 RXE458814 SHA458814 SQW458814 TAS458814 TKO458814 TUK458814 UEG458814 UOC458814 UXY458814 VHU458814 VRQ458814 WBM458814 WLI458814 WVE458814 A524350 IS524350 SO524350 ACK524350 AMG524350 AWC524350 BFY524350 BPU524350 BZQ524350 CJM524350 CTI524350 DDE524350 DNA524350 DWW524350 EGS524350 EQO524350 FAK524350 FKG524350 FUC524350 GDY524350 GNU524350 GXQ524350 HHM524350 HRI524350 IBE524350 ILA524350 IUW524350 JES524350 JOO524350 JYK524350 KIG524350 KSC524350 LBY524350 LLU524350 LVQ524350 MFM524350 MPI524350 MZE524350 NJA524350 NSW524350 OCS524350 OMO524350 OWK524350 PGG524350 PQC524350 PZY524350 QJU524350 QTQ524350 RDM524350 RNI524350 RXE524350 SHA524350 SQW524350 TAS524350 TKO524350 TUK524350 UEG524350 UOC524350 UXY524350 VHU524350 VRQ524350 WBM524350 WLI524350 WVE524350 A589886 IS589886 SO589886 ACK589886 AMG589886 AWC589886 BFY589886 BPU589886 BZQ589886 CJM589886 CTI589886 DDE589886 DNA589886 DWW589886 EGS589886 EQO589886 FAK589886 FKG589886 FUC589886 GDY589886 GNU589886 GXQ589886 HHM589886 HRI589886 IBE589886 ILA589886 IUW589886 JES589886 JOO589886 JYK589886 KIG589886 KSC589886 LBY589886 LLU589886 LVQ589886 MFM589886 MPI589886 MZE589886 NJA589886 NSW589886 OCS589886 OMO589886 OWK589886 PGG589886 PQC589886 PZY589886 QJU589886 QTQ589886 RDM589886 RNI589886 RXE589886 SHA589886 SQW589886 TAS589886 TKO589886 TUK589886 UEG589886 UOC589886 UXY589886 VHU589886 VRQ589886 WBM589886 WLI589886 WVE589886 A655422 IS655422 SO655422 ACK655422 AMG655422 AWC655422 BFY655422 BPU655422 BZQ655422 CJM655422 CTI655422 DDE655422 DNA655422 DWW655422 EGS655422 EQO655422 FAK655422 FKG655422 FUC655422 GDY655422 GNU655422 GXQ655422 HHM655422 HRI655422 IBE655422 ILA655422 IUW655422 JES655422 JOO655422 JYK655422 KIG655422 KSC655422 LBY655422 LLU655422 LVQ655422 MFM655422 MPI655422 MZE655422 NJA655422 NSW655422 OCS655422 OMO655422 OWK655422 PGG655422 PQC655422 PZY655422 QJU655422 QTQ655422 RDM655422 RNI655422 RXE655422 SHA655422 SQW655422 TAS655422 TKO655422 TUK655422 UEG655422 UOC655422 UXY655422 VHU655422 VRQ655422 WBM655422 WLI655422 WVE655422 A720958 IS720958 SO720958 ACK720958 AMG720958 AWC720958 BFY720958 BPU720958 BZQ720958 CJM720958 CTI720958 DDE720958 DNA720958 DWW720958 EGS720958 EQO720958 FAK720958 FKG720958 FUC720958 GDY720958 GNU720958 GXQ720958 HHM720958 HRI720958 IBE720958 ILA720958 IUW720958 JES720958 JOO720958 JYK720958 KIG720958 KSC720958 LBY720958 LLU720958 LVQ720958 MFM720958 MPI720958 MZE720958 NJA720958 NSW720958 OCS720958 OMO720958 OWK720958 PGG720958 PQC720958 PZY720958 QJU720958 QTQ720958 RDM720958 RNI720958 RXE720958 SHA720958 SQW720958 TAS720958 TKO720958 TUK720958 UEG720958 UOC720958 UXY720958 VHU720958 VRQ720958 WBM720958 WLI720958 WVE720958 A786494 IS786494 SO786494 ACK786494 AMG786494 AWC786494 BFY786494 BPU786494 BZQ786494 CJM786494 CTI786494 DDE786494 DNA786494 DWW786494 EGS786494 EQO786494 FAK786494 FKG786494 FUC786494 GDY786494 GNU786494 GXQ786494 HHM786494 HRI786494 IBE786494 ILA786494 IUW786494 JES786494 JOO786494 JYK786494 KIG786494 KSC786494 LBY786494 LLU786494 LVQ786494 MFM786494 MPI786494 MZE786494 NJA786494 NSW786494 OCS786494 OMO786494 OWK786494 PGG786494 PQC786494 PZY786494 QJU786494 QTQ786494 RDM786494 RNI786494 RXE786494 SHA786494 SQW786494 TAS786494 TKO786494 TUK786494 UEG786494 UOC786494 UXY786494 VHU786494 VRQ786494 WBM786494 WLI786494 WVE786494 A852030 IS852030 SO852030 ACK852030 AMG852030 AWC852030 BFY852030 BPU852030 BZQ852030 CJM852030 CTI852030 DDE852030 DNA852030 DWW852030 EGS852030 EQO852030 FAK852030 FKG852030 FUC852030 GDY852030 GNU852030 GXQ852030 HHM852030 HRI852030 IBE852030 ILA852030 IUW852030 JES852030 JOO852030 JYK852030 KIG852030 KSC852030 LBY852030 LLU852030 LVQ852030 MFM852030 MPI852030 MZE852030 NJA852030 NSW852030 OCS852030 OMO852030 OWK852030 PGG852030 PQC852030 PZY852030 QJU852030 QTQ852030 RDM852030 RNI852030 RXE852030 SHA852030 SQW852030 TAS852030 TKO852030 TUK852030 UEG852030 UOC852030 UXY852030 VHU852030 VRQ852030 WBM852030 WLI852030 WVE852030 A917566 IS917566 SO917566 ACK917566 AMG917566 AWC917566 BFY917566 BPU917566 BZQ917566 CJM917566 CTI917566 DDE917566 DNA917566 DWW917566 EGS917566 EQO917566 FAK917566 FKG917566 FUC917566 GDY917566 GNU917566 GXQ917566 HHM917566 HRI917566 IBE917566 ILA917566 IUW917566 JES917566 JOO917566 JYK917566 KIG917566 KSC917566 LBY917566 LLU917566 LVQ917566 MFM917566 MPI917566 MZE917566 NJA917566 NSW917566 OCS917566 OMO917566 OWK917566 PGG917566 PQC917566 PZY917566 QJU917566 QTQ917566 RDM917566 RNI917566 RXE917566 SHA917566 SQW917566 TAS917566 TKO917566 TUK917566 UEG917566 UOC917566 UXY917566 VHU917566 VRQ917566 WBM917566 WLI917566 WVE917566 A983102 IS983102 SO983102 ACK983102 AMG983102 AWC983102 BFY983102 BPU983102 BZQ983102 CJM983102 CTI983102 DDE983102 DNA983102 DWW983102 EGS983102 EQO983102 FAK983102 FKG983102 FUC983102 GDY983102 GNU983102 GXQ983102 HHM983102 HRI983102 IBE983102 ILA983102 IUW983102 JES983102 JOO983102 JYK983102 KIG983102 KSC983102 LBY983102 LLU983102 LVQ983102 MFM983102 MPI983102 MZE983102 NJA983102 NSW983102 OCS983102 OMO983102 OWK983102 PGG983102 PQC983102 PZY983102 QJU983102 QTQ983102 RDM983102 RNI983102 RXE983102 SHA983102 SQW983102 TAS983102 TKO983102 TUK983102 UEG983102 UOC983102 UXY983102 VHU983102 VRQ983102 WBM983102 WLI98310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0"/>
  <sheetViews>
    <sheetView topLeftCell="A19" zoomScale="70" zoomScaleNormal="70" workbookViewId="0">
      <selection activeCell="A149" sqref="A1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6.85546875" style="9" customWidth="1"/>
    <col min="17" max="17" width="7.140625" style="9" customWidth="1"/>
    <col min="18" max="18" width="38.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7" t="s">
        <v>63</v>
      </c>
      <c r="C2" s="268"/>
      <c r="D2" s="268"/>
      <c r="E2" s="268"/>
      <c r="F2" s="268"/>
      <c r="G2" s="268"/>
      <c r="H2" s="268"/>
      <c r="I2" s="268"/>
      <c r="J2" s="268"/>
      <c r="K2" s="268"/>
      <c r="L2" s="268"/>
      <c r="M2" s="268"/>
      <c r="N2" s="268"/>
      <c r="O2" s="268"/>
      <c r="P2" s="268"/>
    </row>
    <row r="4" spans="2:16" ht="26.25" x14ac:dyDescent="0.25">
      <c r="B4" s="267" t="s">
        <v>48</v>
      </c>
      <c r="C4" s="268"/>
      <c r="D4" s="268"/>
      <c r="E4" s="268"/>
      <c r="F4" s="268"/>
      <c r="G4" s="268"/>
      <c r="H4" s="268"/>
      <c r="I4" s="268"/>
      <c r="J4" s="268"/>
      <c r="K4" s="268"/>
      <c r="L4" s="268"/>
      <c r="M4" s="268"/>
      <c r="N4" s="268"/>
      <c r="O4" s="268"/>
      <c r="P4" s="268"/>
    </row>
    <row r="5" spans="2:16" ht="15.75" thickBot="1" x14ac:dyDescent="0.3"/>
    <row r="6" spans="2:16" ht="21.75" thickBot="1" x14ac:dyDescent="0.3">
      <c r="B6" s="11" t="s">
        <v>4</v>
      </c>
      <c r="C6" s="284" t="s">
        <v>237</v>
      </c>
      <c r="D6" s="284"/>
      <c r="E6" s="284"/>
      <c r="F6" s="284"/>
      <c r="G6" s="284"/>
      <c r="H6" s="284"/>
      <c r="I6" s="284"/>
      <c r="J6" s="284"/>
      <c r="K6" s="284"/>
      <c r="L6" s="284"/>
      <c r="M6" s="284"/>
      <c r="N6" s="285"/>
    </row>
    <row r="7" spans="2:16" ht="16.5" thickBot="1" x14ac:dyDescent="0.3">
      <c r="B7" s="12" t="s">
        <v>5</v>
      </c>
      <c r="C7" s="284"/>
      <c r="D7" s="284"/>
      <c r="E7" s="284"/>
      <c r="F7" s="284"/>
      <c r="G7" s="284"/>
      <c r="H7" s="284"/>
      <c r="I7" s="284"/>
      <c r="J7" s="284"/>
      <c r="K7" s="284"/>
      <c r="L7" s="284"/>
      <c r="M7" s="284"/>
      <c r="N7" s="285"/>
    </row>
    <row r="8" spans="2:16" ht="16.5" thickBot="1" x14ac:dyDescent="0.3">
      <c r="B8" s="12" t="s">
        <v>6</v>
      </c>
      <c r="C8" s="284"/>
      <c r="D8" s="284"/>
      <c r="E8" s="284"/>
      <c r="F8" s="284"/>
      <c r="G8" s="284"/>
      <c r="H8" s="284"/>
      <c r="I8" s="284"/>
      <c r="J8" s="284"/>
      <c r="K8" s="284"/>
      <c r="L8" s="284"/>
      <c r="M8" s="284"/>
      <c r="N8" s="285"/>
    </row>
    <row r="9" spans="2:16" ht="16.5" thickBot="1" x14ac:dyDescent="0.3">
      <c r="B9" s="12" t="s">
        <v>7</v>
      </c>
      <c r="C9" s="284"/>
      <c r="D9" s="284"/>
      <c r="E9" s="284"/>
      <c r="F9" s="284"/>
      <c r="G9" s="284"/>
      <c r="H9" s="284"/>
      <c r="I9" s="284"/>
      <c r="J9" s="284"/>
      <c r="K9" s="284"/>
      <c r="L9" s="284"/>
      <c r="M9" s="284"/>
      <c r="N9" s="285"/>
    </row>
    <row r="10" spans="2:16" ht="16.5" thickBot="1" x14ac:dyDescent="0.3">
      <c r="B10" s="12" t="s">
        <v>8</v>
      </c>
      <c r="C10" s="273"/>
      <c r="D10" s="273"/>
      <c r="E10" s="274"/>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5" t="s">
        <v>99</v>
      </c>
      <c r="C14" s="275"/>
      <c r="D14" s="53" t="s">
        <v>12</v>
      </c>
      <c r="E14" s="53" t="s">
        <v>13</v>
      </c>
      <c r="F14" s="53" t="s">
        <v>29</v>
      </c>
      <c r="G14" s="94"/>
      <c r="I14" s="38"/>
      <c r="J14" s="38"/>
      <c r="K14" s="38"/>
      <c r="L14" s="38"/>
      <c r="M14" s="38"/>
      <c r="N14" s="21"/>
    </row>
    <row r="15" spans="2:16" x14ac:dyDescent="0.25">
      <c r="B15" s="275"/>
      <c r="C15" s="275"/>
      <c r="D15" s="53">
        <v>16</v>
      </c>
      <c r="E15" s="36">
        <v>3967733900</v>
      </c>
      <c r="F15" s="36">
        <v>1900</v>
      </c>
      <c r="G15" s="95"/>
      <c r="I15" s="39"/>
      <c r="J15" s="39"/>
      <c r="K15" s="39"/>
      <c r="L15" s="39"/>
      <c r="M15" s="39"/>
      <c r="N15" s="21"/>
    </row>
    <row r="16" spans="2:16" x14ac:dyDescent="0.25">
      <c r="B16" s="275"/>
      <c r="C16" s="275"/>
      <c r="D16" s="53"/>
      <c r="E16" s="36"/>
      <c r="F16" s="36"/>
      <c r="G16" s="95"/>
      <c r="I16" s="39"/>
      <c r="J16" s="39"/>
      <c r="K16" s="39"/>
      <c r="L16" s="39"/>
      <c r="M16" s="39"/>
      <c r="N16" s="21"/>
    </row>
    <row r="17" spans="1:14" x14ac:dyDescent="0.25">
      <c r="B17" s="275"/>
      <c r="C17" s="275"/>
      <c r="D17" s="53"/>
      <c r="E17" s="36"/>
      <c r="F17" s="36"/>
      <c r="G17" s="95"/>
      <c r="I17" s="39"/>
      <c r="J17" s="39"/>
      <c r="K17" s="39"/>
      <c r="L17" s="39"/>
      <c r="M17" s="39"/>
      <c r="N17" s="21"/>
    </row>
    <row r="18" spans="1:14" x14ac:dyDescent="0.25">
      <c r="B18" s="275"/>
      <c r="C18" s="275"/>
      <c r="D18" s="53"/>
      <c r="E18" s="37"/>
      <c r="F18" s="36"/>
      <c r="G18" s="95"/>
      <c r="H18" s="22"/>
      <c r="I18" s="39"/>
      <c r="J18" s="39"/>
      <c r="K18" s="39"/>
      <c r="L18" s="39"/>
      <c r="M18" s="39"/>
      <c r="N18" s="20"/>
    </row>
    <row r="19" spans="1:14" x14ac:dyDescent="0.25">
      <c r="B19" s="275"/>
      <c r="C19" s="275"/>
      <c r="D19" s="53"/>
      <c r="E19" s="37"/>
      <c r="F19" s="36"/>
      <c r="G19" s="95"/>
      <c r="H19" s="22"/>
      <c r="I19" s="41"/>
      <c r="J19" s="41"/>
      <c r="K19" s="41"/>
      <c r="L19" s="41"/>
      <c r="M19" s="41"/>
      <c r="N19" s="20"/>
    </row>
    <row r="20" spans="1:14" x14ac:dyDescent="0.25">
      <c r="B20" s="275"/>
      <c r="C20" s="275"/>
      <c r="D20" s="53"/>
      <c r="E20" s="37"/>
      <c r="F20" s="36"/>
      <c r="G20" s="95"/>
      <c r="H20" s="22"/>
      <c r="I20" s="8"/>
      <c r="J20" s="8"/>
      <c r="K20" s="8"/>
      <c r="L20" s="8"/>
      <c r="M20" s="8"/>
      <c r="N20" s="20"/>
    </row>
    <row r="21" spans="1:14" x14ac:dyDescent="0.25">
      <c r="B21" s="275"/>
      <c r="C21" s="275"/>
      <c r="D21" s="53"/>
      <c r="E21" s="37"/>
      <c r="F21" s="36"/>
      <c r="G21" s="95"/>
      <c r="H21" s="22"/>
      <c r="I21" s="8"/>
      <c r="J21" s="8"/>
      <c r="K21" s="8"/>
      <c r="L21" s="8"/>
      <c r="M21" s="8"/>
      <c r="N21" s="20"/>
    </row>
    <row r="22" spans="1:14" ht="15.75" thickBot="1" x14ac:dyDescent="0.3">
      <c r="B22" s="276" t="s">
        <v>14</v>
      </c>
      <c r="C22" s="277"/>
      <c r="D22" s="53"/>
      <c r="E22" s="65"/>
      <c r="F22" s="36"/>
      <c r="G22" s="95"/>
      <c r="H22" s="22"/>
      <c r="I22" s="8"/>
      <c r="J22" s="8"/>
      <c r="K22" s="8"/>
      <c r="L22" s="8"/>
      <c r="M22" s="8"/>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210">
        <f>F15*80%</f>
        <v>1520</v>
      </c>
      <c r="D24" s="39"/>
      <c r="E24" s="211">
        <f>E15</f>
        <v>3967733900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62" t="s">
        <v>234</v>
      </c>
      <c r="D30" s="123"/>
      <c r="E30" s="106"/>
      <c r="F30" s="106"/>
      <c r="G30" s="106"/>
      <c r="H30" s="106"/>
      <c r="I30" s="109"/>
      <c r="J30" s="109"/>
      <c r="K30" s="109"/>
      <c r="L30" s="109"/>
      <c r="M30" s="109"/>
      <c r="N30" s="110"/>
    </row>
    <row r="31" spans="1:14" x14ac:dyDescent="0.25">
      <c r="A31" s="101"/>
      <c r="B31" s="123" t="s">
        <v>141</v>
      </c>
      <c r="C31" s="162" t="s">
        <v>234</v>
      </c>
      <c r="D31" s="123"/>
      <c r="E31" s="106"/>
      <c r="F31" s="106"/>
      <c r="G31" s="106"/>
      <c r="H31" s="106"/>
      <c r="I31" s="109"/>
      <c r="J31" s="109"/>
      <c r="K31" s="109"/>
      <c r="L31" s="109"/>
      <c r="M31" s="109"/>
      <c r="N31" s="110"/>
    </row>
    <row r="32" spans="1:14" x14ac:dyDescent="0.25">
      <c r="A32" s="101"/>
      <c r="B32" s="123" t="s">
        <v>142</v>
      </c>
      <c r="C32" s="195" t="s">
        <v>234</v>
      </c>
      <c r="D32" s="123"/>
      <c r="E32" s="106"/>
      <c r="F32" s="106"/>
      <c r="G32" s="106"/>
      <c r="H32" s="106"/>
      <c r="I32" s="109"/>
      <c r="J32" s="109"/>
      <c r="K32" s="109"/>
      <c r="L32" s="109"/>
      <c r="M32" s="109"/>
      <c r="N32" s="110"/>
    </row>
    <row r="33" spans="1:17" x14ac:dyDescent="0.25">
      <c r="A33" s="101"/>
      <c r="B33" s="123" t="s">
        <v>143</v>
      </c>
      <c r="C33" s="123"/>
      <c r="D33" s="199" t="s">
        <v>234</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145</v>
      </c>
      <c r="C40" s="108">
        <v>40</v>
      </c>
      <c r="D40" s="125">
        <v>20</v>
      </c>
      <c r="E40" s="255">
        <f>+D40+D41</f>
        <v>20</v>
      </c>
      <c r="F40" s="106"/>
      <c r="G40" s="106"/>
      <c r="H40" s="106"/>
      <c r="I40" s="109"/>
      <c r="J40" s="109"/>
      <c r="K40" s="109"/>
      <c r="L40" s="109"/>
      <c r="M40" s="109"/>
      <c r="N40" s="110"/>
    </row>
    <row r="41" spans="1:17" ht="42.75" x14ac:dyDescent="0.25">
      <c r="A41" s="101"/>
      <c r="B41" s="107" t="s">
        <v>146</v>
      </c>
      <c r="C41" s="108">
        <v>60</v>
      </c>
      <c r="D41" s="125">
        <f>+F189</f>
        <v>0</v>
      </c>
      <c r="E41" s="25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78" t="s">
        <v>35</v>
      </c>
      <c r="N45" s="278"/>
    </row>
    <row r="46" spans="1:17" x14ac:dyDescent="0.25">
      <c r="B46" s="67" t="s">
        <v>30</v>
      </c>
      <c r="M46" s="66"/>
      <c r="N46" s="66"/>
    </row>
    <row r="47" spans="1:17" ht="15.75" thickBot="1" x14ac:dyDescent="0.3">
      <c r="M47" s="66"/>
      <c r="N47" s="66"/>
    </row>
    <row r="48" spans="1:17" s="8" customFormat="1" ht="109.5" customHeight="1" x14ac:dyDescent="0.25">
      <c r="B48" s="120" t="s">
        <v>147</v>
      </c>
      <c r="C48" s="120" t="s">
        <v>148</v>
      </c>
      <c r="D48" s="120" t="s">
        <v>149</v>
      </c>
      <c r="E48" s="55" t="s">
        <v>45</v>
      </c>
      <c r="F48" s="55" t="s">
        <v>22</v>
      </c>
      <c r="G48" s="55" t="s">
        <v>101</v>
      </c>
      <c r="H48" s="55" t="s">
        <v>17</v>
      </c>
      <c r="I48" s="55" t="s">
        <v>10</v>
      </c>
      <c r="J48" s="55" t="s">
        <v>31</v>
      </c>
      <c r="K48" s="55" t="s">
        <v>61</v>
      </c>
      <c r="L48" s="55" t="s">
        <v>20</v>
      </c>
      <c r="M48" s="105" t="s">
        <v>26</v>
      </c>
      <c r="N48" s="120" t="s">
        <v>150</v>
      </c>
      <c r="O48" s="55" t="s">
        <v>36</v>
      </c>
      <c r="P48" s="56" t="s">
        <v>11</v>
      </c>
      <c r="Q48" s="56" t="s">
        <v>19</v>
      </c>
    </row>
    <row r="49" spans="1:26" s="29" customFormat="1" x14ac:dyDescent="0.25">
      <c r="A49" s="47">
        <v>1</v>
      </c>
      <c r="B49" s="116" t="s">
        <v>237</v>
      </c>
      <c r="C49" s="117" t="s">
        <v>237</v>
      </c>
      <c r="D49" s="48" t="s">
        <v>239</v>
      </c>
      <c r="E49" s="24" t="s">
        <v>238</v>
      </c>
      <c r="F49" s="25" t="s">
        <v>138</v>
      </c>
      <c r="G49" s="154"/>
      <c r="H49" s="52">
        <v>40210</v>
      </c>
      <c r="I49" s="26">
        <v>40543</v>
      </c>
      <c r="J49" s="26"/>
      <c r="K49" s="26" t="s">
        <v>240</v>
      </c>
      <c r="L49" s="26" t="s">
        <v>241</v>
      </c>
      <c r="M49" s="104">
        <v>700</v>
      </c>
      <c r="N49" s="104">
        <v>700</v>
      </c>
      <c r="O49" s="27"/>
      <c r="P49" s="27">
        <v>67</v>
      </c>
      <c r="Q49" s="155"/>
      <c r="R49" s="310"/>
      <c r="S49" s="28"/>
      <c r="T49" s="28"/>
      <c r="U49" s="28"/>
      <c r="V49" s="28"/>
      <c r="W49" s="28"/>
      <c r="X49" s="28"/>
      <c r="Y49" s="28"/>
      <c r="Z49" s="28"/>
    </row>
    <row r="50" spans="1:26" s="29" customFormat="1" x14ac:dyDescent="0.25">
      <c r="A50" s="47">
        <f>+A49+1</f>
        <v>2</v>
      </c>
      <c r="B50" s="116" t="s">
        <v>237</v>
      </c>
      <c r="C50" s="117" t="s">
        <v>237</v>
      </c>
      <c r="D50" s="116" t="s">
        <v>239</v>
      </c>
      <c r="E50" s="24" t="s">
        <v>242</v>
      </c>
      <c r="F50" s="25" t="s">
        <v>138</v>
      </c>
      <c r="G50" s="25"/>
      <c r="H50" s="119">
        <v>40575</v>
      </c>
      <c r="I50" s="26">
        <v>40908</v>
      </c>
      <c r="J50" s="26"/>
      <c r="K50" s="26" t="s">
        <v>240</v>
      </c>
      <c r="L50" s="26" t="s">
        <v>241</v>
      </c>
      <c r="M50" s="104">
        <v>7267</v>
      </c>
      <c r="N50" s="104">
        <v>7267</v>
      </c>
      <c r="O50" s="27"/>
      <c r="P50" s="27">
        <v>67</v>
      </c>
      <c r="Q50" s="155"/>
      <c r="R50" s="310"/>
      <c r="S50" s="28"/>
      <c r="T50" s="28"/>
      <c r="U50" s="28"/>
      <c r="V50" s="28"/>
      <c r="W50" s="28"/>
      <c r="X50" s="28"/>
      <c r="Y50" s="28"/>
      <c r="Z50" s="28"/>
    </row>
    <row r="51" spans="1:26" s="29" customFormat="1" ht="30" x14ac:dyDescent="0.25">
      <c r="A51" s="47">
        <f t="shared" ref="A51:A56" si="0">+A50+1</f>
        <v>3</v>
      </c>
      <c r="B51" s="116" t="s">
        <v>237</v>
      </c>
      <c r="C51" s="117" t="s">
        <v>237</v>
      </c>
      <c r="D51" s="116" t="s">
        <v>239</v>
      </c>
      <c r="E51" s="24" t="s">
        <v>243</v>
      </c>
      <c r="F51" s="25" t="s">
        <v>138</v>
      </c>
      <c r="G51" s="25"/>
      <c r="H51" s="119">
        <v>41565</v>
      </c>
      <c r="I51" s="26">
        <v>41851</v>
      </c>
      <c r="J51" s="26"/>
      <c r="K51" s="26" t="s">
        <v>540</v>
      </c>
      <c r="L51" s="26" t="s">
        <v>241</v>
      </c>
      <c r="M51" s="104">
        <v>240</v>
      </c>
      <c r="N51" s="104">
        <v>240</v>
      </c>
      <c r="O51" s="27">
        <v>401796704</v>
      </c>
      <c r="P51" s="27">
        <v>67</v>
      </c>
      <c r="Q51" s="155"/>
      <c r="R51" s="114" t="s">
        <v>277</v>
      </c>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4"/>
      <c r="N52" s="104"/>
      <c r="O52" s="27"/>
      <c r="P52" s="27"/>
      <c r="Q52" s="155"/>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4"/>
      <c r="N53" s="104"/>
      <c r="O53" s="27"/>
      <c r="P53" s="27"/>
      <c r="Q53" s="155"/>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5"/>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5"/>
      <c r="R56" s="28"/>
      <c r="S56" s="28"/>
      <c r="T56" s="28"/>
      <c r="U56" s="28"/>
      <c r="V56" s="28"/>
      <c r="W56" s="28"/>
      <c r="X56" s="28"/>
      <c r="Y56" s="28"/>
      <c r="Z56" s="28"/>
    </row>
    <row r="57" spans="1:26" s="29" customFormat="1" ht="23.25" customHeight="1" x14ac:dyDescent="0.25">
      <c r="A57" s="47"/>
      <c r="B57" s="50" t="s">
        <v>16</v>
      </c>
      <c r="C57" s="49"/>
      <c r="D57" s="48"/>
      <c r="E57" s="24"/>
      <c r="F57" s="25"/>
      <c r="G57" s="25"/>
      <c r="H57" s="25"/>
      <c r="I57" s="26"/>
      <c r="J57" s="26"/>
      <c r="K57" s="51" t="s">
        <v>541</v>
      </c>
      <c r="L57" s="51">
        <f t="shared" ref="L57" si="1">SUM(L49:L56)</f>
        <v>0</v>
      </c>
      <c r="M57" s="153">
        <v>7267</v>
      </c>
      <c r="N57" s="51" t="s">
        <v>244</v>
      </c>
      <c r="O57" s="27"/>
      <c r="P57" s="27"/>
      <c r="Q57" s="156"/>
    </row>
    <row r="58" spans="1:26" s="30" customFormat="1" ht="17.25" customHeight="1" x14ac:dyDescent="0.25">
      <c r="E58" s="31"/>
    </row>
    <row r="59" spans="1:26" s="30" customFormat="1" x14ac:dyDescent="0.25">
      <c r="B59" s="279" t="s">
        <v>28</v>
      </c>
      <c r="C59" s="279" t="s">
        <v>27</v>
      </c>
      <c r="D59" s="281" t="s">
        <v>34</v>
      </c>
      <c r="E59" s="281"/>
    </row>
    <row r="60" spans="1:26" s="30" customFormat="1" x14ac:dyDescent="0.25">
      <c r="B60" s="280"/>
      <c r="C60" s="280"/>
      <c r="D60" s="62" t="s">
        <v>23</v>
      </c>
      <c r="E60" s="63" t="s">
        <v>24</v>
      </c>
    </row>
    <row r="61" spans="1:26" s="30" customFormat="1" ht="30.6" customHeight="1" x14ac:dyDescent="0.25">
      <c r="B61" s="60" t="s">
        <v>21</v>
      </c>
      <c r="C61" s="61" t="str">
        <f>+K57</f>
        <v>31 meses y 13 días</v>
      </c>
      <c r="D61" s="58" t="s">
        <v>234</v>
      </c>
      <c r="E61" s="59"/>
      <c r="F61" s="32"/>
      <c r="G61" s="32"/>
      <c r="H61" s="32"/>
      <c r="I61" s="32"/>
      <c r="J61" s="32"/>
      <c r="K61" s="32"/>
      <c r="L61" s="32"/>
      <c r="M61" s="32"/>
    </row>
    <row r="62" spans="1:26" s="30" customFormat="1" ht="30" customHeight="1" x14ac:dyDescent="0.25">
      <c r="B62" s="60" t="s">
        <v>25</v>
      </c>
      <c r="C62" s="61">
        <f>+M57</f>
        <v>7267</v>
      </c>
      <c r="D62" s="58" t="s">
        <v>234</v>
      </c>
      <c r="E62" s="59"/>
    </row>
    <row r="63" spans="1:26" s="30" customFormat="1" x14ac:dyDescent="0.25">
      <c r="B63" s="33"/>
      <c r="C63" s="282"/>
      <c r="D63" s="282"/>
      <c r="E63" s="282"/>
      <c r="F63" s="282"/>
      <c r="G63" s="282"/>
      <c r="H63" s="282"/>
      <c r="I63" s="282"/>
      <c r="J63" s="282"/>
      <c r="K63" s="282"/>
      <c r="L63" s="282"/>
      <c r="M63" s="282"/>
      <c r="N63" s="282"/>
    </row>
    <row r="64" spans="1:26" ht="28.15" customHeight="1" thickBot="1" x14ac:dyDescent="0.3"/>
    <row r="65" spans="2:17" ht="27" thickBot="1" x14ac:dyDescent="0.3">
      <c r="B65" s="283" t="s">
        <v>102</v>
      </c>
      <c r="C65" s="283"/>
      <c r="D65" s="283"/>
      <c r="E65" s="283"/>
      <c r="F65" s="283"/>
      <c r="G65" s="283"/>
      <c r="H65" s="283"/>
      <c r="I65" s="283"/>
      <c r="J65" s="283"/>
      <c r="K65" s="283"/>
      <c r="L65" s="283"/>
      <c r="M65" s="283"/>
      <c r="N65" s="283"/>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57" t="s">
        <v>3</v>
      </c>
      <c r="P68" s="258"/>
      <c r="Q68" s="69" t="s">
        <v>18</v>
      </c>
    </row>
    <row r="69" spans="2:17" ht="30" x14ac:dyDescent="0.25">
      <c r="B69" s="166" t="s">
        <v>160</v>
      </c>
      <c r="C69" s="166" t="s">
        <v>185</v>
      </c>
      <c r="D69" s="47" t="s">
        <v>199</v>
      </c>
      <c r="E69" s="167">
        <v>300</v>
      </c>
      <c r="F69" s="4"/>
      <c r="G69" s="4"/>
      <c r="H69" s="4"/>
      <c r="I69" s="99" t="s">
        <v>139</v>
      </c>
      <c r="J69" s="123" t="s">
        <v>138</v>
      </c>
      <c r="K69" s="123" t="s">
        <v>138</v>
      </c>
      <c r="L69" s="64" t="s">
        <v>138</v>
      </c>
      <c r="M69" s="64" t="s">
        <v>138</v>
      </c>
      <c r="N69" s="64" t="s">
        <v>138</v>
      </c>
      <c r="O69" s="160" t="s">
        <v>236</v>
      </c>
      <c r="P69" s="160" t="s">
        <v>550</v>
      </c>
      <c r="Q69" s="64" t="s">
        <v>138</v>
      </c>
    </row>
    <row r="70" spans="2:17" x14ac:dyDescent="0.25">
      <c r="B70" s="166" t="s">
        <v>160</v>
      </c>
      <c r="C70" s="166" t="s">
        <v>186</v>
      </c>
      <c r="D70" s="166" t="s">
        <v>200</v>
      </c>
      <c r="E70" s="167">
        <v>300</v>
      </c>
      <c r="F70" s="4"/>
      <c r="G70" s="4"/>
      <c r="H70" s="4"/>
      <c r="I70" s="99" t="s">
        <v>139</v>
      </c>
      <c r="J70" s="123" t="s">
        <v>138</v>
      </c>
      <c r="K70" s="123" t="s">
        <v>138</v>
      </c>
      <c r="L70" s="123" t="s">
        <v>233</v>
      </c>
      <c r="M70" s="123" t="s">
        <v>233</v>
      </c>
      <c r="N70" s="123" t="s">
        <v>138</v>
      </c>
      <c r="O70" s="160" t="s">
        <v>235</v>
      </c>
      <c r="P70" s="160" t="s">
        <v>550</v>
      </c>
      <c r="Q70" s="123" t="s">
        <v>138</v>
      </c>
    </row>
    <row r="71" spans="2:17" x14ac:dyDescent="0.25">
      <c r="B71" s="166" t="s">
        <v>160</v>
      </c>
      <c r="C71" s="166" t="s">
        <v>195</v>
      </c>
      <c r="D71" s="166" t="s">
        <v>161</v>
      </c>
      <c r="E71" s="167">
        <v>300</v>
      </c>
      <c r="F71" s="4"/>
      <c r="G71" s="4"/>
      <c r="H71" s="4"/>
      <c r="I71" s="99" t="s">
        <v>139</v>
      </c>
      <c r="J71" s="123" t="s">
        <v>138</v>
      </c>
      <c r="K71" s="123" t="s">
        <v>138</v>
      </c>
      <c r="L71" s="123" t="s">
        <v>233</v>
      </c>
      <c r="M71" s="123" t="s">
        <v>233</v>
      </c>
      <c r="N71" s="123" t="s">
        <v>138</v>
      </c>
      <c r="O71" s="160" t="s">
        <v>235</v>
      </c>
      <c r="P71" s="160" t="s">
        <v>550</v>
      </c>
      <c r="Q71" s="123" t="s">
        <v>138</v>
      </c>
    </row>
    <row r="72" spans="2:17" x14ac:dyDescent="0.25">
      <c r="B72" s="166" t="s">
        <v>160</v>
      </c>
      <c r="C72" s="166" t="s">
        <v>196</v>
      </c>
      <c r="D72" s="166" t="s">
        <v>201</v>
      </c>
      <c r="E72" s="167">
        <v>300</v>
      </c>
      <c r="F72" s="4"/>
      <c r="G72" s="4"/>
      <c r="H72" s="4"/>
      <c r="I72" s="99" t="s">
        <v>139</v>
      </c>
      <c r="J72" s="123" t="s">
        <v>138</v>
      </c>
      <c r="K72" s="123" t="s">
        <v>138</v>
      </c>
      <c r="L72" s="123" t="s">
        <v>233</v>
      </c>
      <c r="M72" s="123" t="s">
        <v>233</v>
      </c>
      <c r="N72" s="123" t="s">
        <v>138</v>
      </c>
      <c r="O72" s="160" t="s">
        <v>235</v>
      </c>
      <c r="P72" s="160" t="s">
        <v>550</v>
      </c>
      <c r="Q72" s="123" t="s">
        <v>138</v>
      </c>
    </row>
    <row r="73" spans="2:17" x14ac:dyDescent="0.25">
      <c r="B73" s="166" t="s">
        <v>160</v>
      </c>
      <c r="C73" s="166" t="s">
        <v>197</v>
      </c>
      <c r="D73" s="166" t="s">
        <v>202</v>
      </c>
      <c r="E73" s="167">
        <v>50</v>
      </c>
      <c r="F73" s="4"/>
      <c r="G73" s="4"/>
      <c r="H73" s="4"/>
      <c r="I73" s="99" t="s">
        <v>139</v>
      </c>
      <c r="J73" s="123" t="s">
        <v>138</v>
      </c>
      <c r="K73" s="123" t="s">
        <v>138</v>
      </c>
      <c r="L73" s="123" t="s">
        <v>233</v>
      </c>
      <c r="M73" s="123" t="s">
        <v>233</v>
      </c>
      <c r="N73" s="123" t="s">
        <v>138</v>
      </c>
      <c r="O73" s="160" t="s">
        <v>235</v>
      </c>
      <c r="P73" s="160" t="s">
        <v>550</v>
      </c>
      <c r="Q73" s="123" t="s">
        <v>138</v>
      </c>
    </row>
    <row r="74" spans="2:17" x14ac:dyDescent="0.25">
      <c r="B74" s="166" t="s">
        <v>160</v>
      </c>
      <c r="C74" s="166" t="s">
        <v>198</v>
      </c>
      <c r="D74" s="166" t="s">
        <v>203</v>
      </c>
      <c r="E74" s="167">
        <v>50</v>
      </c>
      <c r="F74" s="4"/>
      <c r="G74" s="4"/>
      <c r="H74" s="4"/>
      <c r="I74" s="99" t="s">
        <v>139</v>
      </c>
      <c r="J74" s="123" t="s">
        <v>138</v>
      </c>
      <c r="K74" s="123" t="s">
        <v>138</v>
      </c>
      <c r="L74" s="123" t="s">
        <v>233</v>
      </c>
      <c r="M74" s="123" t="s">
        <v>233</v>
      </c>
      <c r="N74" s="123" t="s">
        <v>138</v>
      </c>
      <c r="O74" s="160" t="s">
        <v>235</v>
      </c>
      <c r="P74" s="160" t="s">
        <v>550</v>
      </c>
      <c r="Q74" s="123" t="s">
        <v>138</v>
      </c>
    </row>
    <row r="75" spans="2:17" x14ac:dyDescent="0.25">
      <c r="B75" s="166" t="s">
        <v>160</v>
      </c>
      <c r="C75" s="166" t="s">
        <v>162</v>
      </c>
      <c r="D75" s="166" t="s">
        <v>204</v>
      </c>
      <c r="E75" s="167">
        <v>50</v>
      </c>
      <c r="F75" s="4"/>
      <c r="G75" s="4"/>
      <c r="H75" s="4"/>
      <c r="I75" s="99" t="s">
        <v>139</v>
      </c>
      <c r="J75" s="123" t="s">
        <v>138</v>
      </c>
      <c r="K75" s="123" t="s">
        <v>138</v>
      </c>
      <c r="L75" s="123" t="s">
        <v>233</v>
      </c>
      <c r="M75" s="123" t="s">
        <v>233</v>
      </c>
      <c r="N75" s="123" t="s">
        <v>138</v>
      </c>
      <c r="O75" s="160" t="s">
        <v>235</v>
      </c>
      <c r="P75" s="160" t="s">
        <v>550</v>
      </c>
      <c r="Q75" s="123" t="s">
        <v>138</v>
      </c>
    </row>
    <row r="76" spans="2:17" ht="30" x14ac:dyDescent="0.25">
      <c r="B76" s="166" t="s">
        <v>160</v>
      </c>
      <c r="C76" s="166" t="s">
        <v>163</v>
      </c>
      <c r="D76" s="166" t="s">
        <v>205</v>
      </c>
      <c r="E76" s="167">
        <v>50</v>
      </c>
      <c r="F76" s="4"/>
      <c r="G76" s="4"/>
      <c r="H76" s="4"/>
      <c r="I76" s="99" t="s">
        <v>139</v>
      </c>
      <c r="J76" s="123" t="s">
        <v>138</v>
      </c>
      <c r="K76" s="123" t="s">
        <v>138</v>
      </c>
      <c r="L76" s="123" t="s">
        <v>233</v>
      </c>
      <c r="M76" s="123" t="s">
        <v>233</v>
      </c>
      <c r="N76" s="123" t="s">
        <v>138</v>
      </c>
      <c r="O76" s="160" t="s">
        <v>235</v>
      </c>
      <c r="P76" s="160" t="s">
        <v>550</v>
      </c>
      <c r="Q76" s="123" t="s">
        <v>138</v>
      </c>
    </row>
    <row r="77" spans="2:17" x14ac:dyDescent="0.25">
      <c r="B77" s="166" t="s">
        <v>160</v>
      </c>
      <c r="C77" s="166" t="s">
        <v>164</v>
      </c>
      <c r="D77" s="166" t="s">
        <v>206</v>
      </c>
      <c r="E77" s="167">
        <v>50</v>
      </c>
      <c r="F77" s="4"/>
      <c r="G77" s="4"/>
      <c r="H77" s="4"/>
      <c r="I77" s="99" t="s">
        <v>139</v>
      </c>
      <c r="J77" s="123" t="s">
        <v>138</v>
      </c>
      <c r="K77" s="123" t="s">
        <v>138</v>
      </c>
      <c r="L77" s="123" t="s">
        <v>233</v>
      </c>
      <c r="M77" s="123" t="s">
        <v>233</v>
      </c>
      <c r="N77" s="123" t="s">
        <v>138</v>
      </c>
      <c r="O77" s="160" t="s">
        <v>235</v>
      </c>
      <c r="P77" s="160" t="s">
        <v>550</v>
      </c>
      <c r="Q77" s="123" t="s">
        <v>138</v>
      </c>
    </row>
    <row r="78" spans="2:17" x14ac:dyDescent="0.25">
      <c r="B78" s="166" t="s">
        <v>160</v>
      </c>
      <c r="C78" s="166" t="s">
        <v>165</v>
      </c>
      <c r="D78" s="166" t="s">
        <v>207</v>
      </c>
      <c r="E78" s="167">
        <v>50</v>
      </c>
      <c r="F78" s="4"/>
      <c r="G78" s="4"/>
      <c r="H78" s="4"/>
      <c r="I78" s="99" t="s">
        <v>139</v>
      </c>
      <c r="J78" s="123" t="s">
        <v>138</v>
      </c>
      <c r="K78" s="123" t="s">
        <v>138</v>
      </c>
      <c r="L78" s="123" t="s">
        <v>233</v>
      </c>
      <c r="M78" s="123" t="s">
        <v>233</v>
      </c>
      <c r="N78" s="123" t="s">
        <v>138</v>
      </c>
      <c r="O78" s="160" t="s">
        <v>235</v>
      </c>
      <c r="P78" s="160" t="s">
        <v>550</v>
      </c>
      <c r="Q78" s="123" t="s">
        <v>138</v>
      </c>
    </row>
    <row r="79" spans="2:17" x14ac:dyDescent="0.25">
      <c r="B79" s="166" t="s">
        <v>160</v>
      </c>
      <c r="C79" s="166" t="s">
        <v>166</v>
      </c>
      <c r="D79" s="166" t="s">
        <v>208</v>
      </c>
      <c r="E79" s="167">
        <v>50</v>
      </c>
      <c r="F79" s="4"/>
      <c r="G79" s="4"/>
      <c r="H79" s="4"/>
      <c r="I79" s="99" t="s">
        <v>139</v>
      </c>
      <c r="J79" s="123" t="s">
        <v>138</v>
      </c>
      <c r="K79" s="123" t="s">
        <v>138</v>
      </c>
      <c r="L79" s="123" t="s">
        <v>233</v>
      </c>
      <c r="M79" s="123" t="s">
        <v>233</v>
      </c>
      <c r="N79" s="123" t="s">
        <v>138</v>
      </c>
      <c r="O79" s="160" t="s">
        <v>235</v>
      </c>
      <c r="P79" s="160" t="s">
        <v>550</v>
      </c>
      <c r="Q79" s="123" t="s">
        <v>138</v>
      </c>
    </row>
    <row r="80" spans="2:17" x14ac:dyDescent="0.25">
      <c r="B80" s="166" t="s">
        <v>160</v>
      </c>
      <c r="C80" s="166" t="s">
        <v>167</v>
      </c>
      <c r="D80" s="166" t="s">
        <v>209</v>
      </c>
      <c r="E80" s="167">
        <v>50</v>
      </c>
      <c r="F80" s="4"/>
      <c r="G80" s="4"/>
      <c r="H80" s="4"/>
      <c r="I80" s="99" t="s">
        <v>139</v>
      </c>
      <c r="J80" s="123" t="s">
        <v>138</v>
      </c>
      <c r="K80" s="123" t="s">
        <v>138</v>
      </c>
      <c r="L80" s="123" t="s">
        <v>233</v>
      </c>
      <c r="M80" s="123" t="s">
        <v>233</v>
      </c>
      <c r="N80" s="123" t="s">
        <v>138</v>
      </c>
      <c r="O80" s="160" t="s">
        <v>235</v>
      </c>
      <c r="P80" s="160" t="s">
        <v>550</v>
      </c>
      <c r="Q80" s="123" t="s">
        <v>138</v>
      </c>
    </row>
    <row r="81" spans="2:17" x14ac:dyDescent="0.25">
      <c r="B81" s="166" t="s">
        <v>160</v>
      </c>
      <c r="C81" s="166" t="s">
        <v>168</v>
      </c>
      <c r="D81" s="166" t="s">
        <v>210</v>
      </c>
      <c r="E81" s="167">
        <v>50</v>
      </c>
      <c r="F81" s="4"/>
      <c r="G81" s="4"/>
      <c r="H81" s="4"/>
      <c r="I81" s="99" t="s">
        <v>139</v>
      </c>
      <c r="J81" s="123" t="s">
        <v>138</v>
      </c>
      <c r="K81" s="123" t="s">
        <v>138</v>
      </c>
      <c r="L81" s="123" t="s">
        <v>233</v>
      </c>
      <c r="M81" s="123" t="s">
        <v>233</v>
      </c>
      <c r="N81" s="123" t="s">
        <v>138</v>
      </c>
      <c r="O81" s="160" t="s">
        <v>235</v>
      </c>
      <c r="P81" s="160" t="s">
        <v>550</v>
      </c>
      <c r="Q81" s="123" t="s">
        <v>138</v>
      </c>
    </row>
    <row r="82" spans="2:17" x14ac:dyDescent="0.25">
      <c r="B82" s="166" t="s">
        <v>160</v>
      </c>
      <c r="C82" s="166" t="s">
        <v>169</v>
      </c>
      <c r="D82" s="166" t="s">
        <v>211</v>
      </c>
      <c r="E82" s="167">
        <v>50</v>
      </c>
      <c r="F82" s="4"/>
      <c r="G82" s="4"/>
      <c r="H82" s="4"/>
      <c r="I82" s="99" t="s">
        <v>139</v>
      </c>
      <c r="J82" s="123" t="s">
        <v>138</v>
      </c>
      <c r="K82" s="123" t="s">
        <v>138</v>
      </c>
      <c r="L82" s="123" t="s">
        <v>233</v>
      </c>
      <c r="M82" s="123" t="s">
        <v>233</v>
      </c>
      <c r="N82" s="123" t="s">
        <v>138</v>
      </c>
      <c r="O82" s="160" t="s">
        <v>235</v>
      </c>
      <c r="P82" s="160" t="s">
        <v>550</v>
      </c>
      <c r="Q82" s="123" t="s">
        <v>138</v>
      </c>
    </row>
    <row r="83" spans="2:17" x14ac:dyDescent="0.25">
      <c r="B83" s="166" t="s">
        <v>160</v>
      </c>
      <c r="C83" s="166" t="s">
        <v>170</v>
      </c>
      <c r="D83" s="166" t="s">
        <v>212</v>
      </c>
      <c r="E83" s="167">
        <v>50</v>
      </c>
      <c r="F83" s="4"/>
      <c r="G83" s="4"/>
      <c r="H83" s="4"/>
      <c r="I83" s="99" t="s">
        <v>139</v>
      </c>
      <c r="J83" s="123" t="s">
        <v>138</v>
      </c>
      <c r="K83" s="123" t="s">
        <v>138</v>
      </c>
      <c r="L83" s="123" t="s">
        <v>233</v>
      </c>
      <c r="M83" s="123" t="s">
        <v>233</v>
      </c>
      <c r="N83" s="123" t="s">
        <v>138</v>
      </c>
      <c r="O83" s="160" t="s">
        <v>235</v>
      </c>
      <c r="P83" s="160" t="s">
        <v>550</v>
      </c>
      <c r="Q83" s="123" t="s">
        <v>138</v>
      </c>
    </row>
    <row r="84" spans="2:17" x14ac:dyDescent="0.25">
      <c r="B84" s="166" t="s">
        <v>160</v>
      </c>
      <c r="C84" s="166" t="s">
        <v>171</v>
      </c>
      <c r="D84" s="166" t="s">
        <v>213</v>
      </c>
      <c r="E84" s="167">
        <v>50</v>
      </c>
      <c r="F84" s="4"/>
      <c r="G84" s="4"/>
      <c r="H84" s="4"/>
      <c r="I84" s="99" t="s">
        <v>139</v>
      </c>
      <c r="J84" s="123" t="s">
        <v>138</v>
      </c>
      <c r="K84" s="123" t="s">
        <v>138</v>
      </c>
      <c r="L84" s="123" t="s">
        <v>233</v>
      </c>
      <c r="M84" s="123" t="s">
        <v>233</v>
      </c>
      <c r="N84" s="123" t="s">
        <v>138</v>
      </c>
      <c r="O84" s="160" t="s">
        <v>235</v>
      </c>
      <c r="P84" s="160" t="s">
        <v>550</v>
      </c>
      <c r="Q84" s="123" t="s">
        <v>138</v>
      </c>
    </row>
    <row r="85" spans="2:17" x14ac:dyDescent="0.25">
      <c r="B85" s="166" t="s">
        <v>160</v>
      </c>
      <c r="C85" s="166" t="s">
        <v>172</v>
      </c>
      <c r="D85" s="166" t="s">
        <v>214</v>
      </c>
      <c r="E85" s="167">
        <v>50</v>
      </c>
      <c r="F85" s="4"/>
      <c r="G85" s="4"/>
      <c r="H85" s="4"/>
      <c r="I85" s="99" t="s">
        <v>139</v>
      </c>
      <c r="J85" s="123" t="s">
        <v>138</v>
      </c>
      <c r="K85" s="123" t="s">
        <v>138</v>
      </c>
      <c r="L85" s="123" t="s">
        <v>233</v>
      </c>
      <c r="M85" s="123" t="s">
        <v>233</v>
      </c>
      <c r="N85" s="123" t="s">
        <v>138</v>
      </c>
      <c r="O85" s="160" t="s">
        <v>235</v>
      </c>
      <c r="P85" s="160" t="s">
        <v>550</v>
      </c>
      <c r="Q85" s="123" t="s">
        <v>138</v>
      </c>
    </row>
    <row r="86" spans="2:17" x14ac:dyDescent="0.25">
      <c r="B86" s="166" t="s">
        <v>160</v>
      </c>
      <c r="C86" s="166" t="s">
        <v>173</v>
      </c>
      <c r="D86" s="166" t="s">
        <v>215</v>
      </c>
      <c r="E86" s="167">
        <v>50</v>
      </c>
      <c r="F86" s="4"/>
      <c r="G86" s="4"/>
      <c r="H86" s="4"/>
      <c r="I86" s="99" t="s">
        <v>139</v>
      </c>
      <c r="J86" s="123" t="s">
        <v>138</v>
      </c>
      <c r="K86" s="123" t="s">
        <v>138</v>
      </c>
      <c r="L86" s="123" t="s">
        <v>233</v>
      </c>
      <c r="M86" s="123" t="s">
        <v>233</v>
      </c>
      <c r="N86" s="123" t="s">
        <v>138</v>
      </c>
      <c r="O86" s="160" t="s">
        <v>235</v>
      </c>
      <c r="P86" s="160" t="s">
        <v>550</v>
      </c>
      <c r="Q86" s="123" t="s">
        <v>138</v>
      </c>
    </row>
    <row r="87" spans="2:17" ht="30" x14ac:dyDescent="0.25">
      <c r="B87" s="166" t="s">
        <v>160</v>
      </c>
      <c r="C87" s="166" t="s">
        <v>174</v>
      </c>
      <c r="D87" s="166" t="s">
        <v>216</v>
      </c>
      <c r="E87" s="167">
        <v>50</v>
      </c>
      <c r="F87" s="4"/>
      <c r="G87" s="4"/>
      <c r="H87" s="4"/>
      <c r="I87" s="99" t="s">
        <v>139</v>
      </c>
      <c r="J87" s="123" t="s">
        <v>138</v>
      </c>
      <c r="K87" s="123" t="s">
        <v>138</v>
      </c>
      <c r="L87" s="123" t="s">
        <v>233</v>
      </c>
      <c r="M87" s="123" t="s">
        <v>233</v>
      </c>
      <c r="N87" s="123" t="s">
        <v>138</v>
      </c>
      <c r="O87" s="160" t="s">
        <v>235</v>
      </c>
      <c r="P87" s="160" t="s">
        <v>550</v>
      </c>
      <c r="Q87" s="123" t="s">
        <v>138</v>
      </c>
    </row>
    <row r="88" spans="2:17" x14ac:dyDescent="0.25">
      <c r="B88" s="166" t="s">
        <v>160</v>
      </c>
      <c r="C88" s="166" t="s">
        <v>175</v>
      </c>
      <c r="D88" s="166" t="s">
        <v>217</v>
      </c>
      <c r="E88" s="167">
        <v>50</v>
      </c>
      <c r="F88" s="4"/>
      <c r="G88" s="4"/>
      <c r="H88" s="4"/>
      <c r="I88" s="99" t="s">
        <v>139</v>
      </c>
      <c r="J88" s="123" t="s">
        <v>138</v>
      </c>
      <c r="K88" s="123" t="s">
        <v>138</v>
      </c>
      <c r="L88" s="123" t="s">
        <v>233</v>
      </c>
      <c r="M88" s="123" t="s">
        <v>233</v>
      </c>
      <c r="N88" s="123" t="s">
        <v>138</v>
      </c>
      <c r="O88" s="160" t="s">
        <v>235</v>
      </c>
      <c r="P88" s="160" t="s">
        <v>550</v>
      </c>
      <c r="Q88" s="123" t="s">
        <v>138</v>
      </c>
    </row>
    <row r="89" spans="2:17" x14ac:dyDescent="0.25">
      <c r="B89" s="166" t="s">
        <v>160</v>
      </c>
      <c r="C89" s="166" t="s">
        <v>176</v>
      </c>
      <c r="D89" s="166" t="s">
        <v>218</v>
      </c>
      <c r="E89" s="167">
        <v>50</v>
      </c>
      <c r="F89" s="4"/>
      <c r="G89" s="4"/>
      <c r="H89" s="4"/>
      <c r="I89" s="99" t="s">
        <v>139</v>
      </c>
      <c r="J89" s="123" t="s">
        <v>138</v>
      </c>
      <c r="K89" s="123" t="s">
        <v>138</v>
      </c>
      <c r="L89" s="123" t="s">
        <v>233</v>
      </c>
      <c r="M89" s="123" t="s">
        <v>233</v>
      </c>
      <c r="N89" s="123" t="s">
        <v>138</v>
      </c>
      <c r="O89" s="160" t="s">
        <v>235</v>
      </c>
      <c r="P89" s="160" t="s">
        <v>550</v>
      </c>
      <c r="Q89" s="123" t="s">
        <v>138</v>
      </c>
    </row>
    <row r="90" spans="2:17" x14ac:dyDescent="0.25">
      <c r="B90" s="166" t="s">
        <v>160</v>
      </c>
      <c r="C90" s="166" t="s">
        <v>177</v>
      </c>
      <c r="D90" s="166" t="s">
        <v>219</v>
      </c>
      <c r="E90" s="167">
        <v>50</v>
      </c>
      <c r="F90" s="4"/>
      <c r="G90" s="4"/>
      <c r="H90" s="4"/>
      <c r="I90" s="99" t="s">
        <v>139</v>
      </c>
      <c r="J90" s="123" t="s">
        <v>138</v>
      </c>
      <c r="K90" s="123" t="s">
        <v>138</v>
      </c>
      <c r="L90" s="123" t="s">
        <v>233</v>
      </c>
      <c r="M90" s="123" t="s">
        <v>233</v>
      </c>
      <c r="N90" s="123" t="s">
        <v>138</v>
      </c>
      <c r="O90" s="160" t="s">
        <v>235</v>
      </c>
      <c r="P90" s="160" t="s">
        <v>550</v>
      </c>
      <c r="Q90" s="123" t="s">
        <v>138</v>
      </c>
    </row>
    <row r="91" spans="2:17" x14ac:dyDescent="0.25">
      <c r="B91" s="166" t="s">
        <v>160</v>
      </c>
      <c r="C91" s="166" t="s">
        <v>178</v>
      </c>
      <c r="D91" s="166" t="s">
        <v>220</v>
      </c>
      <c r="E91" s="167">
        <v>51</v>
      </c>
      <c r="F91" s="4"/>
      <c r="G91" s="4"/>
      <c r="H91" s="4"/>
      <c r="I91" s="99" t="s">
        <v>139</v>
      </c>
      <c r="J91" s="123" t="s">
        <v>138</v>
      </c>
      <c r="K91" s="123" t="s">
        <v>138</v>
      </c>
      <c r="L91" s="123" t="s">
        <v>233</v>
      </c>
      <c r="M91" s="123" t="s">
        <v>233</v>
      </c>
      <c r="N91" s="123" t="s">
        <v>138</v>
      </c>
      <c r="O91" s="160" t="s">
        <v>235</v>
      </c>
      <c r="P91" s="160" t="s">
        <v>550</v>
      </c>
      <c r="Q91" s="123" t="s">
        <v>138</v>
      </c>
    </row>
    <row r="92" spans="2:17" x14ac:dyDescent="0.25">
      <c r="B92" s="166" t="s">
        <v>160</v>
      </c>
      <c r="C92" s="166" t="s">
        <v>179</v>
      </c>
      <c r="D92" s="166" t="s">
        <v>221</v>
      </c>
      <c r="E92" s="167">
        <v>50</v>
      </c>
      <c r="F92" s="4"/>
      <c r="G92" s="4"/>
      <c r="H92" s="4"/>
      <c r="I92" s="99" t="s">
        <v>139</v>
      </c>
      <c r="J92" s="123" t="s">
        <v>138</v>
      </c>
      <c r="K92" s="123" t="s">
        <v>138</v>
      </c>
      <c r="L92" s="123" t="s">
        <v>233</v>
      </c>
      <c r="M92" s="123" t="s">
        <v>233</v>
      </c>
      <c r="N92" s="123" t="s">
        <v>138</v>
      </c>
      <c r="O92" s="160" t="s">
        <v>235</v>
      </c>
      <c r="P92" s="160" t="s">
        <v>551</v>
      </c>
      <c r="Q92" s="123" t="s">
        <v>138</v>
      </c>
    </row>
    <row r="93" spans="2:17" x14ac:dyDescent="0.25">
      <c r="B93" s="166" t="s">
        <v>160</v>
      </c>
      <c r="C93" s="166" t="s">
        <v>180</v>
      </c>
      <c r="D93" s="166" t="s">
        <v>222</v>
      </c>
      <c r="E93" s="167">
        <v>50</v>
      </c>
      <c r="F93" s="4"/>
      <c r="G93" s="4"/>
      <c r="H93" s="4"/>
      <c r="I93" s="99" t="s">
        <v>139</v>
      </c>
      <c r="J93" s="123" t="s">
        <v>138</v>
      </c>
      <c r="K93" s="123" t="s">
        <v>138</v>
      </c>
      <c r="L93" s="123" t="s">
        <v>233</v>
      </c>
      <c r="M93" s="123" t="s">
        <v>233</v>
      </c>
      <c r="N93" s="123" t="s">
        <v>138</v>
      </c>
      <c r="O93" s="160" t="s">
        <v>235</v>
      </c>
      <c r="P93" s="160" t="s">
        <v>550</v>
      </c>
      <c r="Q93" s="123" t="s">
        <v>138</v>
      </c>
    </row>
    <row r="94" spans="2:17" x14ac:dyDescent="0.25">
      <c r="B94" s="166" t="s">
        <v>160</v>
      </c>
      <c r="C94" s="166" t="s">
        <v>181</v>
      </c>
      <c r="D94" s="166" t="s">
        <v>223</v>
      </c>
      <c r="E94" s="167">
        <v>50</v>
      </c>
      <c r="F94" s="4"/>
      <c r="G94" s="4"/>
      <c r="H94" s="4"/>
      <c r="I94" s="99" t="s">
        <v>139</v>
      </c>
      <c r="J94" s="123" t="s">
        <v>138</v>
      </c>
      <c r="K94" s="123" t="s">
        <v>138</v>
      </c>
      <c r="L94" s="123" t="s">
        <v>233</v>
      </c>
      <c r="M94" s="123" t="s">
        <v>233</v>
      </c>
      <c r="N94" s="123" t="s">
        <v>138</v>
      </c>
      <c r="O94" s="160" t="s">
        <v>235</v>
      </c>
      <c r="P94" s="160" t="s">
        <v>550</v>
      </c>
      <c r="Q94" s="123" t="s">
        <v>138</v>
      </c>
    </row>
    <row r="95" spans="2:17" x14ac:dyDescent="0.25">
      <c r="B95" s="166" t="s">
        <v>160</v>
      </c>
      <c r="C95" s="166" t="s">
        <v>182</v>
      </c>
      <c r="D95" s="166" t="s">
        <v>224</v>
      </c>
      <c r="E95" s="167">
        <v>50</v>
      </c>
      <c r="F95" s="4"/>
      <c r="G95" s="4"/>
      <c r="H95" s="4"/>
      <c r="I95" s="99" t="s">
        <v>139</v>
      </c>
      <c r="J95" s="123" t="s">
        <v>138</v>
      </c>
      <c r="K95" s="123" t="s">
        <v>138</v>
      </c>
      <c r="L95" s="123" t="s">
        <v>233</v>
      </c>
      <c r="M95" s="123" t="s">
        <v>233</v>
      </c>
      <c r="N95" s="123" t="s">
        <v>138</v>
      </c>
      <c r="O95" s="160" t="s">
        <v>235</v>
      </c>
      <c r="P95" s="160" t="s">
        <v>550</v>
      </c>
      <c r="Q95" s="123" t="s">
        <v>138</v>
      </c>
    </row>
    <row r="96" spans="2:17" x14ac:dyDescent="0.25">
      <c r="B96" s="166" t="s">
        <v>160</v>
      </c>
      <c r="C96" s="166" t="s">
        <v>183</v>
      </c>
      <c r="D96" s="166" t="s">
        <v>225</v>
      </c>
      <c r="E96" s="167">
        <v>300</v>
      </c>
      <c r="F96" s="4"/>
      <c r="G96" s="4"/>
      <c r="H96" s="4"/>
      <c r="I96" s="99" t="s">
        <v>139</v>
      </c>
      <c r="J96" s="123" t="s">
        <v>138</v>
      </c>
      <c r="K96" s="123" t="s">
        <v>138</v>
      </c>
      <c r="L96" s="123" t="s">
        <v>233</v>
      </c>
      <c r="M96" s="123" t="s">
        <v>233</v>
      </c>
      <c r="N96" s="123" t="s">
        <v>138</v>
      </c>
      <c r="O96" s="160" t="s">
        <v>235</v>
      </c>
      <c r="P96" s="160" t="s">
        <v>550</v>
      </c>
      <c r="Q96" s="123" t="s">
        <v>138</v>
      </c>
    </row>
    <row r="97" spans="2:17" x14ac:dyDescent="0.25">
      <c r="B97" s="166" t="s">
        <v>160</v>
      </c>
      <c r="C97" s="166" t="s">
        <v>194</v>
      </c>
      <c r="D97" s="166" t="s">
        <v>226</v>
      </c>
      <c r="E97" s="167">
        <v>250</v>
      </c>
      <c r="F97" s="4"/>
      <c r="G97" s="4"/>
      <c r="H97" s="4"/>
      <c r="I97" s="99" t="s">
        <v>139</v>
      </c>
      <c r="J97" s="123" t="s">
        <v>138</v>
      </c>
      <c r="K97" s="123" t="s">
        <v>138</v>
      </c>
      <c r="L97" s="123" t="s">
        <v>233</v>
      </c>
      <c r="M97" s="123" t="s">
        <v>233</v>
      </c>
      <c r="N97" s="123" t="s">
        <v>138</v>
      </c>
      <c r="O97" s="160" t="s">
        <v>235</v>
      </c>
      <c r="P97" s="160" t="s">
        <v>550</v>
      </c>
      <c r="Q97" s="123" t="s">
        <v>138</v>
      </c>
    </row>
    <row r="98" spans="2:17" x14ac:dyDescent="0.25">
      <c r="B98" s="166" t="s">
        <v>160</v>
      </c>
      <c r="C98" s="166" t="s">
        <v>184</v>
      </c>
      <c r="D98" s="166" t="s">
        <v>227</v>
      </c>
      <c r="E98" s="167">
        <v>300</v>
      </c>
      <c r="F98" s="4"/>
      <c r="G98" s="4"/>
      <c r="H98" s="4"/>
      <c r="I98" s="99" t="s">
        <v>139</v>
      </c>
      <c r="J98" s="123" t="s">
        <v>138</v>
      </c>
      <c r="K98" s="123" t="s">
        <v>138</v>
      </c>
      <c r="L98" s="123" t="s">
        <v>233</v>
      </c>
      <c r="M98" s="123" t="s">
        <v>233</v>
      </c>
      <c r="N98" s="123" t="s">
        <v>138</v>
      </c>
      <c r="O98" s="160" t="s">
        <v>235</v>
      </c>
      <c r="P98" s="160" t="s">
        <v>550</v>
      </c>
      <c r="Q98" s="123" t="s">
        <v>138</v>
      </c>
    </row>
    <row r="99" spans="2:17" x14ac:dyDescent="0.25">
      <c r="B99" s="166" t="s">
        <v>160</v>
      </c>
      <c r="C99" s="166" t="s">
        <v>193</v>
      </c>
      <c r="D99" s="166" t="s">
        <v>228</v>
      </c>
      <c r="E99" s="167">
        <v>300</v>
      </c>
      <c r="F99" s="4"/>
      <c r="G99" s="4"/>
      <c r="H99" s="4"/>
      <c r="I99" s="99" t="s">
        <v>139</v>
      </c>
      <c r="J99" s="123" t="s">
        <v>138</v>
      </c>
      <c r="K99" s="123" t="s">
        <v>138</v>
      </c>
      <c r="L99" s="123" t="s">
        <v>229</v>
      </c>
      <c r="M99" s="123" t="s">
        <v>229</v>
      </c>
      <c r="N99" s="123" t="s">
        <v>138</v>
      </c>
      <c r="O99" s="160" t="s">
        <v>235</v>
      </c>
      <c r="P99" s="160" t="s">
        <v>550</v>
      </c>
      <c r="Q99" s="123" t="s">
        <v>138</v>
      </c>
    </row>
    <row r="100" spans="2:17" x14ac:dyDescent="0.25">
      <c r="B100" s="166" t="s">
        <v>160</v>
      </c>
      <c r="C100" s="166" t="s">
        <v>192</v>
      </c>
      <c r="D100" s="166" t="s">
        <v>228</v>
      </c>
      <c r="E100" s="167">
        <v>200</v>
      </c>
      <c r="F100" s="4"/>
      <c r="G100" s="4"/>
      <c r="H100" s="4"/>
      <c r="I100" s="99" t="s">
        <v>139</v>
      </c>
      <c r="J100" s="123" t="s">
        <v>138</v>
      </c>
      <c r="K100" s="123" t="s">
        <v>138</v>
      </c>
      <c r="L100" s="123" t="s">
        <v>229</v>
      </c>
      <c r="M100" s="123" t="s">
        <v>229</v>
      </c>
      <c r="N100" s="123" t="s">
        <v>138</v>
      </c>
      <c r="O100" s="160" t="s">
        <v>235</v>
      </c>
      <c r="P100" s="160" t="s">
        <v>550</v>
      </c>
      <c r="Q100" s="123" t="s">
        <v>138</v>
      </c>
    </row>
    <row r="101" spans="2:17" x14ac:dyDescent="0.25">
      <c r="B101" s="166" t="s">
        <v>160</v>
      </c>
      <c r="C101" s="166" t="s">
        <v>191</v>
      </c>
      <c r="D101" s="166" t="s">
        <v>228</v>
      </c>
      <c r="E101" s="167">
        <v>300</v>
      </c>
      <c r="F101" s="4"/>
      <c r="G101" s="4"/>
      <c r="H101" s="4"/>
      <c r="I101" s="99" t="s">
        <v>139</v>
      </c>
      <c r="J101" s="123" t="s">
        <v>138</v>
      </c>
      <c r="K101" s="123" t="s">
        <v>138</v>
      </c>
      <c r="L101" s="123" t="s">
        <v>229</v>
      </c>
      <c r="M101" s="123" t="s">
        <v>229</v>
      </c>
      <c r="N101" s="123" t="s">
        <v>138</v>
      </c>
      <c r="O101" s="160" t="s">
        <v>235</v>
      </c>
      <c r="P101" s="160" t="s">
        <v>550</v>
      </c>
      <c r="Q101" s="123" t="s">
        <v>138</v>
      </c>
    </row>
    <row r="102" spans="2:17" x14ac:dyDescent="0.25">
      <c r="B102" s="166" t="s">
        <v>160</v>
      </c>
      <c r="C102" s="166" t="s">
        <v>190</v>
      </c>
      <c r="D102" s="166" t="s">
        <v>229</v>
      </c>
      <c r="E102" s="167">
        <v>200</v>
      </c>
      <c r="F102" s="4"/>
      <c r="G102" s="4"/>
      <c r="H102" s="4"/>
      <c r="I102" s="99" t="s">
        <v>139</v>
      </c>
      <c r="J102" s="123" t="s">
        <v>138</v>
      </c>
      <c r="K102" s="123" t="s">
        <v>138</v>
      </c>
      <c r="L102" s="123" t="s">
        <v>229</v>
      </c>
      <c r="M102" s="123" t="s">
        <v>229</v>
      </c>
      <c r="N102" s="123" t="s">
        <v>138</v>
      </c>
      <c r="O102" s="160" t="s">
        <v>235</v>
      </c>
      <c r="P102" s="160" t="s">
        <v>550</v>
      </c>
      <c r="Q102" s="123" t="s">
        <v>138</v>
      </c>
    </row>
    <row r="103" spans="2:17" x14ac:dyDescent="0.25">
      <c r="B103" s="166" t="s">
        <v>160</v>
      </c>
      <c r="C103" s="166" t="s">
        <v>189</v>
      </c>
      <c r="D103" s="166" t="s">
        <v>230</v>
      </c>
      <c r="E103" s="167">
        <v>300</v>
      </c>
      <c r="F103" s="4"/>
      <c r="G103" s="4"/>
      <c r="H103" s="4"/>
      <c r="I103" s="99" t="s">
        <v>139</v>
      </c>
      <c r="J103" s="123" t="s">
        <v>138</v>
      </c>
      <c r="K103" s="123" t="s">
        <v>138</v>
      </c>
      <c r="L103" s="123" t="s">
        <v>229</v>
      </c>
      <c r="M103" s="123" t="s">
        <v>229</v>
      </c>
      <c r="N103" s="123" t="s">
        <v>138</v>
      </c>
      <c r="O103" s="160" t="s">
        <v>235</v>
      </c>
      <c r="P103" s="160" t="s">
        <v>550</v>
      </c>
      <c r="Q103" s="123" t="s">
        <v>138</v>
      </c>
    </row>
    <row r="104" spans="2:17" x14ac:dyDescent="0.25">
      <c r="B104" s="166" t="s">
        <v>160</v>
      </c>
      <c r="C104" s="166" t="s">
        <v>188</v>
      </c>
      <c r="D104" s="166" t="s">
        <v>231</v>
      </c>
      <c r="E104" s="167">
        <v>300</v>
      </c>
      <c r="F104" s="4"/>
      <c r="G104" s="4"/>
      <c r="H104" s="4"/>
      <c r="I104" s="99" t="s">
        <v>139</v>
      </c>
      <c r="J104" s="123" t="s">
        <v>138</v>
      </c>
      <c r="K104" s="123" t="s">
        <v>138</v>
      </c>
      <c r="L104" s="123" t="s">
        <v>229</v>
      </c>
      <c r="M104" s="123" t="s">
        <v>229</v>
      </c>
      <c r="N104" s="123" t="s">
        <v>138</v>
      </c>
      <c r="O104" s="160" t="s">
        <v>235</v>
      </c>
      <c r="P104" s="160" t="s">
        <v>550</v>
      </c>
      <c r="Q104" s="123" t="s">
        <v>138</v>
      </c>
    </row>
    <row r="105" spans="2:17" x14ac:dyDescent="0.25">
      <c r="B105" s="166" t="s">
        <v>160</v>
      </c>
      <c r="C105" s="166" t="s">
        <v>187</v>
      </c>
      <c r="D105" s="166" t="s">
        <v>232</v>
      </c>
      <c r="E105" s="167">
        <v>300</v>
      </c>
      <c r="F105" s="4"/>
      <c r="G105" s="4"/>
      <c r="H105" s="4"/>
      <c r="I105" s="99" t="s">
        <v>139</v>
      </c>
      <c r="J105" s="123" t="s">
        <v>138</v>
      </c>
      <c r="K105" s="123" t="s">
        <v>138</v>
      </c>
      <c r="L105" s="123" t="s">
        <v>229</v>
      </c>
      <c r="M105" s="123" t="s">
        <v>229</v>
      </c>
      <c r="N105" s="123" t="s">
        <v>138</v>
      </c>
      <c r="O105" s="160" t="s">
        <v>235</v>
      </c>
      <c r="P105" s="160" t="s">
        <v>550</v>
      </c>
      <c r="Q105" s="123" t="s">
        <v>138</v>
      </c>
    </row>
    <row r="106" spans="2:17" x14ac:dyDescent="0.25">
      <c r="B106" s="3"/>
      <c r="C106" s="3"/>
      <c r="D106" s="5"/>
      <c r="E106" s="5"/>
      <c r="F106" s="4"/>
      <c r="G106" s="4"/>
      <c r="H106" s="4"/>
      <c r="I106" s="99"/>
      <c r="J106" s="99"/>
      <c r="K106" s="64"/>
      <c r="L106" s="64"/>
      <c r="M106" s="64"/>
      <c r="N106" s="64"/>
      <c r="O106" s="259"/>
      <c r="P106" s="260"/>
      <c r="Q106" s="64"/>
    </row>
    <row r="107" spans="2:17" x14ac:dyDescent="0.25">
      <c r="B107" s="64"/>
      <c r="C107" s="64"/>
      <c r="D107" s="64"/>
      <c r="E107" s="64"/>
      <c r="F107" s="64"/>
      <c r="G107" s="64"/>
      <c r="H107" s="64"/>
      <c r="I107" s="64"/>
      <c r="J107" s="64"/>
      <c r="K107" s="64"/>
      <c r="L107" s="64"/>
      <c r="M107" s="64"/>
      <c r="N107" s="64"/>
      <c r="O107" s="259"/>
      <c r="P107" s="260"/>
      <c r="Q107" s="64"/>
    </row>
    <row r="108" spans="2:17" x14ac:dyDescent="0.25">
      <c r="B108" s="9" t="s">
        <v>1</v>
      </c>
    </row>
    <row r="109" spans="2:17" x14ac:dyDescent="0.25">
      <c r="B109" s="9" t="s">
        <v>37</v>
      </c>
    </row>
    <row r="110" spans="2:17" x14ac:dyDescent="0.25">
      <c r="B110" s="9" t="s">
        <v>62</v>
      </c>
    </row>
    <row r="112" spans="2:17" ht="15.75" thickBot="1" x14ac:dyDescent="0.3"/>
    <row r="113" spans="2:18" ht="27" thickBot="1" x14ac:dyDescent="0.3">
      <c r="B113" s="262" t="s">
        <v>38</v>
      </c>
      <c r="C113" s="263"/>
      <c r="D113" s="263"/>
      <c r="E113" s="263"/>
      <c r="F113" s="263"/>
      <c r="G113" s="263"/>
      <c r="H113" s="263"/>
      <c r="I113" s="263"/>
      <c r="J113" s="263"/>
      <c r="K113" s="263"/>
      <c r="L113" s="263"/>
      <c r="M113" s="263"/>
      <c r="N113" s="264"/>
    </row>
    <row r="118" spans="2:18" ht="75" x14ac:dyDescent="0.25">
      <c r="B118" s="57" t="s">
        <v>0</v>
      </c>
      <c r="C118" s="57" t="s">
        <v>39</v>
      </c>
      <c r="D118" s="57" t="s">
        <v>40</v>
      </c>
      <c r="E118" s="57" t="s">
        <v>114</v>
      </c>
      <c r="F118" s="57" t="s">
        <v>116</v>
      </c>
      <c r="G118" s="57" t="s">
        <v>117</v>
      </c>
      <c r="H118" s="57" t="s">
        <v>118</v>
      </c>
      <c r="I118" s="57" t="s">
        <v>115</v>
      </c>
      <c r="J118" s="257" t="s">
        <v>119</v>
      </c>
      <c r="K118" s="261"/>
      <c r="L118" s="258"/>
      <c r="M118" s="57" t="s">
        <v>123</v>
      </c>
      <c r="N118" s="57" t="s">
        <v>41</v>
      </c>
      <c r="O118" s="57" t="s">
        <v>42</v>
      </c>
      <c r="P118" s="217" t="s">
        <v>3</v>
      </c>
      <c r="Q118" s="214"/>
      <c r="R118" s="208"/>
    </row>
    <row r="119" spans="2:18" ht="30" x14ac:dyDescent="0.25">
      <c r="B119" s="198" t="s">
        <v>43</v>
      </c>
      <c r="C119" s="201">
        <f>1900/300</f>
        <v>6.333333333333333</v>
      </c>
      <c r="D119" s="3" t="s">
        <v>443</v>
      </c>
      <c r="E119" s="3">
        <v>1085905840</v>
      </c>
      <c r="F119" s="3" t="s">
        <v>444</v>
      </c>
      <c r="G119" s="3" t="s">
        <v>445</v>
      </c>
      <c r="H119" s="184">
        <v>38226</v>
      </c>
      <c r="I119" s="5" t="s">
        <v>139</v>
      </c>
      <c r="J119" s="1" t="s">
        <v>296</v>
      </c>
      <c r="K119" s="185" t="s">
        <v>446</v>
      </c>
      <c r="L119" s="99" t="s">
        <v>427</v>
      </c>
      <c r="M119" s="123" t="s">
        <v>138</v>
      </c>
      <c r="N119" s="123" t="s">
        <v>139</v>
      </c>
      <c r="O119" s="123" t="s">
        <v>139</v>
      </c>
      <c r="P119" s="215" t="s">
        <v>624</v>
      </c>
      <c r="Q119" s="208"/>
      <c r="R119" s="208"/>
    </row>
    <row r="120" spans="2:18" ht="30" x14ac:dyDescent="0.25">
      <c r="B120" s="198" t="s">
        <v>43</v>
      </c>
      <c r="C120" s="201">
        <f t="shared" ref="C120:C123" si="2">1900/300</f>
        <v>6.333333333333333</v>
      </c>
      <c r="D120" s="3" t="s">
        <v>447</v>
      </c>
      <c r="E120" s="3">
        <v>27254912</v>
      </c>
      <c r="F120" s="3" t="s">
        <v>448</v>
      </c>
      <c r="G120" s="3" t="s">
        <v>280</v>
      </c>
      <c r="H120" s="184" t="s">
        <v>449</v>
      </c>
      <c r="I120" s="5" t="s">
        <v>139</v>
      </c>
      <c r="J120" s="1" t="s">
        <v>296</v>
      </c>
      <c r="K120" s="185" t="s">
        <v>450</v>
      </c>
      <c r="L120" s="99" t="s">
        <v>427</v>
      </c>
      <c r="M120" s="123" t="s">
        <v>138</v>
      </c>
      <c r="N120" s="123" t="s">
        <v>138</v>
      </c>
      <c r="O120" s="123" t="s">
        <v>139</v>
      </c>
      <c r="P120" s="216"/>
      <c r="Q120" s="41"/>
      <c r="R120" s="208"/>
    </row>
    <row r="121" spans="2:18" ht="30" x14ac:dyDescent="0.25">
      <c r="B121" s="198" t="s">
        <v>43</v>
      </c>
      <c r="C121" s="201">
        <f t="shared" si="2"/>
        <v>6.333333333333333</v>
      </c>
      <c r="D121" s="3" t="s">
        <v>455</v>
      </c>
      <c r="E121" s="3">
        <v>1087129737</v>
      </c>
      <c r="F121" s="3" t="s">
        <v>448</v>
      </c>
      <c r="G121" s="3" t="s">
        <v>280</v>
      </c>
      <c r="H121" s="184">
        <v>41909</v>
      </c>
      <c r="I121" s="5" t="s">
        <v>139</v>
      </c>
      <c r="J121" s="1" t="s">
        <v>346</v>
      </c>
      <c r="K121" s="185" t="s">
        <v>457</v>
      </c>
      <c r="L121" s="99" t="s">
        <v>456</v>
      </c>
      <c r="M121" s="123" t="s">
        <v>138</v>
      </c>
      <c r="N121" s="123" t="s">
        <v>139</v>
      </c>
      <c r="O121" s="123" t="s">
        <v>139</v>
      </c>
      <c r="P121" s="215" t="s">
        <v>625</v>
      </c>
      <c r="Q121" s="41"/>
      <c r="R121" s="208"/>
    </row>
    <row r="122" spans="2:18" ht="30" x14ac:dyDescent="0.25">
      <c r="B122" s="198" t="s">
        <v>43</v>
      </c>
      <c r="C122" s="201">
        <f t="shared" si="2"/>
        <v>6.333333333333333</v>
      </c>
      <c r="D122" s="3" t="s">
        <v>471</v>
      </c>
      <c r="E122" s="3">
        <v>36934771</v>
      </c>
      <c r="F122" s="3" t="s">
        <v>472</v>
      </c>
      <c r="G122" s="3" t="s">
        <v>473</v>
      </c>
      <c r="H122" s="184">
        <v>40785</v>
      </c>
      <c r="I122" s="5" t="s">
        <v>139</v>
      </c>
      <c r="J122" s="1" t="s">
        <v>474</v>
      </c>
      <c r="K122" s="185" t="s">
        <v>476</v>
      </c>
      <c r="L122" s="99" t="s">
        <v>475</v>
      </c>
      <c r="M122" s="123" t="s">
        <v>138</v>
      </c>
      <c r="N122" s="123" t="s">
        <v>138</v>
      </c>
      <c r="O122" s="123" t="s">
        <v>139</v>
      </c>
      <c r="P122" s="216"/>
      <c r="Q122" s="41"/>
      <c r="R122" s="208"/>
    </row>
    <row r="123" spans="2:18" ht="30" x14ac:dyDescent="0.25">
      <c r="B123" s="198" t="s">
        <v>43</v>
      </c>
      <c r="C123" s="201">
        <f t="shared" si="2"/>
        <v>6.333333333333333</v>
      </c>
      <c r="D123" s="3" t="s">
        <v>471</v>
      </c>
      <c r="E123" s="3">
        <v>36934771</v>
      </c>
      <c r="F123" s="3" t="s">
        <v>472</v>
      </c>
      <c r="G123" s="3" t="s">
        <v>473</v>
      </c>
      <c r="H123" s="184">
        <v>40785</v>
      </c>
      <c r="I123" s="5" t="s">
        <v>139</v>
      </c>
      <c r="J123" s="1" t="s">
        <v>296</v>
      </c>
      <c r="K123" s="185" t="s">
        <v>477</v>
      </c>
      <c r="L123" s="99" t="s">
        <v>427</v>
      </c>
      <c r="M123" s="123" t="s">
        <v>138</v>
      </c>
      <c r="N123" s="123" t="s">
        <v>138</v>
      </c>
      <c r="O123" s="123" t="s">
        <v>139</v>
      </c>
      <c r="P123" s="216"/>
      <c r="Q123" s="41"/>
      <c r="R123" s="208"/>
    </row>
    <row r="124" spans="2:18" ht="30" x14ac:dyDescent="0.25">
      <c r="B124" s="198" t="s">
        <v>44</v>
      </c>
      <c r="C124" s="201">
        <f>1900/300*2</f>
        <v>12.666666666666666</v>
      </c>
      <c r="D124" s="3" t="s">
        <v>322</v>
      </c>
      <c r="E124" s="3">
        <v>27452685</v>
      </c>
      <c r="F124" s="3" t="s">
        <v>323</v>
      </c>
      <c r="G124" s="3" t="s">
        <v>315</v>
      </c>
      <c r="H124" s="184">
        <v>37722</v>
      </c>
      <c r="I124" s="5" t="s">
        <v>138</v>
      </c>
      <c r="J124" s="1" t="s">
        <v>324</v>
      </c>
      <c r="K124" s="100" t="s">
        <v>325</v>
      </c>
      <c r="L124" s="99" t="s">
        <v>279</v>
      </c>
      <c r="M124" s="123" t="s">
        <v>138</v>
      </c>
      <c r="N124" s="123" t="s">
        <v>138</v>
      </c>
      <c r="O124" s="123" t="s">
        <v>139</v>
      </c>
      <c r="P124" s="216"/>
      <c r="Q124" s="41"/>
      <c r="R124" s="208"/>
    </row>
    <row r="125" spans="2:18" ht="30" x14ac:dyDescent="0.25">
      <c r="B125" s="198" t="s">
        <v>44</v>
      </c>
      <c r="C125" s="201">
        <f t="shared" ref="C125:C132" si="3">1900/300*2</f>
        <v>12.666666666666666</v>
      </c>
      <c r="D125" s="3" t="s">
        <v>322</v>
      </c>
      <c r="E125" s="3">
        <v>27452685</v>
      </c>
      <c r="F125" s="3" t="s">
        <v>323</v>
      </c>
      <c r="G125" s="3" t="s">
        <v>315</v>
      </c>
      <c r="H125" s="184">
        <v>37722</v>
      </c>
      <c r="I125" s="5" t="s">
        <v>138</v>
      </c>
      <c r="J125" s="1" t="s">
        <v>326</v>
      </c>
      <c r="K125" s="100" t="s">
        <v>328</v>
      </c>
      <c r="L125" s="99" t="s">
        <v>327</v>
      </c>
      <c r="M125" s="123" t="s">
        <v>138</v>
      </c>
      <c r="N125" s="123" t="s">
        <v>138</v>
      </c>
      <c r="O125" s="123" t="s">
        <v>139</v>
      </c>
      <c r="P125" s="216"/>
      <c r="Q125" s="41"/>
      <c r="R125" s="208"/>
    </row>
    <row r="126" spans="2:18" ht="30" x14ac:dyDescent="0.25">
      <c r="B126" s="198" t="s">
        <v>44</v>
      </c>
      <c r="C126" s="201">
        <f t="shared" si="3"/>
        <v>12.666666666666666</v>
      </c>
      <c r="D126" s="3" t="s">
        <v>335</v>
      </c>
      <c r="E126" s="3">
        <v>87940993</v>
      </c>
      <c r="F126" s="3" t="s">
        <v>279</v>
      </c>
      <c r="G126" s="3" t="s">
        <v>289</v>
      </c>
      <c r="H126" s="184">
        <v>39304</v>
      </c>
      <c r="I126" s="5" t="s">
        <v>138</v>
      </c>
      <c r="J126" s="1" t="s">
        <v>336</v>
      </c>
      <c r="K126" s="100" t="s">
        <v>338</v>
      </c>
      <c r="L126" s="99" t="s">
        <v>337</v>
      </c>
      <c r="M126" s="123" t="s">
        <v>138</v>
      </c>
      <c r="N126" s="123" t="s">
        <v>138</v>
      </c>
      <c r="O126" s="123" t="s">
        <v>139</v>
      </c>
      <c r="P126" s="216"/>
      <c r="Q126" s="41"/>
      <c r="R126" s="208"/>
    </row>
    <row r="127" spans="2:18" ht="30" x14ac:dyDescent="0.25">
      <c r="B127" s="198" t="s">
        <v>44</v>
      </c>
      <c r="C127" s="201">
        <f t="shared" si="3"/>
        <v>12.666666666666666</v>
      </c>
      <c r="D127" s="3" t="s">
        <v>339</v>
      </c>
      <c r="E127" s="3">
        <v>36951719</v>
      </c>
      <c r="F127" s="3" t="s">
        <v>279</v>
      </c>
      <c r="G127" s="3" t="s">
        <v>281</v>
      </c>
      <c r="H127" s="184">
        <v>38686</v>
      </c>
      <c r="I127" s="5" t="s">
        <v>138</v>
      </c>
      <c r="J127" s="1" t="s">
        <v>340</v>
      </c>
      <c r="K127" s="100" t="s">
        <v>342</v>
      </c>
      <c r="L127" s="99" t="s">
        <v>341</v>
      </c>
      <c r="M127" s="123" t="s">
        <v>138</v>
      </c>
      <c r="N127" s="123" t="s">
        <v>138</v>
      </c>
      <c r="O127" s="123" t="s">
        <v>139</v>
      </c>
      <c r="P127" s="216"/>
      <c r="Q127" s="41"/>
      <c r="R127" s="208"/>
    </row>
    <row r="128" spans="2:18" ht="30" x14ac:dyDescent="0.25">
      <c r="B128" s="198" t="s">
        <v>44</v>
      </c>
      <c r="C128" s="201">
        <f t="shared" si="3"/>
        <v>12.666666666666666</v>
      </c>
      <c r="D128" s="3" t="s">
        <v>358</v>
      </c>
      <c r="E128" s="3">
        <v>1085267941</v>
      </c>
      <c r="F128" s="3" t="s">
        <v>279</v>
      </c>
      <c r="G128" s="3" t="s">
        <v>280</v>
      </c>
      <c r="H128" s="184">
        <v>41174</v>
      </c>
      <c r="I128" s="5" t="s">
        <v>138</v>
      </c>
      <c r="J128" s="1" t="s">
        <v>359</v>
      </c>
      <c r="K128" s="100" t="s">
        <v>360</v>
      </c>
      <c r="L128" s="99" t="s">
        <v>279</v>
      </c>
      <c r="M128" s="123" t="s">
        <v>138</v>
      </c>
      <c r="N128" s="123" t="s">
        <v>138</v>
      </c>
      <c r="O128" s="123" t="s">
        <v>139</v>
      </c>
      <c r="P128" s="216"/>
      <c r="Q128" s="41"/>
      <c r="R128" s="208"/>
    </row>
    <row r="129" spans="2:18" ht="30" x14ac:dyDescent="0.25">
      <c r="B129" s="198" t="s">
        <v>44</v>
      </c>
      <c r="C129" s="201">
        <f t="shared" si="3"/>
        <v>12.666666666666666</v>
      </c>
      <c r="D129" s="3" t="s">
        <v>371</v>
      </c>
      <c r="E129" s="3">
        <v>36951910</v>
      </c>
      <c r="F129" s="3" t="s">
        <v>279</v>
      </c>
      <c r="G129" s="3" t="s">
        <v>289</v>
      </c>
      <c r="H129" s="184">
        <v>40284</v>
      </c>
      <c r="I129" s="5" t="s">
        <v>138</v>
      </c>
      <c r="J129" s="1" t="s">
        <v>372</v>
      </c>
      <c r="K129" s="100" t="s">
        <v>373</v>
      </c>
      <c r="L129" s="99" t="s">
        <v>279</v>
      </c>
      <c r="M129" s="123" t="s">
        <v>138</v>
      </c>
      <c r="N129" s="123" t="s">
        <v>138</v>
      </c>
      <c r="O129" s="123" t="s">
        <v>139</v>
      </c>
      <c r="P129" s="216"/>
      <c r="Q129" s="41"/>
      <c r="R129" s="208"/>
    </row>
    <row r="130" spans="2:18" ht="30" x14ac:dyDescent="0.25">
      <c r="B130" s="198" t="s">
        <v>44</v>
      </c>
      <c r="C130" s="201">
        <f t="shared" si="3"/>
        <v>12.666666666666666</v>
      </c>
      <c r="D130" s="3" t="s">
        <v>388</v>
      </c>
      <c r="E130" s="3">
        <v>360738254</v>
      </c>
      <c r="F130" s="3" t="s">
        <v>389</v>
      </c>
      <c r="G130" s="3" t="s">
        <v>315</v>
      </c>
      <c r="H130" s="184">
        <v>38331</v>
      </c>
      <c r="I130" s="5" t="s">
        <v>138</v>
      </c>
      <c r="J130" s="1" t="s">
        <v>390</v>
      </c>
      <c r="K130" s="100" t="s">
        <v>392</v>
      </c>
      <c r="L130" s="99" t="s">
        <v>391</v>
      </c>
      <c r="M130" s="123" t="s">
        <v>139</v>
      </c>
      <c r="N130" s="123" t="s">
        <v>138</v>
      </c>
      <c r="O130" s="123" t="s">
        <v>139</v>
      </c>
      <c r="P130" s="215" t="s">
        <v>626</v>
      </c>
      <c r="Q130" s="41"/>
      <c r="R130" s="208"/>
    </row>
    <row r="131" spans="2:18" ht="30" x14ac:dyDescent="0.25">
      <c r="B131" s="198" t="s">
        <v>44</v>
      </c>
      <c r="C131" s="201">
        <f t="shared" si="3"/>
        <v>12.666666666666666</v>
      </c>
      <c r="D131" s="3" t="s">
        <v>399</v>
      </c>
      <c r="E131" s="3">
        <v>27090504</v>
      </c>
      <c r="F131" s="3" t="s">
        <v>279</v>
      </c>
      <c r="G131" s="3" t="s">
        <v>289</v>
      </c>
      <c r="H131" s="184">
        <v>41368</v>
      </c>
      <c r="I131" s="5" t="s">
        <v>138</v>
      </c>
      <c r="J131" s="1" t="s">
        <v>400</v>
      </c>
      <c r="K131" s="100" t="s">
        <v>401</v>
      </c>
      <c r="L131" s="99" t="s">
        <v>279</v>
      </c>
      <c r="M131" s="123" t="s">
        <v>138</v>
      </c>
      <c r="N131" s="123" t="s">
        <v>138</v>
      </c>
      <c r="O131" s="123" t="s">
        <v>139</v>
      </c>
      <c r="P131" s="200"/>
      <c r="Q131" s="41"/>
      <c r="R131" s="208"/>
    </row>
    <row r="132" spans="2:18" ht="30" x14ac:dyDescent="0.25">
      <c r="B132" s="198" t="s">
        <v>44</v>
      </c>
      <c r="C132" s="201">
        <f t="shared" si="3"/>
        <v>12.666666666666666</v>
      </c>
      <c r="D132" s="3" t="s">
        <v>399</v>
      </c>
      <c r="E132" s="3">
        <v>27090504</v>
      </c>
      <c r="F132" s="3" t="s">
        <v>279</v>
      </c>
      <c r="G132" s="3" t="s">
        <v>289</v>
      </c>
      <c r="H132" s="184">
        <v>41368</v>
      </c>
      <c r="I132" s="5" t="s">
        <v>138</v>
      </c>
      <c r="J132" s="1" t="s">
        <v>402</v>
      </c>
      <c r="K132" s="100" t="s">
        <v>403</v>
      </c>
      <c r="L132" s="99" t="s">
        <v>279</v>
      </c>
      <c r="M132" s="123" t="s">
        <v>138</v>
      </c>
      <c r="N132" s="123" t="s">
        <v>138</v>
      </c>
      <c r="O132" s="123" t="s">
        <v>139</v>
      </c>
      <c r="P132" s="200"/>
      <c r="Q132" s="41"/>
      <c r="R132" s="208"/>
    </row>
    <row r="134" spans="2:18" ht="15.75" thickBot="1" x14ac:dyDescent="0.3"/>
    <row r="135" spans="2:18" ht="27" thickBot="1" x14ac:dyDescent="0.3">
      <c r="B135" s="262" t="s">
        <v>46</v>
      </c>
      <c r="C135" s="263"/>
      <c r="D135" s="263"/>
      <c r="E135" s="263"/>
      <c r="F135" s="263"/>
      <c r="G135" s="263"/>
      <c r="H135" s="263"/>
      <c r="I135" s="263"/>
      <c r="J135" s="263"/>
      <c r="K135" s="263"/>
      <c r="L135" s="263"/>
      <c r="M135" s="263"/>
      <c r="N135" s="264"/>
    </row>
    <row r="138" spans="2:18" ht="46.15" customHeight="1" x14ac:dyDescent="0.25">
      <c r="B138" s="69" t="s">
        <v>33</v>
      </c>
      <c r="C138" s="69" t="s">
        <v>47</v>
      </c>
      <c r="D138" s="257" t="s">
        <v>3</v>
      </c>
      <c r="E138" s="258"/>
    </row>
    <row r="139" spans="2:18" ht="46.9" customHeight="1" x14ac:dyDescent="0.25">
      <c r="B139" s="70" t="s">
        <v>124</v>
      </c>
      <c r="C139" s="125" t="s">
        <v>139</v>
      </c>
      <c r="D139" s="265" t="s">
        <v>546</v>
      </c>
      <c r="E139" s="266"/>
    </row>
    <row r="142" spans="2:18" ht="26.25" x14ac:dyDescent="0.25">
      <c r="B142" s="267" t="s">
        <v>64</v>
      </c>
      <c r="C142" s="268"/>
      <c r="D142" s="268"/>
      <c r="E142" s="268"/>
      <c r="F142" s="268"/>
      <c r="G142" s="268"/>
      <c r="H142" s="268"/>
      <c r="I142" s="268"/>
      <c r="J142" s="268"/>
      <c r="K142" s="268"/>
      <c r="L142" s="268"/>
      <c r="M142" s="268"/>
      <c r="N142" s="268"/>
      <c r="O142" s="268"/>
      <c r="P142" s="268"/>
    </row>
    <row r="144" spans="2:18" ht="15.75" thickBot="1" x14ac:dyDescent="0.3"/>
    <row r="145" spans="1:26" ht="27" thickBot="1" x14ac:dyDescent="0.3">
      <c r="B145" s="262" t="s">
        <v>54</v>
      </c>
      <c r="C145" s="263"/>
      <c r="D145" s="263"/>
      <c r="E145" s="263"/>
      <c r="F145" s="263"/>
      <c r="G145" s="263"/>
      <c r="H145" s="263"/>
      <c r="I145" s="263"/>
      <c r="J145" s="263"/>
      <c r="K145" s="263"/>
      <c r="L145" s="263"/>
      <c r="M145" s="263"/>
      <c r="N145" s="264"/>
    </row>
    <row r="147" spans="1:26" ht="15.75" thickBot="1" x14ac:dyDescent="0.3">
      <c r="M147" s="66"/>
      <c r="N147" s="66"/>
    </row>
    <row r="148" spans="1:26" s="109" customFormat="1" ht="109.5" customHeight="1" x14ac:dyDescent="0.25">
      <c r="B148" s="120" t="s">
        <v>147</v>
      </c>
      <c r="C148" s="120" t="s">
        <v>148</v>
      </c>
      <c r="D148" s="120" t="s">
        <v>149</v>
      </c>
      <c r="E148" s="120" t="s">
        <v>45</v>
      </c>
      <c r="F148" s="120" t="s">
        <v>22</v>
      </c>
      <c r="G148" s="120" t="s">
        <v>101</v>
      </c>
      <c r="H148" s="120" t="s">
        <v>17</v>
      </c>
      <c r="I148" s="120" t="s">
        <v>10</v>
      </c>
      <c r="J148" s="120" t="s">
        <v>31</v>
      </c>
      <c r="K148" s="120" t="s">
        <v>61</v>
      </c>
      <c r="L148" s="120" t="s">
        <v>20</v>
      </c>
      <c r="M148" s="105" t="s">
        <v>26</v>
      </c>
      <c r="N148" s="120" t="s">
        <v>150</v>
      </c>
      <c r="O148" s="120" t="s">
        <v>36</v>
      </c>
      <c r="P148" s="121" t="s">
        <v>11</v>
      </c>
      <c r="Q148" s="121" t="s">
        <v>19</v>
      </c>
    </row>
    <row r="149" spans="1:26" s="115" customFormat="1" ht="30" x14ac:dyDescent="0.25">
      <c r="A149" s="47">
        <v>1</v>
      </c>
      <c r="B149" s="116" t="s">
        <v>237</v>
      </c>
      <c r="C149" s="117" t="s">
        <v>237</v>
      </c>
      <c r="D149" s="116" t="s">
        <v>262</v>
      </c>
      <c r="E149" s="169" t="s">
        <v>245</v>
      </c>
      <c r="F149" s="112" t="s">
        <v>139</v>
      </c>
      <c r="G149" s="154"/>
      <c r="H149" s="119">
        <v>40951</v>
      </c>
      <c r="I149" s="113">
        <v>41255</v>
      </c>
      <c r="J149" s="113"/>
      <c r="K149" s="113" t="s">
        <v>241</v>
      </c>
      <c r="L149" s="113" t="s">
        <v>240</v>
      </c>
      <c r="M149" s="104">
        <v>500</v>
      </c>
      <c r="N149" s="104">
        <v>500</v>
      </c>
      <c r="O149" s="27">
        <v>21552000</v>
      </c>
      <c r="P149" s="27" t="s">
        <v>246</v>
      </c>
      <c r="Q149" s="155"/>
      <c r="R149" s="114"/>
      <c r="S149" s="114"/>
      <c r="T149" s="114"/>
      <c r="U149" s="114"/>
      <c r="V149" s="114"/>
      <c r="W149" s="114"/>
      <c r="X149" s="114"/>
      <c r="Y149" s="114"/>
      <c r="Z149" s="114"/>
    </row>
    <row r="150" spans="1:26" s="115" customFormat="1" x14ac:dyDescent="0.25">
      <c r="A150" s="47">
        <f>+A149+1</f>
        <v>2</v>
      </c>
      <c r="B150" s="116"/>
      <c r="C150" s="117"/>
      <c r="D150" s="116"/>
      <c r="E150" s="111"/>
      <c r="F150" s="112"/>
      <c r="G150" s="112"/>
      <c r="H150" s="112"/>
      <c r="I150" s="113"/>
      <c r="J150" s="113"/>
      <c r="K150" s="113"/>
      <c r="L150" s="113"/>
      <c r="M150" s="104"/>
      <c r="N150" s="104"/>
      <c r="O150" s="27"/>
      <c r="P150" s="27"/>
      <c r="Q150" s="155"/>
      <c r="R150" s="114"/>
      <c r="S150" s="114"/>
      <c r="T150" s="114"/>
      <c r="U150" s="114"/>
      <c r="V150" s="114"/>
      <c r="W150" s="114"/>
      <c r="X150" s="114"/>
      <c r="Y150" s="114"/>
      <c r="Z150" s="114"/>
    </row>
    <row r="151" spans="1:26" s="115" customFormat="1" x14ac:dyDescent="0.25">
      <c r="A151" s="47">
        <f t="shared" ref="A151:A156" si="4">+A150+1</f>
        <v>3</v>
      </c>
      <c r="B151" s="116"/>
      <c r="C151" s="117"/>
      <c r="D151" s="116"/>
      <c r="E151" s="111"/>
      <c r="F151" s="112"/>
      <c r="G151" s="112"/>
      <c r="H151" s="112"/>
      <c r="I151" s="113"/>
      <c r="J151" s="113"/>
      <c r="K151" s="113"/>
      <c r="L151" s="113"/>
      <c r="M151" s="104"/>
      <c r="N151" s="104"/>
      <c r="O151" s="27"/>
      <c r="P151" s="27"/>
      <c r="Q151" s="155"/>
      <c r="R151" s="114"/>
      <c r="S151" s="114"/>
      <c r="T151" s="114"/>
      <c r="U151" s="114"/>
      <c r="V151" s="114"/>
      <c r="W151" s="114"/>
      <c r="X151" s="114"/>
      <c r="Y151" s="114"/>
      <c r="Z151" s="114"/>
    </row>
    <row r="152" spans="1:26" s="115" customFormat="1" x14ac:dyDescent="0.25">
      <c r="A152" s="47">
        <f t="shared" si="4"/>
        <v>4</v>
      </c>
      <c r="B152" s="116"/>
      <c r="C152" s="117"/>
      <c r="D152" s="116"/>
      <c r="E152" s="111"/>
      <c r="F152" s="112"/>
      <c r="G152" s="112"/>
      <c r="H152" s="112"/>
      <c r="I152" s="113"/>
      <c r="J152" s="113"/>
      <c r="K152" s="113"/>
      <c r="L152" s="113"/>
      <c r="M152" s="104"/>
      <c r="N152" s="104"/>
      <c r="O152" s="27"/>
      <c r="P152" s="27"/>
      <c r="Q152" s="155"/>
      <c r="R152" s="114"/>
      <c r="S152" s="114"/>
      <c r="T152" s="114"/>
      <c r="U152" s="114"/>
      <c r="V152" s="114"/>
      <c r="W152" s="114"/>
      <c r="X152" s="114"/>
      <c r="Y152" s="114"/>
      <c r="Z152" s="114"/>
    </row>
    <row r="153" spans="1:26" s="115" customFormat="1" x14ac:dyDescent="0.25">
      <c r="A153" s="47">
        <f t="shared" si="4"/>
        <v>5</v>
      </c>
      <c r="B153" s="116"/>
      <c r="C153" s="117"/>
      <c r="D153" s="116"/>
      <c r="E153" s="111"/>
      <c r="F153" s="112"/>
      <c r="G153" s="112"/>
      <c r="H153" s="112"/>
      <c r="I153" s="113"/>
      <c r="J153" s="113"/>
      <c r="K153" s="113"/>
      <c r="L153" s="113"/>
      <c r="M153" s="104"/>
      <c r="N153" s="104"/>
      <c r="O153" s="27"/>
      <c r="P153" s="27"/>
      <c r="Q153" s="155"/>
      <c r="R153" s="114"/>
      <c r="S153" s="114"/>
      <c r="T153" s="114"/>
      <c r="U153" s="114"/>
      <c r="V153" s="114"/>
      <c r="W153" s="114"/>
      <c r="X153" s="114"/>
      <c r="Y153" s="114"/>
      <c r="Z153" s="114"/>
    </row>
    <row r="154" spans="1:26" s="115" customFormat="1" x14ac:dyDescent="0.25">
      <c r="A154" s="47">
        <f t="shared" si="4"/>
        <v>6</v>
      </c>
      <c r="B154" s="116"/>
      <c r="C154" s="117"/>
      <c r="D154" s="116"/>
      <c r="E154" s="111"/>
      <c r="F154" s="112"/>
      <c r="G154" s="112"/>
      <c r="H154" s="112"/>
      <c r="I154" s="113"/>
      <c r="J154" s="113"/>
      <c r="K154" s="113"/>
      <c r="L154" s="113"/>
      <c r="M154" s="104"/>
      <c r="N154" s="104"/>
      <c r="O154" s="27"/>
      <c r="P154" s="27"/>
      <c r="Q154" s="155"/>
      <c r="R154" s="114"/>
      <c r="S154" s="114"/>
      <c r="T154" s="114"/>
      <c r="U154" s="114"/>
      <c r="V154" s="114"/>
      <c r="W154" s="114"/>
      <c r="X154" s="114"/>
      <c r="Y154" s="114"/>
      <c r="Z154" s="114"/>
    </row>
    <row r="155" spans="1:26" s="115" customFormat="1" x14ac:dyDescent="0.25">
      <c r="A155" s="47">
        <f t="shared" si="4"/>
        <v>7</v>
      </c>
      <c r="B155" s="116"/>
      <c r="C155" s="117"/>
      <c r="D155" s="116"/>
      <c r="E155" s="111"/>
      <c r="F155" s="112"/>
      <c r="G155" s="112"/>
      <c r="H155" s="112"/>
      <c r="I155" s="113"/>
      <c r="J155" s="113"/>
      <c r="K155" s="113"/>
      <c r="L155" s="113"/>
      <c r="M155" s="104"/>
      <c r="N155" s="104"/>
      <c r="O155" s="27"/>
      <c r="P155" s="27"/>
      <c r="Q155" s="155"/>
      <c r="R155" s="114"/>
      <c r="S155" s="114"/>
      <c r="T155" s="114"/>
      <c r="U155" s="114"/>
      <c r="V155" s="114"/>
      <c r="W155" s="114"/>
      <c r="X155" s="114"/>
      <c r="Y155" s="114"/>
      <c r="Z155" s="114"/>
    </row>
    <row r="156" spans="1:26" s="115" customFormat="1" x14ac:dyDescent="0.25">
      <c r="A156" s="47">
        <f t="shared" si="4"/>
        <v>8</v>
      </c>
      <c r="B156" s="116"/>
      <c r="C156" s="117"/>
      <c r="D156" s="116"/>
      <c r="E156" s="111"/>
      <c r="F156" s="112"/>
      <c r="G156" s="112"/>
      <c r="H156" s="112"/>
      <c r="I156" s="113"/>
      <c r="J156" s="113"/>
      <c r="K156" s="113"/>
      <c r="L156" s="113"/>
      <c r="M156" s="104"/>
      <c r="N156" s="104"/>
      <c r="O156" s="27"/>
      <c r="P156" s="27"/>
      <c r="Q156" s="155"/>
      <c r="R156" s="114"/>
      <c r="S156" s="114"/>
      <c r="T156" s="114"/>
      <c r="U156" s="114"/>
      <c r="V156" s="114"/>
      <c r="W156" s="114"/>
      <c r="X156" s="114"/>
      <c r="Y156" s="114"/>
      <c r="Z156" s="114"/>
    </row>
    <row r="157" spans="1:26" s="115" customFormat="1" x14ac:dyDescent="0.25">
      <c r="A157" s="47"/>
      <c r="B157" s="50" t="s">
        <v>16</v>
      </c>
      <c r="C157" s="117"/>
      <c r="D157" s="116"/>
      <c r="E157" s="111"/>
      <c r="F157" s="112"/>
      <c r="G157" s="112"/>
      <c r="H157" s="112"/>
      <c r="I157" s="113"/>
      <c r="J157" s="113"/>
      <c r="K157" s="118">
        <f t="shared" ref="K157" si="5">SUM(K149:K156)</f>
        <v>0</v>
      </c>
      <c r="L157" s="118" t="s">
        <v>240</v>
      </c>
      <c r="M157" s="153">
        <f t="shared" ref="M157:N157" si="6">SUM(M149:M156)</f>
        <v>500</v>
      </c>
      <c r="N157" s="118">
        <f t="shared" si="6"/>
        <v>500</v>
      </c>
      <c r="O157" s="27"/>
      <c r="P157" s="27"/>
      <c r="Q157" s="156"/>
    </row>
    <row r="158" spans="1:26" x14ac:dyDescent="0.25">
      <c r="B158" s="30"/>
      <c r="C158" s="30"/>
      <c r="D158" s="30"/>
      <c r="E158" s="31"/>
      <c r="F158" s="30"/>
      <c r="G158" s="30"/>
      <c r="H158" s="30"/>
      <c r="I158" s="30"/>
      <c r="J158" s="30"/>
      <c r="K158" s="30"/>
      <c r="L158" s="30"/>
      <c r="M158" s="30"/>
      <c r="N158" s="30"/>
      <c r="O158" s="30"/>
      <c r="P158" s="30"/>
    </row>
    <row r="159" spans="1:26" ht="18.75" x14ac:dyDescent="0.25">
      <c r="B159" s="60" t="s">
        <v>32</v>
      </c>
      <c r="C159" s="74">
        <f>+K157</f>
        <v>0</v>
      </c>
      <c r="H159" s="32"/>
      <c r="I159" s="32"/>
      <c r="J159" s="32"/>
      <c r="K159" s="32"/>
      <c r="L159" s="32"/>
      <c r="M159" s="32"/>
      <c r="N159" s="30"/>
      <c r="O159" s="30"/>
      <c r="P159" s="30"/>
    </row>
    <row r="161" spans="2:17" ht="15.75" thickBot="1" x14ac:dyDescent="0.3"/>
    <row r="162" spans="2:17" ht="37.15" customHeight="1" thickBot="1" x14ac:dyDescent="0.3">
      <c r="B162" s="77" t="s">
        <v>49</v>
      </c>
      <c r="C162" s="78" t="s">
        <v>50</v>
      </c>
      <c r="D162" s="77" t="s">
        <v>51</v>
      </c>
      <c r="E162" s="78" t="s">
        <v>55</v>
      </c>
    </row>
    <row r="163" spans="2:17" ht="41.45" customHeight="1" x14ac:dyDescent="0.25">
      <c r="B163" s="68" t="s">
        <v>125</v>
      </c>
      <c r="C163" s="71">
        <v>20</v>
      </c>
      <c r="D163" s="71">
        <v>0</v>
      </c>
      <c r="E163" s="270">
        <f>+D163+D164+D165</f>
        <v>0</v>
      </c>
    </row>
    <row r="164" spans="2:17" x14ac:dyDescent="0.25">
      <c r="B164" s="68" t="s">
        <v>126</v>
      </c>
      <c r="C164" s="58">
        <v>30</v>
      </c>
      <c r="D164" s="72">
        <v>0</v>
      </c>
      <c r="E164" s="271"/>
    </row>
    <row r="165" spans="2:17" ht="15.75" thickBot="1" x14ac:dyDescent="0.3">
      <c r="B165" s="68" t="s">
        <v>127</v>
      </c>
      <c r="C165" s="73">
        <v>40</v>
      </c>
      <c r="D165" s="73">
        <v>0</v>
      </c>
      <c r="E165" s="272"/>
    </row>
    <row r="167" spans="2:17" ht="15.75" thickBot="1" x14ac:dyDescent="0.3"/>
    <row r="168" spans="2:17" ht="27" thickBot="1" x14ac:dyDescent="0.3">
      <c r="B168" s="262" t="s">
        <v>52</v>
      </c>
      <c r="C168" s="263"/>
      <c r="D168" s="263"/>
      <c r="E168" s="263"/>
      <c r="F168" s="263"/>
      <c r="G168" s="263"/>
      <c r="H168" s="263"/>
      <c r="I168" s="263"/>
      <c r="J168" s="263"/>
      <c r="K168" s="263"/>
      <c r="L168" s="263"/>
      <c r="M168" s="263"/>
      <c r="N168" s="264"/>
    </row>
    <row r="170" spans="2:17" ht="76.5" customHeight="1" x14ac:dyDescent="0.25">
      <c r="B170" s="57" t="s">
        <v>0</v>
      </c>
      <c r="C170" s="57" t="s">
        <v>39</v>
      </c>
      <c r="D170" s="57" t="s">
        <v>40</v>
      </c>
      <c r="E170" s="57" t="s">
        <v>114</v>
      </c>
      <c r="F170" s="57" t="s">
        <v>116</v>
      </c>
      <c r="G170" s="57" t="s">
        <v>117</v>
      </c>
      <c r="H170" s="57" t="s">
        <v>118</v>
      </c>
      <c r="I170" s="57" t="s">
        <v>115</v>
      </c>
      <c r="J170" s="257" t="s">
        <v>119</v>
      </c>
      <c r="K170" s="261"/>
      <c r="L170" s="258"/>
      <c r="M170" s="57" t="s">
        <v>123</v>
      </c>
      <c r="N170" s="57" t="s">
        <v>41</v>
      </c>
      <c r="O170" s="57" t="s">
        <v>42</v>
      </c>
      <c r="P170" s="257" t="s">
        <v>3</v>
      </c>
      <c r="Q170" s="258"/>
    </row>
    <row r="171" spans="2:17" ht="60.75" customHeight="1" x14ac:dyDescent="0.25">
      <c r="B171" s="92" t="s">
        <v>132</v>
      </c>
      <c r="C171" s="92">
        <f>1900/1000</f>
        <v>1.9</v>
      </c>
      <c r="D171" s="3" t="s">
        <v>505</v>
      </c>
      <c r="E171" s="3">
        <v>59661697</v>
      </c>
      <c r="F171" s="3" t="s">
        <v>506</v>
      </c>
      <c r="G171" s="3" t="s">
        <v>280</v>
      </c>
      <c r="H171" s="184">
        <v>40992</v>
      </c>
      <c r="I171" s="5" t="s">
        <v>139</v>
      </c>
      <c r="J171" s="1" t="s">
        <v>507</v>
      </c>
      <c r="K171" s="100" t="s">
        <v>508</v>
      </c>
      <c r="L171" s="99" t="s">
        <v>545</v>
      </c>
      <c r="M171" s="64" t="s">
        <v>138</v>
      </c>
      <c r="N171" s="64" t="s">
        <v>138</v>
      </c>
      <c r="O171" s="64" t="s">
        <v>139</v>
      </c>
      <c r="P171" s="93"/>
      <c r="Q171" s="93"/>
    </row>
    <row r="172" spans="2:17" ht="60.75" customHeight="1" x14ac:dyDescent="0.25">
      <c r="B172" s="179" t="s">
        <v>132</v>
      </c>
      <c r="C172" s="179">
        <f t="shared" ref="C172:C174" si="7">1900/1000</f>
        <v>1.9</v>
      </c>
      <c r="D172" s="3" t="s">
        <v>505</v>
      </c>
      <c r="E172" s="3">
        <v>59661697</v>
      </c>
      <c r="F172" s="3" t="s">
        <v>506</v>
      </c>
      <c r="G172" s="3" t="s">
        <v>280</v>
      </c>
      <c r="H172" s="184">
        <v>40992</v>
      </c>
      <c r="I172" s="5" t="s">
        <v>139</v>
      </c>
      <c r="J172" s="1" t="s">
        <v>509</v>
      </c>
      <c r="K172" s="100" t="s">
        <v>513</v>
      </c>
      <c r="L172" s="99" t="s">
        <v>510</v>
      </c>
      <c r="M172" s="123" t="s">
        <v>138</v>
      </c>
      <c r="N172" s="123" t="s">
        <v>138</v>
      </c>
      <c r="O172" s="123" t="s">
        <v>139</v>
      </c>
      <c r="P172" s="180"/>
      <c r="Q172" s="180"/>
    </row>
    <row r="173" spans="2:17" ht="60.75" customHeight="1" x14ac:dyDescent="0.25">
      <c r="B173" s="179" t="s">
        <v>132</v>
      </c>
      <c r="C173" s="179">
        <f t="shared" si="7"/>
        <v>1.9</v>
      </c>
      <c r="D173" s="3" t="s">
        <v>505</v>
      </c>
      <c r="E173" s="3">
        <v>59661697</v>
      </c>
      <c r="F173" s="3" t="s">
        <v>506</v>
      </c>
      <c r="G173" s="3" t="s">
        <v>280</v>
      </c>
      <c r="H173" s="184">
        <v>40992</v>
      </c>
      <c r="I173" s="5" t="s">
        <v>139</v>
      </c>
      <c r="J173" s="1" t="s">
        <v>509</v>
      </c>
      <c r="K173" s="100" t="s">
        <v>512</v>
      </c>
      <c r="L173" s="99" t="s">
        <v>510</v>
      </c>
      <c r="M173" s="123" t="s">
        <v>138</v>
      </c>
      <c r="N173" s="123" t="s">
        <v>138</v>
      </c>
      <c r="O173" s="123" t="s">
        <v>139</v>
      </c>
      <c r="P173" s="180"/>
      <c r="Q173" s="180"/>
    </row>
    <row r="174" spans="2:17" ht="60.75" customHeight="1" x14ac:dyDescent="0.25">
      <c r="B174" s="179" t="s">
        <v>132</v>
      </c>
      <c r="C174" s="179">
        <f t="shared" si="7"/>
        <v>1.9</v>
      </c>
      <c r="D174" s="3" t="s">
        <v>505</v>
      </c>
      <c r="E174" s="3">
        <v>59661697</v>
      </c>
      <c r="F174" s="3" t="s">
        <v>506</v>
      </c>
      <c r="G174" s="3" t="s">
        <v>280</v>
      </c>
      <c r="H174" s="184">
        <v>40992</v>
      </c>
      <c r="I174" s="5" t="s">
        <v>139</v>
      </c>
      <c r="J174" s="1" t="s">
        <v>509</v>
      </c>
      <c r="K174" s="100" t="s">
        <v>511</v>
      </c>
      <c r="L174" s="99" t="s">
        <v>510</v>
      </c>
      <c r="M174" s="123" t="s">
        <v>138</v>
      </c>
      <c r="N174" s="123" t="s">
        <v>138</v>
      </c>
      <c r="O174" s="123" t="s">
        <v>139</v>
      </c>
      <c r="P174" s="180"/>
      <c r="Q174" s="180"/>
    </row>
    <row r="177" spans="2:7" ht="15.75" thickBot="1" x14ac:dyDescent="0.3"/>
    <row r="178" spans="2:7" ht="54" customHeight="1" x14ac:dyDescent="0.25">
      <c r="B178" s="76" t="s">
        <v>33</v>
      </c>
      <c r="C178" s="76" t="s">
        <v>49</v>
      </c>
      <c r="D178" s="57" t="s">
        <v>50</v>
      </c>
      <c r="E178" s="76" t="s">
        <v>51</v>
      </c>
      <c r="F178" s="78" t="s">
        <v>56</v>
      </c>
      <c r="G178" s="96"/>
    </row>
    <row r="179" spans="2:7" ht="120.75" customHeight="1" x14ac:dyDescent="0.2">
      <c r="B179" s="251" t="s">
        <v>53</v>
      </c>
      <c r="C179" s="6" t="s">
        <v>128</v>
      </c>
      <c r="D179" s="72">
        <v>25</v>
      </c>
      <c r="E179" s="72">
        <v>0</v>
      </c>
      <c r="F179" s="252">
        <f>+E179+E180+E181</f>
        <v>25</v>
      </c>
      <c r="G179" s="97"/>
    </row>
    <row r="180" spans="2:7" ht="76.150000000000006" customHeight="1" x14ac:dyDescent="0.2">
      <c r="B180" s="251"/>
      <c r="C180" s="6" t="s">
        <v>129</v>
      </c>
      <c r="D180" s="75">
        <v>25</v>
      </c>
      <c r="E180" s="72">
        <v>25</v>
      </c>
      <c r="F180" s="253"/>
      <c r="G180" s="97"/>
    </row>
    <row r="181" spans="2:7" ht="69" customHeight="1" x14ac:dyDescent="0.2">
      <c r="B181" s="251"/>
      <c r="C181" s="6" t="s">
        <v>130</v>
      </c>
      <c r="D181" s="72">
        <v>10</v>
      </c>
      <c r="E181" s="72">
        <v>0</v>
      </c>
      <c r="F181" s="254"/>
      <c r="G181" s="97"/>
    </row>
    <row r="182" spans="2:7" x14ac:dyDescent="0.25">
      <c r="C182"/>
    </row>
    <row r="185" spans="2:7" x14ac:dyDescent="0.25">
      <c r="B185" s="67" t="s">
        <v>57</v>
      </c>
    </row>
    <row r="188" spans="2:7" x14ac:dyDescent="0.25">
      <c r="B188" s="79" t="s">
        <v>33</v>
      </c>
      <c r="C188" s="79" t="s">
        <v>58</v>
      </c>
      <c r="D188" s="76" t="s">
        <v>51</v>
      </c>
      <c r="E188" s="76" t="s">
        <v>16</v>
      </c>
    </row>
    <row r="189" spans="2:7" ht="28.5" x14ac:dyDescent="0.25">
      <c r="B189" s="2" t="s">
        <v>59</v>
      </c>
      <c r="C189" s="7">
        <v>40</v>
      </c>
      <c r="D189" s="72">
        <f>+E163</f>
        <v>0</v>
      </c>
      <c r="E189" s="255">
        <f>+D189+D190</f>
        <v>25</v>
      </c>
    </row>
    <row r="190" spans="2:7" ht="42.75" x14ac:dyDescent="0.25">
      <c r="B190" s="2" t="s">
        <v>60</v>
      </c>
      <c r="C190" s="7">
        <v>60</v>
      </c>
      <c r="D190" s="72">
        <f>+F179</f>
        <v>25</v>
      </c>
      <c r="E190" s="256"/>
    </row>
  </sheetData>
  <customSheetViews>
    <customSheetView guid="{040B32F9-9EDE-4C05-8D65-A10FD7C296AE}" scale="70" hiddenColumns="1" topLeftCell="A154">
      <selection activeCell="E171" sqref="E171"/>
      <pageMargins left="0.7" right="0.7" top="0.75" bottom="0.75" header="0.3" footer="0.3"/>
      <pageSetup orientation="portrait" horizontalDpi="4294967295" verticalDpi="4294967295" r:id="rId1"/>
    </customSheetView>
    <customSheetView guid="{C8B59464-D990-4174-B46F-6EC3B7A80136}" scale="70" hiddenColumns="1">
      <selection activeCell="C139" sqref="C139"/>
      <pageMargins left="0.7" right="0.7" top="0.75" bottom="0.75" header="0.3" footer="0.3"/>
      <pageSetup orientation="portrait" horizontalDpi="4294967295" verticalDpi="4294967295" r:id="rId2"/>
    </customSheetView>
    <customSheetView guid="{DAFC1FCB-4761-440B-AD1C-50C4B2CDD3CA}" scale="70" hiddenColumns="1" topLeftCell="A94">
      <selection activeCell="E171" sqref="E171"/>
      <pageMargins left="0.7" right="0.7" top="0.75" bottom="0.75" header="0.3" footer="0.3"/>
      <pageSetup orientation="portrait" horizontalDpi="4294967295" verticalDpi="4294967295" r:id="rId3"/>
    </customSheetView>
    <customSheetView guid="{3AE41014-5F54-42DF-87D1-B5A99670F92D}" scale="70" hiddenColumns="1" topLeftCell="A22">
      <selection activeCell="A149" sqref="A149"/>
      <pageMargins left="0.7" right="0.7" top="0.75" bottom="0.75" header="0.3" footer="0.3"/>
      <pageSetup orientation="portrait" horizontalDpi="4294967295" verticalDpi="4294967295" r:id="rId4"/>
    </customSheetView>
    <customSheetView guid="{66EA0F59-163A-4FE9-9E60-1A857F44D96A}" scale="70" hiddenColumns="1" topLeftCell="A19">
      <selection activeCell="F33" sqref="F33"/>
      <pageMargins left="0.7" right="0.7" top="0.75" bottom="0.75" header="0.3" footer="0.3"/>
      <pageSetup orientation="portrait" horizontalDpi="4294967295" verticalDpi="4294967295" r:id="rId5"/>
    </customSheetView>
    <customSheetView guid="{A618004A-2ACD-46D3-8FE8-CDD1B374146C}" scale="70" hiddenColumns="1" topLeftCell="A132">
      <selection activeCell="C139" sqref="C139"/>
      <pageMargins left="0.7" right="0.7" top="0.75" bottom="0.75" header="0.3" footer="0.3"/>
      <pageSetup orientation="portrait" horizontalDpi="4294967295" verticalDpi="4294967295" r:id="rId6"/>
    </customSheetView>
    <customSheetView guid="{3A78C949-A582-4EA8-884B-24BF07A44D4F}" scale="70" hiddenColumns="1" topLeftCell="A163">
      <selection activeCell="F33" sqref="F33"/>
      <pageMargins left="0.7" right="0.7" top="0.75" bottom="0.75" header="0.3" footer="0.3"/>
      <pageSetup orientation="portrait" horizontalDpi="4294967295" verticalDpi="4294967295" r:id="rId7"/>
    </customSheetView>
    <customSheetView guid="{77A7A351-C74D-4946-981F-9CF261371E91}" scale="70" hiddenColumns="1" topLeftCell="A154">
      <selection activeCell="E171" sqref="E171"/>
      <pageMargins left="0.7" right="0.7" top="0.75" bottom="0.75" header="0.3" footer="0.3"/>
      <pageSetup orientation="portrait" horizontalDpi="4294967295" verticalDpi="4294967295" r:id="rId8"/>
    </customSheetView>
  </customSheetViews>
  <mergeCells count="33">
    <mergeCell ref="E189:E190"/>
    <mergeCell ref="J170:L170"/>
    <mergeCell ref="B2:P2"/>
    <mergeCell ref="B142:P142"/>
    <mergeCell ref="B168:N168"/>
    <mergeCell ref="E163:E165"/>
    <mergeCell ref="B135:N135"/>
    <mergeCell ref="D138:E138"/>
    <mergeCell ref="D139:E139"/>
    <mergeCell ref="B145:N145"/>
    <mergeCell ref="B113:N113"/>
    <mergeCell ref="E40:E41"/>
    <mergeCell ref="O68:P68"/>
    <mergeCell ref="D59:E59"/>
    <mergeCell ref="M45:N45"/>
    <mergeCell ref="B59:B60"/>
    <mergeCell ref="B179:B181"/>
    <mergeCell ref="F179:F181"/>
    <mergeCell ref="J118:L118"/>
    <mergeCell ref="O107:P107"/>
    <mergeCell ref="P170:Q170"/>
    <mergeCell ref="O106:P106"/>
    <mergeCell ref="B65:N65"/>
    <mergeCell ref="C59:C60"/>
    <mergeCell ref="C63:N63"/>
    <mergeCell ref="B4:P4"/>
    <mergeCell ref="B22:C22"/>
    <mergeCell ref="C6:N6"/>
    <mergeCell ref="C7:N7"/>
    <mergeCell ref="C8:N8"/>
    <mergeCell ref="C9:N9"/>
    <mergeCell ref="C10:E10"/>
    <mergeCell ref="B14:C21"/>
  </mergeCells>
  <dataValidations disablePrompts="1" count="2">
    <dataValidation type="decimal" allowBlank="1" showInputMessage="1" showErrorMessage="1" sqref="WVH983106 WLL983106 C65602 IV65602 SR65602 ACN65602 AMJ65602 AWF65602 BGB65602 BPX65602 BZT65602 CJP65602 CTL65602 DDH65602 DND65602 DWZ65602 EGV65602 EQR65602 FAN65602 FKJ65602 FUF65602 GEB65602 GNX65602 GXT65602 HHP65602 HRL65602 IBH65602 ILD65602 IUZ65602 JEV65602 JOR65602 JYN65602 KIJ65602 KSF65602 LCB65602 LLX65602 LVT65602 MFP65602 MPL65602 MZH65602 NJD65602 NSZ65602 OCV65602 OMR65602 OWN65602 PGJ65602 PQF65602 QAB65602 QJX65602 QTT65602 RDP65602 RNL65602 RXH65602 SHD65602 SQZ65602 TAV65602 TKR65602 TUN65602 UEJ65602 UOF65602 UYB65602 VHX65602 VRT65602 WBP65602 WLL65602 WVH65602 C131138 IV131138 SR131138 ACN131138 AMJ131138 AWF131138 BGB131138 BPX131138 BZT131138 CJP131138 CTL131138 DDH131138 DND131138 DWZ131138 EGV131138 EQR131138 FAN131138 FKJ131138 FUF131138 GEB131138 GNX131138 GXT131138 HHP131138 HRL131138 IBH131138 ILD131138 IUZ131138 JEV131138 JOR131138 JYN131138 KIJ131138 KSF131138 LCB131138 LLX131138 LVT131138 MFP131138 MPL131138 MZH131138 NJD131138 NSZ131138 OCV131138 OMR131138 OWN131138 PGJ131138 PQF131138 QAB131138 QJX131138 QTT131138 RDP131138 RNL131138 RXH131138 SHD131138 SQZ131138 TAV131138 TKR131138 TUN131138 UEJ131138 UOF131138 UYB131138 VHX131138 VRT131138 WBP131138 WLL131138 WVH131138 C196674 IV196674 SR196674 ACN196674 AMJ196674 AWF196674 BGB196674 BPX196674 BZT196674 CJP196674 CTL196674 DDH196674 DND196674 DWZ196674 EGV196674 EQR196674 FAN196674 FKJ196674 FUF196674 GEB196674 GNX196674 GXT196674 HHP196674 HRL196674 IBH196674 ILD196674 IUZ196674 JEV196674 JOR196674 JYN196674 KIJ196674 KSF196674 LCB196674 LLX196674 LVT196674 MFP196674 MPL196674 MZH196674 NJD196674 NSZ196674 OCV196674 OMR196674 OWN196674 PGJ196674 PQF196674 QAB196674 QJX196674 QTT196674 RDP196674 RNL196674 RXH196674 SHD196674 SQZ196674 TAV196674 TKR196674 TUN196674 UEJ196674 UOF196674 UYB196674 VHX196674 VRT196674 WBP196674 WLL196674 WVH196674 C262210 IV262210 SR262210 ACN262210 AMJ262210 AWF262210 BGB262210 BPX262210 BZT262210 CJP262210 CTL262210 DDH262210 DND262210 DWZ262210 EGV262210 EQR262210 FAN262210 FKJ262210 FUF262210 GEB262210 GNX262210 GXT262210 HHP262210 HRL262210 IBH262210 ILD262210 IUZ262210 JEV262210 JOR262210 JYN262210 KIJ262210 KSF262210 LCB262210 LLX262210 LVT262210 MFP262210 MPL262210 MZH262210 NJD262210 NSZ262210 OCV262210 OMR262210 OWN262210 PGJ262210 PQF262210 QAB262210 QJX262210 QTT262210 RDP262210 RNL262210 RXH262210 SHD262210 SQZ262210 TAV262210 TKR262210 TUN262210 UEJ262210 UOF262210 UYB262210 VHX262210 VRT262210 WBP262210 WLL262210 WVH262210 C327746 IV327746 SR327746 ACN327746 AMJ327746 AWF327746 BGB327746 BPX327746 BZT327746 CJP327746 CTL327746 DDH327746 DND327746 DWZ327746 EGV327746 EQR327746 FAN327746 FKJ327746 FUF327746 GEB327746 GNX327746 GXT327746 HHP327746 HRL327746 IBH327746 ILD327746 IUZ327746 JEV327746 JOR327746 JYN327746 KIJ327746 KSF327746 LCB327746 LLX327746 LVT327746 MFP327746 MPL327746 MZH327746 NJD327746 NSZ327746 OCV327746 OMR327746 OWN327746 PGJ327746 PQF327746 QAB327746 QJX327746 QTT327746 RDP327746 RNL327746 RXH327746 SHD327746 SQZ327746 TAV327746 TKR327746 TUN327746 UEJ327746 UOF327746 UYB327746 VHX327746 VRT327746 WBP327746 WLL327746 WVH327746 C393282 IV393282 SR393282 ACN393282 AMJ393282 AWF393282 BGB393282 BPX393282 BZT393282 CJP393282 CTL393282 DDH393282 DND393282 DWZ393282 EGV393282 EQR393282 FAN393282 FKJ393282 FUF393282 GEB393282 GNX393282 GXT393282 HHP393282 HRL393282 IBH393282 ILD393282 IUZ393282 JEV393282 JOR393282 JYN393282 KIJ393282 KSF393282 LCB393282 LLX393282 LVT393282 MFP393282 MPL393282 MZH393282 NJD393282 NSZ393282 OCV393282 OMR393282 OWN393282 PGJ393282 PQF393282 QAB393282 QJX393282 QTT393282 RDP393282 RNL393282 RXH393282 SHD393282 SQZ393282 TAV393282 TKR393282 TUN393282 UEJ393282 UOF393282 UYB393282 VHX393282 VRT393282 WBP393282 WLL393282 WVH393282 C458818 IV458818 SR458818 ACN458818 AMJ458818 AWF458818 BGB458818 BPX458818 BZT458818 CJP458818 CTL458818 DDH458818 DND458818 DWZ458818 EGV458818 EQR458818 FAN458818 FKJ458818 FUF458818 GEB458818 GNX458818 GXT458818 HHP458818 HRL458818 IBH458818 ILD458818 IUZ458818 JEV458818 JOR458818 JYN458818 KIJ458818 KSF458818 LCB458818 LLX458818 LVT458818 MFP458818 MPL458818 MZH458818 NJD458818 NSZ458818 OCV458818 OMR458818 OWN458818 PGJ458818 PQF458818 QAB458818 QJX458818 QTT458818 RDP458818 RNL458818 RXH458818 SHD458818 SQZ458818 TAV458818 TKR458818 TUN458818 UEJ458818 UOF458818 UYB458818 VHX458818 VRT458818 WBP458818 WLL458818 WVH458818 C524354 IV524354 SR524354 ACN524354 AMJ524354 AWF524354 BGB524354 BPX524354 BZT524354 CJP524354 CTL524354 DDH524354 DND524354 DWZ524354 EGV524354 EQR524354 FAN524354 FKJ524354 FUF524354 GEB524354 GNX524354 GXT524354 HHP524354 HRL524354 IBH524354 ILD524354 IUZ524354 JEV524354 JOR524354 JYN524354 KIJ524354 KSF524354 LCB524354 LLX524354 LVT524354 MFP524354 MPL524354 MZH524354 NJD524354 NSZ524354 OCV524354 OMR524354 OWN524354 PGJ524354 PQF524354 QAB524354 QJX524354 QTT524354 RDP524354 RNL524354 RXH524354 SHD524354 SQZ524354 TAV524354 TKR524354 TUN524354 UEJ524354 UOF524354 UYB524354 VHX524354 VRT524354 WBP524354 WLL524354 WVH524354 C589890 IV589890 SR589890 ACN589890 AMJ589890 AWF589890 BGB589890 BPX589890 BZT589890 CJP589890 CTL589890 DDH589890 DND589890 DWZ589890 EGV589890 EQR589890 FAN589890 FKJ589890 FUF589890 GEB589890 GNX589890 GXT589890 HHP589890 HRL589890 IBH589890 ILD589890 IUZ589890 JEV589890 JOR589890 JYN589890 KIJ589890 KSF589890 LCB589890 LLX589890 LVT589890 MFP589890 MPL589890 MZH589890 NJD589890 NSZ589890 OCV589890 OMR589890 OWN589890 PGJ589890 PQF589890 QAB589890 QJX589890 QTT589890 RDP589890 RNL589890 RXH589890 SHD589890 SQZ589890 TAV589890 TKR589890 TUN589890 UEJ589890 UOF589890 UYB589890 VHX589890 VRT589890 WBP589890 WLL589890 WVH589890 C655426 IV655426 SR655426 ACN655426 AMJ655426 AWF655426 BGB655426 BPX655426 BZT655426 CJP655426 CTL655426 DDH655426 DND655426 DWZ655426 EGV655426 EQR655426 FAN655426 FKJ655426 FUF655426 GEB655426 GNX655426 GXT655426 HHP655426 HRL655426 IBH655426 ILD655426 IUZ655426 JEV655426 JOR655426 JYN655426 KIJ655426 KSF655426 LCB655426 LLX655426 LVT655426 MFP655426 MPL655426 MZH655426 NJD655426 NSZ655426 OCV655426 OMR655426 OWN655426 PGJ655426 PQF655426 QAB655426 QJX655426 QTT655426 RDP655426 RNL655426 RXH655426 SHD655426 SQZ655426 TAV655426 TKR655426 TUN655426 UEJ655426 UOF655426 UYB655426 VHX655426 VRT655426 WBP655426 WLL655426 WVH655426 C720962 IV720962 SR720962 ACN720962 AMJ720962 AWF720962 BGB720962 BPX720962 BZT720962 CJP720962 CTL720962 DDH720962 DND720962 DWZ720962 EGV720962 EQR720962 FAN720962 FKJ720962 FUF720962 GEB720962 GNX720962 GXT720962 HHP720962 HRL720962 IBH720962 ILD720962 IUZ720962 JEV720962 JOR720962 JYN720962 KIJ720962 KSF720962 LCB720962 LLX720962 LVT720962 MFP720962 MPL720962 MZH720962 NJD720962 NSZ720962 OCV720962 OMR720962 OWN720962 PGJ720962 PQF720962 QAB720962 QJX720962 QTT720962 RDP720962 RNL720962 RXH720962 SHD720962 SQZ720962 TAV720962 TKR720962 TUN720962 UEJ720962 UOF720962 UYB720962 VHX720962 VRT720962 WBP720962 WLL720962 WVH720962 C786498 IV786498 SR786498 ACN786498 AMJ786498 AWF786498 BGB786498 BPX786498 BZT786498 CJP786498 CTL786498 DDH786498 DND786498 DWZ786498 EGV786498 EQR786498 FAN786498 FKJ786498 FUF786498 GEB786498 GNX786498 GXT786498 HHP786498 HRL786498 IBH786498 ILD786498 IUZ786498 JEV786498 JOR786498 JYN786498 KIJ786498 KSF786498 LCB786498 LLX786498 LVT786498 MFP786498 MPL786498 MZH786498 NJD786498 NSZ786498 OCV786498 OMR786498 OWN786498 PGJ786498 PQF786498 QAB786498 QJX786498 QTT786498 RDP786498 RNL786498 RXH786498 SHD786498 SQZ786498 TAV786498 TKR786498 TUN786498 UEJ786498 UOF786498 UYB786498 VHX786498 VRT786498 WBP786498 WLL786498 WVH786498 C852034 IV852034 SR852034 ACN852034 AMJ852034 AWF852034 BGB852034 BPX852034 BZT852034 CJP852034 CTL852034 DDH852034 DND852034 DWZ852034 EGV852034 EQR852034 FAN852034 FKJ852034 FUF852034 GEB852034 GNX852034 GXT852034 HHP852034 HRL852034 IBH852034 ILD852034 IUZ852034 JEV852034 JOR852034 JYN852034 KIJ852034 KSF852034 LCB852034 LLX852034 LVT852034 MFP852034 MPL852034 MZH852034 NJD852034 NSZ852034 OCV852034 OMR852034 OWN852034 PGJ852034 PQF852034 QAB852034 QJX852034 QTT852034 RDP852034 RNL852034 RXH852034 SHD852034 SQZ852034 TAV852034 TKR852034 TUN852034 UEJ852034 UOF852034 UYB852034 VHX852034 VRT852034 WBP852034 WLL852034 WVH852034 C917570 IV917570 SR917570 ACN917570 AMJ917570 AWF917570 BGB917570 BPX917570 BZT917570 CJP917570 CTL917570 DDH917570 DND917570 DWZ917570 EGV917570 EQR917570 FAN917570 FKJ917570 FUF917570 GEB917570 GNX917570 GXT917570 HHP917570 HRL917570 IBH917570 ILD917570 IUZ917570 JEV917570 JOR917570 JYN917570 KIJ917570 KSF917570 LCB917570 LLX917570 LVT917570 MFP917570 MPL917570 MZH917570 NJD917570 NSZ917570 OCV917570 OMR917570 OWN917570 PGJ917570 PQF917570 QAB917570 QJX917570 QTT917570 RDP917570 RNL917570 RXH917570 SHD917570 SQZ917570 TAV917570 TKR917570 TUN917570 UEJ917570 UOF917570 UYB917570 VHX917570 VRT917570 WBP917570 WLL917570 WVH917570 C983106 IV983106 SR983106 ACN983106 AMJ983106 AWF983106 BGB983106 BPX983106 BZT983106 CJP983106 CTL983106 DDH983106 DND983106 DWZ983106 EGV983106 EQR983106 FAN983106 FKJ983106 FUF983106 GEB983106 GNX983106 GXT983106 HHP983106 HRL983106 IBH983106 ILD983106 IUZ983106 JEV983106 JOR983106 JYN983106 KIJ983106 KSF983106 LCB983106 LLX983106 LVT983106 MFP983106 MPL983106 MZH983106 NJD983106 NSZ983106 OCV983106 OMR983106 OWN983106 PGJ983106 PQF983106 QAB983106 QJX983106 QTT983106 RDP983106 RNL983106 RXH983106 SHD983106 SQZ983106 TAV983106 TKR983106 TUN983106 UEJ983106 UOF983106 UYB983106 VHX983106 VRT983106 WBP98310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06 A65602 IS65602 SO65602 ACK65602 AMG65602 AWC65602 BFY65602 BPU65602 BZQ65602 CJM65602 CTI65602 DDE65602 DNA65602 DWW65602 EGS65602 EQO65602 FAK65602 FKG65602 FUC65602 GDY65602 GNU65602 GXQ65602 HHM65602 HRI65602 IBE65602 ILA65602 IUW65602 JES65602 JOO65602 JYK65602 KIG65602 KSC65602 LBY65602 LLU65602 LVQ65602 MFM65602 MPI65602 MZE65602 NJA65602 NSW65602 OCS65602 OMO65602 OWK65602 PGG65602 PQC65602 PZY65602 QJU65602 QTQ65602 RDM65602 RNI65602 RXE65602 SHA65602 SQW65602 TAS65602 TKO65602 TUK65602 UEG65602 UOC65602 UXY65602 VHU65602 VRQ65602 WBM65602 WLI65602 WVE65602 A131138 IS131138 SO131138 ACK131138 AMG131138 AWC131138 BFY131138 BPU131138 BZQ131138 CJM131138 CTI131138 DDE131138 DNA131138 DWW131138 EGS131138 EQO131138 FAK131138 FKG131138 FUC131138 GDY131138 GNU131138 GXQ131138 HHM131138 HRI131138 IBE131138 ILA131138 IUW131138 JES131138 JOO131138 JYK131138 KIG131138 KSC131138 LBY131138 LLU131138 LVQ131138 MFM131138 MPI131138 MZE131138 NJA131138 NSW131138 OCS131138 OMO131138 OWK131138 PGG131138 PQC131138 PZY131138 QJU131138 QTQ131138 RDM131138 RNI131138 RXE131138 SHA131138 SQW131138 TAS131138 TKO131138 TUK131138 UEG131138 UOC131138 UXY131138 VHU131138 VRQ131138 WBM131138 WLI131138 WVE131138 A196674 IS196674 SO196674 ACK196674 AMG196674 AWC196674 BFY196674 BPU196674 BZQ196674 CJM196674 CTI196674 DDE196674 DNA196674 DWW196674 EGS196674 EQO196674 FAK196674 FKG196674 FUC196674 GDY196674 GNU196674 GXQ196674 HHM196674 HRI196674 IBE196674 ILA196674 IUW196674 JES196674 JOO196674 JYK196674 KIG196674 KSC196674 LBY196674 LLU196674 LVQ196674 MFM196674 MPI196674 MZE196674 NJA196674 NSW196674 OCS196674 OMO196674 OWK196674 PGG196674 PQC196674 PZY196674 QJU196674 QTQ196674 RDM196674 RNI196674 RXE196674 SHA196674 SQW196674 TAS196674 TKO196674 TUK196674 UEG196674 UOC196674 UXY196674 VHU196674 VRQ196674 WBM196674 WLI196674 WVE196674 A262210 IS262210 SO262210 ACK262210 AMG262210 AWC262210 BFY262210 BPU262210 BZQ262210 CJM262210 CTI262210 DDE262210 DNA262210 DWW262210 EGS262210 EQO262210 FAK262210 FKG262210 FUC262210 GDY262210 GNU262210 GXQ262210 HHM262210 HRI262210 IBE262210 ILA262210 IUW262210 JES262210 JOO262210 JYK262210 KIG262210 KSC262210 LBY262210 LLU262210 LVQ262210 MFM262210 MPI262210 MZE262210 NJA262210 NSW262210 OCS262210 OMO262210 OWK262210 PGG262210 PQC262210 PZY262210 QJU262210 QTQ262210 RDM262210 RNI262210 RXE262210 SHA262210 SQW262210 TAS262210 TKO262210 TUK262210 UEG262210 UOC262210 UXY262210 VHU262210 VRQ262210 WBM262210 WLI262210 WVE262210 A327746 IS327746 SO327746 ACK327746 AMG327746 AWC327746 BFY327746 BPU327746 BZQ327746 CJM327746 CTI327746 DDE327746 DNA327746 DWW327746 EGS327746 EQO327746 FAK327746 FKG327746 FUC327746 GDY327746 GNU327746 GXQ327746 HHM327746 HRI327746 IBE327746 ILA327746 IUW327746 JES327746 JOO327746 JYK327746 KIG327746 KSC327746 LBY327746 LLU327746 LVQ327746 MFM327746 MPI327746 MZE327746 NJA327746 NSW327746 OCS327746 OMO327746 OWK327746 PGG327746 PQC327746 PZY327746 QJU327746 QTQ327746 RDM327746 RNI327746 RXE327746 SHA327746 SQW327746 TAS327746 TKO327746 TUK327746 UEG327746 UOC327746 UXY327746 VHU327746 VRQ327746 WBM327746 WLI327746 WVE327746 A393282 IS393282 SO393282 ACK393282 AMG393282 AWC393282 BFY393282 BPU393282 BZQ393282 CJM393282 CTI393282 DDE393282 DNA393282 DWW393282 EGS393282 EQO393282 FAK393282 FKG393282 FUC393282 GDY393282 GNU393282 GXQ393282 HHM393282 HRI393282 IBE393282 ILA393282 IUW393282 JES393282 JOO393282 JYK393282 KIG393282 KSC393282 LBY393282 LLU393282 LVQ393282 MFM393282 MPI393282 MZE393282 NJA393282 NSW393282 OCS393282 OMO393282 OWK393282 PGG393282 PQC393282 PZY393282 QJU393282 QTQ393282 RDM393282 RNI393282 RXE393282 SHA393282 SQW393282 TAS393282 TKO393282 TUK393282 UEG393282 UOC393282 UXY393282 VHU393282 VRQ393282 WBM393282 WLI393282 WVE393282 A458818 IS458818 SO458818 ACK458818 AMG458818 AWC458818 BFY458818 BPU458818 BZQ458818 CJM458818 CTI458818 DDE458818 DNA458818 DWW458818 EGS458818 EQO458818 FAK458818 FKG458818 FUC458818 GDY458818 GNU458818 GXQ458818 HHM458818 HRI458818 IBE458818 ILA458818 IUW458818 JES458818 JOO458818 JYK458818 KIG458818 KSC458818 LBY458818 LLU458818 LVQ458818 MFM458818 MPI458818 MZE458818 NJA458818 NSW458818 OCS458818 OMO458818 OWK458818 PGG458818 PQC458818 PZY458818 QJU458818 QTQ458818 RDM458818 RNI458818 RXE458818 SHA458818 SQW458818 TAS458818 TKO458818 TUK458818 UEG458818 UOC458818 UXY458818 VHU458818 VRQ458818 WBM458818 WLI458818 WVE458818 A524354 IS524354 SO524354 ACK524354 AMG524354 AWC524354 BFY524354 BPU524354 BZQ524354 CJM524354 CTI524354 DDE524354 DNA524354 DWW524354 EGS524354 EQO524354 FAK524354 FKG524354 FUC524354 GDY524354 GNU524354 GXQ524354 HHM524354 HRI524354 IBE524354 ILA524354 IUW524354 JES524354 JOO524354 JYK524354 KIG524354 KSC524354 LBY524354 LLU524354 LVQ524354 MFM524354 MPI524354 MZE524354 NJA524354 NSW524354 OCS524354 OMO524354 OWK524354 PGG524354 PQC524354 PZY524354 QJU524354 QTQ524354 RDM524354 RNI524354 RXE524354 SHA524354 SQW524354 TAS524354 TKO524354 TUK524354 UEG524354 UOC524354 UXY524354 VHU524354 VRQ524354 WBM524354 WLI524354 WVE524354 A589890 IS589890 SO589890 ACK589890 AMG589890 AWC589890 BFY589890 BPU589890 BZQ589890 CJM589890 CTI589890 DDE589890 DNA589890 DWW589890 EGS589890 EQO589890 FAK589890 FKG589890 FUC589890 GDY589890 GNU589890 GXQ589890 HHM589890 HRI589890 IBE589890 ILA589890 IUW589890 JES589890 JOO589890 JYK589890 KIG589890 KSC589890 LBY589890 LLU589890 LVQ589890 MFM589890 MPI589890 MZE589890 NJA589890 NSW589890 OCS589890 OMO589890 OWK589890 PGG589890 PQC589890 PZY589890 QJU589890 QTQ589890 RDM589890 RNI589890 RXE589890 SHA589890 SQW589890 TAS589890 TKO589890 TUK589890 UEG589890 UOC589890 UXY589890 VHU589890 VRQ589890 WBM589890 WLI589890 WVE589890 A655426 IS655426 SO655426 ACK655426 AMG655426 AWC655426 BFY655426 BPU655426 BZQ655426 CJM655426 CTI655426 DDE655426 DNA655426 DWW655426 EGS655426 EQO655426 FAK655426 FKG655426 FUC655426 GDY655426 GNU655426 GXQ655426 HHM655426 HRI655426 IBE655426 ILA655426 IUW655426 JES655426 JOO655426 JYK655426 KIG655426 KSC655426 LBY655426 LLU655426 LVQ655426 MFM655426 MPI655426 MZE655426 NJA655426 NSW655426 OCS655426 OMO655426 OWK655426 PGG655426 PQC655426 PZY655426 QJU655426 QTQ655426 RDM655426 RNI655426 RXE655426 SHA655426 SQW655426 TAS655426 TKO655426 TUK655426 UEG655426 UOC655426 UXY655426 VHU655426 VRQ655426 WBM655426 WLI655426 WVE655426 A720962 IS720962 SO720962 ACK720962 AMG720962 AWC720962 BFY720962 BPU720962 BZQ720962 CJM720962 CTI720962 DDE720962 DNA720962 DWW720962 EGS720962 EQO720962 FAK720962 FKG720962 FUC720962 GDY720962 GNU720962 GXQ720962 HHM720962 HRI720962 IBE720962 ILA720962 IUW720962 JES720962 JOO720962 JYK720962 KIG720962 KSC720962 LBY720962 LLU720962 LVQ720962 MFM720962 MPI720962 MZE720962 NJA720962 NSW720962 OCS720962 OMO720962 OWK720962 PGG720962 PQC720962 PZY720962 QJU720962 QTQ720962 RDM720962 RNI720962 RXE720962 SHA720962 SQW720962 TAS720962 TKO720962 TUK720962 UEG720962 UOC720962 UXY720962 VHU720962 VRQ720962 WBM720962 WLI720962 WVE720962 A786498 IS786498 SO786498 ACK786498 AMG786498 AWC786498 BFY786498 BPU786498 BZQ786498 CJM786498 CTI786498 DDE786498 DNA786498 DWW786498 EGS786498 EQO786498 FAK786498 FKG786498 FUC786498 GDY786498 GNU786498 GXQ786498 HHM786498 HRI786498 IBE786498 ILA786498 IUW786498 JES786498 JOO786498 JYK786498 KIG786498 KSC786498 LBY786498 LLU786498 LVQ786498 MFM786498 MPI786498 MZE786498 NJA786498 NSW786498 OCS786498 OMO786498 OWK786498 PGG786498 PQC786498 PZY786498 QJU786498 QTQ786498 RDM786498 RNI786498 RXE786498 SHA786498 SQW786498 TAS786498 TKO786498 TUK786498 UEG786498 UOC786498 UXY786498 VHU786498 VRQ786498 WBM786498 WLI786498 WVE786498 A852034 IS852034 SO852034 ACK852034 AMG852034 AWC852034 BFY852034 BPU852034 BZQ852034 CJM852034 CTI852034 DDE852034 DNA852034 DWW852034 EGS852034 EQO852034 FAK852034 FKG852034 FUC852034 GDY852034 GNU852034 GXQ852034 HHM852034 HRI852034 IBE852034 ILA852034 IUW852034 JES852034 JOO852034 JYK852034 KIG852034 KSC852034 LBY852034 LLU852034 LVQ852034 MFM852034 MPI852034 MZE852034 NJA852034 NSW852034 OCS852034 OMO852034 OWK852034 PGG852034 PQC852034 PZY852034 QJU852034 QTQ852034 RDM852034 RNI852034 RXE852034 SHA852034 SQW852034 TAS852034 TKO852034 TUK852034 UEG852034 UOC852034 UXY852034 VHU852034 VRQ852034 WBM852034 WLI852034 WVE852034 A917570 IS917570 SO917570 ACK917570 AMG917570 AWC917570 BFY917570 BPU917570 BZQ917570 CJM917570 CTI917570 DDE917570 DNA917570 DWW917570 EGS917570 EQO917570 FAK917570 FKG917570 FUC917570 GDY917570 GNU917570 GXQ917570 HHM917570 HRI917570 IBE917570 ILA917570 IUW917570 JES917570 JOO917570 JYK917570 KIG917570 KSC917570 LBY917570 LLU917570 LVQ917570 MFM917570 MPI917570 MZE917570 NJA917570 NSW917570 OCS917570 OMO917570 OWK917570 PGG917570 PQC917570 PZY917570 QJU917570 QTQ917570 RDM917570 RNI917570 RXE917570 SHA917570 SQW917570 TAS917570 TKO917570 TUK917570 UEG917570 UOC917570 UXY917570 VHU917570 VRQ917570 WBM917570 WLI917570 WVE917570 A983106 IS983106 SO983106 ACK983106 AMG983106 AWC983106 BFY983106 BPU983106 BZQ983106 CJM983106 CTI983106 DDE983106 DNA983106 DWW983106 EGS983106 EQO983106 FAK983106 FKG983106 FUC983106 GDY983106 GNU983106 GXQ983106 HHM983106 HRI983106 IBE983106 ILA983106 IUW983106 JES983106 JOO983106 JYK983106 KIG983106 KSC983106 LBY983106 LLU983106 LVQ983106 MFM983106 MPI983106 MZE983106 NJA983106 NSW983106 OCS983106 OMO983106 OWK983106 PGG983106 PQC983106 PZY983106 QJU983106 QTQ983106 RDM983106 RNI983106 RXE983106 SHA983106 SQW983106 TAS983106 TKO983106 TUK983106 UEG983106 UOC983106 UXY983106 VHU983106 VRQ983106 WBM983106 WLI98310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3" workbookViewId="0">
      <selection activeCell="D32" sqref="D32"/>
    </sheetView>
  </sheetViews>
  <sheetFormatPr baseColWidth="10" defaultRowHeight="15.75" x14ac:dyDescent="0.25"/>
  <cols>
    <col min="1" max="1" width="2" style="151" customWidth="1"/>
    <col min="2" max="2" width="55.5703125" style="151" customWidth="1"/>
    <col min="3" max="3" width="41.28515625" style="151" customWidth="1"/>
    <col min="4" max="4" width="29.42578125" style="151" customWidth="1"/>
    <col min="5" max="5" width="21" style="151" customWidth="1"/>
    <col min="6" max="16384" width="11.42578125" style="106"/>
  </cols>
  <sheetData>
    <row r="1" spans="1:5" x14ac:dyDescent="0.25">
      <c r="A1" s="286" t="s">
        <v>90</v>
      </c>
      <c r="B1" s="287"/>
      <c r="C1" s="287"/>
      <c r="D1" s="287"/>
      <c r="E1" s="129"/>
    </row>
    <row r="2" spans="1:5" ht="27.75" customHeight="1" x14ac:dyDescent="0.25">
      <c r="A2" s="130"/>
      <c r="B2" s="288" t="s">
        <v>76</v>
      </c>
      <c r="C2" s="288"/>
      <c r="D2" s="288"/>
      <c r="E2" s="131"/>
    </row>
    <row r="3" spans="1:5" ht="21" customHeight="1" x14ac:dyDescent="0.25">
      <c r="A3" s="132"/>
      <c r="B3" s="288" t="s">
        <v>152</v>
      </c>
      <c r="C3" s="288"/>
      <c r="D3" s="288"/>
      <c r="E3" s="133"/>
    </row>
    <row r="4" spans="1:5" thickBot="1" x14ac:dyDescent="0.3">
      <c r="A4" s="134"/>
      <c r="B4" s="135"/>
      <c r="C4" s="135"/>
      <c r="D4" s="135"/>
      <c r="E4" s="136"/>
    </row>
    <row r="5" spans="1:5" ht="26.25" customHeight="1" thickBot="1" x14ac:dyDescent="0.3">
      <c r="A5" s="134"/>
      <c r="B5" s="137" t="s">
        <v>77</v>
      </c>
      <c r="C5" s="289" t="s">
        <v>237</v>
      </c>
      <c r="D5" s="289"/>
      <c r="E5" s="178" t="s">
        <v>3</v>
      </c>
    </row>
    <row r="6" spans="1:5" ht="27.75" customHeight="1" thickBot="1" x14ac:dyDescent="0.3">
      <c r="A6" s="134"/>
      <c r="B6" s="157" t="s">
        <v>78</v>
      </c>
      <c r="C6" s="290" t="s">
        <v>265</v>
      </c>
      <c r="D6" s="291"/>
      <c r="E6" s="292" t="s">
        <v>268</v>
      </c>
    </row>
    <row r="7" spans="1:5" ht="29.25" customHeight="1" thickBot="1" x14ac:dyDescent="0.3">
      <c r="A7" s="134"/>
      <c r="B7" s="157" t="s">
        <v>153</v>
      </c>
      <c r="C7" s="308" t="s">
        <v>154</v>
      </c>
      <c r="D7" s="309"/>
      <c r="E7" s="293"/>
    </row>
    <row r="8" spans="1:5" ht="16.5" thickBot="1" x14ac:dyDescent="0.3">
      <c r="A8" s="134"/>
      <c r="B8" s="158">
        <v>16</v>
      </c>
      <c r="C8" s="306">
        <v>3967733900</v>
      </c>
      <c r="D8" s="307"/>
      <c r="E8" s="293"/>
    </row>
    <row r="9" spans="1:5" ht="23.25" customHeight="1" thickBot="1" x14ac:dyDescent="0.3">
      <c r="A9" s="134"/>
      <c r="B9" s="158">
        <v>10</v>
      </c>
      <c r="C9" s="306">
        <v>3341249600</v>
      </c>
      <c r="D9" s="307"/>
      <c r="E9" s="293"/>
    </row>
    <row r="10" spans="1:5" ht="26.25" customHeight="1" thickBot="1" x14ac:dyDescent="0.3">
      <c r="A10" s="134"/>
      <c r="B10" s="158">
        <v>11</v>
      </c>
      <c r="C10" s="106"/>
      <c r="D10" s="182">
        <v>3343337881</v>
      </c>
      <c r="E10" s="293"/>
    </row>
    <row r="11" spans="1:5" ht="26.25" customHeight="1" thickBot="1" x14ac:dyDescent="0.3">
      <c r="A11" s="134"/>
      <c r="B11" s="158" t="s">
        <v>525</v>
      </c>
      <c r="C11" s="182"/>
      <c r="D11" s="183">
        <v>2634090834</v>
      </c>
      <c r="E11" s="293"/>
    </row>
    <row r="12" spans="1:5" ht="32.25" thickBot="1" x14ac:dyDescent="0.3">
      <c r="A12" s="134"/>
      <c r="B12" s="159" t="s">
        <v>155</v>
      </c>
      <c r="C12" s="306">
        <f>SUM(C8:D11)</f>
        <v>13286412215</v>
      </c>
      <c r="D12" s="307"/>
      <c r="E12" s="293"/>
    </row>
    <row r="13" spans="1:5" ht="26.25" customHeight="1" thickBot="1" x14ac:dyDescent="0.3">
      <c r="A13" s="134"/>
      <c r="B13" s="159" t="s">
        <v>156</v>
      </c>
      <c r="C13" s="306">
        <f>+C12/616000</f>
        <v>21568.850998376623</v>
      </c>
      <c r="D13" s="307"/>
      <c r="E13" s="293"/>
    </row>
    <row r="14" spans="1:5" ht="24.75" customHeight="1" x14ac:dyDescent="0.25">
      <c r="A14" s="134"/>
      <c r="B14" s="135"/>
      <c r="C14" s="139"/>
      <c r="D14" s="140"/>
      <c r="E14" s="136"/>
    </row>
    <row r="15" spans="1:5" ht="28.5" customHeight="1" thickBot="1" x14ac:dyDescent="0.3">
      <c r="A15" s="134"/>
      <c r="B15" s="135" t="s">
        <v>157</v>
      </c>
      <c r="C15" s="139"/>
      <c r="D15" s="140"/>
      <c r="E15" s="136"/>
    </row>
    <row r="16" spans="1:5" ht="27" customHeight="1" x14ac:dyDescent="0.25">
      <c r="A16" s="134"/>
      <c r="B16" s="141" t="s">
        <v>79</v>
      </c>
      <c r="C16" s="173">
        <v>649011720</v>
      </c>
      <c r="D16" s="142"/>
      <c r="E16" s="136"/>
    </row>
    <row r="17" spans="1:6" ht="28.5" customHeight="1" x14ac:dyDescent="0.25">
      <c r="A17" s="134"/>
      <c r="B17" s="134" t="s">
        <v>80</v>
      </c>
      <c r="C17" s="174">
        <v>661833600</v>
      </c>
      <c r="D17" s="136"/>
      <c r="E17" s="136"/>
    </row>
    <row r="18" spans="1:6" ht="15" x14ac:dyDescent="0.25">
      <c r="A18" s="134"/>
      <c r="B18" s="134" t="s">
        <v>81</v>
      </c>
      <c r="C18" s="174">
        <v>52963456</v>
      </c>
      <c r="D18" s="136"/>
      <c r="E18" s="136"/>
    </row>
    <row r="19" spans="1:6" ht="27" customHeight="1" thickBot="1" x14ac:dyDescent="0.3">
      <c r="A19" s="134"/>
      <c r="B19" s="143" t="s">
        <v>82</v>
      </c>
      <c r="C19" s="175">
        <v>56963456</v>
      </c>
      <c r="D19" s="144"/>
      <c r="E19" s="136"/>
    </row>
    <row r="20" spans="1:6" ht="27" customHeight="1" thickBot="1" x14ac:dyDescent="0.3">
      <c r="A20" s="134"/>
      <c r="B20" s="297" t="s">
        <v>83</v>
      </c>
      <c r="C20" s="298"/>
      <c r="D20" s="299"/>
      <c r="E20" s="136"/>
    </row>
    <row r="21" spans="1:6" ht="16.5" thickBot="1" x14ac:dyDescent="0.3">
      <c r="A21" s="134"/>
      <c r="B21" s="297" t="s">
        <v>84</v>
      </c>
      <c r="C21" s="298"/>
      <c r="D21" s="299"/>
      <c r="E21" s="136"/>
    </row>
    <row r="22" spans="1:6" x14ac:dyDescent="0.25">
      <c r="A22" s="134"/>
      <c r="B22" s="145" t="s">
        <v>158</v>
      </c>
      <c r="C22" s="176">
        <f>+C16/C18</f>
        <v>12.253953367393548</v>
      </c>
      <c r="D22" s="140" t="s">
        <v>69</v>
      </c>
      <c r="E22" s="136"/>
    </row>
    <row r="23" spans="1:6" ht="16.5" thickBot="1" x14ac:dyDescent="0.3">
      <c r="A23" s="134"/>
      <c r="B23" s="138" t="s">
        <v>85</v>
      </c>
      <c r="C23" s="177">
        <f>+C19/C17</f>
        <v>8.606915091648415E-2</v>
      </c>
      <c r="D23" s="146" t="s">
        <v>275</v>
      </c>
      <c r="E23" s="136"/>
    </row>
    <row r="24" spans="1:6" ht="16.5" thickBot="1" x14ac:dyDescent="0.3">
      <c r="A24" s="134"/>
      <c r="B24" s="147"/>
      <c r="C24" s="148"/>
      <c r="D24" s="135"/>
      <c r="E24" s="149"/>
    </row>
    <row r="25" spans="1:6" x14ac:dyDescent="0.25">
      <c r="A25" s="300"/>
      <c r="B25" s="301" t="s">
        <v>86</v>
      </c>
      <c r="C25" s="303" t="s">
        <v>276</v>
      </c>
      <c r="D25" s="304"/>
      <c r="E25" s="305"/>
      <c r="F25" s="294"/>
    </row>
    <row r="26" spans="1:6" ht="16.5" thickBot="1" x14ac:dyDescent="0.3">
      <c r="A26" s="300"/>
      <c r="B26" s="302"/>
      <c r="C26" s="295" t="s">
        <v>87</v>
      </c>
      <c r="D26" s="296"/>
      <c r="E26" s="305"/>
      <c r="F26" s="294"/>
    </row>
    <row r="27" spans="1:6" thickBot="1" x14ac:dyDescent="0.3">
      <c r="A27" s="143"/>
      <c r="B27" s="150"/>
      <c r="C27" s="150"/>
      <c r="D27" s="150"/>
      <c r="E27" s="144"/>
      <c r="F27" s="128"/>
    </row>
    <row r="28" spans="1:6" x14ac:dyDescent="0.25">
      <c r="B28" s="152" t="s">
        <v>159</v>
      </c>
    </row>
    <row r="31" spans="1:6" x14ac:dyDescent="0.25">
      <c r="B31" s="151" t="s">
        <v>269</v>
      </c>
      <c r="C31" s="151" t="s">
        <v>271</v>
      </c>
      <c r="D31" s="151" t="s">
        <v>272</v>
      </c>
    </row>
    <row r="32" spans="1:6" x14ac:dyDescent="0.25">
      <c r="B32" s="151" t="s">
        <v>270</v>
      </c>
      <c r="C32" s="151" t="s">
        <v>273</v>
      </c>
      <c r="D32" s="151" t="s">
        <v>274</v>
      </c>
    </row>
    <row r="35" spans="2:3" x14ac:dyDescent="0.25">
      <c r="B35" s="151" t="s">
        <v>266</v>
      </c>
      <c r="C35" s="151" t="s">
        <v>267</v>
      </c>
    </row>
  </sheetData>
  <customSheetViews>
    <customSheetView guid="{040B32F9-9EDE-4C05-8D65-A10FD7C296AE}" topLeftCell="A4">
      <selection activeCell="D32" sqref="D32"/>
      <pageMargins left="0.70866141732283472" right="0.70866141732283472" top="0.74803149606299213" bottom="0.74803149606299213" header="0.31496062992125984" footer="0.31496062992125984"/>
      <pageSetup scale="60" orientation="portrait" horizontalDpi="300" verticalDpi="300" r:id="rId1"/>
    </customSheetView>
    <customSheetView guid="{C8B59464-D990-4174-B46F-6EC3B7A80136}"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2"/>
    </customSheetView>
    <customSheetView guid="{DAFC1FCB-4761-440B-AD1C-50C4B2CDD3CA}" topLeftCell="A7">
      <selection activeCell="D32" sqref="D32"/>
      <pageMargins left="0.70866141732283472" right="0.70866141732283472" top="0.74803149606299213" bottom="0.74803149606299213" header="0.31496062992125984" footer="0.31496062992125984"/>
      <pageSetup scale="60" orientation="portrait" horizontalDpi="300" verticalDpi="300" r:id="rId3"/>
    </customSheetView>
    <customSheetView guid="{3AE41014-5F54-42DF-87D1-B5A99670F92D}"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4"/>
    </customSheetView>
    <customSheetView guid="{66EA0F59-163A-4FE9-9E60-1A857F44D96A}" showPageBreaks="1" printArea="1"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5"/>
    </customSheetView>
    <customSheetView guid="{A618004A-2ACD-46D3-8FE8-CDD1B374146C}"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6"/>
    </customSheetView>
    <customSheetView guid="{3A78C949-A582-4EA8-884B-24BF07A44D4F}" showPageBreaks="1" printArea="1"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7"/>
    </customSheetView>
    <customSheetView guid="{77A7A351-C74D-4946-981F-9CF261371E91}" showPageBreaks="1" printArea="1" topLeftCell="A4">
      <selection activeCell="D32" sqref="D32"/>
      <pageMargins left="0.70866141732283472" right="0.70866141732283472" top="0.74803149606299213" bottom="0.74803149606299213" header="0.31496062992125984" footer="0.31496062992125984"/>
      <pageSetup scale="60" orientation="portrait" horizontalDpi="300" verticalDpi="300" r:id="rId8"/>
    </customSheetView>
  </customSheetViews>
  <mergeCells count="19">
    <mergeCell ref="E6:E13"/>
    <mergeCell ref="F25:F26"/>
    <mergeCell ref="C26:D26"/>
    <mergeCell ref="B21:D21"/>
    <mergeCell ref="A25:A26"/>
    <mergeCell ref="B25:B26"/>
    <mergeCell ref="C25:D25"/>
    <mergeCell ref="E25:E26"/>
    <mergeCell ref="C13:D13"/>
    <mergeCell ref="B20:D20"/>
    <mergeCell ref="C8:D8"/>
    <mergeCell ref="C7:D7"/>
    <mergeCell ref="C9:D9"/>
    <mergeCell ref="C12:D12"/>
    <mergeCell ref="A1:D1"/>
    <mergeCell ref="B2:D2"/>
    <mergeCell ref="B3:D3"/>
    <mergeCell ref="C5:D5"/>
    <mergeCell ref="C6:D6"/>
  </mergeCells>
  <pageMargins left="0.70866141732283472" right="0.70866141732283472" top="0.74803149606299213" bottom="0.74803149606299213" header="0.31496062992125984" footer="0.31496062992125984"/>
  <pageSetup scale="60" orientation="portrait" horizontalDpi="300" verticalDpi="300"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JURIDICA</vt:lpstr>
      <vt:lpstr>TECNICA - 10</vt:lpstr>
      <vt:lpstr>TECNICA - 11</vt:lpstr>
      <vt:lpstr>TECNICA - 16</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2014-12-13T21:31:32Z</cp:lastPrinted>
  <dcterms:created xsi:type="dcterms:W3CDTF">2014-10-22T15:49:24Z</dcterms:created>
  <dcterms:modified xsi:type="dcterms:W3CDTF">2014-12-14T00:36:39Z</dcterms:modified>
</cp:coreProperties>
</file>