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8800" windowHeight="11835" tabRatio="598" activeTab="2"/>
  </bookViews>
  <sheets>
    <sheet name="JURIDICA" sheetId="9" r:id="rId1"/>
    <sheet name="TECNICA 5" sheetId="8" r:id="rId2"/>
    <sheet name="TECNICA 24" sheetId="11" r:id="rId3"/>
    <sheet name="FINANCIERA" sheetId="10" r:id="rId4"/>
  </sheets>
  <definedNames>
    <definedName name="_xlnm._FilterDatabase" localSheetId="2" hidden="1">'TECNICA 24'!$A$90:$Q$98</definedName>
    <definedName name="_xlnm._FilterDatabase" localSheetId="1" hidden="1">'TECNICA 5'!$B$89:$Q$101</definedName>
  </definedNames>
  <calcPr calcId="152511"/>
</workbook>
</file>

<file path=xl/calcChain.xml><?xml version="1.0" encoding="utf-8"?>
<calcChain xmlns="http://schemas.openxmlformats.org/spreadsheetml/2006/main">
  <c r="C95" i="8" l="1"/>
  <c r="C96" i="8"/>
  <c r="C97" i="8"/>
  <c r="C98" i="8"/>
  <c r="C99" i="8"/>
  <c r="C100" i="8"/>
  <c r="C101" i="8"/>
  <c r="C91" i="8"/>
  <c r="C92" i="8"/>
  <c r="C93" i="8"/>
  <c r="C98" i="11"/>
  <c r="C97" i="11"/>
  <c r="C96" i="11"/>
  <c r="C95" i="11"/>
  <c r="C94" i="11"/>
  <c r="C93" i="11"/>
  <c r="C92" i="11"/>
  <c r="C91" i="11"/>
  <c r="C94" i="8"/>
  <c r="C90" i="8"/>
  <c r="E24" i="11" l="1"/>
  <c r="C24" i="11"/>
  <c r="C24" i="8"/>
  <c r="E24" i="8"/>
  <c r="F146" i="11" l="1"/>
  <c r="D157" i="11" s="1"/>
  <c r="E129" i="11"/>
  <c r="D156" i="11" s="1"/>
  <c r="M123" i="11"/>
  <c r="L123" i="11"/>
  <c r="K123" i="11"/>
  <c r="C125" i="11" s="1"/>
  <c r="A116" i="11"/>
  <c r="A117" i="11" s="1"/>
  <c r="A118" i="11" s="1"/>
  <c r="A119" i="11" s="1"/>
  <c r="A120" i="11" s="1"/>
  <c r="A121" i="11" s="1"/>
  <c r="A122" i="11" s="1"/>
  <c r="N115" i="11"/>
  <c r="N123" i="11" s="1"/>
  <c r="C61" i="11"/>
  <c r="A50" i="11"/>
  <c r="A51" i="11" s="1"/>
  <c r="A52" i="11" s="1"/>
  <c r="A53" i="11" s="1"/>
  <c r="A54" i="11" s="1"/>
  <c r="A55" i="11" s="1"/>
  <c r="A56" i="11" s="1"/>
  <c r="N49" i="11"/>
  <c r="N57" i="11" s="1"/>
  <c r="E40" i="11"/>
  <c r="E156" i="11" l="1"/>
  <c r="C12" i="10"/>
  <c r="C13" i="10" s="1"/>
  <c r="M126" i="8"/>
  <c r="L126" i="8"/>
  <c r="K126" i="8"/>
  <c r="A119" i="8"/>
  <c r="A120" i="8" s="1"/>
  <c r="A121" i="8" s="1"/>
  <c r="A122" i="8" s="1"/>
  <c r="A123" i="8" s="1"/>
  <c r="A124" i="8" s="1"/>
  <c r="A125" i="8" s="1"/>
  <c r="N118" i="8"/>
  <c r="N126" i="8" s="1"/>
  <c r="E40" i="8"/>
  <c r="E132" i="8" l="1"/>
  <c r="D157" i="8" s="1"/>
  <c r="F147" i="8"/>
  <c r="D158" i="8" s="1"/>
  <c r="E157" i="8" l="1"/>
  <c r="C61" i="8" l="1"/>
  <c r="A50" i="8"/>
  <c r="A51" i="8" s="1"/>
  <c r="A52" i="8" s="1"/>
  <c r="A53" i="8" s="1"/>
  <c r="A54" i="8" s="1"/>
  <c r="A55" i="8" s="1"/>
  <c r="A56" i="8" s="1"/>
</calcChain>
</file>

<file path=xl/sharedStrings.xml><?xml version="1.0" encoding="utf-8"?>
<sst xmlns="http://schemas.openxmlformats.org/spreadsheetml/2006/main" count="986" uniqueCount="344">
  <si>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</si>
  <si>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</si>
  <si>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</si>
  <si>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</si>
  <si>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</si>
  <si>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</si>
  <si>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</si>
  <si>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</si>
  <si>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</si>
  <si>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</si>
  <si>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</si>
  <si>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</si>
  <si>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</si>
  <si>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</si>
  <si>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</si>
  <si>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</si>
  <si>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</si>
  <si>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</si>
  <si>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</si>
  <si>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</si>
  <si>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</si>
  <si>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</si>
  <si>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</si>
  <si>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</si>
  <si>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</si>
  <si>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</si>
  <si>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</si>
  <si>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</si>
  <si>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</si>
  <si>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</si>
  <si>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</si>
  <si>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</si>
  <si>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</si>
  <si>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</si>
  <si>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</si>
  <si>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</si>
  <si>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</si>
  <si>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</si>
  <si>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</si>
  <si>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</si>
  <si>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</si>
  <si>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</si>
  <si>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</si>
  <si>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</si>
  <si>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</si>
  <si>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</si>
  <si>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</si>
  <si>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</si>
  <si>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</si>
  <si>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</si>
  <si>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</si>
  <si>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</si>
  <si>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</si>
  <si>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</si>
  <si>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</si>
  <si>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</si>
  <si>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</si>
  <si>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</si>
  <si>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</si>
  <si>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</si>
  <si>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</si>
  <si>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</si>
  <si>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</si>
  <si>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</si>
  <si>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</si>
  <si>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</si>
  <si>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</si>
  <si>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</si>
  <si>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</si>
  <si>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</si>
  <si>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</si>
  <si>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</si>
  <si>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</si>
  <si>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</si>
  <si>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</si>
  <si>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</si>
  <si>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</si>
  <si>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</si>
  <si>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</si>
  <si>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</si>
  <si>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</si>
  <si>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</si>
  <si>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</si>
  <si>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</si>
  <si>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</si>
  <si>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</si>
  <si>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</si>
  <si>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</si>
  <si>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</si>
  <si>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</si>
  <si>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</si>
  <si>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</si>
  <si>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</si>
  <si>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</si>
  <si>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</si>
  <si>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</si>
  <si>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</si>
  <si>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</si>
  <si>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</si>
  <si>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</si>
  <si>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</si>
  <si>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</si>
  <si>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</si>
  <si>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</si>
  <si>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</si>
  <si>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</si>
  <si>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</si>
  <si>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</si>
  <si>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</si>
  <si>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</si>
  <si>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</si>
  <si>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</si>
  <si>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</si>
  <si>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</si>
  <si>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</si>
  <si>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</si>
  <si>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</si>
  <si>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</si>
  <si>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</si>
  <si>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</si>
  <si>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</si>
  <si>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</si>
  <si>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</si>
  <si>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</si>
  <si>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</si>
  <si>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</si>
  <si>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</si>
  <si>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</si>
  <si>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</si>
  <si>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</si>
  <si>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</si>
  <si>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</si>
  <si>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</si>
  <si>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</si>
  <si>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</si>
  <si>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</si>
  <si>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</si>
  <si>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</si>
  <si>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</si>
  <si>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</si>
  <si>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</si>
  <si>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</si>
  <si>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</si>
  <si>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</si>
  <si>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</si>
  <si>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</si>
  <si>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</si>
  <si>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</si>
  <si>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</si>
  <si>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</si>
  <si>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</si>
  <si>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</si>
  <si>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</si>
  <si>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</si>
  <si>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</si>
  <si>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</si>
  <si>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</si>
  <si>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</si>
  <si>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</si>
  <si>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</si>
  <si>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</si>
  <si>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</si>
  <si>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</si>
  <si>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FUNDACION FUTURO</t>
  </si>
  <si>
    <t>814001779-6</t>
  </si>
  <si>
    <t>Rango al que aplica:  Valor del presupuesto oficial Rango SMMLV.  IDL  Mayor o igual a 1,2    NDE  Menor o igual 65%</t>
  </si>
  <si>
    <t>SUB.1. No se presentan Estados Financieros a corte 31 de Diciembre 2013. Numeral 3.16</t>
  </si>
  <si>
    <t>CDI - MODALIDAD FAMILIAR</t>
  </si>
  <si>
    <t xml:space="preserve"> BUESACO</t>
  </si>
  <si>
    <t>FAMILIAR ALBAN</t>
  </si>
  <si>
    <t>FAMILIAR SAN BERNARDO</t>
  </si>
  <si>
    <t>BUESACO</t>
  </si>
  <si>
    <t>ALBAN</t>
  </si>
  <si>
    <t xml:space="preserve">SAN BERNARDO </t>
  </si>
  <si>
    <t>CDI - INSTITUCIONAL SIN ARRIENDO</t>
  </si>
  <si>
    <t>CARITAS FELICES</t>
  </si>
  <si>
    <t>CORREGIMIENTO LAS MESAS</t>
  </si>
  <si>
    <t>MIS AMIGOS</t>
  </si>
  <si>
    <t>MIS ANGELITOS</t>
  </si>
  <si>
    <t>PRIMERAS TRAVESURAS</t>
  </si>
  <si>
    <t xml:space="preserve">EL TABLON DE GOMEZ </t>
  </si>
  <si>
    <t>X</t>
  </si>
  <si>
    <t>RICAURTE</t>
  </si>
  <si>
    <t>ALEGRE AMANECER</t>
  </si>
  <si>
    <t>ANITA MARIA</t>
  </si>
  <si>
    <t>AVENTURA MAGICA</t>
  </si>
  <si>
    <t>CONQUISTA DEL FUTURO</t>
  </si>
  <si>
    <t>JARDIN DE ANGELITOS</t>
  </si>
  <si>
    <t>MI CARITA FELIZ</t>
  </si>
  <si>
    <t>SEMILLAS DE PAZ</t>
  </si>
  <si>
    <t>TERNURITAS</t>
  </si>
  <si>
    <t>BALALAIKA</t>
  </si>
  <si>
    <t>CL BARRIO PICHINCHA</t>
  </si>
  <si>
    <t>CT BARRIO SANTIAGO</t>
  </si>
  <si>
    <t>CHIGULDI</t>
  </si>
  <si>
    <t>PIEDRA BLANCA</t>
  </si>
  <si>
    <t>SC OLAYA HERRERA</t>
  </si>
  <si>
    <t>EL SALADO</t>
  </si>
  <si>
    <t>SANTA ROSA</t>
  </si>
  <si>
    <t>156/2013</t>
  </si>
  <si>
    <t>ICBF</t>
  </si>
  <si>
    <t>11 MESES</t>
  </si>
  <si>
    <t>179/2014</t>
  </si>
  <si>
    <t>ALCALDIA DE BARBACOAS</t>
  </si>
  <si>
    <t>31 Y 35</t>
  </si>
  <si>
    <t>8 MESES</t>
  </si>
  <si>
    <t>976</t>
  </si>
  <si>
    <t>ALCALDIA MUNICIPAL DE BARBACOAS</t>
  </si>
  <si>
    <t>SIN NUMERO</t>
  </si>
  <si>
    <t>33 Y 35</t>
  </si>
  <si>
    <t>COOPERATIVA DE SERVICIOS PROFESIONALES "COOPROESP"</t>
  </si>
  <si>
    <t>11 MESES 13 DIAS</t>
  </si>
  <si>
    <t>155/2013</t>
  </si>
  <si>
    <t>194/2014</t>
  </si>
  <si>
    <t>ALCALDIA MUNICIPAL DE PROVIDENCIA</t>
  </si>
  <si>
    <t>5 MESES 15 DIAS</t>
  </si>
  <si>
    <t>ALCALDIA MUNICIPAL DEL ROSARIO</t>
  </si>
  <si>
    <t>9 MESES</t>
  </si>
  <si>
    <t>37 Y 39</t>
  </si>
  <si>
    <t>10 MESES 25 DIAS</t>
  </si>
  <si>
    <t>37 Y 38</t>
  </si>
  <si>
    <t>CENIDES FLORINDA HERNADEZ MUÑOZ</t>
  </si>
  <si>
    <t>SOCIOLOGA</t>
  </si>
  <si>
    <t>UNIVERSIDAD DE NARIÑO</t>
  </si>
  <si>
    <t>ALAN DAVID MUÑOZ</t>
  </si>
  <si>
    <t>LICENCIADO EN EDUCACION BASICA CON ENFASIS EN CIENCIAS NATURALES</t>
  </si>
  <si>
    <t>FUNDACION ESCUELA NUEVA VOLVAMOS A LA GENTE</t>
  </si>
  <si>
    <t>28/01/2014  22/11/2013</t>
  </si>
  <si>
    <t>23/09/2013  10/11/2014</t>
  </si>
  <si>
    <t>TUTOR DE DOCENTES</t>
  </si>
  <si>
    <t>COORDINADORA DE CDI</t>
  </si>
  <si>
    <t>DEISY LORENA GAVILANES PATÑO</t>
  </si>
  <si>
    <t>ESCUELA SUPERIOR DE ADMINISTRACION PUBLICA</t>
  </si>
  <si>
    <t>ADMINISTRADORA PUBLICA</t>
  </si>
  <si>
    <t>CARLOS ALBERTO VILLACORTE MIRANDA</t>
  </si>
  <si>
    <t>PSICOLOGO</t>
  </si>
  <si>
    <t>UNIVERSIDAD MARIANA</t>
  </si>
  <si>
    <t>ALCALDIA CUMBITARA</t>
  </si>
  <si>
    <t>01/01/2007  31/12/2007</t>
  </si>
  <si>
    <t>COORDINADORA PAB</t>
  </si>
  <si>
    <t>LINA VANESSA MUÑOZ MONCAYO</t>
  </si>
  <si>
    <t>PSICOLOGA</t>
  </si>
  <si>
    <t>TUTORA</t>
  </si>
  <si>
    <t>01/03/2012  02/12/2013</t>
  </si>
  <si>
    <t>DARIO FERNANDO PAREDES VILLOTA</t>
  </si>
  <si>
    <t>COORDINADOR CDI</t>
  </si>
  <si>
    <t>15/01/2011  31/12/2013</t>
  </si>
  <si>
    <t>REDCOM</t>
  </si>
  <si>
    <t>SANDRA MARIA ORTIZ BENAVIDES</t>
  </si>
  <si>
    <t>UNAD</t>
  </si>
  <si>
    <t>SENA</t>
  </si>
  <si>
    <t>16/01/2013  30/12/2013</t>
  </si>
  <si>
    <t xml:space="preserve">ORIENTADOR PROFESIONAL </t>
  </si>
  <si>
    <t>CAMILO ALEJANDRO ESCOBAR NARANJO</t>
  </si>
  <si>
    <t>ALCALDIA DE SAMANIEGO</t>
  </si>
  <si>
    <t>01/10/2006   31/10/2007</t>
  </si>
  <si>
    <t>JOSE ARTURO DEVRIES LOPEZ</t>
  </si>
  <si>
    <t>JOHANA MARCELA ARTURO TORO</t>
  </si>
  <si>
    <t>IEM LIBERTAD</t>
  </si>
  <si>
    <t>10/01/2012  15/12/2012</t>
  </si>
  <si>
    <t>PRACTICA PROFESIONIAL</t>
  </si>
  <si>
    <t>RICARDO GERMAN ROSERO PEPINOSA</t>
  </si>
  <si>
    <t>ECONOMIA</t>
  </si>
  <si>
    <t>COOPUMNAR</t>
  </si>
  <si>
    <t>13/01/2013  31/12/2013</t>
  </si>
  <si>
    <t>COORDINADOR PROGRAMAS PRIMERA INFANCIA</t>
  </si>
  <si>
    <t>AMANDA JANNETH RIACOS MORA</t>
  </si>
  <si>
    <t>04/02/2008  04/11/2008</t>
  </si>
  <si>
    <t>GESTION Y ASESORIA</t>
  </si>
  <si>
    <t>MARIA DE LA CRUZ ARELLANO MORILLO</t>
  </si>
  <si>
    <t xml:space="preserve">MARIA MERCEDES OÑATE ZAMBRANO </t>
  </si>
  <si>
    <t>DEJANDO HUELLA</t>
  </si>
  <si>
    <t>01/11/2012  31/12/2012</t>
  </si>
  <si>
    <t>DOCENTE</t>
  </si>
  <si>
    <t>MARIA XIMENA ANDRADE SOLARTE</t>
  </si>
  <si>
    <t>AYDA ROSARIO VALLEJOS ORTEGA</t>
  </si>
  <si>
    <t>LICENCIADA EN EDUCACION PREESCOLAR</t>
  </si>
  <si>
    <t>UNIVERSIDAD PEDAGOGICA NACIONAL</t>
  </si>
  <si>
    <t>CENTRO DE EDUCACION PREESCOLAR PIOLIN</t>
  </si>
  <si>
    <t>01/09/2005  30/06/2006</t>
  </si>
  <si>
    <t>01/09/2006  30/06/2007</t>
  </si>
  <si>
    <t>09/02/2010  01/12/2010</t>
  </si>
  <si>
    <t>ESAP</t>
  </si>
  <si>
    <t xml:space="preserve">FUNDACION PROSERVCO </t>
  </si>
  <si>
    <t>01/01/2011  31/08/2012</t>
  </si>
  <si>
    <t>COORDINADORA EMPRESARIAL</t>
  </si>
  <si>
    <t>CINDY DAYANA OVIEDO VALENCIA</t>
  </si>
  <si>
    <t>LICENCIADA EN FILOSOFIA Y CIENCIAS RELIGIOSAS</t>
  </si>
  <si>
    <t>IGLESIA ANTIGUA EN COLOMBIA</t>
  </si>
  <si>
    <t>OSCAR FERNEY CUASQUEN CARDENAS</t>
  </si>
  <si>
    <t xml:space="preserve">LICENCIADO EN CIENCIAS SOCIALES </t>
  </si>
  <si>
    <t>01/01/2008  31/12/2010</t>
  </si>
  <si>
    <t>COORDINADOR ACADMICO</t>
  </si>
  <si>
    <t>ALEIDA JANETH MUÑOZ PARDO</t>
  </si>
  <si>
    <t>LICENCIADA EN EDUCACION BASICA PRIMARIA</t>
  </si>
  <si>
    <t>UNIVERSIDAD SAN BUENAVENTURA</t>
  </si>
  <si>
    <t>LICEO TECNICO NUEVO AMANECER</t>
  </si>
  <si>
    <t>01/01/2000  08/03/2006</t>
  </si>
  <si>
    <t>HOGAR INFANTIL SAN MARTIN</t>
  </si>
  <si>
    <t>DIRECTORA</t>
  </si>
  <si>
    <t>DIANA CAMILA LOPEZ BUCHELI</t>
  </si>
  <si>
    <t>OBRA SOCIAL CASA DIVINA PROVIDENCIA</t>
  </si>
  <si>
    <t>01/08/2012  30/06/2013</t>
  </si>
  <si>
    <t>PRACTICA PROFESIONAL DE PSICOLOGIA</t>
  </si>
  <si>
    <t>LILIANA ANDREA LUNA</t>
  </si>
  <si>
    <t>COLEGIO SAN FELIPE NERY</t>
  </si>
  <si>
    <t>01/08/2010  30/06/2011</t>
  </si>
  <si>
    <t>NACNY FABIOLA BENAVIDES NARVAEZ</t>
  </si>
  <si>
    <t>APARECE RELACIONADA EN EL GRUPO 5</t>
  </si>
  <si>
    <t>APARECE RELACIONDA ENEL GRUPO 24</t>
  </si>
  <si>
    <t>-</t>
  </si>
  <si>
    <t>CONVOCATORIA PÚBLICA DE APORTE No 003 DE 2014</t>
  </si>
  <si>
    <t>1 a 3</t>
  </si>
  <si>
    <t>N/A</t>
  </si>
  <si>
    <t>PROPONENTE No. 22.  FUNDACION  FUTURO  (NO HABILITADO)</t>
  </si>
  <si>
    <t>4 y 6</t>
  </si>
  <si>
    <t>27 a 39</t>
  </si>
  <si>
    <t>13 y 14</t>
  </si>
  <si>
    <t>11 y 12</t>
  </si>
  <si>
    <t>16-17</t>
  </si>
  <si>
    <t>CENTRO DE SALUD SAN MIGUEL ARCANGEL</t>
  </si>
  <si>
    <t>AUXILIAR ADMINISTRATIVO</t>
  </si>
  <si>
    <t>29/01/2010  29/06/2010</t>
  </si>
  <si>
    <t>DEISY LORENA GAVILANES PATIÑO</t>
  </si>
  <si>
    <t>DIOCESIS DE TUMACO</t>
  </si>
  <si>
    <t>17/11/2012  01/02/2013</t>
  </si>
  <si>
    <r>
      <rPr>
        <b/>
        <sz val="9"/>
        <color theme="1"/>
        <rFont val="Arial"/>
        <family val="2"/>
      </rPr>
      <t xml:space="preserve"> </t>
    </r>
    <r>
      <rPr>
        <b/>
        <sz val="9"/>
        <color theme="1"/>
        <rFont val="Arial Narrow"/>
        <family val="2"/>
      </rPr>
      <t>E</t>
    </r>
    <r>
      <rPr>
        <sz val="9"/>
        <color theme="1"/>
        <rFont val="Arial Narrow"/>
        <family val="2"/>
      </rPr>
      <t>l proponente no presenta  el acto administrativo por el cual se otorga personeria juridica</t>
    </r>
    <r>
      <rPr>
        <sz val="9"/>
        <color theme="1"/>
        <rFont val="Arial"/>
        <family val="2"/>
      </rPr>
      <t xml:space="preserve"> </t>
    </r>
  </si>
  <si>
    <r>
      <rPr>
        <b/>
        <u/>
        <sz val="11"/>
        <color theme="1"/>
        <rFont val="Calibri"/>
        <family val="2"/>
        <scheme val="minor"/>
      </rPr>
      <t>NO SUBSANO</t>
    </r>
    <r>
      <rPr>
        <b/>
        <sz val="11"/>
        <color theme="1"/>
        <rFont val="Calibri"/>
        <family val="2"/>
        <scheme val="minor"/>
      </rPr>
      <t xml:space="preserve">
MODALIDAD FAMILIAR</t>
    </r>
    <r>
      <rPr>
        <sz val="11"/>
        <color theme="1"/>
        <rFont val="Calibri"/>
        <family val="2"/>
        <scheme val="minor"/>
      </rPr>
      <t xml:space="preserve">
COMPONENTE SALUD Y NUTRICION. Ampliar la propuesta de servicio de alimentacion en Modalidad Familiar.</t>
    </r>
  </si>
  <si>
    <t>NO PRESENTAN LA CAPACIDAD INSTALADA EN CUPOS - NO SUBSANO</t>
  </si>
  <si>
    <t>NO CORRSPONDE A LA APACIDAD  INSTALADA EN CUPOS OFERTADA POR ICBF - NO SUBSANO</t>
  </si>
  <si>
    <t>NO CUMPLE</t>
  </si>
  <si>
    <t xml:space="preserve"> NO CUMPLE</t>
  </si>
  <si>
    <t>EL PROPONENTE CUMPLE ______ NO CUMPLE __X_____</t>
  </si>
  <si>
    <t>8MESES</t>
  </si>
  <si>
    <t>19MESES</t>
  </si>
  <si>
    <t>DEBE ANEXAR COPIA DEL CONTRATO SUSCRITO CON LA ALCALDIA DE BARBACOAS NO ADJUNTA COPIA DEL CONTRATO SOLICITADO.</t>
  </si>
  <si>
    <t>18 MESES</t>
  </si>
  <si>
    <t>1638</t>
  </si>
  <si>
    <t>SE REQUIERE APORTAR COPIA DEL CONTRATO - NO APORTO EL DOCUMENTO SOLICITADO</t>
  </si>
  <si>
    <t>NO ADJUNTA TARJETA PROFESIONAL - NO SUBSANÓ</t>
  </si>
  <si>
    <t>NO CUMPLE CON LA EXPERIENCIA REQUERIDA, SOLO APORTA 11 MESES DE EXPERIENCIA - NO SUBSANÓ</t>
  </si>
  <si>
    <t>NO ADJUNTA TARJETA PROFESIONAL, NO ADJUNTA CERTIFACION QUE ACREDITA LA EXPERIENCIA REQUERIDA - NO SUBSANÓ</t>
  </si>
  <si>
    <t>NO ADJUNTA CER TIFICACIONES DE EXPERIENCIA LABORAL REQUERIDA PARA EL CARGO - NO SUBSANO</t>
  </si>
  <si>
    <t xml:space="preserve">NO ADJUNTA CERTIFICACIONES DE EXPERIENCIA LABORAL - NO SUBSANO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</si>
</sst>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42"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9"/>
      <color theme="1"/>
      <name val="Calibri"/>
      <family val="2"/>
      <scheme val="minor"/>
    </font>
    <font>
      <sz val="9"/>
      <color theme="1"/>
      <name val="Arial"/>
      <family val="2"/>
    </font>
    <font>
      <b/>
      <sz val="9"/>
      <color theme="1"/>
      <name val="Arial"/>
      <family val="2"/>
    </font>
    <font>
      <sz val="8"/>
      <color rgb="FF00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8" borderId="0" xfId="0" applyFont="1" applyFill="1" applyAlignment="1">
      <alignment vertical="center"/>
    </xf>
    <xf numFmtId="0" fontId="29" fillId="7" borderId="32" xfId="0" applyFont="1" applyFill="1" applyBorder="1" applyAlignment="1">
      <alignment vertical="center"/>
    </xf>
    <xf numFmtId="0" fontId="29" fillId="8" borderId="34"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4"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29" fillId="7" borderId="37" xfId="0" applyFont="1" applyFill="1" applyBorder="1" applyAlignment="1">
      <alignment vertical="center"/>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29" fillId="7" borderId="42" xfId="0" applyFont="1" applyFill="1" applyBorder="1" applyAlignment="1">
      <alignment vertical="center"/>
    </xf>
    <xf numFmtId="0" fontId="29" fillId="7" borderId="40" xfId="0" applyFont="1" applyFill="1" applyBorder="1" applyAlignment="1">
      <alignment vertical="center"/>
    </xf>
    <xf numFmtId="0" fontId="28" fillId="7" borderId="41" xfId="0" applyFont="1" applyFill="1" applyBorder="1" applyAlignment="1">
      <alignment horizontal="center" vertical="center"/>
    </xf>
    <xf numFmtId="0" fontId="30" fillId="0" borderId="37" xfId="0" applyFont="1" applyBorder="1"/>
    <xf numFmtId="0" fontId="0" fillId="0" borderId="1" xfId="0" applyBorder="1" applyAlignment="1">
      <alignment horizontal="center" vertical="center"/>
    </xf>
    <xf numFmtId="49" fontId="14" fillId="0" borderId="1" xfId="0" applyNumberFormat="1"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2" fontId="0" fillId="0" borderId="1" xfId="0" applyNumberFormat="1" applyBorder="1" applyAlignment="1">
      <alignment wrapText="1"/>
    </xf>
    <xf numFmtId="14" fontId="0" fillId="0" borderId="1" xfId="0" applyNumberFormat="1" applyBorder="1" applyAlignment="1"/>
    <xf numFmtId="14" fontId="0" fillId="0" borderId="1" xfId="0" applyNumberFormat="1" applyFill="1" applyBorder="1" applyAlignment="1">
      <alignment wrapText="1"/>
    </xf>
    <xf numFmtId="14" fontId="0" fillId="0" borderId="1" xfId="0" applyNumberFormat="1" applyFill="1" applyBorder="1" applyAlignment="1"/>
    <xf numFmtId="2" fontId="0" fillId="0" borderId="1" xfId="0" applyNumberFormat="1" applyFill="1" applyBorder="1" applyAlignment="1">
      <alignment wrapText="1"/>
    </xf>
    <xf numFmtId="0" fontId="0" fillId="0" borderId="1" xfId="0" applyBorder="1" applyAlignment="1">
      <alignment horizontal="center"/>
    </xf>
    <xf numFmtId="0" fontId="0" fillId="0" borderId="1" xfId="0" applyBorder="1" applyAlignment="1">
      <alignment horizontal="center" vertical="center"/>
    </xf>
    <xf numFmtId="0" fontId="1" fillId="0" borderId="1" xfId="0" applyFont="1"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8" fillId="0" borderId="5" xfId="0" applyFont="1"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8" fillId="0" borderId="1" xfId="0" applyFont="1" applyBorder="1" applyAlignment="1">
      <alignment horizontal="center"/>
    </xf>
    <xf numFmtId="0" fontId="33" fillId="10" borderId="0" xfId="0" applyFont="1" applyFill="1" applyAlignment="1">
      <alignment horizontal="center"/>
    </xf>
    <xf numFmtId="0" fontId="32" fillId="0" borderId="0" xfId="0" applyFont="1" applyAlignment="1">
      <alignment horizontal="center" vertical="center"/>
    </xf>
    <xf numFmtId="0" fontId="39" fillId="0" borderId="5"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0" fillId="0" borderId="5" xfId="0" applyBorder="1" applyAlignment="1">
      <alignment horizontal="center"/>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 fillId="2" borderId="39"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41" fillId="7" borderId="37" xfId="0" applyFont="1" applyFill="1" applyBorder="1" applyAlignment="1">
      <alignment horizontal="justify" vertical="justify" wrapText="1"/>
    </xf>
    <xf numFmtId="0" fontId="41" fillId="0" borderId="37" xfId="0" applyFont="1" applyBorder="1" applyAlignment="1">
      <alignment horizontal="justify" vertical="justify" wrapText="1"/>
    </xf>
    <xf numFmtId="0" fontId="29" fillId="7" borderId="37" xfId="0" applyFont="1" applyFill="1" applyBorder="1" applyAlignment="1">
      <alignment horizontal="left" vertical="center"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44" fontId="36" fillId="7" borderId="31" xfId="3" applyFont="1" applyFill="1" applyBorder="1" applyAlignment="1">
      <alignment horizontal="center" vertical="center" wrapText="1"/>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0" fillId="0" borderId="1" xfId="0" applyBorder="1" applyAlignment="1">
      <alignment horizontal="center" vertical="center" wrapText="1"/>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xf numFmtId="0" fontId="0" fillId="0" borderId="1" xfId="0"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13" t="s">
        <v>90</v>
      </c>
      <c r="B2" s="213"/>
      <c r="C2" s="213"/>
      <c r="D2" s="213"/>
      <c r="E2" s="213"/>
      <c r="F2" s="213"/>
      <c r="G2" s="213"/>
      <c r="H2" s="213"/>
      <c r="I2" s="213"/>
      <c r="J2" s="213"/>
      <c r="K2" s="213"/>
      <c r="L2" s="213"/>
    </row>
    <row r="4" spans="1:12" ht="16.5" x14ac:dyDescent="0.25">
      <c r="A4" s="193" t="s">
        <v>65</v>
      </c>
      <c r="B4" s="193"/>
      <c r="C4" s="193"/>
      <c r="D4" s="193"/>
      <c r="E4" s="193"/>
      <c r="F4" s="193"/>
      <c r="G4" s="193"/>
      <c r="H4" s="193"/>
      <c r="I4" s="193"/>
      <c r="J4" s="193"/>
      <c r="K4" s="193"/>
      <c r="L4" s="193"/>
    </row>
    <row r="5" spans="1:12" ht="16.5" x14ac:dyDescent="0.25">
      <c r="A5" s="80"/>
    </row>
    <row r="6" spans="1:12" ht="16.5" x14ac:dyDescent="0.25">
      <c r="A6" s="193" t="s">
        <v>311</v>
      </c>
      <c r="B6" s="193"/>
      <c r="C6" s="193"/>
      <c r="D6" s="193"/>
      <c r="E6" s="193"/>
      <c r="F6" s="193"/>
      <c r="G6" s="193"/>
      <c r="H6" s="193"/>
      <c r="I6" s="193"/>
      <c r="J6" s="193"/>
      <c r="K6" s="193"/>
      <c r="L6" s="193"/>
    </row>
    <row r="7" spans="1:12" ht="16.5" x14ac:dyDescent="0.25">
      <c r="A7" s="81"/>
    </row>
    <row r="8" spans="1:12" ht="109.5" customHeight="1" x14ac:dyDescent="0.25">
      <c r="A8" s="194" t="s">
        <v>136</v>
      </c>
      <c r="B8" s="194"/>
      <c r="C8" s="194"/>
      <c r="D8" s="194"/>
      <c r="E8" s="194"/>
      <c r="F8" s="194"/>
      <c r="G8" s="194"/>
      <c r="H8" s="194"/>
      <c r="I8" s="194"/>
      <c r="J8" s="194"/>
      <c r="K8" s="194"/>
      <c r="L8" s="194"/>
    </row>
    <row r="9" spans="1:12" ht="45.75" customHeight="1" x14ac:dyDescent="0.25">
      <c r="A9" s="194"/>
      <c r="B9" s="194"/>
      <c r="C9" s="194"/>
      <c r="D9" s="194"/>
      <c r="E9" s="194"/>
      <c r="F9" s="194"/>
      <c r="G9" s="194"/>
      <c r="H9" s="194"/>
      <c r="I9" s="194"/>
      <c r="J9" s="194"/>
      <c r="K9" s="194"/>
      <c r="L9" s="194"/>
    </row>
    <row r="10" spans="1:12" ht="28.5" customHeight="1" x14ac:dyDescent="0.25">
      <c r="A10" s="194" t="s">
        <v>93</v>
      </c>
      <c r="B10" s="194"/>
      <c r="C10" s="194"/>
      <c r="D10" s="194"/>
      <c r="E10" s="194"/>
      <c r="F10" s="194"/>
      <c r="G10" s="194"/>
      <c r="H10" s="194"/>
      <c r="I10" s="194"/>
      <c r="J10" s="194"/>
      <c r="K10" s="194"/>
      <c r="L10" s="194"/>
    </row>
    <row r="11" spans="1:12" ht="28.5" customHeight="1" x14ac:dyDescent="0.25">
      <c r="A11" s="194"/>
      <c r="B11" s="194"/>
      <c r="C11" s="194"/>
      <c r="D11" s="194"/>
      <c r="E11" s="194"/>
      <c r="F11" s="194"/>
      <c r="G11" s="194"/>
      <c r="H11" s="194"/>
      <c r="I11" s="194"/>
      <c r="J11" s="194"/>
      <c r="K11" s="194"/>
      <c r="L11" s="194"/>
    </row>
    <row r="12" spans="1:12" ht="15.75" thickBot="1" x14ac:dyDescent="0.3"/>
    <row r="13" spans="1:12" ht="15.75" thickBot="1" x14ac:dyDescent="0.3">
      <c r="A13" s="82" t="s">
        <v>66</v>
      </c>
      <c r="B13" s="195" t="s">
        <v>89</v>
      </c>
      <c r="C13" s="196"/>
      <c r="D13" s="196"/>
      <c r="E13" s="196"/>
      <c r="F13" s="196"/>
      <c r="G13" s="196"/>
      <c r="H13" s="196"/>
      <c r="I13" s="196"/>
      <c r="J13" s="196"/>
      <c r="K13" s="196"/>
      <c r="L13" s="196"/>
    </row>
    <row r="14" spans="1:12" ht="15.75" thickBot="1" x14ac:dyDescent="0.3">
      <c r="A14" s="83">
        <v>1</v>
      </c>
      <c r="B14" s="211"/>
      <c r="C14" s="211"/>
      <c r="D14" s="211"/>
      <c r="E14" s="211"/>
      <c r="F14" s="211"/>
      <c r="G14" s="211"/>
      <c r="H14" s="211"/>
      <c r="I14" s="211"/>
      <c r="J14" s="211"/>
      <c r="K14" s="211"/>
      <c r="L14" s="211"/>
    </row>
    <row r="15" spans="1:12" ht="15.75" thickBot="1" x14ac:dyDescent="0.3">
      <c r="A15" s="83">
        <v>2</v>
      </c>
      <c r="B15" s="211"/>
      <c r="C15" s="211"/>
      <c r="D15" s="211"/>
      <c r="E15" s="211"/>
      <c r="F15" s="211"/>
      <c r="G15" s="211"/>
      <c r="H15" s="211"/>
      <c r="I15" s="211"/>
      <c r="J15" s="211"/>
      <c r="K15" s="211"/>
      <c r="L15" s="211"/>
    </row>
    <row r="16" spans="1:12" ht="15.75" thickBot="1" x14ac:dyDescent="0.3">
      <c r="A16" s="83">
        <v>3</v>
      </c>
      <c r="B16" s="211"/>
      <c r="C16" s="211"/>
      <c r="D16" s="211"/>
      <c r="E16" s="211"/>
      <c r="F16" s="211"/>
      <c r="G16" s="211"/>
      <c r="H16" s="211"/>
      <c r="I16" s="211"/>
      <c r="J16" s="211"/>
      <c r="K16" s="211"/>
      <c r="L16" s="211"/>
    </row>
    <row r="17" spans="1:12" ht="15.75" thickBot="1" x14ac:dyDescent="0.3">
      <c r="A17" s="83">
        <v>4</v>
      </c>
      <c r="B17" s="211"/>
      <c r="C17" s="211"/>
      <c r="D17" s="211"/>
      <c r="E17" s="211"/>
      <c r="F17" s="211"/>
      <c r="G17" s="211"/>
      <c r="H17" s="211"/>
      <c r="I17" s="211"/>
      <c r="J17" s="211"/>
      <c r="K17" s="211"/>
      <c r="L17" s="211"/>
    </row>
    <row r="18" spans="1:12" ht="15.75" thickBot="1" x14ac:dyDescent="0.3">
      <c r="A18" s="83">
        <v>5</v>
      </c>
      <c r="B18" s="211"/>
      <c r="C18" s="211"/>
      <c r="D18" s="211"/>
      <c r="E18" s="211"/>
      <c r="F18" s="211"/>
      <c r="G18" s="211"/>
      <c r="H18" s="211"/>
      <c r="I18" s="211"/>
      <c r="J18" s="211"/>
      <c r="K18" s="211"/>
      <c r="L18" s="211"/>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214" t="s">
        <v>314</v>
      </c>
      <c r="B21" s="214"/>
      <c r="C21" s="214"/>
      <c r="D21" s="214"/>
      <c r="E21" s="214"/>
      <c r="F21" s="214"/>
      <c r="G21" s="214"/>
      <c r="H21" s="214"/>
      <c r="I21" s="214"/>
      <c r="J21" s="214"/>
      <c r="K21" s="214"/>
      <c r="L21" s="214"/>
    </row>
    <row r="23" spans="1:12" ht="27" customHeight="1" x14ac:dyDescent="0.25">
      <c r="A23" s="197" t="s">
        <v>67</v>
      </c>
      <c r="B23" s="197"/>
      <c r="C23" s="197"/>
      <c r="D23" s="197"/>
      <c r="E23" s="85" t="s">
        <v>68</v>
      </c>
      <c r="F23" s="84" t="s">
        <v>69</v>
      </c>
      <c r="G23" s="84" t="s">
        <v>70</v>
      </c>
      <c r="H23" s="197" t="s">
        <v>3</v>
      </c>
      <c r="I23" s="197"/>
      <c r="J23" s="197"/>
      <c r="K23" s="197"/>
      <c r="L23" s="197"/>
    </row>
    <row r="24" spans="1:12" ht="30.75" customHeight="1" x14ac:dyDescent="0.25">
      <c r="A24" s="205" t="s">
        <v>97</v>
      </c>
      <c r="B24" s="206"/>
      <c r="C24" s="206"/>
      <c r="D24" s="207"/>
      <c r="E24" s="86" t="s">
        <v>312</v>
      </c>
      <c r="F24" s="188" t="s">
        <v>181</v>
      </c>
      <c r="G24" s="1"/>
      <c r="H24" s="204"/>
      <c r="I24" s="204"/>
      <c r="J24" s="204"/>
      <c r="K24" s="204"/>
      <c r="L24" s="204"/>
    </row>
    <row r="25" spans="1:12" ht="35.25" customHeight="1" x14ac:dyDescent="0.25">
      <c r="A25" s="208" t="s">
        <v>98</v>
      </c>
      <c r="B25" s="209"/>
      <c r="C25" s="209"/>
      <c r="D25" s="210"/>
      <c r="E25" s="87">
        <v>9</v>
      </c>
      <c r="F25" s="188" t="s">
        <v>181</v>
      </c>
      <c r="G25" s="1"/>
      <c r="H25" s="204"/>
      <c r="I25" s="204"/>
      <c r="J25" s="204"/>
      <c r="K25" s="204"/>
      <c r="L25" s="204"/>
    </row>
    <row r="26" spans="1:12" ht="24.75" customHeight="1" x14ac:dyDescent="0.25">
      <c r="A26" s="208" t="s">
        <v>137</v>
      </c>
      <c r="B26" s="209"/>
      <c r="C26" s="209"/>
      <c r="D26" s="210"/>
      <c r="E26" s="87">
        <v>40</v>
      </c>
      <c r="F26" s="188" t="s">
        <v>181</v>
      </c>
      <c r="G26" s="1"/>
      <c r="H26" s="204"/>
      <c r="I26" s="204"/>
      <c r="J26" s="204"/>
      <c r="K26" s="204"/>
      <c r="L26" s="204"/>
    </row>
    <row r="27" spans="1:12" ht="27" customHeight="1" x14ac:dyDescent="0.25">
      <c r="A27" s="198" t="s">
        <v>71</v>
      </c>
      <c r="B27" s="199"/>
      <c r="C27" s="199"/>
      <c r="D27" s="200"/>
      <c r="E27" s="88" t="s">
        <v>315</v>
      </c>
      <c r="F27" s="188" t="s">
        <v>181</v>
      </c>
      <c r="G27" s="1"/>
      <c r="H27" s="204"/>
      <c r="I27" s="204"/>
      <c r="J27" s="204"/>
      <c r="K27" s="204"/>
      <c r="L27" s="204"/>
    </row>
    <row r="28" spans="1:12" ht="20.25" customHeight="1" x14ac:dyDescent="0.25">
      <c r="A28" s="198" t="s">
        <v>92</v>
      </c>
      <c r="B28" s="199"/>
      <c r="C28" s="199"/>
      <c r="D28" s="200"/>
      <c r="E28" s="88"/>
      <c r="F28" s="188"/>
      <c r="G28" s="1"/>
      <c r="H28" s="201" t="s">
        <v>313</v>
      </c>
      <c r="I28" s="202"/>
      <c r="J28" s="202"/>
      <c r="K28" s="202"/>
      <c r="L28" s="203"/>
    </row>
    <row r="29" spans="1:12" ht="28.5" customHeight="1" x14ac:dyDescent="0.25">
      <c r="A29" s="198" t="s">
        <v>138</v>
      </c>
      <c r="B29" s="199"/>
      <c r="C29" s="199"/>
      <c r="D29" s="200"/>
      <c r="E29" s="88" t="s">
        <v>315</v>
      </c>
      <c r="F29" s="188" t="s">
        <v>181</v>
      </c>
      <c r="G29" s="1"/>
      <c r="H29" s="204"/>
      <c r="I29" s="204"/>
      <c r="J29" s="204"/>
      <c r="K29" s="204"/>
      <c r="L29" s="204"/>
    </row>
    <row r="30" spans="1:12" ht="28.5" customHeight="1" x14ac:dyDescent="0.25">
      <c r="A30" s="198" t="s">
        <v>95</v>
      </c>
      <c r="B30" s="199"/>
      <c r="C30" s="199"/>
      <c r="D30" s="200"/>
      <c r="E30" s="88"/>
      <c r="F30" s="188"/>
      <c r="G30" s="1"/>
      <c r="H30" s="201" t="s">
        <v>313</v>
      </c>
      <c r="I30" s="202"/>
      <c r="J30" s="202"/>
      <c r="K30" s="202"/>
      <c r="L30" s="203"/>
    </row>
    <row r="31" spans="1:12" ht="15.75" customHeight="1" x14ac:dyDescent="0.25">
      <c r="A31" s="208" t="s">
        <v>72</v>
      </c>
      <c r="B31" s="209"/>
      <c r="C31" s="209"/>
      <c r="D31" s="210"/>
      <c r="E31" s="87" t="s">
        <v>316</v>
      </c>
      <c r="F31" s="188" t="s">
        <v>181</v>
      </c>
      <c r="G31" s="1"/>
      <c r="H31" s="204"/>
      <c r="I31" s="204"/>
      <c r="J31" s="204"/>
      <c r="K31" s="204"/>
      <c r="L31" s="204"/>
    </row>
    <row r="32" spans="1:12" ht="19.5" customHeight="1" x14ac:dyDescent="0.25">
      <c r="A32" s="208" t="s">
        <v>73</v>
      </c>
      <c r="B32" s="209"/>
      <c r="C32" s="209"/>
      <c r="D32" s="210"/>
      <c r="E32" s="87">
        <v>8</v>
      </c>
      <c r="F32" s="188" t="s">
        <v>181</v>
      </c>
      <c r="G32" s="1"/>
      <c r="H32" s="204"/>
      <c r="I32" s="204"/>
      <c r="J32" s="204"/>
      <c r="K32" s="204"/>
      <c r="L32" s="204"/>
    </row>
    <row r="33" spans="1:12" ht="27.75" customHeight="1" x14ac:dyDescent="0.25">
      <c r="A33" s="208" t="s">
        <v>74</v>
      </c>
      <c r="B33" s="209"/>
      <c r="C33" s="209"/>
      <c r="D33" s="210"/>
      <c r="E33" s="87" t="s">
        <v>317</v>
      </c>
      <c r="F33" s="188" t="s">
        <v>181</v>
      </c>
      <c r="G33" s="1"/>
      <c r="H33" s="204"/>
      <c r="I33" s="204"/>
      <c r="J33" s="204"/>
      <c r="K33" s="204"/>
      <c r="L33" s="204"/>
    </row>
    <row r="34" spans="1:12" ht="61.5" customHeight="1" x14ac:dyDescent="0.25">
      <c r="A34" s="208" t="s">
        <v>75</v>
      </c>
      <c r="B34" s="209"/>
      <c r="C34" s="209"/>
      <c r="D34" s="210"/>
      <c r="E34" s="87" t="s">
        <v>318</v>
      </c>
      <c r="F34" s="188" t="s">
        <v>181</v>
      </c>
      <c r="G34" s="1"/>
      <c r="H34" s="204"/>
      <c r="I34" s="204"/>
      <c r="J34" s="204"/>
      <c r="K34" s="204"/>
      <c r="L34" s="204"/>
    </row>
    <row r="35" spans="1:12" ht="17.25" customHeight="1" x14ac:dyDescent="0.25">
      <c r="A35" s="208" t="s">
        <v>76</v>
      </c>
      <c r="B35" s="209"/>
      <c r="C35" s="209"/>
      <c r="D35" s="210"/>
      <c r="E35" s="87">
        <v>15</v>
      </c>
      <c r="F35" s="188" t="s">
        <v>181</v>
      </c>
      <c r="G35" s="1"/>
      <c r="H35" s="204"/>
      <c r="I35" s="204"/>
      <c r="J35" s="204"/>
      <c r="K35" s="204"/>
      <c r="L35" s="204"/>
    </row>
    <row r="36" spans="1:12" ht="24" customHeight="1" x14ac:dyDescent="0.25">
      <c r="A36" s="216" t="s">
        <v>94</v>
      </c>
      <c r="B36" s="217"/>
      <c r="C36" s="217"/>
      <c r="D36" s="218"/>
      <c r="E36" s="87"/>
      <c r="F36" s="188"/>
      <c r="G36" s="190" t="s">
        <v>181</v>
      </c>
      <c r="H36" s="215" t="s">
        <v>326</v>
      </c>
      <c r="I36" s="202"/>
      <c r="J36" s="202"/>
      <c r="K36" s="202"/>
      <c r="L36" s="203"/>
    </row>
    <row r="37" spans="1:12" ht="24" customHeight="1" x14ac:dyDescent="0.25">
      <c r="A37" s="208" t="s">
        <v>99</v>
      </c>
      <c r="B37" s="209"/>
      <c r="C37" s="209"/>
      <c r="D37" s="210"/>
      <c r="E37" s="87" t="s">
        <v>319</v>
      </c>
      <c r="F37" s="188" t="s">
        <v>181</v>
      </c>
      <c r="G37" s="1"/>
      <c r="H37" s="219"/>
      <c r="I37" s="202"/>
      <c r="J37" s="202"/>
      <c r="K37" s="202"/>
      <c r="L37" s="203"/>
    </row>
    <row r="38" spans="1:12" ht="28.5" customHeight="1" x14ac:dyDescent="0.25">
      <c r="A38" s="208" t="s">
        <v>100</v>
      </c>
      <c r="B38" s="209"/>
      <c r="C38" s="209"/>
      <c r="D38" s="210"/>
      <c r="E38" s="89"/>
      <c r="F38" s="188"/>
      <c r="G38" s="1"/>
      <c r="H38" s="212" t="s">
        <v>313</v>
      </c>
      <c r="I38" s="204"/>
      <c r="J38" s="204"/>
      <c r="K38" s="204"/>
      <c r="L38" s="204"/>
    </row>
    <row r="41" spans="1:12" x14ac:dyDescent="0.25">
      <c r="A41" s="214" t="s">
        <v>96</v>
      </c>
      <c r="B41" s="214"/>
      <c r="C41" s="214"/>
      <c r="D41" s="214"/>
      <c r="E41" s="214"/>
      <c r="F41" s="214"/>
      <c r="G41" s="214"/>
      <c r="H41" s="214"/>
      <c r="I41" s="214"/>
      <c r="J41" s="214"/>
      <c r="K41" s="214"/>
      <c r="L41" s="214"/>
    </row>
    <row r="43" spans="1:12" ht="15" customHeight="1" x14ac:dyDescent="0.25">
      <c r="A43" s="197" t="s">
        <v>67</v>
      </c>
      <c r="B43" s="197"/>
      <c r="C43" s="197"/>
      <c r="D43" s="197"/>
      <c r="E43" s="85" t="s">
        <v>68</v>
      </c>
      <c r="F43" s="92" t="s">
        <v>69</v>
      </c>
      <c r="G43" s="92" t="s">
        <v>70</v>
      </c>
      <c r="H43" s="197" t="s">
        <v>3</v>
      </c>
      <c r="I43" s="197"/>
      <c r="J43" s="197"/>
      <c r="K43" s="197"/>
      <c r="L43" s="197"/>
    </row>
    <row r="44" spans="1:12" ht="30" customHeight="1" x14ac:dyDescent="0.25">
      <c r="A44" s="205" t="s">
        <v>97</v>
      </c>
      <c r="B44" s="206"/>
      <c r="C44" s="206"/>
      <c r="D44" s="207"/>
      <c r="E44" s="86"/>
      <c r="F44" s="1"/>
      <c r="G44" s="1"/>
      <c r="H44" s="204"/>
      <c r="I44" s="204"/>
      <c r="J44" s="204"/>
      <c r="K44" s="204"/>
      <c r="L44" s="204"/>
    </row>
    <row r="45" spans="1:12" ht="15" customHeight="1" x14ac:dyDescent="0.25">
      <c r="A45" s="208" t="s">
        <v>98</v>
      </c>
      <c r="B45" s="209"/>
      <c r="C45" s="209"/>
      <c r="D45" s="210"/>
      <c r="E45" s="87"/>
      <c r="F45" s="1"/>
      <c r="G45" s="1"/>
      <c r="H45" s="204"/>
      <c r="I45" s="204"/>
      <c r="J45" s="204"/>
      <c r="K45" s="204"/>
      <c r="L45" s="204"/>
    </row>
    <row r="46" spans="1:12" ht="15" customHeight="1" x14ac:dyDescent="0.25">
      <c r="A46" s="208" t="s">
        <v>137</v>
      </c>
      <c r="B46" s="209"/>
      <c r="C46" s="209"/>
      <c r="D46" s="210"/>
      <c r="E46" s="87"/>
      <c r="F46" s="1"/>
      <c r="G46" s="1"/>
      <c r="H46" s="204"/>
      <c r="I46" s="204"/>
      <c r="J46" s="204"/>
      <c r="K46" s="204"/>
      <c r="L46" s="204"/>
    </row>
    <row r="47" spans="1:12" ht="15" customHeight="1" x14ac:dyDescent="0.25">
      <c r="A47" s="198" t="s">
        <v>71</v>
      </c>
      <c r="B47" s="199"/>
      <c r="C47" s="199"/>
      <c r="D47" s="200"/>
      <c r="E47" s="88"/>
      <c r="F47" s="1"/>
      <c r="G47" s="1"/>
      <c r="H47" s="204"/>
      <c r="I47" s="204"/>
      <c r="J47" s="204"/>
      <c r="K47" s="204"/>
      <c r="L47" s="204"/>
    </row>
    <row r="48" spans="1:12" ht="15" customHeight="1" x14ac:dyDescent="0.25">
      <c r="A48" s="198" t="s">
        <v>92</v>
      </c>
      <c r="B48" s="199"/>
      <c r="C48" s="199"/>
      <c r="D48" s="200"/>
      <c r="E48" s="88"/>
      <c r="F48" s="1"/>
      <c r="G48" s="1"/>
      <c r="H48" s="219"/>
      <c r="I48" s="202"/>
      <c r="J48" s="202"/>
      <c r="K48" s="202"/>
      <c r="L48" s="203"/>
    </row>
    <row r="49" spans="1:12" ht="37.5" customHeight="1" x14ac:dyDescent="0.25">
      <c r="A49" s="198" t="s">
        <v>138</v>
      </c>
      <c r="B49" s="199"/>
      <c r="C49" s="199"/>
      <c r="D49" s="200"/>
      <c r="E49" s="88"/>
      <c r="F49" s="1"/>
      <c r="G49" s="1"/>
      <c r="H49" s="204"/>
      <c r="I49" s="204"/>
      <c r="J49" s="204"/>
      <c r="K49" s="204"/>
      <c r="L49" s="204"/>
    </row>
    <row r="50" spans="1:12" ht="15" customHeight="1" x14ac:dyDescent="0.25">
      <c r="A50" s="198" t="s">
        <v>95</v>
      </c>
      <c r="B50" s="199"/>
      <c r="C50" s="199"/>
      <c r="D50" s="200"/>
      <c r="E50" s="88"/>
      <c r="F50" s="1"/>
      <c r="G50" s="1"/>
      <c r="H50" s="219"/>
      <c r="I50" s="202"/>
      <c r="J50" s="202"/>
      <c r="K50" s="202"/>
      <c r="L50" s="203"/>
    </row>
    <row r="51" spans="1:12" ht="15" customHeight="1" x14ac:dyDescent="0.25">
      <c r="A51" s="208" t="s">
        <v>72</v>
      </c>
      <c r="B51" s="209"/>
      <c r="C51" s="209"/>
      <c r="D51" s="210"/>
      <c r="E51" s="87"/>
      <c r="F51" s="1"/>
      <c r="G51" s="1"/>
      <c r="H51" s="204"/>
      <c r="I51" s="204"/>
      <c r="J51" s="204"/>
      <c r="K51" s="204"/>
      <c r="L51" s="204"/>
    </row>
    <row r="52" spans="1:12" ht="15" customHeight="1" x14ac:dyDescent="0.25">
      <c r="A52" s="208" t="s">
        <v>73</v>
      </c>
      <c r="B52" s="209"/>
      <c r="C52" s="209"/>
      <c r="D52" s="210"/>
      <c r="E52" s="87"/>
      <c r="F52" s="1"/>
      <c r="G52" s="1"/>
      <c r="H52" s="204"/>
      <c r="I52" s="204"/>
      <c r="J52" s="204"/>
      <c r="K52" s="204"/>
      <c r="L52" s="204"/>
    </row>
    <row r="53" spans="1:12" ht="15" customHeight="1" x14ac:dyDescent="0.25">
      <c r="A53" s="208" t="s">
        <v>74</v>
      </c>
      <c r="B53" s="209"/>
      <c r="C53" s="209"/>
      <c r="D53" s="210"/>
      <c r="E53" s="87"/>
      <c r="F53" s="1"/>
      <c r="G53" s="1"/>
      <c r="H53" s="204"/>
      <c r="I53" s="204"/>
      <c r="J53" s="204"/>
      <c r="K53" s="204"/>
      <c r="L53" s="204"/>
    </row>
    <row r="54" spans="1:12" ht="15" customHeight="1" x14ac:dyDescent="0.25">
      <c r="A54" s="208" t="s">
        <v>75</v>
      </c>
      <c r="B54" s="209"/>
      <c r="C54" s="209"/>
      <c r="D54" s="210"/>
      <c r="E54" s="87"/>
      <c r="F54" s="1"/>
      <c r="G54" s="1"/>
      <c r="H54" s="204"/>
      <c r="I54" s="204"/>
      <c r="J54" s="204"/>
      <c r="K54" s="204"/>
      <c r="L54" s="204"/>
    </row>
    <row r="55" spans="1:12" ht="15" customHeight="1" x14ac:dyDescent="0.25">
      <c r="A55" s="208" t="s">
        <v>76</v>
      </c>
      <c r="B55" s="209"/>
      <c r="C55" s="209"/>
      <c r="D55" s="210"/>
      <c r="E55" s="87"/>
      <c r="F55" s="1"/>
      <c r="G55" s="1"/>
      <c r="H55" s="204"/>
      <c r="I55" s="204"/>
      <c r="J55" s="204"/>
      <c r="K55" s="204"/>
      <c r="L55" s="204"/>
    </row>
    <row r="56" spans="1:12" ht="15" customHeight="1" x14ac:dyDescent="0.25">
      <c r="A56" s="216" t="s">
        <v>94</v>
      </c>
      <c r="B56" s="217"/>
      <c r="C56" s="217"/>
      <c r="D56" s="218"/>
      <c r="E56" s="87"/>
      <c r="F56" s="1"/>
      <c r="G56" s="1"/>
      <c r="H56" s="219"/>
      <c r="I56" s="202"/>
      <c r="J56" s="202"/>
      <c r="K56" s="202"/>
      <c r="L56" s="203"/>
    </row>
    <row r="57" spans="1:12" ht="15" customHeight="1" x14ac:dyDescent="0.25">
      <c r="A57" s="208" t="s">
        <v>99</v>
      </c>
      <c r="B57" s="209"/>
      <c r="C57" s="209"/>
      <c r="D57" s="210"/>
      <c r="E57" s="87"/>
      <c r="F57" s="1"/>
      <c r="G57" s="1"/>
      <c r="H57" s="219"/>
      <c r="I57" s="202"/>
      <c r="J57" s="202"/>
      <c r="K57" s="202"/>
      <c r="L57" s="203"/>
    </row>
    <row r="58" spans="1:12" ht="15" customHeight="1" x14ac:dyDescent="0.25">
      <c r="A58" s="208" t="s">
        <v>100</v>
      </c>
      <c r="B58" s="209"/>
      <c r="C58" s="209"/>
      <c r="D58" s="210"/>
      <c r="E58" s="89"/>
      <c r="F58" s="1"/>
      <c r="G58" s="1"/>
      <c r="H58" s="204"/>
      <c r="I58" s="204"/>
      <c r="J58" s="204"/>
      <c r="K58" s="204"/>
      <c r="L58" s="204"/>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8"/>
  <sheetViews>
    <sheetView topLeftCell="D79" zoomScale="70" zoomScaleNormal="70" workbookViewId="0">
      <selection activeCell="P99" sqref="P99:Q99"/>
    </sheetView>
  </sheetViews>
  <sheetFormatPr baseColWidth="10" defaultRowHeight="15" x14ac:dyDescent="0.25"/>
  <cols>
    <col min="1" max="1" width="3.140625" style="9" bestFit="1" customWidth="1"/>
    <col min="2" max="2" width="68.85546875" style="9"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0.42578125" style="9" customWidth="1"/>
    <col min="18" max="18" width="39.425781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8" t="s">
        <v>63</v>
      </c>
      <c r="C2" s="229"/>
      <c r="D2" s="229"/>
      <c r="E2" s="229"/>
      <c r="F2" s="229"/>
      <c r="G2" s="229"/>
      <c r="H2" s="229"/>
      <c r="I2" s="229"/>
      <c r="J2" s="229"/>
      <c r="K2" s="229"/>
      <c r="L2" s="229"/>
      <c r="M2" s="229"/>
      <c r="N2" s="229"/>
      <c r="O2" s="229"/>
      <c r="P2" s="229"/>
    </row>
    <row r="4" spans="2:16" ht="26.25" x14ac:dyDescent="0.25">
      <c r="B4" s="228" t="s">
        <v>48</v>
      </c>
      <c r="C4" s="229"/>
      <c r="D4" s="229"/>
      <c r="E4" s="229"/>
      <c r="F4" s="229"/>
      <c r="G4" s="229"/>
      <c r="H4" s="229"/>
      <c r="I4" s="229"/>
      <c r="J4" s="229"/>
      <c r="K4" s="229"/>
      <c r="L4" s="229"/>
      <c r="M4" s="229"/>
      <c r="N4" s="229"/>
      <c r="O4" s="229"/>
      <c r="P4" s="229"/>
    </row>
    <row r="5" spans="2:16" ht="15.75" thickBot="1" x14ac:dyDescent="0.3"/>
    <row r="6" spans="2:16" ht="21.75" thickBot="1" x14ac:dyDescent="0.3">
      <c r="B6" s="11" t="s">
        <v>4</v>
      </c>
      <c r="C6" s="249" t="s">
        <v>163</v>
      </c>
      <c r="D6" s="249"/>
      <c r="E6" s="249"/>
      <c r="F6" s="249"/>
      <c r="G6" s="249"/>
      <c r="H6" s="249"/>
      <c r="I6" s="249"/>
      <c r="J6" s="249"/>
      <c r="K6" s="249"/>
      <c r="L6" s="249"/>
      <c r="M6" s="249"/>
      <c r="N6" s="250"/>
    </row>
    <row r="7" spans="2:16" ht="16.5" thickBot="1" x14ac:dyDescent="0.3">
      <c r="B7" s="12" t="s">
        <v>5</v>
      </c>
      <c r="C7" s="249"/>
      <c r="D7" s="249"/>
      <c r="E7" s="249"/>
      <c r="F7" s="249"/>
      <c r="G7" s="249"/>
      <c r="H7" s="249"/>
      <c r="I7" s="249"/>
      <c r="J7" s="249"/>
      <c r="K7" s="249"/>
      <c r="L7" s="249"/>
      <c r="M7" s="249"/>
      <c r="N7" s="250"/>
    </row>
    <row r="8" spans="2:16" ht="16.5" thickBot="1" x14ac:dyDescent="0.3">
      <c r="B8" s="12" t="s">
        <v>6</v>
      </c>
      <c r="C8" s="249"/>
      <c r="D8" s="249"/>
      <c r="E8" s="249"/>
      <c r="F8" s="249"/>
      <c r="G8" s="249"/>
      <c r="H8" s="249"/>
      <c r="I8" s="249"/>
      <c r="J8" s="249"/>
      <c r="K8" s="249"/>
      <c r="L8" s="249"/>
      <c r="M8" s="249"/>
      <c r="N8" s="250"/>
    </row>
    <row r="9" spans="2:16" ht="16.5" thickBot="1" x14ac:dyDescent="0.3">
      <c r="B9" s="12" t="s">
        <v>7</v>
      </c>
      <c r="C9" s="249"/>
      <c r="D9" s="249"/>
      <c r="E9" s="249"/>
      <c r="F9" s="249"/>
      <c r="G9" s="249"/>
      <c r="H9" s="249"/>
      <c r="I9" s="249"/>
      <c r="J9" s="249"/>
      <c r="K9" s="249"/>
      <c r="L9" s="249"/>
      <c r="M9" s="249"/>
      <c r="N9" s="250"/>
    </row>
    <row r="10" spans="2:16" ht="16.5" thickBot="1" x14ac:dyDescent="0.3">
      <c r="B10" s="12" t="s">
        <v>8</v>
      </c>
      <c r="C10" s="251"/>
      <c r="D10" s="251"/>
      <c r="E10" s="252"/>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42" t="s">
        <v>101</v>
      </c>
      <c r="C14" s="242"/>
      <c r="D14" s="53" t="s">
        <v>12</v>
      </c>
      <c r="E14" s="53" t="s">
        <v>13</v>
      </c>
      <c r="F14" s="53" t="s">
        <v>29</v>
      </c>
      <c r="G14" s="95"/>
      <c r="I14" s="38"/>
      <c r="J14" s="38"/>
      <c r="K14" s="38"/>
      <c r="L14" s="38"/>
      <c r="M14" s="38"/>
      <c r="N14" s="21"/>
    </row>
    <row r="15" spans="2:16" x14ac:dyDescent="0.25">
      <c r="B15" s="242"/>
      <c r="C15" s="242"/>
      <c r="D15" s="53">
        <v>5</v>
      </c>
      <c r="E15" s="36">
        <v>1866829382</v>
      </c>
      <c r="F15" s="181">
        <v>814</v>
      </c>
      <c r="G15" s="96"/>
      <c r="I15" s="39"/>
      <c r="J15" s="39"/>
      <c r="K15" s="39"/>
      <c r="L15" s="39"/>
      <c r="M15" s="39"/>
      <c r="N15" s="21"/>
    </row>
    <row r="16" spans="2:16" x14ac:dyDescent="0.25">
      <c r="B16" s="242"/>
      <c r="C16" s="242"/>
      <c r="D16" s="53"/>
      <c r="E16" s="36"/>
      <c r="F16" s="36"/>
      <c r="G16" s="96"/>
      <c r="I16" s="39"/>
      <c r="J16" s="39"/>
      <c r="K16" s="39"/>
      <c r="L16" s="39"/>
      <c r="M16" s="39"/>
      <c r="N16" s="21"/>
    </row>
    <row r="17" spans="1:14" x14ac:dyDescent="0.25">
      <c r="B17" s="242"/>
      <c r="C17" s="242"/>
      <c r="D17" s="53"/>
      <c r="E17" s="36"/>
      <c r="F17" s="36"/>
      <c r="G17" s="96"/>
      <c r="I17" s="39"/>
      <c r="J17" s="39"/>
      <c r="K17" s="39"/>
      <c r="L17" s="39"/>
      <c r="M17" s="39"/>
      <c r="N17" s="21"/>
    </row>
    <row r="18" spans="1:14" x14ac:dyDescent="0.25">
      <c r="B18" s="242"/>
      <c r="C18" s="242"/>
      <c r="D18" s="53"/>
      <c r="E18" s="37"/>
      <c r="F18" s="36"/>
      <c r="G18" s="96"/>
      <c r="H18" s="22"/>
      <c r="I18" s="39"/>
      <c r="J18" s="39"/>
      <c r="K18" s="39"/>
      <c r="L18" s="39"/>
      <c r="M18" s="39"/>
      <c r="N18" s="20"/>
    </row>
    <row r="19" spans="1:14" x14ac:dyDescent="0.25">
      <c r="B19" s="242"/>
      <c r="C19" s="242"/>
      <c r="D19" s="53"/>
      <c r="E19" s="37"/>
      <c r="F19" s="36"/>
      <c r="G19" s="96"/>
      <c r="H19" s="22"/>
      <c r="I19" s="41"/>
      <c r="J19" s="41"/>
      <c r="K19" s="41"/>
      <c r="L19" s="41"/>
      <c r="M19" s="41"/>
      <c r="N19" s="20"/>
    </row>
    <row r="20" spans="1:14" x14ac:dyDescent="0.25">
      <c r="B20" s="242"/>
      <c r="C20" s="242"/>
      <c r="D20" s="53"/>
      <c r="E20" s="37"/>
      <c r="F20" s="36"/>
      <c r="G20" s="96"/>
      <c r="H20" s="22"/>
      <c r="I20" s="8"/>
      <c r="J20" s="8"/>
      <c r="K20" s="8"/>
      <c r="L20" s="8"/>
      <c r="M20" s="8"/>
      <c r="N20" s="20"/>
    </row>
    <row r="21" spans="1:14" x14ac:dyDescent="0.25">
      <c r="B21" s="242"/>
      <c r="C21" s="242"/>
      <c r="D21" s="53"/>
      <c r="E21" s="37"/>
      <c r="F21" s="36"/>
      <c r="G21" s="96"/>
      <c r="H21" s="22"/>
      <c r="I21" s="8"/>
      <c r="J21" s="8"/>
      <c r="K21" s="8"/>
      <c r="L21" s="8"/>
      <c r="M21" s="8"/>
      <c r="N21" s="20"/>
    </row>
    <row r="22" spans="1:14" ht="15.75" thickBot="1" x14ac:dyDescent="0.3">
      <c r="B22" s="247" t="s">
        <v>14</v>
      </c>
      <c r="C22" s="248"/>
      <c r="D22" s="53"/>
      <c r="E22" s="65"/>
      <c r="F22" s="36"/>
      <c r="G22" s="96"/>
      <c r="H22" s="22"/>
      <c r="I22" s="8"/>
      <c r="J22" s="8"/>
      <c r="K22" s="8"/>
      <c r="L22" s="8"/>
      <c r="M22" s="8"/>
      <c r="N22" s="20"/>
    </row>
    <row r="23" spans="1:14" ht="45.75" thickBot="1" x14ac:dyDescent="0.3">
      <c r="A23" s="43"/>
      <c r="B23" s="54" t="s">
        <v>15</v>
      </c>
      <c r="C23" s="54" t="s">
        <v>102</v>
      </c>
      <c r="E23" s="38"/>
      <c r="F23" s="38"/>
      <c r="G23" s="38"/>
      <c r="H23" s="38"/>
      <c r="I23" s="10"/>
      <c r="J23" s="10"/>
      <c r="K23" s="10"/>
      <c r="L23" s="10"/>
      <c r="M23" s="10"/>
    </row>
    <row r="24" spans="1:14" ht="15.75" thickBot="1" x14ac:dyDescent="0.3">
      <c r="A24" s="44">
        <v>1</v>
      </c>
      <c r="C24" s="278">
        <f>F15*80%</f>
        <v>651.20000000000005</v>
      </c>
      <c r="D24" s="39"/>
      <c r="E24" s="279">
        <f>E15</f>
        <v>1866829382</v>
      </c>
      <c r="F24" s="40"/>
      <c r="G24" s="40"/>
      <c r="H24" s="40"/>
      <c r="I24" s="23"/>
      <c r="J24" s="23"/>
      <c r="K24" s="23"/>
      <c r="L24" s="23"/>
      <c r="M24" s="23"/>
    </row>
    <row r="25" spans="1:14" x14ac:dyDescent="0.25">
      <c r="A25" s="102"/>
      <c r="C25" s="103"/>
      <c r="D25" s="39"/>
      <c r="E25" s="104"/>
      <c r="F25" s="40"/>
      <c r="G25" s="40"/>
      <c r="H25" s="40"/>
      <c r="I25" s="23"/>
      <c r="J25" s="23"/>
      <c r="K25" s="23"/>
      <c r="L25" s="23"/>
      <c r="M25" s="23"/>
    </row>
    <row r="26" spans="1:14" x14ac:dyDescent="0.25">
      <c r="A26" s="102"/>
      <c r="C26" s="103"/>
      <c r="D26" s="39"/>
      <c r="E26" s="104"/>
      <c r="F26" s="40"/>
      <c r="G26" s="40"/>
      <c r="H26" s="40"/>
      <c r="I26" s="23"/>
      <c r="J26" s="23"/>
      <c r="K26" s="23"/>
      <c r="L26" s="23"/>
      <c r="M26" s="23"/>
    </row>
    <row r="27" spans="1:14" x14ac:dyDescent="0.25">
      <c r="A27" s="102"/>
      <c r="B27" s="125" t="s">
        <v>139</v>
      </c>
      <c r="C27" s="107"/>
      <c r="D27" s="107"/>
      <c r="E27" s="107"/>
      <c r="F27" s="107"/>
      <c r="G27" s="107"/>
      <c r="H27" s="107"/>
      <c r="I27" s="110"/>
      <c r="J27" s="110"/>
      <c r="K27" s="110"/>
      <c r="L27" s="110"/>
      <c r="M27" s="110"/>
      <c r="N27" s="111"/>
    </row>
    <row r="28" spans="1:14" x14ac:dyDescent="0.25">
      <c r="A28" s="102"/>
      <c r="B28" s="107"/>
      <c r="C28" s="107"/>
      <c r="D28" s="107"/>
      <c r="E28" s="107"/>
      <c r="F28" s="107"/>
      <c r="G28" s="107"/>
      <c r="H28" s="107"/>
      <c r="I28" s="110"/>
      <c r="J28" s="110"/>
      <c r="K28" s="110"/>
      <c r="L28" s="110"/>
      <c r="M28" s="110"/>
      <c r="N28" s="111"/>
    </row>
    <row r="29" spans="1:14" x14ac:dyDescent="0.25">
      <c r="A29" s="102"/>
      <c r="B29" s="128" t="s">
        <v>33</v>
      </c>
      <c r="C29" s="128" t="s">
        <v>140</v>
      </c>
      <c r="D29" s="128" t="s">
        <v>141</v>
      </c>
      <c r="E29" s="107"/>
      <c r="F29" s="107"/>
      <c r="G29" s="107"/>
      <c r="H29" s="107"/>
      <c r="I29" s="110"/>
      <c r="J29" s="110"/>
      <c r="K29" s="110"/>
      <c r="L29" s="110"/>
      <c r="M29" s="110"/>
      <c r="N29" s="111"/>
    </row>
    <row r="30" spans="1:14" x14ac:dyDescent="0.25">
      <c r="A30" s="102"/>
      <c r="B30" s="124" t="s">
        <v>142</v>
      </c>
      <c r="C30" s="177"/>
      <c r="D30" s="177" t="s">
        <v>181</v>
      </c>
      <c r="E30" s="107"/>
      <c r="F30" s="107"/>
      <c r="G30" s="107"/>
      <c r="H30" s="107"/>
      <c r="I30" s="110"/>
      <c r="J30" s="110"/>
      <c r="K30" s="110"/>
      <c r="L30" s="110"/>
      <c r="M30" s="110"/>
      <c r="N30" s="111"/>
    </row>
    <row r="31" spans="1:14" x14ac:dyDescent="0.25">
      <c r="A31" s="102"/>
      <c r="B31" s="124" t="s">
        <v>143</v>
      </c>
      <c r="C31" s="177" t="s">
        <v>181</v>
      </c>
      <c r="D31" s="191"/>
      <c r="E31" s="107"/>
      <c r="F31" s="107"/>
      <c r="G31" s="107"/>
      <c r="H31" s="107"/>
      <c r="I31" s="110"/>
      <c r="J31" s="110"/>
      <c r="K31" s="110"/>
      <c r="L31" s="110"/>
      <c r="M31" s="110"/>
      <c r="N31" s="111"/>
    </row>
    <row r="32" spans="1:14" x14ac:dyDescent="0.25">
      <c r="A32" s="102"/>
      <c r="B32" s="124" t="s">
        <v>144</v>
      </c>
      <c r="C32" s="124"/>
      <c r="D32" s="165" t="s">
        <v>181</v>
      </c>
      <c r="E32" s="107"/>
      <c r="F32" s="107"/>
      <c r="G32" s="107"/>
      <c r="H32" s="107"/>
      <c r="I32" s="110"/>
      <c r="J32" s="110"/>
      <c r="K32" s="110"/>
      <c r="L32" s="110"/>
      <c r="M32" s="110"/>
      <c r="N32" s="111"/>
    </row>
    <row r="33" spans="1:17" x14ac:dyDescent="0.25">
      <c r="A33" s="102"/>
      <c r="B33" s="124" t="s">
        <v>145</v>
      </c>
      <c r="C33" s="124"/>
      <c r="D33" s="180" t="s">
        <v>181</v>
      </c>
      <c r="E33" s="107"/>
      <c r="F33" s="107"/>
      <c r="G33" s="107"/>
      <c r="H33" s="107"/>
      <c r="I33" s="110"/>
      <c r="J33" s="110"/>
      <c r="K33" s="110"/>
      <c r="L33" s="110"/>
      <c r="M33" s="110"/>
      <c r="N33" s="111"/>
    </row>
    <row r="34" spans="1:17" x14ac:dyDescent="0.25">
      <c r="A34" s="102"/>
      <c r="B34" s="107"/>
      <c r="C34" s="107"/>
      <c r="D34" s="107"/>
      <c r="E34" s="107"/>
      <c r="F34" s="107"/>
      <c r="G34" s="107"/>
      <c r="H34" s="107"/>
      <c r="I34" s="110"/>
      <c r="J34" s="110"/>
      <c r="K34" s="110"/>
      <c r="L34" s="110"/>
      <c r="M34" s="110"/>
      <c r="N34" s="111"/>
    </row>
    <row r="35" spans="1:17" x14ac:dyDescent="0.25">
      <c r="A35" s="102"/>
      <c r="B35" s="107"/>
      <c r="C35" s="107"/>
      <c r="D35" s="107"/>
      <c r="E35" s="107"/>
      <c r="F35" s="107"/>
      <c r="G35" s="107"/>
      <c r="H35" s="107"/>
      <c r="I35" s="110"/>
      <c r="J35" s="110"/>
      <c r="K35" s="110"/>
      <c r="L35" s="110"/>
      <c r="M35" s="110"/>
      <c r="N35" s="111"/>
    </row>
    <row r="36" spans="1:17" x14ac:dyDescent="0.25">
      <c r="A36" s="102"/>
      <c r="B36" s="125" t="s">
        <v>146</v>
      </c>
      <c r="C36" s="107"/>
      <c r="D36" s="107"/>
      <c r="E36" s="107"/>
      <c r="F36" s="107"/>
      <c r="G36" s="107"/>
      <c r="H36" s="107"/>
      <c r="I36" s="110"/>
      <c r="J36" s="110"/>
      <c r="K36" s="110"/>
      <c r="L36" s="110"/>
      <c r="M36" s="110"/>
      <c r="N36" s="111"/>
    </row>
    <row r="37" spans="1:17" x14ac:dyDescent="0.25">
      <c r="A37" s="102"/>
      <c r="B37" s="107"/>
      <c r="C37" s="107"/>
      <c r="D37" s="107"/>
      <c r="E37" s="107"/>
      <c r="F37" s="107"/>
      <c r="G37" s="107"/>
      <c r="H37" s="107"/>
      <c r="I37" s="110"/>
      <c r="J37" s="110"/>
      <c r="K37" s="110"/>
      <c r="L37" s="110"/>
      <c r="M37" s="110"/>
      <c r="N37" s="111"/>
    </row>
    <row r="38" spans="1:17" x14ac:dyDescent="0.25">
      <c r="A38" s="102"/>
      <c r="B38" s="107"/>
      <c r="C38" s="107"/>
      <c r="D38" s="107"/>
      <c r="E38" s="107"/>
      <c r="F38" s="107"/>
      <c r="G38" s="107"/>
      <c r="H38" s="107"/>
      <c r="I38" s="110"/>
      <c r="J38" s="110"/>
      <c r="K38" s="110"/>
      <c r="L38" s="110"/>
      <c r="M38" s="110"/>
      <c r="N38" s="111"/>
    </row>
    <row r="39" spans="1:17" x14ac:dyDescent="0.25">
      <c r="A39" s="102"/>
      <c r="B39" s="128" t="s">
        <v>33</v>
      </c>
      <c r="C39" s="128" t="s">
        <v>58</v>
      </c>
      <c r="D39" s="127" t="s">
        <v>51</v>
      </c>
      <c r="E39" s="127" t="s">
        <v>16</v>
      </c>
      <c r="F39" s="107"/>
      <c r="G39" s="107"/>
      <c r="H39" s="107"/>
      <c r="I39" s="110"/>
      <c r="J39" s="110"/>
      <c r="K39" s="110"/>
      <c r="L39" s="110"/>
      <c r="M39" s="110"/>
      <c r="N39" s="111"/>
    </row>
    <row r="40" spans="1:17" ht="28.5" x14ac:dyDescent="0.25">
      <c r="A40" s="102"/>
      <c r="B40" s="108" t="s">
        <v>147</v>
      </c>
      <c r="C40" s="109">
        <v>40</v>
      </c>
      <c r="D40" s="126">
        <v>0</v>
      </c>
      <c r="E40" s="226">
        <f>+D40+D41</f>
        <v>10</v>
      </c>
      <c r="F40" s="107"/>
      <c r="G40" s="107"/>
      <c r="H40" s="107"/>
      <c r="I40" s="110"/>
      <c r="J40" s="110"/>
      <c r="K40" s="110"/>
      <c r="L40" s="110"/>
      <c r="M40" s="110"/>
      <c r="N40" s="111"/>
    </row>
    <row r="41" spans="1:17" ht="57" x14ac:dyDescent="0.25">
      <c r="A41" s="102"/>
      <c r="B41" s="108" t="s">
        <v>148</v>
      </c>
      <c r="C41" s="109">
        <v>60</v>
      </c>
      <c r="D41" s="126">
        <v>10</v>
      </c>
      <c r="E41" s="227"/>
      <c r="F41" s="107"/>
      <c r="G41" s="107"/>
      <c r="H41" s="107"/>
      <c r="I41" s="110"/>
      <c r="J41" s="110"/>
      <c r="K41" s="110"/>
      <c r="L41" s="110"/>
      <c r="M41" s="110"/>
      <c r="N41" s="111"/>
    </row>
    <row r="42" spans="1:17" x14ac:dyDescent="0.25">
      <c r="A42" s="102"/>
      <c r="C42" s="103"/>
      <c r="D42" s="39"/>
      <c r="E42" s="104"/>
      <c r="F42" s="40"/>
      <c r="G42" s="40"/>
      <c r="H42" s="40"/>
      <c r="I42" s="23"/>
      <c r="J42" s="23"/>
      <c r="K42" s="23"/>
      <c r="L42" s="23"/>
      <c r="M42" s="23"/>
    </row>
    <row r="43" spans="1:17" x14ac:dyDescent="0.25">
      <c r="A43" s="102"/>
      <c r="C43" s="103"/>
      <c r="D43" s="39"/>
      <c r="E43" s="104"/>
      <c r="F43" s="40"/>
      <c r="G43" s="40"/>
      <c r="H43" s="40"/>
      <c r="I43" s="23"/>
      <c r="J43" s="23"/>
      <c r="K43" s="23"/>
      <c r="L43" s="23"/>
      <c r="M43" s="23"/>
    </row>
    <row r="44" spans="1:17" x14ac:dyDescent="0.25">
      <c r="A44" s="102"/>
      <c r="C44" s="103"/>
      <c r="D44" s="39"/>
      <c r="E44" s="104"/>
      <c r="F44" s="40"/>
      <c r="G44" s="40"/>
      <c r="H44" s="40"/>
      <c r="I44" s="23"/>
      <c r="J44" s="23"/>
      <c r="K44" s="23"/>
      <c r="L44" s="23"/>
      <c r="M44" s="23"/>
    </row>
    <row r="45" spans="1:17" ht="15.75" thickBot="1" x14ac:dyDescent="0.3">
      <c r="M45" s="244" t="s">
        <v>35</v>
      </c>
      <c r="N45" s="244"/>
    </row>
    <row r="46" spans="1:17" x14ac:dyDescent="0.25">
      <c r="B46" s="67" t="s">
        <v>30</v>
      </c>
      <c r="M46" s="66"/>
      <c r="N46" s="66"/>
    </row>
    <row r="47" spans="1:17" ht="15.75" thickBot="1" x14ac:dyDescent="0.3">
      <c r="M47" s="66"/>
      <c r="N47" s="66"/>
    </row>
    <row r="48" spans="1:17" s="8" customFormat="1" ht="109.5" customHeight="1" x14ac:dyDescent="0.25">
      <c r="B48" s="121" t="s">
        <v>149</v>
      </c>
      <c r="C48" s="121" t="s">
        <v>150</v>
      </c>
      <c r="D48" s="121" t="s">
        <v>151</v>
      </c>
      <c r="E48" s="55" t="s">
        <v>45</v>
      </c>
      <c r="F48" s="55" t="s">
        <v>22</v>
      </c>
      <c r="G48" s="55" t="s">
        <v>103</v>
      </c>
      <c r="H48" s="55" t="s">
        <v>17</v>
      </c>
      <c r="I48" s="55" t="s">
        <v>10</v>
      </c>
      <c r="J48" s="55" t="s">
        <v>31</v>
      </c>
      <c r="K48" s="55" t="s">
        <v>61</v>
      </c>
      <c r="L48" s="55" t="s">
        <v>20</v>
      </c>
      <c r="M48" s="106" t="s">
        <v>26</v>
      </c>
      <c r="N48" s="121" t="s">
        <v>152</v>
      </c>
      <c r="O48" s="55" t="s">
        <v>36</v>
      </c>
      <c r="P48" s="56" t="s">
        <v>11</v>
      </c>
      <c r="Q48" s="56" t="s">
        <v>19</v>
      </c>
    </row>
    <row r="49" spans="1:26" s="29" customFormat="1" x14ac:dyDescent="0.25">
      <c r="A49" s="47">
        <v>1</v>
      </c>
      <c r="B49" s="117" t="s">
        <v>163</v>
      </c>
      <c r="C49" s="118" t="s">
        <v>163</v>
      </c>
      <c r="D49" s="48" t="s">
        <v>200</v>
      </c>
      <c r="E49" s="182" t="s">
        <v>199</v>
      </c>
      <c r="F49" s="25" t="s">
        <v>140</v>
      </c>
      <c r="G49" s="157"/>
      <c r="H49" s="52">
        <v>41305</v>
      </c>
      <c r="I49" s="26">
        <v>41639</v>
      </c>
      <c r="J49" s="26" t="s">
        <v>141</v>
      </c>
      <c r="K49" s="26" t="s">
        <v>201</v>
      </c>
      <c r="L49" s="26" t="s">
        <v>310</v>
      </c>
      <c r="M49" s="105">
        <v>35</v>
      </c>
      <c r="N49" s="105">
        <v>35</v>
      </c>
      <c r="O49" s="27"/>
      <c r="P49" s="27">
        <v>30</v>
      </c>
      <c r="Q49" s="158"/>
      <c r="R49" s="28"/>
      <c r="S49" s="28"/>
      <c r="T49" s="28"/>
      <c r="U49" s="28"/>
      <c r="V49" s="28"/>
      <c r="W49" s="28"/>
      <c r="X49" s="28"/>
      <c r="Y49" s="28"/>
      <c r="Z49" s="28"/>
    </row>
    <row r="50" spans="1:26" s="29" customFormat="1" x14ac:dyDescent="0.25">
      <c r="A50" s="47">
        <f>+A49+1</f>
        <v>2</v>
      </c>
      <c r="B50" s="117" t="s">
        <v>163</v>
      </c>
      <c r="C50" s="118" t="s">
        <v>163</v>
      </c>
      <c r="D50" s="117" t="s">
        <v>200</v>
      </c>
      <c r="E50" s="182" t="s">
        <v>202</v>
      </c>
      <c r="F50" s="25" t="s">
        <v>140</v>
      </c>
      <c r="G50" s="25"/>
      <c r="H50" s="120">
        <v>41671</v>
      </c>
      <c r="I50" s="26">
        <v>41912</v>
      </c>
      <c r="J50" s="114" t="s">
        <v>141</v>
      </c>
      <c r="K50" s="114" t="s">
        <v>333</v>
      </c>
      <c r="L50" s="26" t="s">
        <v>310</v>
      </c>
      <c r="M50" s="105">
        <v>976</v>
      </c>
      <c r="N50" s="105">
        <v>976</v>
      </c>
      <c r="O50" s="27"/>
      <c r="P50" s="27">
        <v>31</v>
      </c>
      <c r="Q50" s="158"/>
      <c r="R50" s="28"/>
      <c r="S50" s="28"/>
      <c r="T50" s="28"/>
      <c r="U50" s="28"/>
      <c r="V50" s="28"/>
      <c r="W50" s="28"/>
      <c r="X50" s="28"/>
      <c r="Y50" s="28"/>
      <c r="Z50" s="28"/>
    </row>
    <row r="51" spans="1:26" s="29" customFormat="1" ht="75.75" customHeight="1" x14ac:dyDescent="0.25">
      <c r="A51" s="47">
        <f t="shared" ref="A51:A56" si="0">+A50+1</f>
        <v>3</v>
      </c>
      <c r="B51" s="48" t="s">
        <v>163</v>
      </c>
      <c r="C51" s="118" t="s">
        <v>163</v>
      </c>
      <c r="D51" s="48" t="s">
        <v>203</v>
      </c>
      <c r="E51" s="182" t="s">
        <v>208</v>
      </c>
      <c r="F51" s="25" t="s">
        <v>140</v>
      </c>
      <c r="G51" s="25"/>
      <c r="H51" s="120">
        <v>39904</v>
      </c>
      <c r="I51" s="26">
        <v>40147</v>
      </c>
      <c r="J51" s="26" t="s">
        <v>141</v>
      </c>
      <c r="K51" s="114" t="s">
        <v>310</v>
      </c>
      <c r="L51" s="114" t="s">
        <v>205</v>
      </c>
      <c r="M51" s="105">
        <v>0</v>
      </c>
      <c r="N51" s="105">
        <v>0</v>
      </c>
      <c r="O51" s="27">
        <v>65000000</v>
      </c>
      <c r="P51" s="27" t="s">
        <v>204</v>
      </c>
      <c r="Q51" s="158" t="s">
        <v>335</v>
      </c>
      <c r="R51" s="28"/>
      <c r="S51" s="28"/>
      <c r="T51" s="28"/>
      <c r="U51" s="28"/>
      <c r="V51" s="28"/>
      <c r="W51" s="28"/>
      <c r="X51" s="28"/>
      <c r="Y51" s="28"/>
      <c r="Z51" s="28"/>
    </row>
    <row r="52" spans="1:26" s="29" customFormat="1" x14ac:dyDescent="0.25">
      <c r="A52" s="47">
        <f t="shared" si="0"/>
        <v>4</v>
      </c>
      <c r="B52" s="48"/>
      <c r="C52" s="49"/>
      <c r="D52" s="48"/>
      <c r="E52" s="182"/>
      <c r="F52" s="25"/>
      <c r="G52" s="25"/>
      <c r="H52" s="25"/>
      <c r="I52" s="26"/>
      <c r="J52" s="26"/>
      <c r="K52" s="26"/>
      <c r="L52" s="26"/>
      <c r="M52" s="105"/>
      <c r="N52" s="105"/>
      <c r="O52" s="27"/>
      <c r="P52" s="27"/>
      <c r="Q52" s="158"/>
      <c r="R52" s="28"/>
      <c r="S52" s="28"/>
      <c r="T52" s="28"/>
      <c r="U52" s="28"/>
      <c r="V52" s="28"/>
      <c r="W52" s="28"/>
      <c r="X52" s="28"/>
      <c r="Y52" s="28"/>
      <c r="Z52" s="28"/>
    </row>
    <row r="53" spans="1:26" s="29" customFormat="1" x14ac:dyDescent="0.25">
      <c r="A53" s="47">
        <f t="shared" si="0"/>
        <v>5</v>
      </c>
      <c r="B53" s="48"/>
      <c r="C53" s="49"/>
      <c r="D53" s="48"/>
      <c r="E53" s="182"/>
      <c r="F53" s="25"/>
      <c r="G53" s="25"/>
      <c r="H53" s="25"/>
      <c r="I53" s="26"/>
      <c r="J53" s="26"/>
      <c r="K53" s="26"/>
      <c r="L53" s="26"/>
      <c r="M53" s="105"/>
      <c r="N53" s="105"/>
      <c r="O53" s="27"/>
      <c r="P53" s="27"/>
      <c r="Q53" s="158"/>
      <c r="R53" s="28"/>
      <c r="S53" s="28"/>
      <c r="T53" s="28"/>
      <c r="U53" s="28"/>
      <c r="V53" s="28"/>
      <c r="W53" s="28"/>
      <c r="X53" s="28"/>
      <c r="Y53" s="28"/>
      <c r="Z53" s="28"/>
    </row>
    <row r="54" spans="1:26" s="29" customFormat="1" x14ac:dyDescent="0.25">
      <c r="A54" s="47">
        <f t="shared" si="0"/>
        <v>6</v>
      </c>
      <c r="B54" s="48"/>
      <c r="C54" s="49"/>
      <c r="D54" s="48"/>
      <c r="E54" s="182"/>
      <c r="F54" s="25"/>
      <c r="G54" s="25"/>
      <c r="H54" s="25"/>
      <c r="I54" s="26"/>
      <c r="J54" s="26"/>
      <c r="K54" s="26"/>
      <c r="L54" s="26"/>
      <c r="M54" s="105"/>
      <c r="N54" s="105"/>
      <c r="O54" s="27"/>
      <c r="P54" s="27"/>
      <c r="Q54" s="158"/>
      <c r="R54" s="28"/>
      <c r="S54" s="28"/>
      <c r="T54" s="28"/>
      <c r="U54" s="28"/>
      <c r="V54" s="28"/>
      <c r="W54" s="28"/>
      <c r="X54" s="28"/>
      <c r="Y54" s="28"/>
      <c r="Z54" s="28"/>
    </row>
    <row r="55" spans="1:26" s="29" customFormat="1" x14ac:dyDescent="0.25">
      <c r="A55" s="47">
        <f t="shared" si="0"/>
        <v>7</v>
      </c>
      <c r="B55" s="48"/>
      <c r="C55" s="49"/>
      <c r="D55" s="48"/>
      <c r="E55" s="182"/>
      <c r="F55" s="25"/>
      <c r="G55" s="25"/>
      <c r="H55" s="25"/>
      <c r="I55" s="26"/>
      <c r="J55" s="26"/>
      <c r="K55" s="26"/>
      <c r="L55" s="26"/>
      <c r="M55" s="105"/>
      <c r="N55" s="105"/>
      <c r="O55" s="27"/>
      <c r="P55" s="27"/>
      <c r="Q55" s="158"/>
      <c r="R55" s="28"/>
      <c r="S55" s="28"/>
      <c r="T55" s="28"/>
      <c r="U55" s="28"/>
      <c r="V55" s="28"/>
      <c r="W55" s="28"/>
      <c r="X55" s="28"/>
      <c r="Y55" s="28"/>
      <c r="Z55" s="28"/>
    </row>
    <row r="56" spans="1:26" s="29" customFormat="1" x14ac:dyDescent="0.25">
      <c r="A56" s="47">
        <f t="shared" si="0"/>
        <v>8</v>
      </c>
      <c r="B56" s="48"/>
      <c r="C56" s="49"/>
      <c r="D56" s="48"/>
      <c r="E56" s="182"/>
      <c r="F56" s="25"/>
      <c r="G56" s="25"/>
      <c r="H56" s="25"/>
      <c r="I56" s="26"/>
      <c r="J56" s="26"/>
      <c r="K56" s="26"/>
      <c r="L56" s="26"/>
      <c r="M56" s="105"/>
      <c r="N56" s="105"/>
      <c r="O56" s="27"/>
      <c r="P56" s="27"/>
      <c r="Q56" s="158"/>
      <c r="R56" s="28"/>
      <c r="S56" s="28"/>
      <c r="T56" s="28"/>
      <c r="U56" s="28"/>
      <c r="V56" s="28"/>
      <c r="W56" s="28"/>
      <c r="X56" s="28"/>
      <c r="Y56" s="28"/>
      <c r="Z56" s="28"/>
    </row>
    <row r="57" spans="1:26" s="29" customFormat="1" x14ac:dyDescent="0.25">
      <c r="A57" s="47"/>
      <c r="B57" s="50" t="s">
        <v>16</v>
      </c>
      <c r="C57" s="49"/>
      <c r="D57" s="48"/>
      <c r="E57" s="24"/>
      <c r="F57" s="25"/>
      <c r="G57" s="25"/>
      <c r="H57" s="25"/>
      <c r="I57" s="26"/>
      <c r="J57" s="26"/>
      <c r="K57" s="51" t="s">
        <v>334</v>
      </c>
      <c r="L57" s="51" t="s">
        <v>205</v>
      </c>
      <c r="M57" s="156">
        <v>976</v>
      </c>
      <c r="N57" s="156">
        <v>976</v>
      </c>
      <c r="O57" s="27"/>
      <c r="P57" s="27"/>
      <c r="Q57" s="159"/>
    </row>
    <row r="58" spans="1:26" s="30" customFormat="1" x14ac:dyDescent="0.25">
      <c r="E58" s="31"/>
    </row>
    <row r="59" spans="1:26" s="30" customFormat="1" x14ac:dyDescent="0.25">
      <c r="B59" s="245" t="s">
        <v>28</v>
      </c>
      <c r="C59" s="245" t="s">
        <v>27</v>
      </c>
      <c r="D59" s="243" t="s">
        <v>34</v>
      </c>
      <c r="E59" s="243"/>
    </row>
    <row r="60" spans="1:26" s="30" customFormat="1" x14ac:dyDescent="0.25">
      <c r="B60" s="246"/>
      <c r="C60" s="246"/>
      <c r="D60" s="62" t="s">
        <v>23</v>
      </c>
      <c r="E60" s="63" t="s">
        <v>24</v>
      </c>
    </row>
    <row r="61" spans="1:26" s="30" customFormat="1" ht="30.6" customHeight="1" x14ac:dyDescent="0.25">
      <c r="B61" s="60" t="s">
        <v>21</v>
      </c>
      <c r="C61" s="61" t="str">
        <f>+K57</f>
        <v>19MESES</v>
      </c>
      <c r="D61" s="58"/>
      <c r="E61" s="58" t="s">
        <v>181</v>
      </c>
      <c r="F61" s="32"/>
      <c r="G61" s="32"/>
      <c r="H61" s="32"/>
      <c r="I61" s="32"/>
      <c r="J61" s="32"/>
      <c r="K61" s="32"/>
      <c r="L61" s="32"/>
      <c r="M61" s="32"/>
    </row>
    <row r="62" spans="1:26" s="30" customFormat="1" ht="30" customHeight="1" x14ac:dyDescent="0.25">
      <c r="B62" s="60" t="s">
        <v>25</v>
      </c>
      <c r="C62" s="61" t="s">
        <v>206</v>
      </c>
      <c r="D62" s="58" t="s">
        <v>181</v>
      </c>
      <c r="E62" s="192"/>
    </row>
    <row r="63" spans="1:26" s="30" customFormat="1" x14ac:dyDescent="0.25">
      <c r="B63" s="33"/>
      <c r="C63" s="241"/>
      <c r="D63" s="241"/>
      <c r="E63" s="241"/>
      <c r="F63" s="241"/>
      <c r="G63" s="241"/>
      <c r="H63" s="241"/>
      <c r="I63" s="241"/>
      <c r="J63" s="241"/>
      <c r="K63" s="241"/>
      <c r="L63" s="241"/>
      <c r="M63" s="241"/>
      <c r="N63" s="241"/>
    </row>
    <row r="64" spans="1:26" ht="28.15" customHeight="1" thickBot="1" x14ac:dyDescent="0.3"/>
    <row r="65" spans="2:17" ht="27" thickBot="1" x14ac:dyDescent="0.3">
      <c r="B65" s="240" t="s">
        <v>104</v>
      </c>
      <c r="C65" s="240"/>
      <c r="D65" s="240"/>
      <c r="E65" s="240"/>
      <c r="F65" s="240"/>
      <c r="G65" s="240"/>
      <c r="H65" s="240"/>
      <c r="I65" s="240"/>
      <c r="J65" s="240"/>
      <c r="K65" s="240"/>
      <c r="L65" s="240"/>
      <c r="M65" s="240"/>
      <c r="N65" s="240"/>
    </row>
    <row r="68" spans="2:17" ht="109.5" customHeight="1" x14ac:dyDescent="0.25">
      <c r="B68" s="123" t="s">
        <v>153</v>
      </c>
      <c r="C68" s="69" t="s">
        <v>2</v>
      </c>
      <c r="D68" s="69" t="s">
        <v>106</v>
      </c>
      <c r="E68" s="69" t="s">
        <v>105</v>
      </c>
      <c r="F68" s="69" t="s">
        <v>107</v>
      </c>
      <c r="G68" s="69" t="s">
        <v>108</v>
      </c>
      <c r="H68" s="69" t="s">
        <v>109</v>
      </c>
      <c r="I68" s="69" t="s">
        <v>110</v>
      </c>
      <c r="J68" s="69" t="s">
        <v>111</v>
      </c>
      <c r="K68" s="69" t="s">
        <v>112</v>
      </c>
      <c r="L68" s="69" t="s">
        <v>113</v>
      </c>
      <c r="M68" s="99" t="s">
        <v>114</v>
      </c>
      <c r="N68" s="99" t="s">
        <v>115</v>
      </c>
      <c r="O68" s="236" t="s">
        <v>3</v>
      </c>
      <c r="P68" s="237"/>
      <c r="Q68" s="69" t="s">
        <v>18</v>
      </c>
    </row>
    <row r="69" spans="2:17" x14ac:dyDescent="0.25">
      <c r="B69" s="178" t="s">
        <v>167</v>
      </c>
      <c r="C69" s="178" t="s">
        <v>168</v>
      </c>
      <c r="D69" s="178" t="s">
        <v>171</v>
      </c>
      <c r="E69" s="5"/>
      <c r="F69" s="4"/>
      <c r="G69" s="4"/>
      <c r="H69" s="4"/>
      <c r="I69" s="100" t="s">
        <v>140</v>
      </c>
      <c r="J69" s="100" t="s">
        <v>140</v>
      </c>
      <c r="K69" s="100" t="s">
        <v>140</v>
      </c>
      <c r="L69" s="100" t="s">
        <v>140</v>
      </c>
      <c r="M69" s="100" t="s">
        <v>140</v>
      </c>
      <c r="N69" s="100" t="s">
        <v>140</v>
      </c>
      <c r="O69" s="220" t="s">
        <v>328</v>
      </c>
      <c r="P69" s="221"/>
      <c r="Q69" s="64" t="s">
        <v>141</v>
      </c>
    </row>
    <row r="70" spans="2:17" x14ac:dyDescent="0.25">
      <c r="B70" s="178" t="s">
        <v>167</v>
      </c>
      <c r="C70" s="178" t="s">
        <v>169</v>
      </c>
      <c r="D70" s="178" t="s">
        <v>172</v>
      </c>
      <c r="E70" s="5"/>
      <c r="F70" s="4"/>
      <c r="G70" s="4"/>
      <c r="H70" s="4"/>
      <c r="I70" s="100" t="s">
        <v>140</v>
      </c>
      <c r="J70" s="100" t="s">
        <v>140</v>
      </c>
      <c r="K70" s="100" t="s">
        <v>140</v>
      </c>
      <c r="L70" s="100" t="s">
        <v>140</v>
      </c>
      <c r="M70" s="100" t="s">
        <v>140</v>
      </c>
      <c r="N70" s="100" t="s">
        <v>140</v>
      </c>
      <c r="O70" s="220" t="s">
        <v>328</v>
      </c>
      <c r="P70" s="221"/>
      <c r="Q70" s="64" t="s">
        <v>141</v>
      </c>
    </row>
    <row r="71" spans="2:17" x14ac:dyDescent="0.25">
      <c r="B71" s="178" t="s">
        <v>167</v>
      </c>
      <c r="C71" s="178" t="s">
        <v>170</v>
      </c>
      <c r="D71" s="178" t="s">
        <v>173</v>
      </c>
      <c r="E71" s="5"/>
      <c r="F71" s="4"/>
      <c r="G71" s="4"/>
      <c r="H71" s="4"/>
      <c r="I71" s="100" t="s">
        <v>140</v>
      </c>
      <c r="J71" s="100" t="s">
        <v>140</v>
      </c>
      <c r="K71" s="100" t="s">
        <v>140</v>
      </c>
      <c r="L71" s="100" t="s">
        <v>140</v>
      </c>
      <c r="M71" s="100" t="s">
        <v>140</v>
      </c>
      <c r="N71" s="100" t="s">
        <v>140</v>
      </c>
      <c r="O71" s="220" t="s">
        <v>328</v>
      </c>
      <c r="P71" s="221"/>
      <c r="Q71" s="64" t="s">
        <v>141</v>
      </c>
    </row>
    <row r="72" spans="2:17" x14ac:dyDescent="0.25">
      <c r="B72" s="178" t="s">
        <v>174</v>
      </c>
      <c r="C72" s="178" t="s">
        <v>175</v>
      </c>
      <c r="D72" s="178" t="s">
        <v>171</v>
      </c>
      <c r="E72" s="5">
        <v>80</v>
      </c>
      <c r="F72" s="4"/>
      <c r="G72" s="4"/>
      <c r="H72" s="100" t="s">
        <v>140</v>
      </c>
      <c r="I72" s="100"/>
      <c r="J72" s="100" t="s">
        <v>140</v>
      </c>
      <c r="K72" s="100" t="s">
        <v>140</v>
      </c>
      <c r="L72" s="100" t="s">
        <v>140</v>
      </c>
      <c r="M72" s="100" t="s">
        <v>140</v>
      </c>
      <c r="N72" s="100" t="s">
        <v>140</v>
      </c>
      <c r="O72" s="220" t="s">
        <v>329</v>
      </c>
      <c r="P72" s="221"/>
      <c r="Q72" s="124" t="s">
        <v>141</v>
      </c>
    </row>
    <row r="73" spans="2:17" x14ac:dyDescent="0.25">
      <c r="B73" s="178" t="s">
        <v>174</v>
      </c>
      <c r="C73" s="178" t="s">
        <v>176</v>
      </c>
      <c r="D73" s="178" t="s">
        <v>180</v>
      </c>
      <c r="E73" s="5">
        <v>60</v>
      </c>
      <c r="F73" s="4"/>
      <c r="G73" s="4"/>
      <c r="H73" s="100" t="s">
        <v>140</v>
      </c>
      <c r="I73" s="100"/>
      <c r="J73" s="100" t="s">
        <v>140</v>
      </c>
      <c r="K73" s="100" t="s">
        <v>140</v>
      </c>
      <c r="L73" s="100" t="s">
        <v>140</v>
      </c>
      <c r="M73" s="100" t="s">
        <v>140</v>
      </c>
      <c r="N73" s="100" t="s">
        <v>140</v>
      </c>
      <c r="O73" s="220" t="s">
        <v>329</v>
      </c>
      <c r="P73" s="221"/>
      <c r="Q73" s="124" t="s">
        <v>141</v>
      </c>
    </row>
    <row r="74" spans="2:17" x14ac:dyDescent="0.25">
      <c r="B74" s="178" t="s">
        <v>174</v>
      </c>
      <c r="C74" s="178" t="s">
        <v>177</v>
      </c>
      <c r="D74" s="178" t="s">
        <v>173</v>
      </c>
      <c r="E74" s="5">
        <v>65</v>
      </c>
      <c r="F74" s="4"/>
      <c r="G74" s="4"/>
      <c r="H74" s="100" t="s">
        <v>140</v>
      </c>
      <c r="I74" s="100"/>
      <c r="J74" s="100" t="s">
        <v>140</v>
      </c>
      <c r="K74" s="100" t="s">
        <v>140</v>
      </c>
      <c r="L74" s="100" t="s">
        <v>140</v>
      </c>
      <c r="M74" s="100" t="s">
        <v>140</v>
      </c>
      <c r="N74" s="100" t="s">
        <v>140</v>
      </c>
      <c r="O74" s="220" t="s">
        <v>329</v>
      </c>
      <c r="P74" s="221"/>
      <c r="Q74" s="124" t="s">
        <v>141</v>
      </c>
    </row>
    <row r="75" spans="2:17" x14ac:dyDescent="0.25">
      <c r="B75" s="178" t="s">
        <v>174</v>
      </c>
      <c r="C75" s="178" t="s">
        <v>178</v>
      </c>
      <c r="D75" s="178" t="s">
        <v>180</v>
      </c>
      <c r="E75" s="5">
        <v>65</v>
      </c>
      <c r="F75" s="4"/>
      <c r="G75" s="4"/>
      <c r="H75" s="100" t="s">
        <v>140</v>
      </c>
      <c r="I75" s="100"/>
      <c r="J75" s="100" t="s">
        <v>140</v>
      </c>
      <c r="K75" s="100" t="s">
        <v>140</v>
      </c>
      <c r="L75" s="100" t="s">
        <v>140</v>
      </c>
      <c r="M75" s="100" t="s">
        <v>140</v>
      </c>
      <c r="N75" s="100" t="s">
        <v>140</v>
      </c>
      <c r="O75" s="220" t="s">
        <v>329</v>
      </c>
      <c r="P75" s="221"/>
      <c r="Q75" s="64" t="s">
        <v>141</v>
      </c>
    </row>
    <row r="76" spans="2:17" x14ac:dyDescent="0.25">
      <c r="B76" s="178" t="s">
        <v>174</v>
      </c>
      <c r="C76" s="178" t="s">
        <v>179</v>
      </c>
      <c r="D76" s="178" t="s">
        <v>172</v>
      </c>
      <c r="E76" s="5">
        <v>60</v>
      </c>
      <c r="F76" s="4"/>
      <c r="G76" s="4"/>
      <c r="H76" s="100" t="s">
        <v>140</v>
      </c>
      <c r="I76" s="100"/>
      <c r="J76" s="100" t="s">
        <v>140</v>
      </c>
      <c r="K76" s="100" t="s">
        <v>140</v>
      </c>
      <c r="L76" s="100" t="s">
        <v>140</v>
      </c>
      <c r="M76" s="100" t="s">
        <v>140</v>
      </c>
      <c r="N76" s="100" t="s">
        <v>140</v>
      </c>
      <c r="O76" s="220" t="s">
        <v>329</v>
      </c>
      <c r="P76" s="221"/>
      <c r="Q76" s="64" t="s">
        <v>141</v>
      </c>
    </row>
    <row r="77" spans="2:17" x14ac:dyDescent="0.25">
      <c r="B77" s="3"/>
      <c r="C77" s="3"/>
      <c r="D77" s="5"/>
      <c r="E77" s="5"/>
      <c r="F77" s="4"/>
      <c r="G77" s="4"/>
      <c r="H77" s="4"/>
      <c r="I77" s="100"/>
      <c r="J77" s="100"/>
      <c r="K77" s="64"/>
      <c r="L77" s="64"/>
      <c r="M77" s="64"/>
      <c r="N77" s="64"/>
      <c r="O77" s="220"/>
      <c r="P77" s="221"/>
      <c r="Q77" s="64"/>
    </row>
    <row r="78" spans="2:17" x14ac:dyDescent="0.25">
      <c r="B78" s="64"/>
      <c r="C78" s="64"/>
      <c r="D78" s="64"/>
      <c r="E78" s="64"/>
      <c r="F78" s="64"/>
      <c r="G78" s="64"/>
      <c r="H78" s="64"/>
      <c r="I78" s="64"/>
      <c r="J78" s="64"/>
      <c r="K78" s="64"/>
      <c r="L78" s="64"/>
      <c r="M78" s="64"/>
      <c r="N78" s="64"/>
      <c r="O78" s="220"/>
      <c r="P78" s="221"/>
      <c r="Q78" s="64"/>
    </row>
    <row r="79" spans="2:17" x14ac:dyDescent="0.25">
      <c r="B79" s="9" t="s">
        <v>1</v>
      </c>
    </row>
    <row r="80" spans="2:17" x14ac:dyDescent="0.25">
      <c r="B80" s="9" t="s">
        <v>37</v>
      </c>
    </row>
    <row r="81" spans="2:17" x14ac:dyDescent="0.25">
      <c r="B81" s="9" t="s">
        <v>62</v>
      </c>
    </row>
    <row r="83" spans="2:17" ht="15.75" thickBot="1" x14ac:dyDescent="0.3"/>
    <row r="84" spans="2:17" ht="27" thickBot="1" x14ac:dyDescent="0.3">
      <c r="B84" s="230" t="s">
        <v>38</v>
      </c>
      <c r="C84" s="231"/>
      <c r="D84" s="231"/>
      <c r="E84" s="231"/>
      <c r="F84" s="231"/>
      <c r="G84" s="231"/>
      <c r="H84" s="231"/>
      <c r="I84" s="231"/>
      <c r="J84" s="231"/>
      <c r="K84" s="231"/>
      <c r="L84" s="231"/>
      <c r="M84" s="231"/>
      <c r="N84" s="232"/>
    </row>
    <row r="89" spans="2:17" ht="76.5" customHeight="1" x14ac:dyDescent="0.25">
      <c r="B89" s="57" t="s">
        <v>0</v>
      </c>
      <c r="C89" s="57" t="s">
        <v>39</v>
      </c>
      <c r="D89" s="57" t="s">
        <v>40</v>
      </c>
      <c r="E89" s="57" t="s">
        <v>116</v>
      </c>
      <c r="F89" s="57" t="s">
        <v>118</v>
      </c>
      <c r="G89" s="57" t="s">
        <v>119</v>
      </c>
      <c r="H89" s="57" t="s">
        <v>120</v>
      </c>
      <c r="I89" s="57" t="s">
        <v>117</v>
      </c>
      <c r="J89" s="236" t="s">
        <v>121</v>
      </c>
      <c r="K89" s="253"/>
      <c r="L89" s="237"/>
      <c r="M89" s="57" t="s">
        <v>125</v>
      </c>
      <c r="N89" s="57" t="s">
        <v>41</v>
      </c>
      <c r="O89" s="57" t="s">
        <v>42</v>
      </c>
      <c r="P89" s="236" t="s">
        <v>3</v>
      </c>
      <c r="Q89" s="237"/>
    </row>
    <row r="90" spans="2:17" ht="60.75" customHeight="1" x14ac:dyDescent="0.25">
      <c r="B90" s="93" t="s">
        <v>43</v>
      </c>
      <c r="C90" s="183">
        <f>(264/200)+(550/300)</f>
        <v>3.1533333333333333</v>
      </c>
      <c r="D90" s="3" t="s">
        <v>221</v>
      </c>
      <c r="E90" s="3">
        <v>59832938</v>
      </c>
      <c r="F90" s="3" t="s">
        <v>222</v>
      </c>
      <c r="G90" s="3" t="s">
        <v>223</v>
      </c>
      <c r="H90" s="184">
        <v>37310</v>
      </c>
      <c r="I90" s="5" t="s">
        <v>141</v>
      </c>
      <c r="J90" s="1" t="s">
        <v>163</v>
      </c>
      <c r="K90" s="185" t="s">
        <v>228</v>
      </c>
      <c r="L90" s="186" t="s">
        <v>230</v>
      </c>
      <c r="M90" s="64" t="s">
        <v>140</v>
      </c>
      <c r="N90" s="64" t="s">
        <v>140</v>
      </c>
      <c r="O90" s="64" t="s">
        <v>141</v>
      </c>
      <c r="P90" s="277"/>
      <c r="Q90" s="277"/>
    </row>
    <row r="91" spans="2:17" ht="60.75" customHeight="1" x14ac:dyDescent="0.25">
      <c r="B91" s="179" t="s">
        <v>43</v>
      </c>
      <c r="C91" s="183">
        <f t="shared" ref="C91:C93" si="1">(264/200)+(550/300)</f>
        <v>3.1533333333333333</v>
      </c>
      <c r="D91" s="3" t="s">
        <v>234</v>
      </c>
      <c r="E91" s="3">
        <v>5206770</v>
      </c>
      <c r="F91" s="3" t="s">
        <v>235</v>
      </c>
      <c r="G91" s="3" t="s">
        <v>236</v>
      </c>
      <c r="H91" s="184">
        <v>37960</v>
      </c>
      <c r="I91" s="5" t="s">
        <v>141</v>
      </c>
      <c r="J91" s="1" t="s">
        <v>237</v>
      </c>
      <c r="K91" s="185" t="s">
        <v>238</v>
      </c>
      <c r="L91" s="186" t="s">
        <v>239</v>
      </c>
      <c r="M91" s="124" t="s">
        <v>140</v>
      </c>
      <c r="N91" s="124" t="s">
        <v>140</v>
      </c>
      <c r="O91" s="124" t="s">
        <v>141</v>
      </c>
      <c r="P91" s="238" t="s">
        <v>339</v>
      </c>
      <c r="Q91" s="238"/>
    </row>
    <row r="92" spans="2:17" ht="30" x14ac:dyDescent="0.25">
      <c r="B92" s="179" t="s">
        <v>43</v>
      </c>
      <c r="C92" s="183">
        <f t="shared" si="1"/>
        <v>3.1533333333333333</v>
      </c>
      <c r="D92" s="3" t="s">
        <v>261</v>
      </c>
      <c r="E92" s="3">
        <v>79370614</v>
      </c>
      <c r="F92" s="3" t="s">
        <v>262</v>
      </c>
      <c r="G92" s="3" t="s">
        <v>223</v>
      </c>
      <c r="H92" s="184">
        <v>35053</v>
      </c>
      <c r="I92" s="5" t="s">
        <v>141</v>
      </c>
      <c r="J92" s="1" t="s">
        <v>263</v>
      </c>
      <c r="K92" s="185" t="s">
        <v>264</v>
      </c>
      <c r="L92" s="186" t="s">
        <v>265</v>
      </c>
      <c r="M92" s="124" t="s">
        <v>140</v>
      </c>
      <c r="N92" s="124" t="s">
        <v>140</v>
      </c>
      <c r="O92" s="124" t="s">
        <v>141</v>
      </c>
      <c r="P92" s="238"/>
      <c r="Q92" s="238"/>
    </row>
    <row r="93" spans="2:17" ht="60.75" customHeight="1" x14ac:dyDescent="0.25">
      <c r="B93" s="179" t="s">
        <v>43</v>
      </c>
      <c r="C93" s="183">
        <f t="shared" si="1"/>
        <v>3.1533333333333333</v>
      </c>
      <c r="D93" s="3" t="s">
        <v>269</v>
      </c>
      <c r="E93" s="3">
        <v>27297059</v>
      </c>
      <c r="F93" s="3" t="s">
        <v>222</v>
      </c>
      <c r="G93" s="3" t="s">
        <v>223</v>
      </c>
      <c r="H93" s="184">
        <v>37310</v>
      </c>
      <c r="I93" s="5" t="s">
        <v>141</v>
      </c>
      <c r="J93" s="1"/>
      <c r="K93" s="185"/>
      <c r="L93" s="186"/>
      <c r="M93" s="124" t="s">
        <v>140</v>
      </c>
      <c r="N93" s="124" t="s">
        <v>141</v>
      </c>
      <c r="O93" s="124" t="s">
        <v>141</v>
      </c>
      <c r="P93" s="238" t="s">
        <v>340</v>
      </c>
      <c r="Q93" s="238"/>
    </row>
    <row r="94" spans="2:17" ht="33.6" customHeight="1" x14ac:dyDescent="0.25">
      <c r="B94" s="93" t="s">
        <v>44</v>
      </c>
      <c r="C94" s="183">
        <f>(264/200)+(550/300)*2</f>
        <v>4.9866666666666664</v>
      </c>
      <c r="D94" s="3" t="s">
        <v>224</v>
      </c>
      <c r="E94" s="3">
        <v>1085286621</v>
      </c>
      <c r="F94" s="3" t="s">
        <v>225</v>
      </c>
      <c r="G94" s="3" t="s">
        <v>223</v>
      </c>
      <c r="H94" s="184">
        <v>41454</v>
      </c>
      <c r="I94" s="5" t="s">
        <v>141</v>
      </c>
      <c r="J94" s="1" t="s">
        <v>226</v>
      </c>
      <c r="K94" s="100" t="s">
        <v>227</v>
      </c>
      <c r="L94" s="100" t="s">
        <v>229</v>
      </c>
      <c r="M94" s="64" t="s">
        <v>140</v>
      </c>
      <c r="N94" s="64" t="s">
        <v>140</v>
      </c>
      <c r="O94" s="124" t="s">
        <v>141</v>
      </c>
      <c r="P94" s="238"/>
      <c r="Q94" s="238"/>
    </row>
    <row r="95" spans="2:17" ht="33.6" customHeight="1" x14ac:dyDescent="0.25">
      <c r="B95" s="179" t="s">
        <v>44</v>
      </c>
      <c r="C95" s="183">
        <f t="shared" ref="C95:C101" si="2">(264/200)+(550/300)*2</f>
        <v>4.9866666666666664</v>
      </c>
      <c r="D95" s="3" t="s">
        <v>240</v>
      </c>
      <c r="E95" s="3">
        <v>1085277895</v>
      </c>
      <c r="F95" s="3" t="s">
        <v>241</v>
      </c>
      <c r="G95" s="3" t="s">
        <v>223</v>
      </c>
      <c r="H95" s="184">
        <v>41629</v>
      </c>
      <c r="I95" s="5" t="s">
        <v>140</v>
      </c>
      <c r="J95" s="1" t="s">
        <v>223</v>
      </c>
      <c r="K95" s="100" t="s">
        <v>243</v>
      </c>
      <c r="L95" s="100" t="s">
        <v>242</v>
      </c>
      <c r="M95" s="124" t="s">
        <v>140</v>
      </c>
      <c r="N95" s="124" t="s">
        <v>140</v>
      </c>
      <c r="O95" s="124" t="s">
        <v>141</v>
      </c>
      <c r="P95" s="238"/>
      <c r="Q95" s="238"/>
    </row>
    <row r="96" spans="2:17" ht="33.6" customHeight="1" x14ac:dyDescent="0.25">
      <c r="B96" s="179" t="s">
        <v>44</v>
      </c>
      <c r="C96" s="183">
        <f t="shared" si="2"/>
        <v>4.9866666666666664</v>
      </c>
      <c r="D96" s="3" t="s">
        <v>244</v>
      </c>
      <c r="E96" s="3">
        <v>87065290</v>
      </c>
      <c r="F96" s="3" t="s">
        <v>235</v>
      </c>
      <c r="G96" s="3" t="s">
        <v>236</v>
      </c>
      <c r="H96" s="184">
        <v>40781</v>
      </c>
      <c r="I96" s="5" t="s">
        <v>140</v>
      </c>
      <c r="J96" s="1" t="s">
        <v>247</v>
      </c>
      <c r="K96" s="100" t="s">
        <v>246</v>
      </c>
      <c r="L96" s="100" t="s">
        <v>245</v>
      </c>
      <c r="M96" s="124" t="s">
        <v>140</v>
      </c>
      <c r="N96" s="124" t="s">
        <v>140</v>
      </c>
      <c r="O96" s="124" t="s">
        <v>141</v>
      </c>
      <c r="P96" s="238"/>
      <c r="Q96" s="238"/>
    </row>
    <row r="97" spans="2:17" ht="33.6" customHeight="1" x14ac:dyDescent="0.25">
      <c r="B97" s="179" t="s">
        <v>44</v>
      </c>
      <c r="C97" s="183">
        <f t="shared" si="2"/>
        <v>4.9866666666666664</v>
      </c>
      <c r="D97" s="3" t="s">
        <v>248</v>
      </c>
      <c r="E97" s="3">
        <v>30733372</v>
      </c>
      <c r="F97" s="3" t="s">
        <v>241</v>
      </c>
      <c r="G97" s="3" t="s">
        <v>249</v>
      </c>
      <c r="H97" s="184">
        <v>36720</v>
      </c>
      <c r="I97" s="5" t="s">
        <v>141</v>
      </c>
      <c r="J97" s="1" t="s">
        <v>250</v>
      </c>
      <c r="K97" s="100" t="s">
        <v>251</v>
      </c>
      <c r="L97" s="100" t="s">
        <v>252</v>
      </c>
      <c r="M97" s="124" t="s">
        <v>140</v>
      </c>
      <c r="N97" s="124" t="s">
        <v>140</v>
      </c>
      <c r="O97" s="124" t="s">
        <v>141</v>
      </c>
      <c r="P97" s="238" t="s">
        <v>339</v>
      </c>
      <c r="Q97" s="238"/>
    </row>
    <row r="98" spans="2:17" ht="33.6" customHeight="1" x14ac:dyDescent="0.25">
      <c r="B98" s="179" t="s">
        <v>44</v>
      </c>
      <c r="C98" s="183">
        <f t="shared" si="2"/>
        <v>4.9866666666666664</v>
      </c>
      <c r="D98" s="3" t="s">
        <v>253</v>
      </c>
      <c r="E98" s="3">
        <v>12754572</v>
      </c>
      <c r="F98" s="3" t="s">
        <v>235</v>
      </c>
      <c r="G98" s="3" t="s">
        <v>223</v>
      </c>
      <c r="H98" s="184">
        <v>40879</v>
      </c>
      <c r="I98" s="5" t="s">
        <v>141</v>
      </c>
      <c r="J98" s="1" t="s">
        <v>254</v>
      </c>
      <c r="K98" s="186" t="s">
        <v>255</v>
      </c>
      <c r="L98" s="100" t="s">
        <v>235</v>
      </c>
      <c r="M98" s="124" t="s">
        <v>140</v>
      </c>
      <c r="N98" s="124" t="s">
        <v>140</v>
      </c>
      <c r="O98" s="124" t="s">
        <v>141</v>
      </c>
      <c r="P98" s="238" t="s">
        <v>339</v>
      </c>
      <c r="Q98" s="238"/>
    </row>
    <row r="99" spans="2:17" ht="77.25" customHeight="1" x14ac:dyDescent="0.25">
      <c r="B99" s="179" t="s">
        <v>44</v>
      </c>
      <c r="C99" s="183">
        <f t="shared" si="2"/>
        <v>4.9866666666666664</v>
      </c>
      <c r="D99" s="3" t="s">
        <v>256</v>
      </c>
      <c r="E99" s="3">
        <v>5205796</v>
      </c>
      <c r="F99" s="3" t="s">
        <v>235</v>
      </c>
      <c r="G99" s="3" t="s">
        <v>236</v>
      </c>
      <c r="H99" s="184">
        <v>39061</v>
      </c>
      <c r="I99" s="5" t="s">
        <v>141</v>
      </c>
      <c r="J99" s="1"/>
      <c r="K99" s="186"/>
      <c r="L99" s="100"/>
      <c r="M99" s="124" t="s">
        <v>140</v>
      </c>
      <c r="N99" s="124" t="s">
        <v>141</v>
      </c>
      <c r="O99" s="124" t="s">
        <v>141</v>
      </c>
      <c r="P99" s="238" t="s">
        <v>341</v>
      </c>
      <c r="Q99" s="238"/>
    </row>
    <row r="100" spans="2:17" ht="62.25" customHeight="1" x14ac:dyDescent="0.25">
      <c r="B100" s="179" t="s">
        <v>44</v>
      </c>
      <c r="C100" s="183">
        <f t="shared" si="2"/>
        <v>4.9866666666666664</v>
      </c>
      <c r="D100" s="3" t="s">
        <v>257</v>
      </c>
      <c r="E100" s="3">
        <v>1085267109</v>
      </c>
      <c r="F100" s="3" t="s">
        <v>241</v>
      </c>
      <c r="G100" s="3" t="s">
        <v>236</v>
      </c>
      <c r="H100" s="184">
        <v>41390</v>
      </c>
      <c r="I100" s="5" t="s">
        <v>141</v>
      </c>
      <c r="J100" s="1" t="s">
        <v>258</v>
      </c>
      <c r="K100" s="186" t="s">
        <v>259</v>
      </c>
      <c r="L100" s="100" t="s">
        <v>260</v>
      </c>
      <c r="M100" s="124" t="s">
        <v>140</v>
      </c>
      <c r="N100" s="124" t="s">
        <v>141</v>
      </c>
      <c r="O100" s="124" t="s">
        <v>141</v>
      </c>
      <c r="P100" s="238" t="s">
        <v>341</v>
      </c>
      <c r="Q100" s="238"/>
    </row>
    <row r="101" spans="2:17" ht="33.6" customHeight="1" x14ac:dyDescent="0.25">
      <c r="B101" s="179" t="s">
        <v>44</v>
      </c>
      <c r="C101" s="183">
        <f t="shared" si="2"/>
        <v>4.9866666666666664</v>
      </c>
      <c r="D101" s="3" t="s">
        <v>266</v>
      </c>
      <c r="E101" s="3">
        <v>27082175</v>
      </c>
      <c r="F101" s="3" t="s">
        <v>241</v>
      </c>
      <c r="G101" s="3" t="s">
        <v>223</v>
      </c>
      <c r="H101" s="184">
        <v>36799</v>
      </c>
      <c r="I101" s="5" t="s">
        <v>140</v>
      </c>
      <c r="J101" s="1" t="s">
        <v>250</v>
      </c>
      <c r="K101" s="186" t="s">
        <v>267</v>
      </c>
      <c r="L101" s="100" t="s">
        <v>268</v>
      </c>
      <c r="M101" s="124" t="s">
        <v>140</v>
      </c>
      <c r="N101" s="124" t="s">
        <v>140</v>
      </c>
      <c r="O101" s="124" t="s">
        <v>141</v>
      </c>
      <c r="P101" s="238"/>
      <c r="Q101" s="238"/>
    </row>
    <row r="103" spans="2:17" ht="15.75" thickBot="1" x14ac:dyDescent="0.3"/>
    <row r="104" spans="2:17" ht="27" thickBot="1" x14ac:dyDescent="0.3">
      <c r="B104" s="230" t="s">
        <v>46</v>
      </c>
      <c r="C104" s="231"/>
      <c r="D104" s="231"/>
      <c r="E104" s="231"/>
      <c r="F104" s="231"/>
      <c r="G104" s="231"/>
      <c r="H104" s="231"/>
      <c r="I104" s="231"/>
      <c r="J104" s="231"/>
      <c r="K104" s="231"/>
      <c r="L104" s="231"/>
      <c r="M104" s="231"/>
      <c r="N104" s="232"/>
    </row>
    <row r="107" spans="2:17" ht="46.15" customHeight="1" x14ac:dyDescent="0.25">
      <c r="B107" s="69" t="s">
        <v>33</v>
      </c>
      <c r="C107" s="69" t="s">
        <v>47</v>
      </c>
      <c r="D107" s="236" t="s">
        <v>3</v>
      </c>
      <c r="E107" s="237"/>
    </row>
    <row r="108" spans="2:17" ht="46.9" customHeight="1" x14ac:dyDescent="0.25">
      <c r="B108" s="70" t="s">
        <v>126</v>
      </c>
      <c r="C108" s="126" t="s">
        <v>141</v>
      </c>
      <c r="D108" s="238" t="s">
        <v>327</v>
      </c>
      <c r="E108" s="239"/>
      <c r="G108" s="9">
        <v>0.3</v>
      </c>
    </row>
    <row r="111" spans="2:17" ht="26.25" x14ac:dyDescent="0.25">
      <c r="B111" s="228" t="s">
        <v>64</v>
      </c>
      <c r="C111" s="229"/>
      <c r="D111" s="229"/>
      <c r="E111" s="229"/>
      <c r="F111" s="229"/>
      <c r="G111" s="229"/>
      <c r="H111" s="229"/>
      <c r="I111" s="229"/>
      <c r="J111" s="229"/>
      <c r="K111" s="229"/>
      <c r="L111" s="229"/>
      <c r="M111" s="229"/>
      <c r="N111" s="229"/>
      <c r="O111" s="229"/>
      <c r="P111" s="229"/>
    </row>
    <row r="113" spans="1:26" ht="15.75" thickBot="1" x14ac:dyDescent="0.3"/>
    <row r="114" spans="1:26" ht="27" thickBot="1" x14ac:dyDescent="0.3">
      <c r="B114" s="230" t="s">
        <v>54</v>
      </c>
      <c r="C114" s="231"/>
      <c r="D114" s="231"/>
      <c r="E114" s="231"/>
      <c r="F114" s="231"/>
      <c r="G114" s="231"/>
      <c r="H114" s="231"/>
      <c r="I114" s="231"/>
      <c r="J114" s="231"/>
      <c r="K114" s="231"/>
      <c r="L114" s="231"/>
      <c r="M114" s="231"/>
      <c r="N114" s="232"/>
    </row>
    <row r="116" spans="1:26" ht="15.75" thickBot="1" x14ac:dyDescent="0.3">
      <c r="M116" s="66"/>
      <c r="N116" s="66"/>
    </row>
    <row r="117" spans="1:26" s="110" customFormat="1" ht="109.5" customHeight="1" x14ac:dyDescent="0.25">
      <c r="B117" s="121" t="s">
        <v>149</v>
      </c>
      <c r="C117" s="121" t="s">
        <v>150</v>
      </c>
      <c r="D117" s="121" t="s">
        <v>151</v>
      </c>
      <c r="E117" s="121" t="s">
        <v>45</v>
      </c>
      <c r="F117" s="121" t="s">
        <v>22</v>
      </c>
      <c r="G117" s="121" t="s">
        <v>103</v>
      </c>
      <c r="H117" s="121" t="s">
        <v>17</v>
      </c>
      <c r="I117" s="121" t="s">
        <v>10</v>
      </c>
      <c r="J117" s="121" t="s">
        <v>31</v>
      </c>
      <c r="K117" s="121" t="s">
        <v>61</v>
      </c>
      <c r="L117" s="121" t="s">
        <v>20</v>
      </c>
      <c r="M117" s="106" t="s">
        <v>26</v>
      </c>
      <c r="N117" s="121" t="s">
        <v>152</v>
      </c>
      <c r="O117" s="121" t="s">
        <v>36</v>
      </c>
      <c r="P117" s="122" t="s">
        <v>11</v>
      </c>
      <c r="Q117" s="122" t="s">
        <v>19</v>
      </c>
    </row>
    <row r="118" spans="1:26" s="116" customFormat="1" ht="30" x14ac:dyDescent="0.25">
      <c r="A118" s="47">
        <v>1</v>
      </c>
      <c r="B118" s="117" t="s">
        <v>163</v>
      </c>
      <c r="C118" s="116" t="s">
        <v>163</v>
      </c>
      <c r="D118" s="117" t="s">
        <v>207</v>
      </c>
      <c r="E118" s="112" t="s">
        <v>208</v>
      </c>
      <c r="F118" s="113" t="s">
        <v>141</v>
      </c>
      <c r="G118" s="157"/>
      <c r="H118" s="120">
        <v>39904</v>
      </c>
      <c r="I118" s="114">
        <v>40147</v>
      </c>
      <c r="J118" s="114"/>
      <c r="K118" s="182" t="s">
        <v>310</v>
      </c>
      <c r="L118" s="114" t="s">
        <v>205</v>
      </c>
      <c r="M118" s="105">
        <v>0</v>
      </c>
      <c r="N118" s="105">
        <f>+M118*G118</f>
        <v>0</v>
      </c>
      <c r="O118" s="27">
        <v>65000000</v>
      </c>
      <c r="P118" s="27" t="s">
        <v>209</v>
      </c>
      <c r="Q118" s="158"/>
      <c r="R118" s="115"/>
      <c r="S118" s="115"/>
      <c r="T118" s="115"/>
      <c r="U118" s="115"/>
      <c r="V118" s="115"/>
      <c r="W118" s="115"/>
      <c r="X118" s="115"/>
      <c r="Y118" s="115"/>
      <c r="Z118" s="115"/>
    </row>
    <row r="119" spans="1:26" s="116" customFormat="1" ht="45" x14ac:dyDescent="0.25">
      <c r="A119" s="47">
        <f>+A118+1</f>
        <v>2</v>
      </c>
      <c r="B119" s="117" t="s">
        <v>163</v>
      </c>
      <c r="C119" s="116" t="s">
        <v>163</v>
      </c>
      <c r="D119" s="117" t="s">
        <v>210</v>
      </c>
      <c r="E119" s="112" t="s">
        <v>208</v>
      </c>
      <c r="F119" s="113" t="s">
        <v>141</v>
      </c>
      <c r="G119" s="113"/>
      <c r="H119" s="120">
        <v>40186</v>
      </c>
      <c r="I119" s="114">
        <v>40532</v>
      </c>
      <c r="J119" s="114" t="s">
        <v>141</v>
      </c>
      <c r="K119" s="116" t="s">
        <v>310</v>
      </c>
      <c r="L119" s="114" t="s">
        <v>211</v>
      </c>
      <c r="M119" s="105">
        <v>0</v>
      </c>
      <c r="N119" s="105">
        <v>0</v>
      </c>
      <c r="O119" s="27">
        <v>48000000</v>
      </c>
      <c r="P119" s="27" t="s">
        <v>209</v>
      </c>
      <c r="Q119" s="158"/>
      <c r="R119" s="115"/>
      <c r="S119" s="115"/>
      <c r="T119" s="115"/>
      <c r="U119" s="115"/>
      <c r="V119" s="115"/>
      <c r="W119" s="115"/>
      <c r="X119" s="115"/>
      <c r="Y119" s="115"/>
      <c r="Z119" s="115"/>
    </row>
    <row r="120" spans="1:26" s="116" customFormat="1" x14ac:dyDescent="0.25">
      <c r="A120" s="47">
        <f t="shared" ref="A120:A125" si="3">+A119+1</f>
        <v>3</v>
      </c>
      <c r="B120" s="117"/>
      <c r="C120" s="118"/>
      <c r="D120" s="117"/>
      <c r="E120" s="112"/>
      <c r="F120" s="113"/>
      <c r="G120" s="113"/>
      <c r="H120" s="113"/>
      <c r="I120" s="114"/>
      <c r="J120" s="114"/>
      <c r="K120" s="114"/>
      <c r="L120" s="114"/>
      <c r="M120" s="105"/>
      <c r="N120" s="105"/>
      <c r="O120" s="27"/>
      <c r="P120" s="27"/>
      <c r="Q120" s="158"/>
      <c r="R120" s="115"/>
      <c r="S120" s="115"/>
      <c r="T120" s="115"/>
      <c r="U120" s="115"/>
      <c r="V120" s="115"/>
      <c r="W120" s="115"/>
      <c r="X120" s="115"/>
      <c r="Y120" s="115"/>
      <c r="Z120" s="115"/>
    </row>
    <row r="121" spans="1:26" s="116" customFormat="1" x14ac:dyDescent="0.25">
      <c r="A121" s="47">
        <f t="shared" si="3"/>
        <v>4</v>
      </c>
      <c r="B121" s="117"/>
      <c r="C121" s="118"/>
      <c r="D121" s="117"/>
      <c r="E121" s="112"/>
      <c r="F121" s="113"/>
      <c r="G121" s="113"/>
      <c r="H121" s="113"/>
      <c r="I121" s="114"/>
      <c r="J121" s="114"/>
      <c r="K121" s="114"/>
      <c r="L121" s="114"/>
      <c r="M121" s="105"/>
      <c r="N121" s="105"/>
      <c r="O121" s="27"/>
      <c r="P121" s="27"/>
      <c r="Q121" s="158"/>
      <c r="R121" s="115"/>
      <c r="S121" s="115"/>
      <c r="T121" s="115"/>
      <c r="U121" s="115"/>
      <c r="V121" s="115"/>
      <c r="W121" s="115"/>
      <c r="X121" s="115"/>
      <c r="Y121" s="115"/>
      <c r="Z121" s="115"/>
    </row>
    <row r="122" spans="1:26" s="116" customFormat="1" x14ac:dyDescent="0.25">
      <c r="A122" s="47">
        <f t="shared" si="3"/>
        <v>5</v>
      </c>
      <c r="B122" s="117"/>
      <c r="C122" s="118"/>
      <c r="D122" s="117"/>
      <c r="E122" s="112"/>
      <c r="F122" s="113"/>
      <c r="G122" s="113"/>
      <c r="H122" s="113"/>
      <c r="I122" s="114"/>
      <c r="J122" s="114"/>
      <c r="K122" s="114"/>
      <c r="L122" s="114"/>
      <c r="M122" s="105"/>
      <c r="N122" s="105"/>
      <c r="O122" s="27"/>
      <c r="P122" s="27"/>
      <c r="Q122" s="158"/>
      <c r="R122" s="115"/>
      <c r="S122" s="115"/>
      <c r="T122" s="115"/>
      <c r="U122" s="115"/>
      <c r="V122" s="115"/>
      <c r="W122" s="115"/>
      <c r="X122" s="115"/>
      <c r="Y122" s="115"/>
      <c r="Z122" s="115"/>
    </row>
    <row r="123" spans="1:26" s="116" customFormat="1" x14ac:dyDescent="0.25">
      <c r="A123" s="47">
        <f t="shared" si="3"/>
        <v>6</v>
      </c>
      <c r="B123" s="117"/>
      <c r="C123" s="118"/>
      <c r="D123" s="117"/>
      <c r="E123" s="112"/>
      <c r="F123" s="113"/>
      <c r="G123" s="113"/>
      <c r="H123" s="113"/>
      <c r="I123" s="114"/>
      <c r="J123" s="114"/>
      <c r="K123" s="114"/>
      <c r="L123" s="114"/>
      <c r="M123" s="105"/>
      <c r="N123" s="105"/>
      <c r="O123" s="27"/>
      <c r="P123" s="27"/>
      <c r="Q123" s="158"/>
      <c r="R123" s="115"/>
      <c r="S123" s="115"/>
      <c r="T123" s="115"/>
      <c r="U123" s="115"/>
      <c r="V123" s="115"/>
      <c r="W123" s="115"/>
      <c r="X123" s="115"/>
      <c r="Y123" s="115"/>
      <c r="Z123" s="115"/>
    </row>
    <row r="124" spans="1:26" s="116" customFormat="1" x14ac:dyDescent="0.25">
      <c r="A124" s="47">
        <f t="shared" si="3"/>
        <v>7</v>
      </c>
      <c r="B124" s="117"/>
      <c r="C124" s="118"/>
      <c r="D124" s="117"/>
      <c r="E124" s="112"/>
      <c r="F124" s="113"/>
      <c r="G124" s="113"/>
      <c r="H124" s="113"/>
      <c r="I124" s="114"/>
      <c r="J124" s="114"/>
      <c r="K124" s="114"/>
      <c r="L124" s="114"/>
      <c r="M124" s="105"/>
      <c r="N124" s="105"/>
      <c r="O124" s="27"/>
      <c r="P124" s="27"/>
      <c r="Q124" s="158"/>
      <c r="R124" s="115"/>
      <c r="S124" s="115"/>
      <c r="T124" s="115"/>
      <c r="U124" s="115"/>
      <c r="V124" s="115"/>
      <c r="W124" s="115"/>
      <c r="X124" s="115"/>
      <c r="Y124" s="115"/>
      <c r="Z124" s="115"/>
    </row>
    <row r="125" spans="1:26" s="116" customFormat="1" x14ac:dyDescent="0.25">
      <c r="A125" s="47">
        <f t="shared" si="3"/>
        <v>8</v>
      </c>
      <c r="B125" s="117"/>
      <c r="C125" s="118"/>
      <c r="D125" s="117"/>
      <c r="E125" s="112"/>
      <c r="F125" s="113"/>
      <c r="G125" s="113"/>
      <c r="H125" s="113"/>
      <c r="I125" s="114"/>
      <c r="J125" s="114"/>
      <c r="K125" s="114"/>
      <c r="L125" s="114"/>
      <c r="M125" s="105"/>
      <c r="N125" s="105"/>
      <c r="O125" s="27"/>
      <c r="P125" s="27"/>
      <c r="Q125" s="158"/>
      <c r="R125" s="115"/>
      <c r="S125" s="115"/>
      <c r="T125" s="115"/>
      <c r="U125" s="115"/>
      <c r="V125" s="115"/>
      <c r="W125" s="115"/>
      <c r="X125" s="115"/>
      <c r="Y125" s="115"/>
      <c r="Z125" s="115"/>
    </row>
    <row r="126" spans="1:26" s="116" customFormat="1" x14ac:dyDescent="0.25">
      <c r="A126" s="47"/>
      <c r="B126" s="50" t="s">
        <v>16</v>
      </c>
      <c r="C126" s="118"/>
      <c r="D126" s="117"/>
      <c r="E126" s="112"/>
      <c r="F126" s="113"/>
      <c r="G126" s="113"/>
      <c r="H126" s="113"/>
      <c r="I126" s="114"/>
      <c r="J126" s="114"/>
      <c r="K126" s="119">
        <f t="shared" ref="K126" si="4">SUM(K118:K125)</f>
        <v>0</v>
      </c>
      <c r="L126" s="119">
        <f t="shared" ref="L126:N126" si="5">SUM(L118:L125)</f>
        <v>0</v>
      </c>
      <c r="M126" s="156">
        <f t="shared" si="5"/>
        <v>0</v>
      </c>
      <c r="N126" s="119">
        <f t="shared" si="5"/>
        <v>0</v>
      </c>
      <c r="O126" s="27"/>
      <c r="P126" s="27"/>
      <c r="Q126" s="159"/>
    </row>
    <row r="127" spans="1:26" x14ac:dyDescent="0.25">
      <c r="B127" s="30"/>
      <c r="C127" s="30"/>
      <c r="D127" s="30"/>
      <c r="E127" s="31"/>
      <c r="F127" s="30"/>
      <c r="G127" s="30"/>
      <c r="H127" s="30"/>
      <c r="I127" s="30"/>
      <c r="J127" s="30"/>
      <c r="K127" s="30"/>
      <c r="L127" s="30"/>
      <c r="M127" s="30"/>
      <c r="N127" s="30"/>
      <c r="O127" s="30"/>
      <c r="P127" s="30"/>
    </row>
    <row r="128" spans="1:26" ht="18.75" x14ac:dyDescent="0.25">
      <c r="B128" s="60" t="s">
        <v>32</v>
      </c>
      <c r="C128" s="74" t="s">
        <v>211</v>
      </c>
      <c r="H128" s="32"/>
      <c r="I128" s="32"/>
      <c r="J128" s="32"/>
      <c r="K128" s="32"/>
      <c r="L128" s="32"/>
      <c r="M128" s="32"/>
      <c r="N128" s="30"/>
      <c r="O128" s="30"/>
      <c r="P128" s="30"/>
    </row>
    <row r="130" spans="2:17" ht="15.75" thickBot="1" x14ac:dyDescent="0.3"/>
    <row r="131" spans="2:17" ht="37.15" customHeight="1" thickBot="1" x14ac:dyDescent="0.3">
      <c r="B131" s="77" t="s">
        <v>49</v>
      </c>
      <c r="C131" s="78" t="s">
        <v>50</v>
      </c>
      <c r="D131" s="77" t="s">
        <v>51</v>
      </c>
      <c r="E131" s="78" t="s">
        <v>55</v>
      </c>
    </row>
    <row r="132" spans="2:17" ht="41.45" customHeight="1" x14ac:dyDescent="0.25">
      <c r="B132" s="68" t="s">
        <v>127</v>
      </c>
      <c r="C132" s="71">
        <v>20</v>
      </c>
      <c r="D132" s="71">
        <v>0</v>
      </c>
      <c r="E132" s="233">
        <f>+D132+D133+D134</f>
        <v>0</v>
      </c>
    </row>
    <row r="133" spans="2:17" x14ac:dyDescent="0.25">
      <c r="B133" s="68" t="s">
        <v>128</v>
      </c>
      <c r="C133" s="58">
        <v>30</v>
      </c>
      <c r="D133" s="72">
        <v>0</v>
      </c>
      <c r="E133" s="234"/>
    </row>
    <row r="134" spans="2:17" ht="15.75" thickBot="1" x14ac:dyDescent="0.3">
      <c r="B134" s="68" t="s">
        <v>129</v>
      </c>
      <c r="C134" s="73">
        <v>40</v>
      </c>
      <c r="D134" s="73">
        <v>0</v>
      </c>
      <c r="E134" s="235"/>
    </row>
    <row r="136" spans="2:17" ht="15.75" thickBot="1" x14ac:dyDescent="0.3"/>
    <row r="137" spans="2:17" ht="27" thickBot="1" x14ac:dyDescent="0.3">
      <c r="B137" s="230" t="s">
        <v>52</v>
      </c>
      <c r="C137" s="231"/>
      <c r="D137" s="231"/>
      <c r="E137" s="231"/>
      <c r="F137" s="231"/>
      <c r="G137" s="231"/>
      <c r="H137" s="231"/>
      <c r="I137" s="231"/>
      <c r="J137" s="231"/>
      <c r="K137" s="231"/>
      <c r="L137" s="231"/>
      <c r="M137" s="231"/>
      <c r="N137" s="232"/>
    </row>
    <row r="139" spans="2:17" ht="76.5" customHeight="1" x14ac:dyDescent="0.25">
      <c r="B139" s="57" t="s">
        <v>0</v>
      </c>
      <c r="C139" s="57" t="s">
        <v>39</v>
      </c>
      <c r="D139" s="57" t="s">
        <v>40</v>
      </c>
      <c r="E139" s="57" t="s">
        <v>116</v>
      </c>
      <c r="F139" s="57" t="s">
        <v>118</v>
      </c>
      <c r="G139" s="57" t="s">
        <v>119</v>
      </c>
      <c r="H139" s="57" t="s">
        <v>120</v>
      </c>
      <c r="I139" s="57" t="s">
        <v>117</v>
      </c>
      <c r="J139" s="236" t="s">
        <v>121</v>
      </c>
      <c r="K139" s="253"/>
      <c r="L139" s="237"/>
      <c r="M139" s="57" t="s">
        <v>125</v>
      </c>
      <c r="N139" s="57" t="s">
        <v>41</v>
      </c>
      <c r="O139" s="57" t="s">
        <v>42</v>
      </c>
      <c r="P139" s="236" t="s">
        <v>3</v>
      </c>
      <c r="Q139" s="237"/>
    </row>
    <row r="140" spans="2:17" ht="60.75" customHeight="1" x14ac:dyDescent="0.25">
      <c r="B140" s="93" t="s">
        <v>133</v>
      </c>
      <c r="C140" s="93"/>
      <c r="D140" s="3"/>
      <c r="E140" s="3"/>
      <c r="F140" s="3"/>
      <c r="G140" s="3"/>
      <c r="H140" s="3"/>
      <c r="I140" s="5"/>
      <c r="J140" s="1" t="s">
        <v>122</v>
      </c>
      <c r="K140" s="101" t="s">
        <v>123</v>
      </c>
      <c r="L140" s="100" t="s">
        <v>124</v>
      </c>
      <c r="M140" s="64"/>
      <c r="N140" s="64"/>
      <c r="O140" s="64"/>
      <c r="P140" s="254"/>
      <c r="Q140" s="254"/>
    </row>
    <row r="141" spans="2:17" ht="60.75" customHeight="1" x14ac:dyDescent="0.25">
      <c r="B141" s="93" t="s">
        <v>134</v>
      </c>
      <c r="C141" s="93"/>
      <c r="D141" s="3"/>
      <c r="E141" s="3"/>
      <c r="F141" s="3"/>
      <c r="G141" s="3"/>
      <c r="H141" s="184"/>
      <c r="I141" s="5"/>
      <c r="J141" s="1"/>
      <c r="K141" s="101"/>
      <c r="L141" s="100"/>
      <c r="M141" s="64"/>
      <c r="N141" s="64"/>
      <c r="O141" s="64"/>
      <c r="P141" s="94"/>
      <c r="Q141" s="94"/>
    </row>
    <row r="142" spans="2:17" s="30" customFormat="1" ht="33.6" customHeight="1" x14ac:dyDescent="0.25">
      <c r="B142" s="101" t="s">
        <v>135</v>
      </c>
      <c r="C142" s="101"/>
      <c r="D142" s="100" t="s">
        <v>231</v>
      </c>
      <c r="E142" s="100">
        <v>1086498828</v>
      </c>
      <c r="F142" s="100" t="s">
        <v>233</v>
      </c>
      <c r="G142" s="100" t="s">
        <v>232</v>
      </c>
      <c r="H142" s="186">
        <v>41754</v>
      </c>
      <c r="I142" s="5" t="s">
        <v>141</v>
      </c>
      <c r="J142" s="5" t="s">
        <v>320</v>
      </c>
      <c r="K142" s="100" t="s">
        <v>322</v>
      </c>
      <c r="L142" s="100" t="s">
        <v>321</v>
      </c>
      <c r="M142" s="59" t="s">
        <v>140</v>
      </c>
      <c r="N142" s="59" t="s">
        <v>140</v>
      </c>
      <c r="O142" s="59" t="s">
        <v>140</v>
      </c>
      <c r="P142" s="255" t="s">
        <v>309</v>
      </c>
      <c r="Q142" s="255"/>
    </row>
    <row r="145" spans="2:7" ht="15.75" thickBot="1" x14ac:dyDescent="0.3"/>
    <row r="146" spans="2:7" ht="54" customHeight="1" x14ac:dyDescent="0.25">
      <c r="B146" s="76" t="s">
        <v>33</v>
      </c>
      <c r="C146" s="76" t="s">
        <v>49</v>
      </c>
      <c r="D146" s="57" t="s">
        <v>50</v>
      </c>
      <c r="E146" s="76" t="s">
        <v>51</v>
      </c>
      <c r="F146" s="78" t="s">
        <v>56</v>
      </c>
      <c r="G146" s="97"/>
    </row>
    <row r="147" spans="2:7" ht="120.75" customHeight="1" x14ac:dyDescent="0.2">
      <c r="B147" s="222" t="s">
        <v>53</v>
      </c>
      <c r="C147" s="6" t="s">
        <v>130</v>
      </c>
      <c r="D147" s="72">
        <v>25</v>
      </c>
      <c r="E147" s="72">
        <v>0</v>
      </c>
      <c r="F147" s="223">
        <f>+E147+E148+E149</f>
        <v>10</v>
      </c>
      <c r="G147" s="98"/>
    </row>
    <row r="148" spans="2:7" ht="76.150000000000006" customHeight="1" x14ac:dyDescent="0.2">
      <c r="B148" s="222"/>
      <c r="C148" s="6" t="s">
        <v>131</v>
      </c>
      <c r="D148" s="75">
        <v>25</v>
      </c>
      <c r="E148" s="72">
        <v>0</v>
      </c>
      <c r="F148" s="224"/>
      <c r="G148" s="98"/>
    </row>
    <row r="149" spans="2:7" ht="69" customHeight="1" x14ac:dyDescent="0.2">
      <c r="B149" s="222"/>
      <c r="C149" s="6" t="s">
        <v>132</v>
      </c>
      <c r="D149" s="72">
        <v>10</v>
      </c>
      <c r="E149" s="72">
        <v>10</v>
      </c>
      <c r="F149" s="225"/>
      <c r="G149" s="98"/>
    </row>
    <row r="150" spans="2:7" x14ac:dyDescent="0.25">
      <c r="C150"/>
    </row>
    <row r="153" spans="2:7" x14ac:dyDescent="0.25">
      <c r="B153" s="67" t="s">
        <v>57</v>
      </c>
    </row>
    <row r="156" spans="2:7" x14ac:dyDescent="0.25">
      <c r="B156" s="79" t="s">
        <v>33</v>
      </c>
      <c r="C156" s="79" t="s">
        <v>58</v>
      </c>
      <c r="D156" s="76" t="s">
        <v>51</v>
      </c>
      <c r="E156" s="76" t="s">
        <v>16</v>
      </c>
    </row>
    <row r="157" spans="2:7" ht="28.5" x14ac:dyDescent="0.25">
      <c r="B157" s="2" t="s">
        <v>59</v>
      </c>
      <c r="C157" s="7">
        <v>40</v>
      </c>
      <c r="D157" s="72">
        <f>+E132</f>
        <v>0</v>
      </c>
      <c r="E157" s="226">
        <f>+D157+D158</f>
        <v>10</v>
      </c>
    </row>
    <row r="158" spans="2:7" ht="57" x14ac:dyDescent="0.25">
      <c r="B158" s="2" t="s">
        <v>60</v>
      </c>
      <c r="C158" s="7">
        <v>60</v>
      </c>
      <c r="D158" s="72">
        <f>+F147</f>
        <v>10</v>
      </c>
      <c r="E158" s="227"/>
    </row>
  </sheetData>
  <mergeCells count="56">
    <mergeCell ref="J139:L139"/>
    <mergeCell ref="P139:Q139"/>
    <mergeCell ref="P140:Q140"/>
    <mergeCell ref="P142:Q142"/>
    <mergeCell ref="P96:Q96"/>
    <mergeCell ref="P97:Q97"/>
    <mergeCell ref="P98:Q98"/>
    <mergeCell ref="P99:Q99"/>
    <mergeCell ref="P100:Q100"/>
    <mergeCell ref="P101:Q101"/>
    <mergeCell ref="J89:L89"/>
    <mergeCell ref="P90:Q90"/>
    <mergeCell ref="P94:Q94"/>
    <mergeCell ref="P91:Q91"/>
    <mergeCell ref="P95:Q95"/>
    <mergeCell ref="P92:Q92"/>
    <mergeCell ref="P93:Q93"/>
    <mergeCell ref="O78:P78"/>
    <mergeCell ref="O70:P70"/>
    <mergeCell ref="O71:P71"/>
    <mergeCell ref="O75:P75"/>
    <mergeCell ref="O76:P76"/>
    <mergeCell ref="O77:P77"/>
    <mergeCell ref="O72:P72"/>
    <mergeCell ref="O73:P73"/>
    <mergeCell ref="O74:P74"/>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47:B149"/>
    <mergeCell ref="F147:F149"/>
    <mergeCell ref="E157:E158"/>
    <mergeCell ref="B2:P2"/>
    <mergeCell ref="B111:P111"/>
    <mergeCell ref="B137:N137"/>
    <mergeCell ref="E132:E134"/>
    <mergeCell ref="B104:N104"/>
    <mergeCell ref="D107:E107"/>
    <mergeCell ref="D108:E108"/>
    <mergeCell ref="B114:N114"/>
    <mergeCell ref="P89:Q89"/>
    <mergeCell ref="B84:N84"/>
    <mergeCell ref="E40:E41"/>
    <mergeCell ref="O68:P68"/>
  </mergeCells>
  <dataValidations count="2">
    <dataValidation type="decimal" allowBlank="1" showInputMessage="1" showErrorMessage="1" sqref="WVH983074 WLL983074 C65570 IV65570 SR65570 ACN65570 AMJ65570 AWF65570 BGB65570 BPX65570 BZT65570 CJP65570 CTL65570 DDH65570 DND65570 DWZ65570 EGV65570 EQR65570 FAN65570 FKJ65570 FUF65570 GEB65570 GNX65570 GXT65570 HHP65570 HRL65570 IBH65570 ILD65570 IUZ65570 JEV65570 JOR65570 JYN65570 KIJ65570 KSF65570 LCB65570 LLX65570 LVT65570 MFP65570 MPL65570 MZH65570 NJD65570 NSZ65570 OCV65570 OMR65570 OWN65570 PGJ65570 PQF65570 QAB65570 QJX65570 QTT65570 RDP65570 RNL65570 RXH65570 SHD65570 SQZ65570 TAV65570 TKR65570 TUN65570 UEJ65570 UOF65570 UYB65570 VHX65570 VRT65570 WBP65570 WLL65570 WVH65570 C131106 IV131106 SR131106 ACN131106 AMJ131106 AWF131106 BGB131106 BPX131106 BZT131106 CJP131106 CTL131106 DDH131106 DND131106 DWZ131106 EGV131106 EQR131106 FAN131106 FKJ131106 FUF131106 GEB131106 GNX131106 GXT131106 HHP131106 HRL131106 IBH131106 ILD131106 IUZ131106 JEV131106 JOR131106 JYN131106 KIJ131106 KSF131106 LCB131106 LLX131106 LVT131106 MFP131106 MPL131106 MZH131106 NJD131106 NSZ131106 OCV131106 OMR131106 OWN131106 PGJ131106 PQF131106 QAB131106 QJX131106 QTT131106 RDP131106 RNL131106 RXH131106 SHD131106 SQZ131106 TAV131106 TKR131106 TUN131106 UEJ131106 UOF131106 UYB131106 VHX131106 VRT131106 WBP131106 WLL131106 WVH131106 C196642 IV196642 SR196642 ACN196642 AMJ196642 AWF196642 BGB196642 BPX196642 BZT196642 CJP196642 CTL196642 DDH196642 DND196642 DWZ196642 EGV196642 EQR196642 FAN196642 FKJ196642 FUF196642 GEB196642 GNX196642 GXT196642 HHP196642 HRL196642 IBH196642 ILD196642 IUZ196642 JEV196642 JOR196642 JYN196642 KIJ196642 KSF196642 LCB196642 LLX196642 LVT196642 MFP196642 MPL196642 MZH196642 NJD196642 NSZ196642 OCV196642 OMR196642 OWN196642 PGJ196642 PQF196642 QAB196642 QJX196642 QTT196642 RDP196642 RNL196642 RXH196642 SHD196642 SQZ196642 TAV196642 TKR196642 TUN196642 UEJ196642 UOF196642 UYB196642 VHX196642 VRT196642 WBP196642 WLL196642 WVH196642 C262178 IV262178 SR262178 ACN262178 AMJ262178 AWF262178 BGB262178 BPX262178 BZT262178 CJP262178 CTL262178 DDH262178 DND262178 DWZ262178 EGV262178 EQR262178 FAN262178 FKJ262178 FUF262178 GEB262178 GNX262178 GXT262178 HHP262178 HRL262178 IBH262178 ILD262178 IUZ262178 JEV262178 JOR262178 JYN262178 KIJ262178 KSF262178 LCB262178 LLX262178 LVT262178 MFP262178 MPL262178 MZH262178 NJD262178 NSZ262178 OCV262178 OMR262178 OWN262178 PGJ262178 PQF262178 QAB262178 QJX262178 QTT262178 RDP262178 RNL262178 RXH262178 SHD262178 SQZ262178 TAV262178 TKR262178 TUN262178 UEJ262178 UOF262178 UYB262178 VHX262178 VRT262178 WBP262178 WLL262178 WVH262178 C327714 IV327714 SR327714 ACN327714 AMJ327714 AWF327714 BGB327714 BPX327714 BZT327714 CJP327714 CTL327714 DDH327714 DND327714 DWZ327714 EGV327714 EQR327714 FAN327714 FKJ327714 FUF327714 GEB327714 GNX327714 GXT327714 HHP327714 HRL327714 IBH327714 ILD327714 IUZ327714 JEV327714 JOR327714 JYN327714 KIJ327714 KSF327714 LCB327714 LLX327714 LVT327714 MFP327714 MPL327714 MZH327714 NJD327714 NSZ327714 OCV327714 OMR327714 OWN327714 PGJ327714 PQF327714 QAB327714 QJX327714 QTT327714 RDP327714 RNL327714 RXH327714 SHD327714 SQZ327714 TAV327714 TKR327714 TUN327714 UEJ327714 UOF327714 UYB327714 VHX327714 VRT327714 WBP327714 WLL327714 WVH327714 C393250 IV393250 SR393250 ACN393250 AMJ393250 AWF393250 BGB393250 BPX393250 BZT393250 CJP393250 CTL393250 DDH393250 DND393250 DWZ393250 EGV393250 EQR393250 FAN393250 FKJ393250 FUF393250 GEB393250 GNX393250 GXT393250 HHP393250 HRL393250 IBH393250 ILD393250 IUZ393250 JEV393250 JOR393250 JYN393250 KIJ393250 KSF393250 LCB393250 LLX393250 LVT393250 MFP393250 MPL393250 MZH393250 NJD393250 NSZ393250 OCV393250 OMR393250 OWN393250 PGJ393250 PQF393250 QAB393250 QJX393250 QTT393250 RDP393250 RNL393250 RXH393250 SHD393250 SQZ393250 TAV393250 TKR393250 TUN393250 UEJ393250 UOF393250 UYB393250 VHX393250 VRT393250 WBP393250 WLL393250 WVH393250 C458786 IV458786 SR458786 ACN458786 AMJ458786 AWF458786 BGB458786 BPX458786 BZT458786 CJP458786 CTL458786 DDH458786 DND458786 DWZ458786 EGV458786 EQR458786 FAN458786 FKJ458786 FUF458786 GEB458786 GNX458786 GXT458786 HHP458786 HRL458786 IBH458786 ILD458786 IUZ458786 JEV458786 JOR458786 JYN458786 KIJ458786 KSF458786 LCB458786 LLX458786 LVT458786 MFP458786 MPL458786 MZH458786 NJD458786 NSZ458786 OCV458786 OMR458786 OWN458786 PGJ458786 PQF458786 QAB458786 QJX458786 QTT458786 RDP458786 RNL458786 RXH458786 SHD458786 SQZ458786 TAV458786 TKR458786 TUN458786 UEJ458786 UOF458786 UYB458786 VHX458786 VRT458786 WBP458786 WLL458786 WVH458786 C524322 IV524322 SR524322 ACN524322 AMJ524322 AWF524322 BGB524322 BPX524322 BZT524322 CJP524322 CTL524322 DDH524322 DND524322 DWZ524322 EGV524322 EQR524322 FAN524322 FKJ524322 FUF524322 GEB524322 GNX524322 GXT524322 HHP524322 HRL524322 IBH524322 ILD524322 IUZ524322 JEV524322 JOR524322 JYN524322 KIJ524322 KSF524322 LCB524322 LLX524322 LVT524322 MFP524322 MPL524322 MZH524322 NJD524322 NSZ524322 OCV524322 OMR524322 OWN524322 PGJ524322 PQF524322 QAB524322 QJX524322 QTT524322 RDP524322 RNL524322 RXH524322 SHD524322 SQZ524322 TAV524322 TKR524322 TUN524322 UEJ524322 UOF524322 UYB524322 VHX524322 VRT524322 WBP524322 WLL524322 WVH524322 C589858 IV589858 SR589858 ACN589858 AMJ589858 AWF589858 BGB589858 BPX589858 BZT589858 CJP589858 CTL589858 DDH589858 DND589858 DWZ589858 EGV589858 EQR589858 FAN589858 FKJ589858 FUF589858 GEB589858 GNX589858 GXT589858 HHP589858 HRL589858 IBH589858 ILD589858 IUZ589858 JEV589858 JOR589858 JYN589858 KIJ589858 KSF589858 LCB589858 LLX589858 LVT589858 MFP589858 MPL589858 MZH589858 NJD589858 NSZ589858 OCV589858 OMR589858 OWN589858 PGJ589858 PQF589858 QAB589858 QJX589858 QTT589858 RDP589858 RNL589858 RXH589858 SHD589858 SQZ589858 TAV589858 TKR589858 TUN589858 UEJ589858 UOF589858 UYB589858 VHX589858 VRT589858 WBP589858 WLL589858 WVH589858 C655394 IV655394 SR655394 ACN655394 AMJ655394 AWF655394 BGB655394 BPX655394 BZT655394 CJP655394 CTL655394 DDH655394 DND655394 DWZ655394 EGV655394 EQR655394 FAN655394 FKJ655394 FUF655394 GEB655394 GNX655394 GXT655394 HHP655394 HRL655394 IBH655394 ILD655394 IUZ655394 JEV655394 JOR655394 JYN655394 KIJ655394 KSF655394 LCB655394 LLX655394 LVT655394 MFP655394 MPL655394 MZH655394 NJD655394 NSZ655394 OCV655394 OMR655394 OWN655394 PGJ655394 PQF655394 QAB655394 QJX655394 QTT655394 RDP655394 RNL655394 RXH655394 SHD655394 SQZ655394 TAV655394 TKR655394 TUN655394 UEJ655394 UOF655394 UYB655394 VHX655394 VRT655394 WBP655394 WLL655394 WVH655394 C720930 IV720930 SR720930 ACN720930 AMJ720930 AWF720930 BGB720930 BPX720930 BZT720930 CJP720930 CTL720930 DDH720930 DND720930 DWZ720930 EGV720930 EQR720930 FAN720930 FKJ720930 FUF720930 GEB720930 GNX720930 GXT720930 HHP720930 HRL720930 IBH720930 ILD720930 IUZ720930 JEV720930 JOR720930 JYN720930 KIJ720930 KSF720930 LCB720930 LLX720930 LVT720930 MFP720930 MPL720930 MZH720930 NJD720930 NSZ720930 OCV720930 OMR720930 OWN720930 PGJ720930 PQF720930 QAB720930 QJX720930 QTT720930 RDP720930 RNL720930 RXH720930 SHD720930 SQZ720930 TAV720930 TKR720930 TUN720930 UEJ720930 UOF720930 UYB720930 VHX720930 VRT720930 WBP720930 WLL720930 WVH720930 C786466 IV786466 SR786466 ACN786466 AMJ786466 AWF786466 BGB786466 BPX786466 BZT786466 CJP786466 CTL786466 DDH786466 DND786466 DWZ786466 EGV786466 EQR786466 FAN786466 FKJ786466 FUF786466 GEB786466 GNX786466 GXT786466 HHP786466 HRL786466 IBH786466 ILD786466 IUZ786466 JEV786466 JOR786466 JYN786466 KIJ786466 KSF786466 LCB786466 LLX786466 LVT786466 MFP786466 MPL786466 MZH786466 NJD786466 NSZ786466 OCV786466 OMR786466 OWN786466 PGJ786466 PQF786466 QAB786466 QJX786466 QTT786466 RDP786466 RNL786466 RXH786466 SHD786466 SQZ786466 TAV786466 TKR786466 TUN786466 UEJ786466 UOF786466 UYB786466 VHX786466 VRT786466 WBP786466 WLL786466 WVH786466 C852002 IV852002 SR852002 ACN852002 AMJ852002 AWF852002 BGB852002 BPX852002 BZT852002 CJP852002 CTL852002 DDH852002 DND852002 DWZ852002 EGV852002 EQR852002 FAN852002 FKJ852002 FUF852002 GEB852002 GNX852002 GXT852002 HHP852002 HRL852002 IBH852002 ILD852002 IUZ852002 JEV852002 JOR852002 JYN852002 KIJ852002 KSF852002 LCB852002 LLX852002 LVT852002 MFP852002 MPL852002 MZH852002 NJD852002 NSZ852002 OCV852002 OMR852002 OWN852002 PGJ852002 PQF852002 QAB852002 QJX852002 QTT852002 RDP852002 RNL852002 RXH852002 SHD852002 SQZ852002 TAV852002 TKR852002 TUN852002 UEJ852002 UOF852002 UYB852002 VHX852002 VRT852002 WBP852002 WLL852002 WVH852002 C917538 IV917538 SR917538 ACN917538 AMJ917538 AWF917538 BGB917538 BPX917538 BZT917538 CJP917538 CTL917538 DDH917538 DND917538 DWZ917538 EGV917538 EQR917538 FAN917538 FKJ917538 FUF917538 GEB917538 GNX917538 GXT917538 HHP917538 HRL917538 IBH917538 ILD917538 IUZ917538 JEV917538 JOR917538 JYN917538 KIJ917538 KSF917538 LCB917538 LLX917538 LVT917538 MFP917538 MPL917538 MZH917538 NJD917538 NSZ917538 OCV917538 OMR917538 OWN917538 PGJ917538 PQF917538 QAB917538 QJX917538 QTT917538 RDP917538 RNL917538 RXH917538 SHD917538 SQZ917538 TAV917538 TKR917538 TUN917538 UEJ917538 UOF917538 UYB917538 VHX917538 VRT917538 WBP917538 WLL917538 WVH917538 C983074 IV983074 SR983074 ACN983074 AMJ983074 AWF983074 BGB983074 BPX983074 BZT983074 CJP983074 CTL983074 DDH983074 DND983074 DWZ983074 EGV983074 EQR983074 FAN983074 FKJ983074 FUF983074 GEB983074 GNX983074 GXT983074 HHP983074 HRL983074 IBH983074 ILD983074 IUZ983074 JEV983074 JOR983074 JYN983074 KIJ983074 KSF983074 LCB983074 LLX983074 LVT983074 MFP983074 MPL983074 MZH983074 NJD983074 NSZ983074 OCV983074 OMR983074 OWN983074 PGJ983074 PQF983074 QAB983074 QJX983074 QTT983074 RDP983074 RNL983074 RXH983074 SHD983074 SQZ983074 TAV983074 TKR983074 TUN983074 UEJ983074 UOF983074 UYB983074 VHX983074 VRT983074 WBP98307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4 A65570 IS65570 SO65570 ACK65570 AMG65570 AWC65570 BFY65570 BPU65570 BZQ65570 CJM65570 CTI65570 DDE65570 DNA65570 DWW65570 EGS65570 EQO65570 FAK65570 FKG65570 FUC65570 GDY65570 GNU65570 GXQ65570 HHM65570 HRI65570 IBE65570 ILA65570 IUW65570 JES65570 JOO65570 JYK65570 KIG65570 KSC65570 LBY65570 LLU65570 LVQ65570 MFM65570 MPI65570 MZE65570 NJA65570 NSW65570 OCS65570 OMO65570 OWK65570 PGG65570 PQC65570 PZY65570 QJU65570 QTQ65570 RDM65570 RNI65570 RXE65570 SHA65570 SQW65570 TAS65570 TKO65570 TUK65570 UEG65570 UOC65570 UXY65570 VHU65570 VRQ65570 WBM65570 WLI65570 WVE65570 A131106 IS131106 SO131106 ACK131106 AMG131106 AWC131106 BFY131106 BPU131106 BZQ131106 CJM131106 CTI131106 DDE131106 DNA131106 DWW131106 EGS131106 EQO131106 FAK131106 FKG131106 FUC131106 GDY131106 GNU131106 GXQ131106 HHM131106 HRI131106 IBE131106 ILA131106 IUW131106 JES131106 JOO131106 JYK131106 KIG131106 KSC131106 LBY131106 LLU131106 LVQ131106 MFM131106 MPI131106 MZE131106 NJA131106 NSW131106 OCS131106 OMO131106 OWK131106 PGG131106 PQC131106 PZY131106 QJU131106 QTQ131106 RDM131106 RNI131106 RXE131106 SHA131106 SQW131106 TAS131106 TKO131106 TUK131106 UEG131106 UOC131106 UXY131106 VHU131106 VRQ131106 WBM131106 WLI131106 WVE131106 A196642 IS196642 SO196642 ACK196642 AMG196642 AWC196642 BFY196642 BPU196642 BZQ196642 CJM196642 CTI196642 DDE196642 DNA196642 DWW196642 EGS196642 EQO196642 FAK196642 FKG196642 FUC196642 GDY196642 GNU196642 GXQ196642 HHM196642 HRI196642 IBE196642 ILA196642 IUW196642 JES196642 JOO196642 JYK196642 KIG196642 KSC196642 LBY196642 LLU196642 LVQ196642 MFM196642 MPI196642 MZE196642 NJA196642 NSW196642 OCS196642 OMO196642 OWK196642 PGG196642 PQC196642 PZY196642 QJU196642 QTQ196642 RDM196642 RNI196642 RXE196642 SHA196642 SQW196642 TAS196642 TKO196642 TUK196642 UEG196642 UOC196642 UXY196642 VHU196642 VRQ196642 WBM196642 WLI196642 WVE196642 A262178 IS262178 SO262178 ACK262178 AMG262178 AWC262178 BFY262178 BPU262178 BZQ262178 CJM262178 CTI262178 DDE262178 DNA262178 DWW262178 EGS262178 EQO262178 FAK262178 FKG262178 FUC262178 GDY262178 GNU262178 GXQ262178 HHM262178 HRI262178 IBE262178 ILA262178 IUW262178 JES262178 JOO262178 JYK262178 KIG262178 KSC262178 LBY262178 LLU262178 LVQ262178 MFM262178 MPI262178 MZE262178 NJA262178 NSW262178 OCS262178 OMO262178 OWK262178 PGG262178 PQC262178 PZY262178 QJU262178 QTQ262178 RDM262178 RNI262178 RXE262178 SHA262178 SQW262178 TAS262178 TKO262178 TUK262178 UEG262178 UOC262178 UXY262178 VHU262178 VRQ262178 WBM262178 WLI262178 WVE262178 A327714 IS327714 SO327714 ACK327714 AMG327714 AWC327714 BFY327714 BPU327714 BZQ327714 CJM327714 CTI327714 DDE327714 DNA327714 DWW327714 EGS327714 EQO327714 FAK327714 FKG327714 FUC327714 GDY327714 GNU327714 GXQ327714 HHM327714 HRI327714 IBE327714 ILA327714 IUW327714 JES327714 JOO327714 JYK327714 KIG327714 KSC327714 LBY327714 LLU327714 LVQ327714 MFM327714 MPI327714 MZE327714 NJA327714 NSW327714 OCS327714 OMO327714 OWK327714 PGG327714 PQC327714 PZY327714 QJU327714 QTQ327714 RDM327714 RNI327714 RXE327714 SHA327714 SQW327714 TAS327714 TKO327714 TUK327714 UEG327714 UOC327714 UXY327714 VHU327714 VRQ327714 WBM327714 WLI327714 WVE327714 A393250 IS393250 SO393250 ACK393250 AMG393250 AWC393250 BFY393250 BPU393250 BZQ393250 CJM393250 CTI393250 DDE393250 DNA393250 DWW393250 EGS393250 EQO393250 FAK393250 FKG393250 FUC393250 GDY393250 GNU393250 GXQ393250 HHM393250 HRI393250 IBE393250 ILA393250 IUW393250 JES393250 JOO393250 JYK393250 KIG393250 KSC393250 LBY393250 LLU393250 LVQ393250 MFM393250 MPI393250 MZE393250 NJA393250 NSW393250 OCS393250 OMO393250 OWK393250 PGG393250 PQC393250 PZY393250 QJU393250 QTQ393250 RDM393250 RNI393250 RXE393250 SHA393250 SQW393250 TAS393250 TKO393250 TUK393250 UEG393250 UOC393250 UXY393250 VHU393250 VRQ393250 WBM393250 WLI393250 WVE393250 A458786 IS458786 SO458786 ACK458786 AMG458786 AWC458786 BFY458786 BPU458786 BZQ458786 CJM458786 CTI458786 DDE458786 DNA458786 DWW458786 EGS458786 EQO458786 FAK458786 FKG458786 FUC458786 GDY458786 GNU458786 GXQ458786 HHM458786 HRI458786 IBE458786 ILA458786 IUW458786 JES458786 JOO458786 JYK458786 KIG458786 KSC458786 LBY458786 LLU458786 LVQ458786 MFM458786 MPI458786 MZE458786 NJA458786 NSW458786 OCS458786 OMO458786 OWK458786 PGG458786 PQC458786 PZY458786 QJU458786 QTQ458786 RDM458786 RNI458786 RXE458786 SHA458786 SQW458786 TAS458786 TKO458786 TUK458786 UEG458786 UOC458786 UXY458786 VHU458786 VRQ458786 WBM458786 WLI458786 WVE458786 A524322 IS524322 SO524322 ACK524322 AMG524322 AWC524322 BFY524322 BPU524322 BZQ524322 CJM524322 CTI524322 DDE524322 DNA524322 DWW524322 EGS524322 EQO524322 FAK524322 FKG524322 FUC524322 GDY524322 GNU524322 GXQ524322 HHM524322 HRI524322 IBE524322 ILA524322 IUW524322 JES524322 JOO524322 JYK524322 KIG524322 KSC524322 LBY524322 LLU524322 LVQ524322 MFM524322 MPI524322 MZE524322 NJA524322 NSW524322 OCS524322 OMO524322 OWK524322 PGG524322 PQC524322 PZY524322 QJU524322 QTQ524322 RDM524322 RNI524322 RXE524322 SHA524322 SQW524322 TAS524322 TKO524322 TUK524322 UEG524322 UOC524322 UXY524322 VHU524322 VRQ524322 WBM524322 WLI524322 WVE524322 A589858 IS589858 SO589858 ACK589858 AMG589858 AWC589858 BFY589858 BPU589858 BZQ589858 CJM589858 CTI589858 DDE589858 DNA589858 DWW589858 EGS589858 EQO589858 FAK589858 FKG589858 FUC589858 GDY589858 GNU589858 GXQ589858 HHM589858 HRI589858 IBE589858 ILA589858 IUW589858 JES589858 JOO589858 JYK589858 KIG589858 KSC589858 LBY589858 LLU589858 LVQ589858 MFM589858 MPI589858 MZE589858 NJA589858 NSW589858 OCS589858 OMO589858 OWK589858 PGG589858 PQC589858 PZY589858 QJU589858 QTQ589858 RDM589858 RNI589858 RXE589858 SHA589858 SQW589858 TAS589858 TKO589858 TUK589858 UEG589858 UOC589858 UXY589858 VHU589858 VRQ589858 WBM589858 WLI589858 WVE589858 A655394 IS655394 SO655394 ACK655394 AMG655394 AWC655394 BFY655394 BPU655394 BZQ655394 CJM655394 CTI655394 DDE655394 DNA655394 DWW655394 EGS655394 EQO655394 FAK655394 FKG655394 FUC655394 GDY655394 GNU655394 GXQ655394 HHM655394 HRI655394 IBE655394 ILA655394 IUW655394 JES655394 JOO655394 JYK655394 KIG655394 KSC655394 LBY655394 LLU655394 LVQ655394 MFM655394 MPI655394 MZE655394 NJA655394 NSW655394 OCS655394 OMO655394 OWK655394 PGG655394 PQC655394 PZY655394 QJU655394 QTQ655394 RDM655394 RNI655394 RXE655394 SHA655394 SQW655394 TAS655394 TKO655394 TUK655394 UEG655394 UOC655394 UXY655394 VHU655394 VRQ655394 WBM655394 WLI655394 WVE655394 A720930 IS720930 SO720930 ACK720930 AMG720930 AWC720930 BFY720930 BPU720930 BZQ720930 CJM720930 CTI720930 DDE720930 DNA720930 DWW720930 EGS720930 EQO720930 FAK720930 FKG720930 FUC720930 GDY720930 GNU720930 GXQ720930 HHM720930 HRI720930 IBE720930 ILA720930 IUW720930 JES720930 JOO720930 JYK720930 KIG720930 KSC720930 LBY720930 LLU720930 LVQ720930 MFM720930 MPI720930 MZE720930 NJA720930 NSW720930 OCS720930 OMO720930 OWK720930 PGG720930 PQC720930 PZY720930 QJU720930 QTQ720930 RDM720930 RNI720930 RXE720930 SHA720930 SQW720930 TAS720930 TKO720930 TUK720930 UEG720930 UOC720930 UXY720930 VHU720930 VRQ720930 WBM720930 WLI720930 WVE720930 A786466 IS786466 SO786466 ACK786466 AMG786466 AWC786466 BFY786466 BPU786466 BZQ786466 CJM786466 CTI786466 DDE786466 DNA786466 DWW786466 EGS786466 EQO786466 FAK786466 FKG786466 FUC786466 GDY786466 GNU786466 GXQ786466 HHM786466 HRI786466 IBE786466 ILA786466 IUW786466 JES786466 JOO786466 JYK786466 KIG786466 KSC786466 LBY786466 LLU786466 LVQ786466 MFM786466 MPI786466 MZE786466 NJA786466 NSW786466 OCS786466 OMO786466 OWK786466 PGG786466 PQC786466 PZY786466 QJU786466 QTQ786466 RDM786466 RNI786466 RXE786466 SHA786466 SQW786466 TAS786466 TKO786466 TUK786466 UEG786466 UOC786466 UXY786466 VHU786466 VRQ786466 WBM786466 WLI786466 WVE786466 A852002 IS852002 SO852002 ACK852002 AMG852002 AWC852002 BFY852002 BPU852002 BZQ852002 CJM852002 CTI852002 DDE852002 DNA852002 DWW852002 EGS852002 EQO852002 FAK852002 FKG852002 FUC852002 GDY852002 GNU852002 GXQ852002 HHM852002 HRI852002 IBE852002 ILA852002 IUW852002 JES852002 JOO852002 JYK852002 KIG852002 KSC852002 LBY852002 LLU852002 LVQ852002 MFM852002 MPI852002 MZE852002 NJA852002 NSW852002 OCS852002 OMO852002 OWK852002 PGG852002 PQC852002 PZY852002 QJU852002 QTQ852002 RDM852002 RNI852002 RXE852002 SHA852002 SQW852002 TAS852002 TKO852002 TUK852002 UEG852002 UOC852002 UXY852002 VHU852002 VRQ852002 WBM852002 WLI852002 WVE852002 A917538 IS917538 SO917538 ACK917538 AMG917538 AWC917538 BFY917538 BPU917538 BZQ917538 CJM917538 CTI917538 DDE917538 DNA917538 DWW917538 EGS917538 EQO917538 FAK917538 FKG917538 FUC917538 GDY917538 GNU917538 GXQ917538 HHM917538 HRI917538 IBE917538 ILA917538 IUW917538 JES917538 JOO917538 JYK917538 KIG917538 KSC917538 LBY917538 LLU917538 LVQ917538 MFM917538 MPI917538 MZE917538 NJA917538 NSW917538 OCS917538 OMO917538 OWK917538 PGG917538 PQC917538 PZY917538 QJU917538 QTQ917538 RDM917538 RNI917538 RXE917538 SHA917538 SQW917538 TAS917538 TKO917538 TUK917538 UEG917538 UOC917538 UXY917538 VHU917538 VRQ917538 WBM917538 WLI917538 WVE917538 A983074 IS983074 SO983074 ACK983074 AMG983074 AWC983074 BFY983074 BPU983074 BZQ983074 CJM983074 CTI983074 DDE983074 DNA983074 DWW983074 EGS983074 EQO983074 FAK983074 FKG983074 FUC983074 GDY983074 GNU983074 GXQ983074 HHM983074 HRI983074 IBE983074 ILA983074 IUW983074 JES983074 JOO983074 JYK983074 KIG983074 KSC983074 LBY983074 LLU983074 LVQ983074 MFM983074 MPI983074 MZE983074 NJA983074 NSW983074 OCS983074 OMO983074 OWK983074 PGG983074 PQC983074 PZY983074 QJU983074 QTQ983074 RDM983074 RNI983074 RXE983074 SHA983074 SQW983074 TAS983074 TKO983074 TUK983074 UEG983074 UOC983074 UXY983074 VHU983074 VRQ983074 WBM983074 WLI98307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7"/>
  <sheetViews>
    <sheetView tabSelected="1" topLeftCell="C67" zoomScale="60" zoomScaleNormal="60" workbookViewId="0">
      <selection activeCell="P93" sqref="P93:Q93"/>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53.7109375" style="9" customWidth="1"/>
    <col min="18" max="18" width="48.710937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8" t="s">
        <v>63</v>
      </c>
      <c r="C2" s="229"/>
      <c r="D2" s="229"/>
      <c r="E2" s="229"/>
      <c r="F2" s="229"/>
      <c r="G2" s="229"/>
      <c r="H2" s="229"/>
      <c r="I2" s="229"/>
      <c r="J2" s="229"/>
      <c r="K2" s="229"/>
      <c r="L2" s="229"/>
      <c r="M2" s="229"/>
      <c r="N2" s="229"/>
      <c r="O2" s="229"/>
      <c r="P2" s="229"/>
    </row>
    <row r="4" spans="2:16" ht="26.25" x14ac:dyDescent="0.25">
      <c r="B4" s="228" t="s">
        <v>48</v>
      </c>
      <c r="C4" s="229"/>
      <c r="D4" s="229"/>
      <c r="E4" s="229"/>
      <c r="F4" s="229"/>
      <c r="G4" s="229"/>
      <c r="H4" s="229"/>
      <c r="I4" s="229"/>
      <c r="J4" s="229"/>
      <c r="K4" s="229"/>
      <c r="L4" s="229"/>
      <c r="M4" s="229"/>
      <c r="N4" s="229"/>
      <c r="O4" s="229"/>
      <c r="P4" s="229"/>
    </row>
    <row r="5" spans="2:16" ht="15.75" thickBot="1" x14ac:dyDescent="0.3"/>
    <row r="6" spans="2:16" ht="21.75" thickBot="1" x14ac:dyDescent="0.3">
      <c r="B6" s="11" t="s">
        <v>4</v>
      </c>
      <c r="C6" s="249" t="s">
        <v>163</v>
      </c>
      <c r="D6" s="249"/>
      <c r="E6" s="249"/>
      <c r="F6" s="249"/>
      <c r="G6" s="249"/>
      <c r="H6" s="249"/>
      <c r="I6" s="249"/>
      <c r="J6" s="249"/>
      <c r="K6" s="249"/>
      <c r="L6" s="249"/>
      <c r="M6" s="249"/>
      <c r="N6" s="250"/>
    </row>
    <row r="7" spans="2:16" ht="16.5" thickBot="1" x14ac:dyDescent="0.3">
      <c r="B7" s="12" t="s">
        <v>5</v>
      </c>
      <c r="C7" s="249"/>
      <c r="D7" s="249"/>
      <c r="E7" s="249"/>
      <c r="F7" s="249"/>
      <c r="G7" s="249"/>
      <c r="H7" s="249"/>
      <c r="I7" s="249"/>
      <c r="J7" s="249"/>
      <c r="K7" s="249"/>
      <c r="L7" s="249"/>
      <c r="M7" s="249"/>
      <c r="N7" s="250"/>
    </row>
    <row r="8" spans="2:16" ht="16.5" thickBot="1" x14ac:dyDescent="0.3">
      <c r="B8" s="12" t="s">
        <v>6</v>
      </c>
      <c r="C8" s="249"/>
      <c r="D8" s="249"/>
      <c r="E8" s="249"/>
      <c r="F8" s="249"/>
      <c r="G8" s="249"/>
      <c r="H8" s="249"/>
      <c r="I8" s="249"/>
      <c r="J8" s="249"/>
      <c r="K8" s="249"/>
      <c r="L8" s="249"/>
      <c r="M8" s="249"/>
      <c r="N8" s="250"/>
    </row>
    <row r="9" spans="2:16" ht="16.5" thickBot="1" x14ac:dyDescent="0.3">
      <c r="B9" s="12" t="s">
        <v>7</v>
      </c>
      <c r="C9" s="249"/>
      <c r="D9" s="249"/>
      <c r="E9" s="249"/>
      <c r="F9" s="249"/>
      <c r="G9" s="249"/>
      <c r="H9" s="249"/>
      <c r="I9" s="249"/>
      <c r="J9" s="249"/>
      <c r="K9" s="249"/>
      <c r="L9" s="249"/>
      <c r="M9" s="249"/>
      <c r="N9" s="250"/>
    </row>
    <row r="10" spans="2:16" ht="16.5" thickBot="1" x14ac:dyDescent="0.3">
      <c r="B10" s="12" t="s">
        <v>8</v>
      </c>
      <c r="C10" s="251"/>
      <c r="D10" s="251"/>
      <c r="E10" s="252"/>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10"/>
      <c r="J12" s="110"/>
      <c r="K12" s="110"/>
      <c r="L12" s="110"/>
      <c r="M12" s="110"/>
      <c r="N12" s="19"/>
    </row>
    <row r="13" spans="2:16" x14ac:dyDescent="0.25">
      <c r="I13" s="110"/>
      <c r="J13" s="110"/>
      <c r="K13" s="110"/>
      <c r="L13" s="110"/>
      <c r="M13" s="110"/>
      <c r="N13" s="111"/>
    </row>
    <row r="14" spans="2:16" ht="45.75" customHeight="1" x14ac:dyDescent="0.25">
      <c r="B14" s="242" t="s">
        <v>101</v>
      </c>
      <c r="C14" s="242"/>
      <c r="D14" s="166" t="s">
        <v>12</v>
      </c>
      <c r="E14" s="166" t="s">
        <v>13</v>
      </c>
      <c r="F14" s="166" t="s">
        <v>29</v>
      </c>
      <c r="G14" s="95"/>
      <c r="I14" s="38"/>
      <c r="J14" s="38"/>
      <c r="K14" s="38"/>
      <c r="L14" s="38"/>
      <c r="M14" s="38"/>
      <c r="N14" s="111"/>
    </row>
    <row r="15" spans="2:16" x14ac:dyDescent="0.25">
      <c r="B15" s="242"/>
      <c r="C15" s="242"/>
      <c r="D15" s="166">
        <v>24</v>
      </c>
      <c r="E15" s="36">
        <v>1087256383</v>
      </c>
      <c r="F15" s="181">
        <v>431</v>
      </c>
      <c r="G15" s="96"/>
      <c r="I15" s="39"/>
      <c r="J15" s="39"/>
      <c r="K15" s="39"/>
      <c r="L15" s="39"/>
      <c r="M15" s="39"/>
      <c r="N15" s="111"/>
    </row>
    <row r="16" spans="2:16" x14ac:dyDescent="0.25">
      <c r="B16" s="242"/>
      <c r="C16" s="242"/>
      <c r="D16" s="166"/>
      <c r="E16" s="36"/>
      <c r="F16" s="36"/>
      <c r="G16" s="96"/>
      <c r="I16" s="39"/>
      <c r="J16" s="39"/>
      <c r="K16" s="39"/>
      <c r="L16" s="39"/>
      <c r="M16" s="39"/>
      <c r="N16" s="111"/>
    </row>
    <row r="17" spans="1:14" x14ac:dyDescent="0.25">
      <c r="B17" s="242"/>
      <c r="C17" s="242"/>
      <c r="D17" s="166"/>
      <c r="E17" s="36"/>
      <c r="F17" s="36"/>
      <c r="G17" s="96"/>
      <c r="I17" s="39"/>
      <c r="J17" s="39"/>
      <c r="K17" s="39"/>
      <c r="L17" s="39"/>
      <c r="M17" s="39"/>
      <c r="N17" s="111"/>
    </row>
    <row r="18" spans="1:14" x14ac:dyDescent="0.25">
      <c r="B18" s="242"/>
      <c r="C18" s="242"/>
      <c r="D18" s="166"/>
      <c r="E18" s="37"/>
      <c r="F18" s="36"/>
      <c r="G18" s="96"/>
      <c r="H18" s="22"/>
      <c r="I18" s="39"/>
      <c r="J18" s="39"/>
      <c r="K18" s="39"/>
      <c r="L18" s="39"/>
      <c r="M18" s="39"/>
      <c r="N18" s="20"/>
    </row>
    <row r="19" spans="1:14" x14ac:dyDescent="0.25">
      <c r="B19" s="242"/>
      <c r="C19" s="242"/>
      <c r="D19" s="166"/>
      <c r="E19" s="37"/>
      <c r="F19" s="36"/>
      <c r="G19" s="96"/>
      <c r="H19" s="22"/>
      <c r="I19" s="41"/>
      <c r="J19" s="41"/>
      <c r="K19" s="41"/>
      <c r="L19" s="41"/>
      <c r="M19" s="41"/>
      <c r="N19" s="20"/>
    </row>
    <row r="20" spans="1:14" x14ac:dyDescent="0.25">
      <c r="B20" s="242"/>
      <c r="C20" s="242"/>
      <c r="D20" s="166"/>
      <c r="E20" s="37"/>
      <c r="F20" s="36"/>
      <c r="G20" s="96"/>
      <c r="H20" s="22"/>
      <c r="I20" s="110"/>
      <c r="J20" s="110"/>
      <c r="K20" s="110"/>
      <c r="L20" s="110"/>
      <c r="M20" s="110"/>
      <c r="N20" s="20"/>
    </row>
    <row r="21" spans="1:14" x14ac:dyDescent="0.25">
      <c r="B21" s="242"/>
      <c r="C21" s="242"/>
      <c r="D21" s="166"/>
      <c r="E21" s="37"/>
      <c r="F21" s="36"/>
      <c r="G21" s="96"/>
      <c r="H21" s="22"/>
      <c r="I21" s="110"/>
      <c r="J21" s="110"/>
      <c r="K21" s="110"/>
      <c r="L21" s="110"/>
      <c r="M21" s="110"/>
      <c r="N21" s="20"/>
    </row>
    <row r="22" spans="1:14" ht="15.75" thickBot="1" x14ac:dyDescent="0.3">
      <c r="B22" s="247" t="s">
        <v>14</v>
      </c>
      <c r="C22" s="248"/>
      <c r="D22" s="166"/>
      <c r="E22" s="65"/>
      <c r="F22" s="36"/>
      <c r="G22" s="96"/>
      <c r="H22" s="22"/>
      <c r="I22" s="110"/>
      <c r="J22" s="110"/>
      <c r="K22" s="110"/>
      <c r="L22" s="110"/>
      <c r="M22" s="110"/>
      <c r="N22" s="20"/>
    </row>
    <row r="23" spans="1:14" ht="45.75" thickBot="1" x14ac:dyDescent="0.3">
      <c r="A23" s="43"/>
      <c r="B23" s="54" t="s">
        <v>15</v>
      </c>
      <c r="C23" s="54" t="s">
        <v>102</v>
      </c>
      <c r="E23" s="38"/>
      <c r="F23" s="38"/>
      <c r="G23" s="38"/>
      <c r="H23" s="38"/>
      <c r="I23" s="10"/>
      <c r="J23" s="10"/>
      <c r="K23" s="10"/>
      <c r="L23" s="10"/>
      <c r="M23" s="10"/>
    </row>
    <row r="24" spans="1:14" ht="15.75" thickBot="1" x14ac:dyDescent="0.3">
      <c r="A24" s="44">
        <v>1</v>
      </c>
      <c r="C24" s="46">
        <f>F15*80%</f>
        <v>344.8</v>
      </c>
      <c r="D24" s="42"/>
      <c r="E24" s="45">
        <f>E15</f>
        <v>1087256383</v>
      </c>
      <c r="F24" s="40"/>
      <c r="G24" s="40"/>
      <c r="H24" s="40"/>
      <c r="I24" s="23"/>
      <c r="J24" s="23"/>
      <c r="K24" s="23"/>
      <c r="L24" s="23"/>
      <c r="M24" s="23"/>
    </row>
    <row r="25" spans="1:14" x14ac:dyDescent="0.25">
      <c r="A25" s="102"/>
      <c r="C25" s="103"/>
      <c r="D25" s="39"/>
      <c r="E25" s="104"/>
      <c r="F25" s="40"/>
      <c r="G25" s="40"/>
      <c r="H25" s="40"/>
      <c r="I25" s="23"/>
      <c r="J25" s="23"/>
      <c r="K25" s="23"/>
      <c r="L25" s="23"/>
      <c r="M25" s="23"/>
    </row>
    <row r="26" spans="1:14" x14ac:dyDescent="0.25">
      <c r="A26" s="102"/>
      <c r="C26" s="103"/>
      <c r="D26" s="39"/>
      <c r="E26" s="104"/>
      <c r="F26" s="40"/>
      <c r="G26" s="40"/>
      <c r="H26" s="40"/>
      <c r="I26" s="23"/>
      <c r="J26" s="23"/>
      <c r="K26" s="23"/>
      <c r="L26" s="23"/>
      <c r="M26" s="23"/>
    </row>
    <row r="27" spans="1:14" x14ac:dyDescent="0.25">
      <c r="A27" s="102"/>
      <c r="B27" s="125" t="s">
        <v>139</v>
      </c>
      <c r="C27" s="107"/>
      <c r="D27" s="107"/>
      <c r="E27" s="107"/>
      <c r="F27" s="107"/>
      <c r="G27" s="107"/>
      <c r="H27" s="107"/>
      <c r="I27" s="110"/>
      <c r="J27" s="110"/>
      <c r="K27" s="110"/>
      <c r="L27" s="110"/>
      <c r="M27" s="110"/>
      <c r="N27" s="111"/>
    </row>
    <row r="28" spans="1:14" x14ac:dyDescent="0.25">
      <c r="A28" s="102"/>
      <c r="B28" s="107"/>
      <c r="C28" s="107"/>
      <c r="D28" s="107"/>
      <c r="E28" s="107"/>
      <c r="F28" s="107"/>
      <c r="G28" s="107"/>
      <c r="H28" s="107"/>
      <c r="I28" s="110"/>
      <c r="J28" s="110"/>
      <c r="K28" s="110"/>
      <c r="L28" s="110"/>
      <c r="M28" s="110"/>
      <c r="N28" s="111"/>
    </row>
    <row r="29" spans="1:14" x14ac:dyDescent="0.25">
      <c r="A29" s="102"/>
      <c r="B29" s="128" t="s">
        <v>33</v>
      </c>
      <c r="C29" s="128" t="s">
        <v>140</v>
      </c>
      <c r="D29" s="128" t="s">
        <v>141</v>
      </c>
      <c r="E29" s="107"/>
      <c r="F29" s="107"/>
      <c r="G29" s="107"/>
      <c r="H29" s="107"/>
      <c r="I29" s="110"/>
      <c r="J29" s="110"/>
      <c r="K29" s="110"/>
      <c r="L29" s="110"/>
      <c r="M29" s="110"/>
      <c r="N29" s="111"/>
    </row>
    <row r="30" spans="1:14" x14ac:dyDescent="0.25">
      <c r="A30" s="102"/>
      <c r="B30" s="124" t="s">
        <v>142</v>
      </c>
      <c r="C30" s="189"/>
      <c r="D30" s="189" t="s">
        <v>181</v>
      </c>
      <c r="E30" s="107"/>
      <c r="F30" s="107"/>
      <c r="G30" s="107"/>
      <c r="H30" s="107"/>
      <c r="I30" s="110"/>
      <c r="J30" s="110"/>
      <c r="K30" s="110"/>
      <c r="L30" s="110"/>
      <c r="M30" s="110"/>
      <c r="N30" s="111"/>
    </row>
    <row r="31" spans="1:14" x14ac:dyDescent="0.25">
      <c r="A31" s="102"/>
      <c r="B31" s="124" t="s">
        <v>143</v>
      </c>
      <c r="C31" s="189" t="s">
        <v>181</v>
      </c>
      <c r="D31" s="189"/>
      <c r="E31" s="107"/>
      <c r="F31" s="107"/>
      <c r="G31" s="107"/>
      <c r="H31" s="107"/>
      <c r="I31" s="110"/>
      <c r="J31" s="110"/>
      <c r="K31" s="110"/>
      <c r="L31" s="110"/>
      <c r="M31" s="110"/>
      <c r="N31" s="111"/>
    </row>
    <row r="32" spans="1:14" x14ac:dyDescent="0.25">
      <c r="A32" s="102"/>
      <c r="B32" s="124" t="s">
        <v>144</v>
      </c>
      <c r="C32" s="124"/>
      <c r="D32" s="165" t="s">
        <v>181</v>
      </c>
      <c r="E32" s="107"/>
      <c r="F32" s="107"/>
      <c r="G32" s="107"/>
      <c r="H32" s="107"/>
      <c r="I32" s="110"/>
      <c r="J32" s="110"/>
      <c r="K32" s="110"/>
      <c r="L32" s="110"/>
      <c r="M32" s="110"/>
      <c r="N32" s="111"/>
    </row>
    <row r="33" spans="1:17" x14ac:dyDescent="0.25">
      <c r="A33" s="102"/>
      <c r="B33" s="124" t="s">
        <v>145</v>
      </c>
      <c r="C33" s="124"/>
      <c r="D33" s="180" t="s">
        <v>181</v>
      </c>
      <c r="E33" s="107"/>
      <c r="F33" s="107"/>
      <c r="G33" s="107"/>
      <c r="H33" s="107"/>
      <c r="I33" s="110"/>
      <c r="J33" s="110"/>
      <c r="K33" s="110"/>
      <c r="L33" s="110"/>
      <c r="M33" s="110"/>
      <c r="N33" s="111"/>
    </row>
    <row r="34" spans="1:17" x14ac:dyDescent="0.25">
      <c r="A34" s="102"/>
      <c r="B34" s="107"/>
      <c r="C34" s="107"/>
      <c r="D34" s="107"/>
      <c r="E34" s="107"/>
      <c r="F34" s="107"/>
      <c r="G34" s="107"/>
      <c r="H34" s="107"/>
      <c r="I34" s="110"/>
      <c r="J34" s="110"/>
      <c r="K34" s="110"/>
      <c r="L34" s="110"/>
      <c r="M34" s="110"/>
      <c r="N34" s="111"/>
    </row>
    <row r="35" spans="1:17" x14ac:dyDescent="0.25">
      <c r="A35" s="102"/>
      <c r="B35" s="107"/>
      <c r="C35" s="107"/>
      <c r="D35" s="107"/>
      <c r="E35" s="107"/>
      <c r="F35" s="107"/>
      <c r="G35" s="107"/>
      <c r="H35" s="107"/>
      <c r="I35" s="110"/>
      <c r="J35" s="110"/>
      <c r="K35" s="110"/>
      <c r="L35" s="110"/>
      <c r="M35" s="110"/>
      <c r="N35" s="111"/>
    </row>
    <row r="36" spans="1:17" x14ac:dyDescent="0.25">
      <c r="A36" s="102"/>
      <c r="B36" s="125" t="s">
        <v>146</v>
      </c>
      <c r="C36" s="107"/>
      <c r="D36" s="107"/>
      <c r="E36" s="107"/>
      <c r="F36" s="107"/>
      <c r="G36" s="107"/>
      <c r="H36" s="107"/>
      <c r="I36" s="110"/>
      <c r="J36" s="110"/>
      <c r="K36" s="110"/>
      <c r="L36" s="110"/>
      <c r="M36" s="110"/>
      <c r="N36" s="111"/>
    </row>
    <row r="37" spans="1:17" x14ac:dyDescent="0.25">
      <c r="A37" s="102"/>
      <c r="B37" s="107"/>
      <c r="C37" s="107"/>
      <c r="D37" s="107"/>
      <c r="E37" s="107"/>
      <c r="F37" s="107"/>
      <c r="G37" s="107"/>
      <c r="H37" s="107"/>
      <c r="I37" s="110"/>
      <c r="J37" s="110"/>
      <c r="K37" s="110"/>
      <c r="L37" s="110"/>
      <c r="M37" s="110"/>
      <c r="N37" s="111"/>
    </row>
    <row r="38" spans="1:17" x14ac:dyDescent="0.25">
      <c r="A38" s="102"/>
      <c r="B38" s="107"/>
      <c r="C38" s="107"/>
      <c r="D38" s="107"/>
      <c r="E38" s="107"/>
      <c r="F38" s="107"/>
      <c r="G38" s="107"/>
      <c r="H38" s="107"/>
      <c r="I38" s="110"/>
      <c r="J38" s="110"/>
      <c r="K38" s="110"/>
      <c r="L38" s="110"/>
      <c r="M38" s="110"/>
      <c r="N38" s="111"/>
    </row>
    <row r="39" spans="1:17" x14ac:dyDescent="0.25">
      <c r="A39" s="102"/>
      <c r="B39" s="128" t="s">
        <v>33</v>
      </c>
      <c r="C39" s="128" t="s">
        <v>58</v>
      </c>
      <c r="D39" s="127" t="s">
        <v>51</v>
      </c>
      <c r="E39" s="127" t="s">
        <v>16</v>
      </c>
      <c r="F39" s="107"/>
      <c r="G39" s="107"/>
      <c r="H39" s="107"/>
      <c r="I39" s="110"/>
      <c r="J39" s="110"/>
      <c r="K39" s="110"/>
      <c r="L39" s="110"/>
      <c r="M39" s="110"/>
      <c r="N39" s="111"/>
    </row>
    <row r="40" spans="1:17" ht="28.5" x14ac:dyDescent="0.25">
      <c r="A40" s="102"/>
      <c r="B40" s="108" t="s">
        <v>147</v>
      </c>
      <c r="C40" s="109">
        <v>40</v>
      </c>
      <c r="D40" s="165">
        <v>0</v>
      </c>
      <c r="E40" s="226">
        <f>+D40+D41</f>
        <v>35</v>
      </c>
      <c r="F40" s="107"/>
      <c r="G40" s="107"/>
      <c r="H40" s="107"/>
      <c r="I40" s="110"/>
      <c r="J40" s="110"/>
      <c r="K40" s="110"/>
      <c r="L40" s="110"/>
      <c r="M40" s="110"/>
      <c r="N40" s="111"/>
    </row>
    <row r="41" spans="1:17" ht="42.75" x14ac:dyDescent="0.25">
      <c r="A41" s="102"/>
      <c r="B41" s="108" t="s">
        <v>148</v>
      </c>
      <c r="C41" s="109">
        <v>60</v>
      </c>
      <c r="D41" s="165">
        <v>35</v>
      </c>
      <c r="E41" s="227"/>
      <c r="F41" s="107"/>
      <c r="G41" s="107"/>
      <c r="H41" s="107"/>
      <c r="I41" s="110"/>
      <c r="J41" s="110"/>
      <c r="K41" s="110"/>
      <c r="L41" s="110"/>
      <c r="M41" s="110"/>
      <c r="N41" s="111"/>
    </row>
    <row r="42" spans="1:17" x14ac:dyDescent="0.25">
      <c r="A42" s="102"/>
      <c r="C42" s="103"/>
      <c r="D42" s="39"/>
      <c r="E42" s="104"/>
      <c r="F42" s="40"/>
      <c r="G42" s="40"/>
      <c r="H42" s="40"/>
      <c r="I42" s="23"/>
      <c r="J42" s="23"/>
      <c r="K42" s="23"/>
      <c r="L42" s="23"/>
      <c r="M42" s="23"/>
    </row>
    <row r="43" spans="1:17" x14ac:dyDescent="0.25">
      <c r="A43" s="102"/>
      <c r="C43" s="103"/>
      <c r="D43" s="39"/>
      <c r="E43" s="104"/>
      <c r="F43" s="40"/>
      <c r="G43" s="40"/>
      <c r="H43" s="40"/>
      <c r="I43" s="23"/>
      <c r="J43" s="23"/>
      <c r="K43" s="23"/>
      <c r="L43" s="23"/>
      <c r="M43" s="23"/>
    </row>
    <row r="44" spans="1:17" x14ac:dyDescent="0.25">
      <c r="A44" s="102"/>
      <c r="C44" s="103"/>
      <c r="D44" s="39"/>
      <c r="E44" s="104"/>
      <c r="F44" s="40"/>
      <c r="G44" s="40"/>
      <c r="H44" s="40"/>
      <c r="I44" s="23"/>
      <c r="J44" s="23"/>
      <c r="K44" s="23"/>
      <c r="L44" s="23"/>
      <c r="M44" s="23"/>
    </row>
    <row r="45" spans="1:17" ht="15.75" thickBot="1" x14ac:dyDescent="0.3">
      <c r="M45" s="244" t="s">
        <v>35</v>
      </c>
      <c r="N45" s="244"/>
    </row>
    <row r="46" spans="1:17" x14ac:dyDescent="0.25">
      <c r="B46" s="125" t="s">
        <v>30</v>
      </c>
      <c r="M46" s="66"/>
      <c r="N46" s="66"/>
    </row>
    <row r="47" spans="1:17" ht="15.75" thickBot="1" x14ac:dyDescent="0.3">
      <c r="M47" s="66"/>
      <c r="N47" s="66"/>
    </row>
    <row r="48" spans="1:17" s="110" customFormat="1" ht="109.5" customHeight="1" x14ac:dyDescent="0.25">
      <c r="B48" s="121" t="s">
        <v>149</v>
      </c>
      <c r="C48" s="121" t="s">
        <v>150</v>
      </c>
      <c r="D48" s="121" t="s">
        <v>151</v>
      </c>
      <c r="E48" s="121" t="s">
        <v>45</v>
      </c>
      <c r="F48" s="121" t="s">
        <v>22</v>
      </c>
      <c r="G48" s="121" t="s">
        <v>103</v>
      </c>
      <c r="H48" s="121" t="s">
        <v>17</v>
      </c>
      <c r="I48" s="121" t="s">
        <v>10</v>
      </c>
      <c r="J48" s="121" t="s">
        <v>31</v>
      </c>
      <c r="K48" s="121" t="s">
        <v>61</v>
      </c>
      <c r="L48" s="121" t="s">
        <v>20</v>
      </c>
      <c r="M48" s="106" t="s">
        <v>26</v>
      </c>
      <c r="N48" s="121" t="s">
        <v>152</v>
      </c>
      <c r="O48" s="121" t="s">
        <v>36</v>
      </c>
      <c r="P48" s="122" t="s">
        <v>11</v>
      </c>
      <c r="Q48" s="122" t="s">
        <v>19</v>
      </c>
    </row>
    <row r="49" spans="1:26" s="116" customFormat="1" x14ac:dyDescent="0.25">
      <c r="A49" s="47">
        <v>1</v>
      </c>
      <c r="B49" s="117" t="s">
        <v>163</v>
      </c>
      <c r="C49" s="117" t="s">
        <v>163</v>
      </c>
      <c r="D49" s="117" t="s">
        <v>200</v>
      </c>
      <c r="E49" s="182" t="s">
        <v>212</v>
      </c>
      <c r="F49" s="113" t="s">
        <v>140</v>
      </c>
      <c r="G49" s="157"/>
      <c r="H49" s="120">
        <v>41305</v>
      </c>
      <c r="I49" s="114">
        <v>41639</v>
      </c>
      <c r="J49" s="114"/>
      <c r="K49" s="114" t="s">
        <v>201</v>
      </c>
      <c r="L49" s="114"/>
      <c r="M49" s="105">
        <v>885</v>
      </c>
      <c r="N49" s="105">
        <f>+M49*G49</f>
        <v>0</v>
      </c>
      <c r="O49" s="27"/>
      <c r="P49" s="27">
        <v>34</v>
      </c>
      <c r="Q49" s="158"/>
      <c r="R49" s="110"/>
      <c r="S49" s="115"/>
      <c r="T49" s="115"/>
      <c r="U49" s="115"/>
      <c r="V49" s="115"/>
      <c r="W49" s="115"/>
      <c r="X49" s="115"/>
      <c r="Y49" s="115"/>
      <c r="Z49" s="115"/>
    </row>
    <row r="50" spans="1:26" s="116" customFormat="1" x14ac:dyDescent="0.25">
      <c r="A50" s="47">
        <f>+A49+1</f>
        <v>2</v>
      </c>
      <c r="B50" s="117" t="s">
        <v>163</v>
      </c>
      <c r="C50" s="117" t="s">
        <v>163</v>
      </c>
      <c r="D50" s="117" t="s">
        <v>200</v>
      </c>
      <c r="E50" s="182" t="s">
        <v>213</v>
      </c>
      <c r="F50" s="113" t="s">
        <v>140</v>
      </c>
      <c r="G50" s="113"/>
      <c r="H50" s="120">
        <v>41671</v>
      </c>
      <c r="I50" s="114">
        <v>41912</v>
      </c>
      <c r="J50" s="114"/>
      <c r="K50" s="114" t="s">
        <v>205</v>
      </c>
      <c r="L50" s="114"/>
      <c r="M50" s="105">
        <v>753</v>
      </c>
      <c r="N50" s="105"/>
      <c r="O50" s="27"/>
      <c r="P50" s="27">
        <v>35</v>
      </c>
      <c r="Q50" s="158"/>
      <c r="R50" s="110"/>
      <c r="S50" s="115"/>
      <c r="T50" s="115"/>
      <c r="U50" s="115"/>
      <c r="V50" s="115"/>
      <c r="W50" s="115"/>
      <c r="X50" s="115"/>
      <c r="Y50" s="115"/>
      <c r="Z50" s="115"/>
    </row>
    <row r="51" spans="1:26" s="116" customFormat="1" ht="30" x14ac:dyDescent="0.25">
      <c r="A51" s="47">
        <f t="shared" ref="A51:A56" si="0">+A50+1</f>
        <v>3</v>
      </c>
      <c r="B51" s="117" t="s">
        <v>163</v>
      </c>
      <c r="C51" s="117" t="s">
        <v>163</v>
      </c>
      <c r="D51" s="117" t="s">
        <v>214</v>
      </c>
      <c r="E51" s="182" t="s">
        <v>208</v>
      </c>
      <c r="F51" s="113" t="s">
        <v>140</v>
      </c>
      <c r="G51" s="113"/>
      <c r="H51" s="120">
        <v>40729</v>
      </c>
      <c r="I51" s="114">
        <v>40897</v>
      </c>
      <c r="J51" s="114"/>
      <c r="K51" s="114"/>
      <c r="L51" s="114" t="s">
        <v>215</v>
      </c>
      <c r="M51" s="105">
        <v>0</v>
      </c>
      <c r="N51" s="105"/>
      <c r="O51" s="27"/>
      <c r="P51" s="27">
        <v>35</v>
      </c>
      <c r="Q51" s="158" t="s">
        <v>338</v>
      </c>
      <c r="R51" s="110"/>
      <c r="S51" s="115"/>
      <c r="T51" s="115"/>
      <c r="U51" s="115"/>
      <c r="V51" s="115"/>
      <c r="W51" s="115"/>
      <c r="X51" s="115"/>
      <c r="Y51" s="115"/>
      <c r="Z51" s="115"/>
    </row>
    <row r="52" spans="1:26" s="116" customFormat="1" x14ac:dyDescent="0.25">
      <c r="A52" s="47">
        <f t="shared" si="0"/>
        <v>4</v>
      </c>
      <c r="B52" s="117"/>
      <c r="C52" s="118"/>
      <c r="D52" s="117"/>
      <c r="E52" s="182"/>
      <c r="F52" s="113"/>
      <c r="G52" s="113"/>
      <c r="H52" s="113"/>
      <c r="I52" s="114"/>
      <c r="J52" s="114"/>
      <c r="K52" s="114"/>
      <c r="L52" s="114"/>
      <c r="M52" s="105"/>
      <c r="N52" s="105"/>
      <c r="O52" s="27"/>
      <c r="P52" s="27"/>
      <c r="Q52" s="158"/>
      <c r="R52" s="110"/>
      <c r="S52" s="115"/>
      <c r="T52" s="115"/>
      <c r="U52" s="115"/>
      <c r="V52" s="115"/>
      <c r="W52" s="115"/>
      <c r="X52" s="115"/>
      <c r="Y52" s="115"/>
      <c r="Z52" s="115"/>
    </row>
    <row r="53" spans="1:26" s="116" customFormat="1" x14ac:dyDescent="0.25">
      <c r="A53" s="47">
        <f t="shared" si="0"/>
        <v>5</v>
      </c>
      <c r="B53" s="117"/>
      <c r="C53" s="118"/>
      <c r="D53" s="117"/>
      <c r="E53" s="182"/>
      <c r="F53" s="113"/>
      <c r="G53" s="113"/>
      <c r="H53" s="113"/>
      <c r="I53" s="114"/>
      <c r="J53" s="114"/>
      <c r="K53" s="114"/>
      <c r="L53" s="114"/>
      <c r="M53" s="105"/>
      <c r="N53" s="105"/>
      <c r="O53" s="27"/>
      <c r="P53" s="27"/>
      <c r="Q53" s="158"/>
      <c r="R53" s="110"/>
      <c r="S53" s="115"/>
      <c r="T53" s="115"/>
      <c r="U53" s="115"/>
      <c r="V53" s="115"/>
      <c r="W53" s="115"/>
      <c r="X53" s="115"/>
      <c r="Y53" s="115"/>
      <c r="Z53" s="115"/>
    </row>
    <row r="54" spans="1:26" s="116" customFormat="1" x14ac:dyDescent="0.25">
      <c r="A54" s="47">
        <f t="shared" si="0"/>
        <v>6</v>
      </c>
      <c r="B54" s="117"/>
      <c r="C54" s="118"/>
      <c r="D54" s="117"/>
      <c r="E54" s="182"/>
      <c r="F54" s="113"/>
      <c r="G54" s="113"/>
      <c r="H54" s="113"/>
      <c r="I54" s="114"/>
      <c r="J54" s="114"/>
      <c r="K54" s="114"/>
      <c r="L54" s="114"/>
      <c r="M54" s="105"/>
      <c r="N54" s="105"/>
      <c r="O54" s="27"/>
      <c r="P54" s="27"/>
      <c r="Q54" s="158"/>
      <c r="R54" s="110"/>
      <c r="S54" s="115"/>
      <c r="T54" s="115"/>
      <c r="U54" s="115"/>
      <c r="V54" s="115"/>
      <c r="W54" s="115"/>
      <c r="X54" s="115"/>
      <c r="Y54" s="115"/>
      <c r="Z54" s="115"/>
    </row>
    <row r="55" spans="1:26" s="116" customFormat="1" x14ac:dyDescent="0.25">
      <c r="A55" s="47">
        <f t="shared" si="0"/>
        <v>7</v>
      </c>
      <c r="B55" s="117"/>
      <c r="C55" s="118"/>
      <c r="D55" s="117"/>
      <c r="E55" s="182"/>
      <c r="F55" s="113"/>
      <c r="G55" s="113"/>
      <c r="H55" s="113"/>
      <c r="I55" s="114"/>
      <c r="J55" s="114"/>
      <c r="K55" s="114"/>
      <c r="L55" s="114"/>
      <c r="M55" s="105"/>
      <c r="N55" s="105"/>
      <c r="O55" s="27"/>
      <c r="P55" s="27"/>
      <c r="Q55" s="158"/>
      <c r="R55" s="110"/>
      <c r="S55" s="115"/>
      <c r="T55" s="115"/>
      <c r="U55" s="115"/>
      <c r="V55" s="115"/>
      <c r="W55" s="115"/>
      <c r="X55" s="115"/>
      <c r="Y55" s="115"/>
      <c r="Z55" s="115"/>
    </row>
    <row r="56" spans="1:26" s="116" customFormat="1" x14ac:dyDescent="0.25">
      <c r="A56" s="47">
        <f t="shared" si="0"/>
        <v>8</v>
      </c>
      <c r="B56" s="117"/>
      <c r="C56" s="118"/>
      <c r="D56" s="117"/>
      <c r="E56" s="182"/>
      <c r="F56" s="113"/>
      <c r="G56" s="113"/>
      <c r="H56" s="113"/>
      <c r="I56" s="114"/>
      <c r="J56" s="114"/>
      <c r="K56" s="114"/>
      <c r="L56" s="114"/>
      <c r="M56" s="105"/>
      <c r="N56" s="105"/>
      <c r="O56" s="27"/>
      <c r="P56" s="27"/>
      <c r="Q56" s="158"/>
      <c r="R56" s="115"/>
      <c r="S56" s="115"/>
      <c r="T56" s="115"/>
      <c r="U56" s="115"/>
      <c r="V56" s="115"/>
      <c r="W56" s="115"/>
      <c r="X56" s="115"/>
      <c r="Y56" s="115"/>
      <c r="Z56" s="115"/>
    </row>
    <row r="57" spans="1:26" s="116" customFormat="1" x14ac:dyDescent="0.25">
      <c r="A57" s="47"/>
      <c r="B57" s="50" t="s">
        <v>16</v>
      </c>
      <c r="C57" s="118"/>
      <c r="D57" s="117"/>
      <c r="E57" s="182"/>
      <c r="F57" s="113"/>
      <c r="G57" s="113"/>
      <c r="H57" s="113"/>
      <c r="I57" s="114"/>
      <c r="J57" s="114"/>
      <c r="K57" s="119" t="s">
        <v>336</v>
      </c>
      <c r="L57" s="119" t="s">
        <v>215</v>
      </c>
      <c r="M57" s="156">
        <v>1638</v>
      </c>
      <c r="N57" s="119">
        <f t="shared" ref="N57" si="1">SUM(N49:N56)</f>
        <v>0</v>
      </c>
      <c r="O57" s="27"/>
      <c r="P57" s="27"/>
      <c r="Q57" s="159"/>
    </row>
    <row r="58" spans="1:26" s="30" customFormat="1" x14ac:dyDescent="0.25">
      <c r="E58" s="31"/>
    </row>
    <row r="59" spans="1:26" s="30" customFormat="1" x14ac:dyDescent="0.25">
      <c r="B59" s="245" t="s">
        <v>28</v>
      </c>
      <c r="C59" s="245" t="s">
        <v>27</v>
      </c>
      <c r="D59" s="243" t="s">
        <v>34</v>
      </c>
      <c r="E59" s="243"/>
    </row>
    <row r="60" spans="1:26" s="30" customFormat="1" x14ac:dyDescent="0.25">
      <c r="B60" s="246"/>
      <c r="C60" s="246"/>
      <c r="D60" s="167" t="s">
        <v>23</v>
      </c>
      <c r="E60" s="63" t="s">
        <v>24</v>
      </c>
    </row>
    <row r="61" spans="1:26" s="30" customFormat="1" ht="30.6" customHeight="1" x14ac:dyDescent="0.25">
      <c r="B61" s="60" t="s">
        <v>21</v>
      </c>
      <c r="C61" s="61" t="str">
        <f>+K57</f>
        <v>18 MESES</v>
      </c>
      <c r="D61" s="59"/>
      <c r="E61" s="59" t="s">
        <v>181</v>
      </c>
      <c r="F61" s="32"/>
      <c r="G61" s="32"/>
      <c r="H61" s="32"/>
      <c r="I61" s="32"/>
      <c r="J61" s="32"/>
      <c r="K61" s="32"/>
      <c r="L61" s="32"/>
      <c r="M61" s="32"/>
    </row>
    <row r="62" spans="1:26" s="30" customFormat="1" ht="30" customHeight="1" x14ac:dyDescent="0.25">
      <c r="B62" s="60" t="s">
        <v>25</v>
      </c>
      <c r="C62" s="61" t="s">
        <v>337</v>
      </c>
      <c r="D62" s="59" t="s">
        <v>181</v>
      </c>
      <c r="E62" s="59"/>
    </row>
    <row r="63" spans="1:26" s="30" customFormat="1" x14ac:dyDescent="0.25">
      <c r="B63" s="33"/>
      <c r="C63" s="241"/>
      <c r="D63" s="241"/>
      <c r="E63" s="241"/>
      <c r="F63" s="241"/>
      <c r="G63" s="241"/>
      <c r="H63" s="241"/>
      <c r="I63" s="241"/>
      <c r="J63" s="241"/>
      <c r="K63" s="241"/>
      <c r="L63" s="241"/>
      <c r="M63" s="241"/>
      <c r="N63" s="241"/>
    </row>
    <row r="64" spans="1:26" ht="28.15" customHeight="1" thickBot="1" x14ac:dyDescent="0.3"/>
    <row r="65" spans="2:17" ht="27" thickBot="1" x14ac:dyDescent="0.3">
      <c r="B65" s="240" t="s">
        <v>104</v>
      </c>
      <c r="C65" s="240"/>
      <c r="D65" s="240"/>
      <c r="E65" s="240"/>
      <c r="F65" s="240"/>
      <c r="G65" s="240"/>
      <c r="H65" s="240"/>
      <c r="I65" s="240"/>
      <c r="J65" s="240"/>
      <c r="K65" s="240"/>
      <c r="L65" s="240"/>
      <c r="M65" s="240"/>
      <c r="N65" s="240"/>
    </row>
    <row r="68" spans="2:17" ht="109.5" customHeight="1" x14ac:dyDescent="0.25">
      <c r="B68" s="123" t="s">
        <v>153</v>
      </c>
      <c r="C68" s="69" t="s">
        <v>2</v>
      </c>
      <c r="D68" s="69" t="s">
        <v>106</v>
      </c>
      <c r="E68" s="69" t="s">
        <v>105</v>
      </c>
      <c r="F68" s="69" t="s">
        <v>107</v>
      </c>
      <c r="G68" s="69" t="s">
        <v>108</v>
      </c>
      <c r="H68" s="69" t="s">
        <v>109</v>
      </c>
      <c r="I68" s="69" t="s">
        <v>110</v>
      </c>
      <c r="J68" s="69" t="s">
        <v>111</v>
      </c>
      <c r="K68" s="69" t="s">
        <v>112</v>
      </c>
      <c r="L68" s="69" t="s">
        <v>113</v>
      </c>
      <c r="M68" s="99" t="s">
        <v>114</v>
      </c>
      <c r="N68" s="99" t="s">
        <v>115</v>
      </c>
      <c r="O68" s="236" t="s">
        <v>3</v>
      </c>
      <c r="P68" s="237"/>
      <c r="Q68" s="69" t="s">
        <v>18</v>
      </c>
    </row>
    <row r="69" spans="2:17" x14ac:dyDescent="0.25">
      <c r="B69" s="178" t="s">
        <v>167</v>
      </c>
      <c r="C69" s="3" t="s">
        <v>182</v>
      </c>
      <c r="D69" s="5" t="s">
        <v>182</v>
      </c>
      <c r="E69" s="5">
        <v>200</v>
      </c>
      <c r="F69" s="4"/>
      <c r="G69" s="4"/>
      <c r="H69" s="4"/>
      <c r="I69" s="100" t="s">
        <v>140</v>
      </c>
      <c r="J69" s="100" t="s">
        <v>140</v>
      </c>
      <c r="K69" s="100" t="s">
        <v>140</v>
      </c>
      <c r="L69" s="100" t="s">
        <v>140</v>
      </c>
      <c r="M69" s="100" t="s">
        <v>140</v>
      </c>
      <c r="N69" s="100" t="s">
        <v>140</v>
      </c>
      <c r="O69" s="220" t="s">
        <v>329</v>
      </c>
      <c r="P69" s="221"/>
      <c r="Q69" s="124" t="s">
        <v>141</v>
      </c>
    </row>
    <row r="70" spans="2:17" x14ac:dyDescent="0.25">
      <c r="B70" s="178" t="s">
        <v>174</v>
      </c>
      <c r="C70" s="178" t="s">
        <v>183</v>
      </c>
      <c r="D70" s="178" t="s">
        <v>191</v>
      </c>
      <c r="E70" s="5">
        <v>50</v>
      </c>
      <c r="F70" s="4"/>
      <c r="G70" s="4"/>
      <c r="H70" s="100" t="s">
        <v>140</v>
      </c>
      <c r="I70" s="100"/>
      <c r="J70" s="100" t="s">
        <v>140</v>
      </c>
      <c r="K70" s="100" t="s">
        <v>140</v>
      </c>
      <c r="L70" s="100" t="s">
        <v>140</v>
      </c>
      <c r="M70" s="100" t="s">
        <v>140</v>
      </c>
      <c r="N70" s="100" t="s">
        <v>140</v>
      </c>
      <c r="O70" s="220" t="s">
        <v>329</v>
      </c>
      <c r="P70" s="221"/>
      <c r="Q70" s="124" t="s">
        <v>141</v>
      </c>
    </row>
    <row r="71" spans="2:17" x14ac:dyDescent="0.25">
      <c r="B71" s="178" t="s">
        <v>174</v>
      </c>
      <c r="C71" s="178" t="s">
        <v>184</v>
      </c>
      <c r="D71" s="178" t="s">
        <v>192</v>
      </c>
      <c r="E71" s="5">
        <v>90</v>
      </c>
      <c r="F71" s="4"/>
      <c r="G71" s="4"/>
      <c r="H71" s="100" t="s">
        <v>140</v>
      </c>
      <c r="I71" s="100"/>
      <c r="J71" s="100" t="s">
        <v>140</v>
      </c>
      <c r="K71" s="100" t="s">
        <v>140</v>
      </c>
      <c r="L71" s="100" t="s">
        <v>140</v>
      </c>
      <c r="M71" s="100" t="s">
        <v>140</v>
      </c>
      <c r="N71" s="100" t="s">
        <v>140</v>
      </c>
      <c r="O71" s="220" t="s">
        <v>329</v>
      </c>
      <c r="P71" s="221"/>
      <c r="Q71" s="124" t="s">
        <v>141</v>
      </c>
    </row>
    <row r="72" spans="2:17" x14ac:dyDescent="0.25">
      <c r="B72" s="178" t="s">
        <v>174</v>
      </c>
      <c r="C72" s="178" t="s">
        <v>185</v>
      </c>
      <c r="D72" s="178" t="s">
        <v>193</v>
      </c>
      <c r="E72" s="5">
        <v>40</v>
      </c>
      <c r="F72" s="4"/>
      <c r="G72" s="4"/>
      <c r="H72" s="100" t="s">
        <v>140</v>
      </c>
      <c r="I72" s="100"/>
      <c r="J72" s="100" t="s">
        <v>140</v>
      </c>
      <c r="K72" s="100" t="s">
        <v>140</v>
      </c>
      <c r="L72" s="100" t="s">
        <v>140</v>
      </c>
      <c r="M72" s="100" t="s">
        <v>140</v>
      </c>
      <c r="N72" s="100" t="s">
        <v>140</v>
      </c>
      <c r="O72" s="220" t="s">
        <v>329</v>
      </c>
      <c r="P72" s="221"/>
      <c r="Q72" s="124" t="s">
        <v>141</v>
      </c>
    </row>
    <row r="73" spans="2:17" x14ac:dyDescent="0.25">
      <c r="B73" s="178" t="s">
        <v>174</v>
      </c>
      <c r="C73" s="178" t="s">
        <v>186</v>
      </c>
      <c r="D73" s="178" t="s">
        <v>194</v>
      </c>
      <c r="E73" s="5">
        <v>40</v>
      </c>
      <c r="F73" s="4"/>
      <c r="G73" s="4"/>
      <c r="H73" s="100" t="s">
        <v>140</v>
      </c>
      <c r="I73" s="100"/>
      <c r="J73" s="100" t="s">
        <v>140</v>
      </c>
      <c r="K73" s="100" t="s">
        <v>140</v>
      </c>
      <c r="L73" s="100" t="s">
        <v>140</v>
      </c>
      <c r="M73" s="100" t="s">
        <v>140</v>
      </c>
      <c r="N73" s="100" t="s">
        <v>140</v>
      </c>
      <c r="O73" s="220" t="s">
        <v>329</v>
      </c>
      <c r="P73" s="221"/>
      <c r="Q73" s="124" t="s">
        <v>141</v>
      </c>
    </row>
    <row r="74" spans="2:17" x14ac:dyDescent="0.25">
      <c r="B74" s="178" t="s">
        <v>174</v>
      </c>
      <c r="C74" s="178" t="s">
        <v>187</v>
      </c>
      <c r="D74" s="178" t="s">
        <v>195</v>
      </c>
      <c r="E74" s="5">
        <v>40</v>
      </c>
      <c r="F74" s="4"/>
      <c r="G74" s="4"/>
      <c r="H74" s="100" t="s">
        <v>140</v>
      </c>
      <c r="I74" s="100"/>
      <c r="J74" s="100" t="s">
        <v>140</v>
      </c>
      <c r="K74" s="100" t="s">
        <v>140</v>
      </c>
      <c r="L74" s="100" t="s">
        <v>140</v>
      </c>
      <c r="M74" s="100" t="s">
        <v>140</v>
      </c>
      <c r="N74" s="100" t="s">
        <v>140</v>
      </c>
      <c r="O74" s="220" t="s">
        <v>329</v>
      </c>
      <c r="P74" s="221"/>
      <c r="Q74" s="124" t="s">
        <v>141</v>
      </c>
    </row>
    <row r="75" spans="2:17" x14ac:dyDescent="0.25">
      <c r="B75" s="178" t="s">
        <v>174</v>
      </c>
      <c r="C75" s="178" t="s">
        <v>188</v>
      </c>
      <c r="D75" s="178" t="s">
        <v>196</v>
      </c>
      <c r="E75" s="5">
        <v>80</v>
      </c>
      <c r="F75" s="4"/>
      <c r="G75" s="4"/>
      <c r="H75" s="100" t="s">
        <v>140</v>
      </c>
      <c r="I75" s="100"/>
      <c r="J75" s="100" t="s">
        <v>140</v>
      </c>
      <c r="K75" s="100" t="s">
        <v>140</v>
      </c>
      <c r="L75" s="100" t="s">
        <v>140</v>
      </c>
      <c r="M75" s="100" t="s">
        <v>140</v>
      </c>
      <c r="N75" s="100" t="s">
        <v>140</v>
      </c>
      <c r="O75" s="220" t="s">
        <v>329</v>
      </c>
      <c r="P75" s="221"/>
      <c r="Q75" s="124" t="s">
        <v>141</v>
      </c>
    </row>
    <row r="76" spans="2:17" x14ac:dyDescent="0.25">
      <c r="B76" s="178" t="s">
        <v>174</v>
      </c>
      <c r="C76" s="178" t="s">
        <v>189</v>
      </c>
      <c r="D76" s="178" t="s">
        <v>197</v>
      </c>
      <c r="E76" s="5">
        <v>30</v>
      </c>
      <c r="F76" s="4"/>
      <c r="G76" s="4"/>
      <c r="H76" s="100" t="s">
        <v>140</v>
      </c>
      <c r="I76" s="100"/>
      <c r="J76" s="100" t="s">
        <v>140</v>
      </c>
      <c r="K76" s="100" t="s">
        <v>140</v>
      </c>
      <c r="L76" s="100" t="s">
        <v>140</v>
      </c>
      <c r="M76" s="100" t="s">
        <v>140</v>
      </c>
      <c r="N76" s="100" t="s">
        <v>140</v>
      </c>
      <c r="O76" s="220" t="s">
        <v>329</v>
      </c>
      <c r="P76" s="221"/>
      <c r="Q76" s="124" t="s">
        <v>141</v>
      </c>
    </row>
    <row r="77" spans="2:17" x14ac:dyDescent="0.25">
      <c r="B77" s="178" t="s">
        <v>174</v>
      </c>
      <c r="C77" s="178" t="s">
        <v>190</v>
      </c>
      <c r="D77" s="178" t="s">
        <v>198</v>
      </c>
      <c r="E77" s="5">
        <v>50</v>
      </c>
      <c r="F77" s="4"/>
      <c r="G77" s="4"/>
      <c r="H77" s="100" t="s">
        <v>140</v>
      </c>
      <c r="I77" s="100"/>
      <c r="J77" s="100" t="s">
        <v>140</v>
      </c>
      <c r="K77" s="100" t="s">
        <v>140</v>
      </c>
      <c r="L77" s="100" t="s">
        <v>140</v>
      </c>
      <c r="M77" s="100" t="s">
        <v>140</v>
      </c>
      <c r="N77" s="100" t="s">
        <v>140</v>
      </c>
      <c r="O77" s="220" t="s">
        <v>329</v>
      </c>
      <c r="P77" s="221"/>
      <c r="Q77" s="124" t="s">
        <v>141</v>
      </c>
    </row>
    <row r="78" spans="2:17" x14ac:dyDescent="0.25">
      <c r="B78" s="3"/>
      <c r="C78" s="3"/>
      <c r="D78" s="5"/>
      <c r="E78" s="5"/>
      <c r="F78" s="4"/>
      <c r="G78" s="4"/>
      <c r="H78" s="100" t="s">
        <v>140</v>
      </c>
      <c r="I78" s="100"/>
      <c r="J78" s="100" t="s">
        <v>140</v>
      </c>
      <c r="K78" s="100" t="s">
        <v>140</v>
      </c>
      <c r="L78" s="100" t="s">
        <v>140</v>
      </c>
      <c r="M78" s="100" t="s">
        <v>140</v>
      </c>
      <c r="N78" s="100" t="s">
        <v>140</v>
      </c>
      <c r="O78" s="220" t="s">
        <v>329</v>
      </c>
      <c r="P78" s="221"/>
      <c r="Q78" s="124" t="s">
        <v>141</v>
      </c>
    </row>
    <row r="79" spans="2:17" x14ac:dyDescent="0.25">
      <c r="B79" s="124"/>
      <c r="C79" s="124"/>
      <c r="D79" s="124"/>
      <c r="E79" s="124"/>
      <c r="F79" s="124"/>
      <c r="G79" s="124"/>
      <c r="H79" s="124"/>
      <c r="I79" s="124"/>
      <c r="J79" s="124"/>
      <c r="K79" s="124"/>
      <c r="L79" s="124"/>
      <c r="M79" s="124"/>
      <c r="N79" s="124"/>
      <c r="O79" s="220"/>
      <c r="P79" s="221"/>
      <c r="Q79" s="124"/>
    </row>
    <row r="80" spans="2:17" x14ac:dyDescent="0.25">
      <c r="B80" s="9" t="s">
        <v>1</v>
      </c>
    </row>
    <row r="81" spans="2:17" x14ac:dyDescent="0.25">
      <c r="B81" s="9" t="s">
        <v>37</v>
      </c>
    </row>
    <row r="82" spans="2:17" x14ac:dyDescent="0.25">
      <c r="B82" s="9" t="s">
        <v>62</v>
      </c>
    </row>
    <row r="84" spans="2:17" ht="15.75" thickBot="1" x14ac:dyDescent="0.3"/>
    <row r="85" spans="2:17" ht="27" thickBot="1" x14ac:dyDescent="0.3">
      <c r="B85" s="230" t="s">
        <v>38</v>
      </c>
      <c r="C85" s="231"/>
      <c r="D85" s="231"/>
      <c r="E85" s="231"/>
      <c r="F85" s="231"/>
      <c r="G85" s="231"/>
      <c r="H85" s="231"/>
      <c r="I85" s="231"/>
      <c r="J85" s="231"/>
      <c r="K85" s="231"/>
      <c r="L85" s="231"/>
      <c r="M85" s="231"/>
      <c r="N85" s="232"/>
    </row>
    <row r="90" spans="2:17" ht="76.5" customHeight="1" x14ac:dyDescent="0.25">
      <c r="B90" s="123" t="s">
        <v>0</v>
      </c>
      <c r="C90" s="123" t="s">
        <v>39</v>
      </c>
      <c r="D90" s="123" t="s">
        <v>40</v>
      </c>
      <c r="E90" s="123" t="s">
        <v>116</v>
      </c>
      <c r="F90" s="123" t="s">
        <v>118</v>
      </c>
      <c r="G90" s="123" t="s">
        <v>119</v>
      </c>
      <c r="H90" s="123" t="s">
        <v>120</v>
      </c>
      <c r="I90" s="123" t="s">
        <v>117</v>
      </c>
      <c r="J90" s="236" t="s">
        <v>121</v>
      </c>
      <c r="K90" s="253"/>
      <c r="L90" s="237"/>
      <c r="M90" s="123" t="s">
        <v>125</v>
      </c>
      <c r="N90" s="123" t="s">
        <v>41</v>
      </c>
      <c r="O90" s="123" t="s">
        <v>42</v>
      </c>
      <c r="P90" s="236" t="s">
        <v>3</v>
      </c>
      <c r="Q90" s="237"/>
    </row>
    <row r="91" spans="2:17" s="30" customFormat="1" ht="60.75" customHeight="1" x14ac:dyDescent="0.25">
      <c r="B91" s="101" t="s">
        <v>43</v>
      </c>
      <c r="C91" s="187">
        <f>(264/200)+(550/300)</f>
        <v>3.1533333333333333</v>
      </c>
      <c r="D91" s="100" t="s">
        <v>307</v>
      </c>
      <c r="E91" s="100">
        <v>59818951</v>
      </c>
      <c r="F91" s="100" t="s">
        <v>233</v>
      </c>
      <c r="G91" s="100" t="s">
        <v>282</v>
      </c>
      <c r="H91" s="186">
        <v>39311</v>
      </c>
      <c r="I91" s="5" t="s">
        <v>141</v>
      </c>
      <c r="J91" s="5" t="s">
        <v>283</v>
      </c>
      <c r="K91" s="185" t="s">
        <v>284</v>
      </c>
      <c r="L91" s="186" t="s">
        <v>285</v>
      </c>
      <c r="M91" s="59" t="s">
        <v>140</v>
      </c>
      <c r="N91" s="59" t="s">
        <v>140</v>
      </c>
      <c r="O91" s="59" t="s">
        <v>140</v>
      </c>
      <c r="P91" s="255"/>
      <c r="Q91" s="255"/>
    </row>
    <row r="92" spans="2:17" s="30" customFormat="1" ht="60.75" customHeight="1" x14ac:dyDescent="0.25">
      <c r="B92" s="101" t="s">
        <v>43</v>
      </c>
      <c r="C92" s="187">
        <f>(264/200)+(550/300)</f>
        <v>3.1533333333333333</v>
      </c>
      <c r="D92" s="100" t="s">
        <v>286</v>
      </c>
      <c r="E92" s="100">
        <v>1087124763</v>
      </c>
      <c r="F92" s="100" t="s">
        <v>287</v>
      </c>
      <c r="G92" s="100" t="s">
        <v>288</v>
      </c>
      <c r="H92" s="186">
        <v>41580</v>
      </c>
      <c r="I92" s="5" t="s">
        <v>141</v>
      </c>
      <c r="J92" s="5" t="s">
        <v>324</v>
      </c>
      <c r="K92" s="185" t="s">
        <v>325</v>
      </c>
      <c r="L92" s="186" t="s">
        <v>273</v>
      </c>
      <c r="M92" s="59" t="s">
        <v>140</v>
      </c>
      <c r="N92" s="59" t="s">
        <v>141</v>
      </c>
      <c r="O92" s="59" t="s">
        <v>140</v>
      </c>
      <c r="P92" s="255" t="s">
        <v>342</v>
      </c>
      <c r="Q92" s="255"/>
    </row>
    <row r="93" spans="2:17" s="30" customFormat="1" ht="60.75" customHeight="1" x14ac:dyDescent="0.25">
      <c r="B93" s="101" t="s">
        <v>43</v>
      </c>
      <c r="C93" s="187">
        <f>(264/200)+(550/300)</f>
        <v>3.1533333333333333</v>
      </c>
      <c r="D93" s="100" t="s">
        <v>289</v>
      </c>
      <c r="E93" s="100">
        <v>98135701</v>
      </c>
      <c r="F93" s="100" t="s">
        <v>290</v>
      </c>
      <c r="G93" s="100" t="s">
        <v>223</v>
      </c>
      <c r="H93" s="186">
        <v>37891</v>
      </c>
      <c r="I93" s="5" t="s">
        <v>141</v>
      </c>
      <c r="J93" s="5" t="s">
        <v>296</v>
      </c>
      <c r="K93" s="185" t="s">
        <v>291</v>
      </c>
      <c r="L93" s="186" t="s">
        <v>292</v>
      </c>
      <c r="M93" s="59" t="s">
        <v>140</v>
      </c>
      <c r="N93" s="59" t="s">
        <v>140</v>
      </c>
      <c r="O93" s="59" t="s">
        <v>140</v>
      </c>
      <c r="P93" s="255"/>
      <c r="Q93" s="255"/>
    </row>
    <row r="94" spans="2:17" s="30" customFormat="1" ht="60.75" customHeight="1" x14ac:dyDescent="0.25">
      <c r="B94" s="101" t="s">
        <v>43</v>
      </c>
      <c r="C94" s="187">
        <f>(264/200)+(550/300)</f>
        <v>3.1533333333333333</v>
      </c>
      <c r="D94" s="100" t="s">
        <v>293</v>
      </c>
      <c r="E94" s="100">
        <v>27276914</v>
      </c>
      <c r="F94" s="100" t="s">
        <v>294</v>
      </c>
      <c r="G94" s="100" t="s">
        <v>295</v>
      </c>
      <c r="H94" s="186">
        <v>35545</v>
      </c>
      <c r="I94" s="5" t="s">
        <v>141</v>
      </c>
      <c r="J94" s="5" t="s">
        <v>298</v>
      </c>
      <c r="K94" s="185" t="s">
        <v>297</v>
      </c>
      <c r="L94" s="186" t="s">
        <v>299</v>
      </c>
      <c r="M94" s="59" t="s">
        <v>140</v>
      </c>
      <c r="N94" s="59" t="s">
        <v>140</v>
      </c>
      <c r="O94" s="59" t="s">
        <v>140</v>
      </c>
      <c r="P94" s="255"/>
      <c r="Q94" s="255"/>
    </row>
    <row r="95" spans="2:17" s="30" customFormat="1" ht="33.6" customHeight="1" x14ac:dyDescent="0.25">
      <c r="B95" s="101" t="s">
        <v>44</v>
      </c>
      <c r="C95" s="187">
        <f>(264/200)+(550/300)*2</f>
        <v>4.9866666666666664</v>
      </c>
      <c r="D95" s="100" t="s">
        <v>270</v>
      </c>
      <c r="E95" s="100">
        <v>1086498424</v>
      </c>
      <c r="F95" s="100" t="s">
        <v>241</v>
      </c>
      <c r="G95" s="100" t="s">
        <v>223</v>
      </c>
      <c r="H95" s="186">
        <v>41629</v>
      </c>
      <c r="I95" s="5" t="s">
        <v>140</v>
      </c>
      <c r="J95" s="5" t="s">
        <v>271</v>
      </c>
      <c r="K95" s="186" t="s">
        <v>272</v>
      </c>
      <c r="L95" s="100" t="s">
        <v>273</v>
      </c>
      <c r="M95" s="59" t="s">
        <v>140</v>
      </c>
      <c r="N95" s="59" t="s">
        <v>140</v>
      </c>
      <c r="O95" s="59" t="s">
        <v>141</v>
      </c>
      <c r="P95" s="255"/>
      <c r="Q95" s="255"/>
    </row>
    <row r="96" spans="2:17" s="30" customFormat="1" ht="33.6" customHeight="1" x14ac:dyDescent="0.25">
      <c r="B96" s="101" t="s">
        <v>44</v>
      </c>
      <c r="C96" s="187">
        <f>(264/200)+(550/300)*2</f>
        <v>4.9866666666666664</v>
      </c>
      <c r="D96" s="100" t="s">
        <v>274</v>
      </c>
      <c r="E96" s="100">
        <v>1085276155</v>
      </c>
      <c r="F96" s="100" t="s">
        <v>241</v>
      </c>
      <c r="G96" s="100" t="s">
        <v>236</v>
      </c>
      <c r="H96" s="186">
        <v>41390</v>
      </c>
      <c r="I96" s="5" t="s">
        <v>140</v>
      </c>
      <c r="J96" s="5"/>
      <c r="K96" s="186"/>
      <c r="L96" s="100"/>
      <c r="M96" s="59" t="s">
        <v>140</v>
      </c>
      <c r="N96" s="59" t="s">
        <v>141</v>
      </c>
      <c r="O96" s="59" t="s">
        <v>141</v>
      </c>
      <c r="P96" s="280" t="s">
        <v>343</v>
      </c>
      <c r="Q96" s="280"/>
    </row>
    <row r="97" spans="2:17" s="30" customFormat="1" ht="33.6" customHeight="1" x14ac:dyDescent="0.25">
      <c r="B97" s="101" t="s">
        <v>44</v>
      </c>
      <c r="C97" s="187">
        <f>(264/200)+(550/300)*2</f>
        <v>4.9866666666666664</v>
      </c>
      <c r="D97" s="100" t="s">
        <v>300</v>
      </c>
      <c r="E97" s="100">
        <v>1085284022</v>
      </c>
      <c r="F97" s="100" t="s">
        <v>241</v>
      </c>
      <c r="G97" s="100" t="s">
        <v>223</v>
      </c>
      <c r="H97" s="186">
        <v>41818</v>
      </c>
      <c r="I97" s="5" t="s">
        <v>140</v>
      </c>
      <c r="J97" s="5" t="s">
        <v>301</v>
      </c>
      <c r="K97" s="186" t="s">
        <v>302</v>
      </c>
      <c r="L97" s="100" t="s">
        <v>303</v>
      </c>
      <c r="M97" s="59" t="s">
        <v>140</v>
      </c>
      <c r="N97" s="59" t="s">
        <v>140</v>
      </c>
      <c r="O97" s="59" t="s">
        <v>141</v>
      </c>
      <c r="P97" s="255"/>
      <c r="Q97" s="255"/>
    </row>
    <row r="98" spans="2:17" s="30" customFormat="1" ht="33.6" customHeight="1" x14ac:dyDescent="0.25">
      <c r="B98" s="101" t="s">
        <v>44</v>
      </c>
      <c r="C98" s="187">
        <f>(264/200)+(550/300)*2</f>
        <v>4.9866666666666664</v>
      </c>
      <c r="D98" s="100" t="s">
        <v>304</v>
      </c>
      <c r="E98" s="100">
        <v>1085248905</v>
      </c>
      <c r="F98" s="100" t="s">
        <v>241</v>
      </c>
      <c r="G98" s="100" t="s">
        <v>223</v>
      </c>
      <c r="H98" s="186">
        <v>41454</v>
      </c>
      <c r="I98" s="5" t="s">
        <v>140</v>
      </c>
      <c r="J98" s="5" t="s">
        <v>305</v>
      </c>
      <c r="K98" s="186" t="s">
        <v>306</v>
      </c>
      <c r="L98" s="100" t="s">
        <v>303</v>
      </c>
      <c r="M98" s="59" t="s">
        <v>140</v>
      </c>
      <c r="N98" s="59" t="s">
        <v>140</v>
      </c>
      <c r="O98" s="59" t="s">
        <v>141</v>
      </c>
      <c r="P98" s="255"/>
      <c r="Q98" s="255"/>
    </row>
    <row r="99" spans="2:17" s="30" customFormat="1" x14ac:dyDescent="0.25"/>
    <row r="100" spans="2:17" ht="15.75" thickBot="1" x14ac:dyDescent="0.3"/>
    <row r="101" spans="2:17" ht="27" thickBot="1" x14ac:dyDescent="0.3">
      <c r="B101" s="230" t="s">
        <v>46</v>
      </c>
      <c r="C101" s="231"/>
      <c r="D101" s="231"/>
      <c r="E101" s="231"/>
      <c r="F101" s="231"/>
      <c r="G101" s="231"/>
      <c r="H101" s="231"/>
      <c r="I101" s="231"/>
      <c r="J101" s="231"/>
      <c r="K101" s="231"/>
      <c r="L101" s="231"/>
      <c r="M101" s="231"/>
      <c r="N101" s="232"/>
    </row>
    <row r="104" spans="2:17" ht="46.15" customHeight="1" x14ac:dyDescent="0.25">
      <c r="B104" s="69" t="s">
        <v>33</v>
      </c>
      <c r="C104" s="69" t="s">
        <v>47</v>
      </c>
      <c r="D104" s="236" t="s">
        <v>3</v>
      </c>
      <c r="E104" s="237"/>
    </row>
    <row r="105" spans="2:17" ht="46.9" customHeight="1" x14ac:dyDescent="0.25">
      <c r="B105" s="70" t="s">
        <v>126</v>
      </c>
      <c r="C105" s="165" t="s">
        <v>141</v>
      </c>
      <c r="D105" s="238" t="s">
        <v>327</v>
      </c>
      <c r="E105" s="239"/>
    </row>
    <row r="108" spans="2:17" ht="26.25" x14ac:dyDescent="0.25">
      <c r="B108" s="228" t="s">
        <v>64</v>
      </c>
      <c r="C108" s="229"/>
      <c r="D108" s="229"/>
      <c r="E108" s="229"/>
      <c r="F108" s="229"/>
      <c r="G108" s="229"/>
      <c r="H108" s="229"/>
      <c r="I108" s="229"/>
      <c r="J108" s="229"/>
      <c r="K108" s="229"/>
      <c r="L108" s="229"/>
      <c r="M108" s="229"/>
      <c r="N108" s="229"/>
      <c r="O108" s="229"/>
      <c r="P108" s="229"/>
    </row>
    <row r="110" spans="2:17" ht="15.75" thickBot="1" x14ac:dyDescent="0.3"/>
    <row r="111" spans="2:17" ht="27" thickBot="1" x14ac:dyDescent="0.3">
      <c r="B111" s="230" t="s">
        <v>54</v>
      </c>
      <c r="C111" s="231"/>
      <c r="D111" s="231"/>
      <c r="E111" s="231"/>
      <c r="F111" s="231"/>
      <c r="G111" s="231"/>
      <c r="H111" s="231"/>
      <c r="I111" s="231"/>
      <c r="J111" s="231"/>
      <c r="K111" s="231"/>
      <c r="L111" s="231"/>
      <c r="M111" s="231"/>
      <c r="N111" s="232"/>
    </row>
    <row r="113" spans="1:26" ht="15.75" thickBot="1" x14ac:dyDescent="0.3">
      <c r="M113" s="66"/>
      <c r="N113" s="66"/>
    </row>
    <row r="114" spans="1:26" s="110" customFormat="1" ht="109.5" customHeight="1" x14ac:dyDescent="0.25">
      <c r="B114" s="121" t="s">
        <v>149</v>
      </c>
      <c r="C114" s="121" t="s">
        <v>150</v>
      </c>
      <c r="D114" s="121" t="s">
        <v>151</v>
      </c>
      <c r="E114" s="121" t="s">
        <v>45</v>
      </c>
      <c r="F114" s="121" t="s">
        <v>22</v>
      </c>
      <c r="G114" s="121" t="s">
        <v>103</v>
      </c>
      <c r="H114" s="121" t="s">
        <v>17</v>
      </c>
      <c r="I114" s="121" t="s">
        <v>10</v>
      </c>
      <c r="J114" s="121" t="s">
        <v>31</v>
      </c>
      <c r="K114" s="121" t="s">
        <v>61</v>
      </c>
      <c r="L114" s="121" t="s">
        <v>20</v>
      </c>
      <c r="M114" s="106" t="s">
        <v>26</v>
      </c>
      <c r="N114" s="121" t="s">
        <v>152</v>
      </c>
      <c r="O114" s="121" t="s">
        <v>36</v>
      </c>
      <c r="P114" s="122" t="s">
        <v>11</v>
      </c>
      <c r="Q114" s="122" t="s">
        <v>19</v>
      </c>
    </row>
    <row r="115" spans="1:26" s="116" customFormat="1" ht="30" x14ac:dyDescent="0.25">
      <c r="A115" s="47">
        <v>1</v>
      </c>
      <c r="B115" s="117" t="s">
        <v>163</v>
      </c>
      <c r="C115" s="117" t="s">
        <v>163</v>
      </c>
      <c r="D115" s="117" t="s">
        <v>216</v>
      </c>
      <c r="E115" s="112" t="s">
        <v>208</v>
      </c>
      <c r="F115" s="113" t="s">
        <v>141</v>
      </c>
      <c r="G115" s="157"/>
      <c r="H115" s="120">
        <v>40238</v>
      </c>
      <c r="I115" s="114">
        <v>40512</v>
      </c>
      <c r="J115" s="114"/>
      <c r="K115" s="114" t="s">
        <v>217</v>
      </c>
      <c r="L115" s="114"/>
      <c r="M115" s="105">
        <v>0</v>
      </c>
      <c r="N115" s="105">
        <f>+M115*G115</f>
        <v>0</v>
      </c>
      <c r="O115" s="27">
        <v>25000000</v>
      </c>
      <c r="P115" s="27" t="s">
        <v>218</v>
      </c>
      <c r="Q115" s="158"/>
      <c r="R115" s="115"/>
      <c r="S115" s="115"/>
      <c r="T115" s="115"/>
      <c r="U115" s="115"/>
      <c r="V115" s="115"/>
      <c r="W115" s="115"/>
      <c r="X115" s="115"/>
      <c r="Y115" s="115"/>
      <c r="Z115" s="115"/>
    </row>
    <row r="116" spans="1:26" s="116" customFormat="1" ht="45" x14ac:dyDescent="0.25">
      <c r="A116" s="47">
        <f>+A115+1</f>
        <v>2</v>
      </c>
      <c r="B116" s="117" t="s">
        <v>163</v>
      </c>
      <c r="C116" s="117" t="s">
        <v>163</v>
      </c>
      <c r="D116" s="117" t="s">
        <v>210</v>
      </c>
      <c r="E116" s="112" t="s">
        <v>208</v>
      </c>
      <c r="F116" s="113" t="s">
        <v>141</v>
      </c>
      <c r="G116" s="113"/>
      <c r="H116" s="120">
        <v>40214</v>
      </c>
      <c r="I116" s="114">
        <v>40542</v>
      </c>
      <c r="J116" s="114"/>
      <c r="K116" s="114" t="s">
        <v>219</v>
      </c>
      <c r="L116" s="114"/>
      <c r="M116" s="105">
        <v>0</v>
      </c>
      <c r="N116" s="105">
        <v>0</v>
      </c>
      <c r="O116" s="27">
        <v>34000000</v>
      </c>
      <c r="P116" s="27" t="s">
        <v>220</v>
      </c>
      <c r="Q116" s="158"/>
      <c r="R116" s="115"/>
      <c r="S116" s="115"/>
      <c r="T116" s="115"/>
      <c r="U116" s="115"/>
      <c r="V116" s="115"/>
      <c r="W116" s="115"/>
      <c r="X116" s="115"/>
      <c r="Y116" s="115"/>
      <c r="Z116" s="115"/>
    </row>
    <row r="117" spans="1:26" s="116" customFormat="1" x14ac:dyDescent="0.25">
      <c r="A117" s="47">
        <f t="shared" ref="A117:A122" si="2">+A116+1</f>
        <v>3</v>
      </c>
      <c r="B117" s="117"/>
      <c r="C117" s="118"/>
      <c r="D117" s="117"/>
      <c r="E117" s="112"/>
      <c r="F117" s="113"/>
      <c r="G117" s="113"/>
      <c r="H117" s="113"/>
      <c r="I117" s="114"/>
      <c r="J117" s="114"/>
      <c r="K117" s="114"/>
      <c r="L117" s="114"/>
      <c r="M117" s="105"/>
      <c r="N117" s="105"/>
      <c r="O117" s="27"/>
      <c r="P117" s="27"/>
      <c r="Q117" s="158"/>
      <c r="R117" s="115"/>
      <c r="S117" s="115"/>
      <c r="T117" s="115"/>
      <c r="U117" s="115"/>
      <c r="V117" s="115"/>
      <c r="W117" s="115"/>
      <c r="X117" s="115"/>
      <c r="Y117" s="115"/>
      <c r="Z117" s="115"/>
    </row>
    <row r="118" spans="1:26" s="116" customFormat="1" x14ac:dyDescent="0.25">
      <c r="A118" s="47">
        <f t="shared" si="2"/>
        <v>4</v>
      </c>
      <c r="B118" s="117"/>
      <c r="C118" s="118"/>
      <c r="D118" s="117"/>
      <c r="E118" s="112"/>
      <c r="F118" s="113"/>
      <c r="G118" s="113"/>
      <c r="H118" s="113"/>
      <c r="I118" s="114"/>
      <c r="J118" s="114"/>
      <c r="K118" s="114"/>
      <c r="L118" s="114"/>
      <c r="M118" s="105"/>
      <c r="N118" s="105"/>
      <c r="O118" s="27"/>
      <c r="P118" s="27"/>
      <c r="Q118" s="158"/>
      <c r="R118" s="115"/>
      <c r="S118" s="115"/>
      <c r="T118" s="115"/>
      <c r="U118" s="115"/>
      <c r="V118" s="115"/>
      <c r="W118" s="115"/>
      <c r="X118" s="115"/>
      <c r="Y118" s="115"/>
      <c r="Z118" s="115"/>
    </row>
    <row r="119" spans="1:26" s="116" customFormat="1" x14ac:dyDescent="0.25">
      <c r="A119" s="47">
        <f t="shared" si="2"/>
        <v>5</v>
      </c>
      <c r="B119" s="117"/>
      <c r="C119" s="118"/>
      <c r="D119" s="117"/>
      <c r="E119" s="112"/>
      <c r="F119" s="113"/>
      <c r="G119" s="113"/>
      <c r="H119" s="113"/>
      <c r="I119" s="114"/>
      <c r="J119" s="114"/>
      <c r="K119" s="114"/>
      <c r="L119" s="114"/>
      <c r="M119" s="105"/>
      <c r="N119" s="105"/>
      <c r="O119" s="27"/>
      <c r="P119" s="27"/>
      <c r="Q119" s="158"/>
      <c r="R119" s="115"/>
      <c r="S119" s="115"/>
      <c r="T119" s="115"/>
      <c r="U119" s="115"/>
      <c r="V119" s="115"/>
      <c r="W119" s="115"/>
      <c r="X119" s="115"/>
      <c r="Y119" s="115"/>
      <c r="Z119" s="115"/>
    </row>
    <row r="120" spans="1:26" s="116" customFormat="1" x14ac:dyDescent="0.25">
      <c r="A120" s="47">
        <f t="shared" si="2"/>
        <v>6</v>
      </c>
      <c r="B120" s="117"/>
      <c r="C120" s="118"/>
      <c r="D120" s="117"/>
      <c r="E120" s="112"/>
      <c r="F120" s="113"/>
      <c r="G120" s="113"/>
      <c r="H120" s="113"/>
      <c r="I120" s="114"/>
      <c r="J120" s="114"/>
      <c r="K120" s="114"/>
      <c r="L120" s="114"/>
      <c r="M120" s="105"/>
      <c r="N120" s="105"/>
      <c r="O120" s="27"/>
      <c r="P120" s="27"/>
      <c r="Q120" s="158"/>
      <c r="R120" s="115"/>
      <c r="S120" s="115"/>
      <c r="T120" s="115"/>
      <c r="U120" s="115"/>
      <c r="V120" s="115"/>
      <c r="W120" s="115"/>
      <c r="X120" s="115"/>
      <c r="Y120" s="115"/>
      <c r="Z120" s="115"/>
    </row>
    <row r="121" spans="1:26" s="116" customFormat="1" x14ac:dyDescent="0.25">
      <c r="A121" s="47">
        <f t="shared" si="2"/>
        <v>7</v>
      </c>
      <c r="B121" s="117"/>
      <c r="C121" s="118"/>
      <c r="D121" s="117"/>
      <c r="E121" s="112"/>
      <c r="F121" s="113"/>
      <c r="G121" s="113"/>
      <c r="H121" s="113"/>
      <c r="I121" s="114"/>
      <c r="J121" s="114"/>
      <c r="K121" s="114"/>
      <c r="L121" s="114"/>
      <c r="M121" s="105"/>
      <c r="N121" s="105"/>
      <c r="O121" s="27"/>
      <c r="P121" s="27"/>
      <c r="Q121" s="158"/>
      <c r="R121" s="115"/>
      <c r="S121" s="115"/>
      <c r="T121" s="115"/>
      <c r="U121" s="115"/>
      <c r="V121" s="115"/>
      <c r="W121" s="115"/>
      <c r="X121" s="115"/>
      <c r="Y121" s="115"/>
      <c r="Z121" s="115"/>
    </row>
    <row r="122" spans="1:26" s="116" customFormat="1" x14ac:dyDescent="0.25">
      <c r="A122" s="47">
        <f t="shared" si="2"/>
        <v>8</v>
      </c>
      <c r="B122" s="117"/>
      <c r="C122" s="118"/>
      <c r="D122" s="117"/>
      <c r="E122" s="112"/>
      <c r="F122" s="113"/>
      <c r="G122" s="113"/>
      <c r="H122" s="113"/>
      <c r="I122" s="114"/>
      <c r="J122" s="114"/>
      <c r="K122" s="114"/>
      <c r="L122" s="114"/>
      <c r="M122" s="105"/>
      <c r="N122" s="105"/>
      <c r="O122" s="27"/>
      <c r="P122" s="27"/>
      <c r="Q122" s="158"/>
      <c r="R122" s="115"/>
      <c r="S122" s="115"/>
      <c r="T122" s="115"/>
      <c r="U122" s="115"/>
      <c r="V122" s="115"/>
      <c r="W122" s="115"/>
      <c r="X122" s="115"/>
      <c r="Y122" s="115"/>
      <c r="Z122" s="115"/>
    </row>
    <row r="123" spans="1:26" s="116" customFormat="1" x14ac:dyDescent="0.25">
      <c r="A123" s="47"/>
      <c r="B123" s="50" t="s">
        <v>16</v>
      </c>
      <c r="C123" s="118"/>
      <c r="D123" s="117"/>
      <c r="E123" s="112"/>
      <c r="F123" s="113"/>
      <c r="G123" s="113"/>
      <c r="H123" s="113"/>
      <c r="I123" s="114"/>
      <c r="J123" s="114"/>
      <c r="K123" s="119">
        <f t="shared" ref="K123:N123" si="3">SUM(K115:K122)</f>
        <v>0</v>
      </c>
      <c r="L123" s="119">
        <f t="shared" si="3"/>
        <v>0</v>
      </c>
      <c r="M123" s="156">
        <f t="shared" si="3"/>
        <v>0</v>
      </c>
      <c r="N123" s="119">
        <f t="shared" si="3"/>
        <v>0</v>
      </c>
      <c r="O123" s="27"/>
      <c r="P123" s="27"/>
      <c r="Q123" s="159"/>
    </row>
    <row r="124" spans="1:26" x14ac:dyDescent="0.25">
      <c r="B124" s="30"/>
      <c r="C124" s="30"/>
      <c r="D124" s="30"/>
      <c r="E124" s="31"/>
      <c r="F124" s="30"/>
      <c r="G124" s="30"/>
      <c r="H124" s="30"/>
      <c r="I124" s="30"/>
      <c r="J124" s="30"/>
      <c r="K124" s="30"/>
      <c r="L124" s="30"/>
      <c r="M124" s="30"/>
      <c r="N124" s="30"/>
      <c r="O124" s="30"/>
      <c r="P124" s="30"/>
    </row>
    <row r="125" spans="1:26" ht="18.75" x14ac:dyDescent="0.25">
      <c r="B125" s="60" t="s">
        <v>32</v>
      </c>
      <c r="C125" s="74">
        <f>+K123</f>
        <v>0</v>
      </c>
      <c r="H125" s="32"/>
      <c r="I125" s="32"/>
      <c r="J125" s="32"/>
      <c r="K125" s="32"/>
      <c r="L125" s="32"/>
      <c r="M125" s="32"/>
      <c r="N125" s="30"/>
      <c r="O125" s="30"/>
      <c r="P125" s="30"/>
    </row>
    <row r="127" spans="1:26" ht="15.75" thickBot="1" x14ac:dyDescent="0.3"/>
    <row r="128" spans="1:26" ht="37.15" customHeight="1" thickBot="1" x14ac:dyDescent="0.3">
      <c r="B128" s="77" t="s">
        <v>49</v>
      </c>
      <c r="C128" s="78" t="s">
        <v>50</v>
      </c>
      <c r="D128" s="77" t="s">
        <v>51</v>
      </c>
      <c r="E128" s="78" t="s">
        <v>55</v>
      </c>
    </row>
    <row r="129" spans="2:17" ht="41.45" customHeight="1" x14ac:dyDescent="0.25">
      <c r="B129" s="68" t="s">
        <v>127</v>
      </c>
      <c r="C129" s="71">
        <v>20</v>
      </c>
      <c r="D129" s="71">
        <v>0</v>
      </c>
      <c r="E129" s="233">
        <f>+D129+D130+D131</f>
        <v>0</v>
      </c>
    </row>
    <row r="130" spans="2:17" x14ac:dyDescent="0.25">
      <c r="B130" s="68" t="s">
        <v>128</v>
      </c>
      <c r="C130" s="58">
        <v>30</v>
      </c>
      <c r="D130" s="165">
        <v>0</v>
      </c>
      <c r="E130" s="234"/>
    </row>
    <row r="131" spans="2:17" ht="15.75" thickBot="1" x14ac:dyDescent="0.3">
      <c r="B131" s="68" t="s">
        <v>129</v>
      </c>
      <c r="C131" s="73">
        <v>40</v>
      </c>
      <c r="D131" s="73">
        <v>0</v>
      </c>
      <c r="E131" s="235"/>
    </row>
    <row r="133" spans="2:17" ht="15.75" thickBot="1" x14ac:dyDescent="0.3"/>
    <row r="134" spans="2:17" ht="27" thickBot="1" x14ac:dyDescent="0.3">
      <c r="B134" s="230" t="s">
        <v>52</v>
      </c>
      <c r="C134" s="231"/>
      <c r="D134" s="231"/>
      <c r="E134" s="231"/>
      <c r="F134" s="231"/>
      <c r="G134" s="231"/>
      <c r="H134" s="231"/>
      <c r="I134" s="231"/>
      <c r="J134" s="231"/>
      <c r="K134" s="231"/>
      <c r="L134" s="231"/>
      <c r="M134" s="231"/>
      <c r="N134" s="232"/>
    </row>
    <row r="136" spans="2:17" ht="76.5" customHeight="1" x14ac:dyDescent="0.25">
      <c r="B136" s="123" t="s">
        <v>0</v>
      </c>
      <c r="C136" s="123" t="s">
        <v>39</v>
      </c>
      <c r="D136" s="123" t="s">
        <v>40</v>
      </c>
      <c r="E136" s="123" t="s">
        <v>116</v>
      </c>
      <c r="F136" s="123" t="s">
        <v>118</v>
      </c>
      <c r="G136" s="123" t="s">
        <v>119</v>
      </c>
      <c r="H136" s="123" t="s">
        <v>120</v>
      </c>
      <c r="I136" s="123" t="s">
        <v>117</v>
      </c>
      <c r="J136" s="236" t="s">
        <v>121</v>
      </c>
      <c r="K136" s="253"/>
      <c r="L136" s="237"/>
      <c r="M136" s="123" t="s">
        <v>125</v>
      </c>
      <c r="N136" s="123" t="s">
        <v>41</v>
      </c>
      <c r="O136" s="123" t="s">
        <v>42</v>
      </c>
      <c r="P136" s="236" t="s">
        <v>3</v>
      </c>
      <c r="Q136" s="237"/>
    </row>
    <row r="137" spans="2:17" ht="60.75" customHeight="1" x14ac:dyDescent="0.25">
      <c r="B137" s="164" t="s">
        <v>133</v>
      </c>
      <c r="C137" s="164"/>
      <c r="D137" s="3"/>
      <c r="E137" s="3"/>
      <c r="F137" s="3"/>
      <c r="G137" s="3"/>
      <c r="H137" s="3"/>
      <c r="I137" s="5"/>
      <c r="J137" s="1" t="s">
        <v>122</v>
      </c>
      <c r="K137" s="101" t="s">
        <v>123</v>
      </c>
      <c r="L137" s="100" t="s">
        <v>124</v>
      </c>
      <c r="M137" s="124"/>
      <c r="N137" s="124"/>
      <c r="O137" s="124"/>
      <c r="P137" s="254"/>
      <c r="Q137" s="254"/>
    </row>
    <row r="138" spans="2:17" ht="60.75" customHeight="1" x14ac:dyDescent="0.25">
      <c r="B138" s="179" t="s">
        <v>134</v>
      </c>
      <c r="C138" s="179"/>
      <c r="D138" s="3" t="s">
        <v>275</v>
      </c>
      <c r="E138" s="3">
        <v>59794528</v>
      </c>
      <c r="F138" s="3" t="s">
        <v>276</v>
      </c>
      <c r="G138" s="3" t="s">
        <v>277</v>
      </c>
      <c r="H138" s="184">
        <v>35727</v>
      </c>
      <c r="I138" s="5" t="s">
        <v>141</v>
      </c>
      <c r="J138" s="1" t="s">
        <v>278</v>
      </c>
      <c r="K138" s="101" t="s">
        <v>279</v>
      </c>
      <c r="L138" s="100" t="s">
        <v>273</v>
      </c>
      <c r="M138" s="124" t="s">
        <v>140</v>
      </c>
      <c r="N138" s="124" t="s">
        <v>140</v>
      </c>
      <c r="O138" s="124" t="s">
        <v>140</v>
      </c>
      <c r="P138" s="180"/>
      <c r="Q138" s="180"/>
    </row>
    <row r="139" spans="2:17" ht="60.75" customHeight="1" x14ac:dyDescent="0.25">
      <c r="B139" s="179" t="s">
        <v>134</v>
      </c>
      <c r="C139" s="179"/>
      <c r="D139" s="3" t="s">
        <v>275</v>
      </c>
      <c r="E139" s="3">
        <v>59794528</v>
      </c>
      <c r="F139" s="3" t="s">
        <v>276</v>
      </c>
      <c r="G139" s="3" t="s">
        <v>277</v>
      </c>
      <c r="H139" s="184">
        <v>35727</v>
      </c>
      <c r="I139" s="5" t="s">
        <v>141</v>
      </c>
      <c r="J139" s="1" t="s">
        <v>278</v>
      </c>
      <c r="K139" s="101" t="s">
        <v>280</v>
      </c>
      <c r="L139" s="100" t="s">
        <v>273</v>
      </c>
      <c r="M139" s="124" t="s">
        <v>140</v>
      </c>
      <c r="N139" s="124" t="s">
        <v>140</v>
      </c>
      <c r="O139" s="124" t="s">
        <v>140</v>
      </c>
      <c r="P139" s="180"/>
      <c r="Q139" s="180"/>
    </row>
    <row r="140" spans="2:17" ht="60.75" customHeight="1" x14ac:dyDescent="0.25">
      <c r="B140" s="179" t="s">
        <v>134</v>
      </c>
      <c r="C140" s="179"/>
      <c r="D140" s="3" t="s">
        <v>275</v>
      </c>
      <c r="E140" s="3">
        <v>59794528</v>
      </c>
      <c r="F140" s="3" t="s">
        <v>276</v>
      </c>
      <c r="G140" s="3" t="s">
        <v>277</v>
      </c>
      <c r="H140" s="184">
        <v>35727</v>
      </c>
      <c r="I140" s="5" t="s">
        <v>141</v>
      </c>
      <c r="J140" s="1" t="s">
        <v>278</v>
      </c>
      <c r="K140" s="101" t="s">
        <v>281</v>
      </c>
      <c r="L140" s="100" t="s">
        <v>273</v>
      </c>
      <c r="M140" s="124" t="s">
        <v>140</v>
      </c>
      <c r="N140" s="124" t="s">
        <v>140</v>
      </c>
      <c r="O140" s="124" t="s">
        <v>140</v>
      </c>
      <c r="P140" s="180"/>
      <c r="Q140" s="180"/>
    </row>
    <row r="141" spans="2:17" s="30" customFormat="1" ht="33.6" customHeight="1" x14ac:dyDescent="0.25">
      <c r="B141" s="101" t="s">
        <v>135</v>
      </c>
      <c r="C141" s="101"/>
      <c r="D141" s="100" t="s">
        <v>323</v>
      </c>
      <c r="E141" s="100">
        <v>1086498828</v>
      </c>
      <c r="F141" s="100" t="s">
        <v>233</v>
      </c>
      <c r="G141" s="100" t="s">
        <v>232</v>
      </c>
      <c r="H141" s="186">
        <v>41754</v>
      </c>
      <c r="I141" s="5" t="s">
        <v>141</v>
      </c>
      <c r="J141" s="5" t="s">
        <v>320</v>
      </c>
      <c r="K141" s="100" t="s">
        <v>322</v>
      </c>
      <c r="L141" s="100" t="s">
        <v>321</v>
      </c>
      <c r="M141" s="59" t="s">
        <v>140</v>
      </c>
      <c r="N141" s="59" t="s">
        <v>140</v>
      </c>
      <c r="O141" s="59" t="s">
        <v>140</v>
      </c>
      <c r="P141" s="255" t="s">
        <v>308</v>
      </c>
      <c r="Q141" s="255"/>
    </row>
    <row r="144" spans="2:17" ht="15.75" thickBot="1" x14ac:dyDescent="0.3"/>
    <row r="145" spans="2:7" ht="54" customHeight="1" x14ac:dyDescent="0.25">
      <c r="B145" s="127" t="s">
        <v>33</v>
      </c>
      <c r="C145" s="127" t="s">
        <v>49</v>
      </c>
      <c r="D145" s="123" t="s">
        <v>50</v>
      </c>
      <c r="E145" s="127" t="s">
        <v>51</v>
      </c>
      <c r="F145" s="78" t="s">
        <v>56</v>
      </c>
      <c r="G145" s="97"/>
    </row>
    <row r="146" spans="2:7" ht="120.75" customHeight="1" x14ac:dyDescent="0.2">
      <c r="B146" s="222" t="s">
        <v>53</v>
      </c>
      <c r="C146" s="6" t="s">
        <v>130</v>
      </c>
      <c r="D146" s="165">
        <v>25</v>
      </c>
      <c r="E146" s="165">
        <v>0</v>
      </c>
      <c r="F146" s="223">
        <f>+E146+E147+E148</f>
        <v>35</v>
      </c>
      <c r="G146" s="98"/>
    </row>
    <row r="147" spans="2:7" ht="76.150000000000006" customHeight="1" x14ac:dyDescent="0.2">
      <c r="B147" s="222"/>
      <c r="C147" s="6" t="s">
        <v>131</v>
      </c>
      <c r="D147" s="75">
        <v>25</v>
      </c>
      <c r="E147" s="165">
        <v>25</v>
      </c>
      <c r="F147" s="224"/>
      <c r="G147" s="98"/>
    </row>
    <row r="148" spans="2:7" ht="69" customHeight="1" x14ac:dyDescent="0.2">
      <c r="B148" s="222"/>
      <c r="C148" s="6" t="s">
        <v>132</v>
      </c>
      <c r="D148" s="165">
        <v>10</v>
      </c>
      <c r="E148" s="165">
        <v>10</v>
      </c>
      <c r="F148" s="225"/>
      <c r="G148" s="98"/>
    </row>
    <row r="149" spans="2:7" x14ac:dyDescent="0.25">
      <c r="C149" s="107"/>
    </row>
    <row r="152" spans="2:7" x14ac:dyDescent="0.25">
      <c r="B152" s="125" t="s">
        <v>57</v>
      </c>
    </row>
    <row r="155" spans="2:7" x14ac:dyDescent="0.25">
      <c r="B155" s="128" t="s">
        <v>33</v>
      </c>
      <c r="C155" s="128" t="s">
        <v>58</v>
      </c>
      <c r="D155" s="127" t="s">
        <v>51</v>
      </c>
      <c r="E155" s="127" t="s">
        <v>16</v>
      </c>
    </row>
    <row r="156" spans="2:7" ht="28.5" x14ac:dyDescent="0.25">
      <c r="B156" s="108" t="s">
        <v>59</v>
      </c>
      <c r="C156" s="109">
        <v>40</v>
      </c>
      <c r="D156" s="165">
        <f>+E129</f>
        <v>0</v>
      </c>
      <c r="E156" s="226">
        <f>+D156+D157</f>
        <v>35</v>
      </c>
    </row>
    <row r="157" spans="2:7" ht="42.75" x14ac:dyDescent="0.25">
      <c r="B157" s="108" t="s">
        <v>60</v>
      </c>
      <c r="C157" s="109">
        <v>60</v>
      </c>
      <c r="D157" s="165">
        <f>+F146</f>
        <v>35</v>
      </c>
      <c r="E157" s="227"/>
    </row>
  </sheetData>
  <mergeCells count="53">
    <mergeCell ref="P141:Q141"/>
    <mergeCell ref="B146:B148"/>
    <mergeCell ref="F146:F148"/>
    <mergeCell ref="E156:E157"/>
    <mergeCell ref="E129:E131"/>
    <mergeCell ref="B134:N134"/>
    <mergeCell ref="J136:L136"/>
    <mergeCell ref="P136:Q136"/>
    <mergeCell ref="P137:Q137"/>
    <mergeCell ref="O73:P73"/>
    <mergeCell ref="O74:P74"/>
    <mergeCell ref="B111:N111"/>
    <mergeCell ref="B101:N101"/>
    <mergeCell ref="D104:E104"/>
    <mergeCell ref="D105:E105"/>
    <mergeCell ref="B108:P108"/>
    <mergeCell ref="O76:P76"/>
    <mergeCell ref="O77:P77"/>
    <mergeCell ref="O78:P78"/>
    <mergeCell ref="O79:P79"/>
    <mergeCell ref="B85:N85"/>
    <mergeCell ref="J90:L90"/>
    <mergeCell ref="P90:Q90"/>
    <mergeCell ref="P94:Q94"/>
    <mergeCell ref="P91:Q91"/>
    <mergeCell ref="P95:Q95"/>
    <mergeCell ref="P96:Q96"/>
    <mergeCell ref="P97:Q97"/>
    <mergeCell ref="P98:Q98"/>
    <mergeCell ref="P92:Q92"/>
    <mergeCell ref="P93:Q93"/>
    <mergeCell ref="O75:P75"/>
    <mergeCell ref="C10:E10"/>
    <mergeCell ref="B14:C21"/>
    <mergeCell ref="B22:C22"/>
    <mergeCell ref="E40:E41"/>
    <mergeCell ref="M45:N45"/>
    <mergeCell ref="B59:B60"/>
    <mergeCell ref="C59:C60"/>
    <mergeCell ref="D59:E59"/>
    <mergeCell ref="C63:N63"/>
    <mergeCell ref="B65:N65"/>
    <mergeCell ref="O68:P68"/>
    <mergeCell ref="O69:P69"/>
    <mergeCell ref="O70:P70"/>
    <mergeCell ref="O71:P71"/>
    <mergeCell ref="O72:P72"/>
    <mergeCell ref="C9:N9"/>
    <mergeCell ref="B2:P2"/>
    <mergeCell ref="B4:P4"/>
    <mergeCell ref="C6:N6"/>
    <mergeCell ref="C7:N7"/>
    <mergeCell ref="C8:N8"/>
  </mergeCells>
  <conditionalFormatting sqref="C70:C72">
    <cfRule type="duplicateValues" dxfId="1" priority="2"/>
  </conditionalFormatting>
  <conditionalFormatting sqref="C73:C77">
    <cfRule type="duplicateValues" dxfId="0" priority="1"/>
  </conditionalFormatting>
  <dataValidations count="2">
    <dataValidation type="list" allowBlank="1" showInputMessage="1" showErrorMessage="1" sqref="WVE983073 A65569 IS65569 SO65569 ACK65569 AMG65569 AWC65569 BFY65569 BPU65569 BZQ65569 CJM65569 CTI65569 DDE65569 DNA65569 DWW65569 EGS65569 EQO65569 FAK65569 FKG65569 FUC65569 GDY65569 GNU65569 GXQ65569 HHM65569 HRI65569 IBE65569 ILA65569 IUW65569 JES65569 JOO65569 JYK65569 KIG65569 KSC65569 LBY65569 LLU65569 LVQ65569 MFM65569 MPI65569 MZE65569 NJA65569 NSW65569 OCS65569 OMO65569 OWK65569 PGG65569 PQC65569 PZY65569 QJU65569 QTQ65569 RDM65569 RNI65569 RXE65569 SHA65569 SQW65569 TAS65569 TKO65569 TUK65569 UEG65569 UOC65569 UXY65569 VHU65569 VRQ65569 WBM65569 WLI65569 WVE65569 A131105 IS131105 SO131105 ACK131105 AMG131105 AWC131105 BFY131105 BPU131105 BZQ131105 CJM131105 CTI131105 DDE131105 DNA131105 DWW131105 EGS131105 EQO131105 FAK131105 FKG131105 FUC131105 GDY131105 GNU131105 GXQ131105 HHM131105 HRI131105 IBE131105 ILA131105 IUW131105 JES131105 JOO131105 JYK131105 KIG131105 KSC131105 LBY131105 LLU131105 LVQ131105 MFM131105 MPI131105 MZE131105 NJA131105 NSW131105 OCS131105 OMO131105 OWK131105 PGG131105 PQC131105 PZY131105 QJU131105 QTQ131105 RDM131105 RNI131105 RXE131105 SHA131105 SQW131105 TAS131105 TKO131105 TUK131105 UEG131105 UOC131105 UXY131105 VHU131105 VRQ131105 WBM131105 WLI131105 WVE131105 A196641 IS196641 SO196641 ACK196641 AMG196641 AWC196641 BFY196641 BPU196641 BZQ196641 CJM196641 CTI196641 DDE196641 DNA196641 DWW196641 EGS196641 EQO196641 FAK196641 FKG196641 FUC196641 GDY196641 GNU196641 GXQ196641 HHM196641 HRI196641 IBE196641 ILA196641 IUW196641 JES196641 JOO196641 JYK196641 KIG196641 KSC196641 LBY196641 LLU196641 LVQ196641 MFM196641 MPI196641 MZE196641 NJA196641 NSW196641 OCS196641 OMO196641 OWK196641 PGG196641 PQC196641 PZY196641 QJU196641 QTQ196641 RDM196641 RNI196641 RXE196641 SHA196641 SQW196641 TAS196641 TKO196641 TUK196641 UEG196641 UOC196641 UXY196641 VHU196641 VRQ196641 WBM196641 WLI196641 WVE196641 A262177 IS262177 SO262177 ACK262177 AMG262177 AWC262177 BFY262177 BPU262177 BZQ262177 CJM262177 CTI262177 DDE262177 DNA262177 DWW262177 EGS262177 EQO262177 FAK262177 FKG262177 FUC262177 GDY262177 GNU262177 GXQ262177 HHM262177 HRI262177 IBE262177 ILA262177 IUW262177 JES262177 JOO262177 JYK262177 KIG262177 KSC262177 LBY262177 LLU262177 LVQ262177 MFM262177 MPI262177 MZE262177 NJA262177 NSW262177 OCS262177 OMO262177 OWK262177 PGG262177 PQC262177 PZY262177 QJU262177 QTQ262177 RDM262177 RNI262177 RXE262177 SHA262177 SQW262177 TAS262177 TKO262177 TUK262177 UEG262177 UOC262177 UXY262177 VHU262177 VRQ262177 WBM262177 WLI262177 WVE262177 A327713 IS327713 SO327713 ACK327713 AMG327713 AWC327713 BFY327713 BPU327713 BZQ327713 CJM327713 CTI327713 DDE327713 DNA327713 DWW327713 EGS327713 EQO327713 FAK327713 FKG327713 FUC327713 GDY327713 GNU327713 GXQ327713 HHM327713 HRI327713 IBE327713 ILA327713 IUW327713 JES327713 JOO327713 JYK327713 KIG327713 KSC327713 LBY327713 LLU327713 LVQ327713 MFM327713 MPI327713 MZE327713 NJA327713 NSW327713 OCS327713 OMO327713 OWK327713 PGG327713 PQC327713 PZY327713 QJU327713 QTQ327713 RDM327713 RNI327713 RXE327713 SHA327713 SQW327713 TAS327713 TKO327713 TUK327713 UEG327713 UOC327713 UXY327713 VHU327713 VRQ327713 WBM327713 WLI327713 WVE327713 A393249 IS393249 SO393249 ACK393249 AMG393249 AWC393249 BFY393249 BPU393249 BZQ393249 CJM393249 CTI393249 DDE393249 DNA393249 DWW393249 EGS393249 EQO393249 FAK393249 FKG393249 FUC393249 GDY393249 GNU393249 GXQ393249 HHM393249 HRI393249 IBE393249 ILA393249 IUW393249 JES393249 JOO393249 JYK393249 KIG393249 KSC393249 LBY393249 LLU393249 LVQ393249 MFM393249 MPI393249 MZE393249 NJA393249 NSW393249 OCS393249 OMO393249 OWK393249 PGG393249 PQC393249 PZY393249 QJU393249 QTQ393249 RDM393249 RNI393249 RXE393249 SHA393249 SQW393249 TAS393249 TKO393249 TUK393249 UEG393249 UOC393249 UXY393249 VHU393249 VRQ393249 WBM393249 WLI393249 WVE393249 A458785 IS458785 SO458785 ACK458785 AMG458785 AWC458785 BFY458785 BPU458785 BZQ458785 CJM458785 CTI458785 DDE458785 DNA458785 DWW458785 EGS458785 EQO458785 FAK458785 FKG458785 FUC458785 GDY458785 GNU458785 GXQ458785 HHM458785 HRI458785 IBE458785 ILA458785 IUW458785 JES458785 JOO458785 JYK458785 KIG458785 KSC458785 LBY458785 LLU458785 LVQ458785 MFM458785 MPI458785 MZE458785 NJA458785 NSW458785 OCS458785 OMO458785 OWK458785 PGG458785 PQC458785 PZY458785 QJU458785 QTQ458785 RDM458785 RNI458785 RXE458785 SHA458785 SQW458785 TAS458785 TKO458785 TUK458785 UEG458785 UOC458785 UXY458785 VHU458785 VRQ458785 WBM458785 WLI458785 WVE458785 A524321 IS524321 SO524321 ACK524321 AMG524321 AWC524321 BFY524321 BPU524321 BZQ524321 CJM524321 CTI524321 DDE524321 DNA524321 DWW524321 EGS524321 EQO524321 FAK524321 FKG524321 FUC524321 GDY524321 GNU524321 GXQ524321 HHM524321 HRI524321 IBE524321 ILA524321 IUW524321 JES524321 JOO524321 JYK524321 KIG524321 KSC524321 LBY524321 LLU524321 LVQ524321 MFM524321 MPI524321 MZE524321 NJA524321 NSW524321 OCS524321 OMO524321 OWK524321 PGG524321 PQC524321 PZY524321 QJU524321 QTQ524321 RDM524321 RNI524321 RXE524321 SHA524321 SQW524321 TAS524321 TKO524321 TUK524321 UEG524321 UOC524321 UXY524321 VHU524321 VRQ524321 WBM524321 WLI524321 WVE524321 A589857 IS589857 SO589857 ACK589857 AMG589857 AWC589857 BFY589857 BPU589857 BZQ589857 CJM589857 CTI589857 DDE589857 DNA589857 DWW589857 EGS589857 EQO589857 FAK589857 FKG589857 FUC589857 GDY589857 GNU589857 GXQ589857 HHM589857 HRI589857 IBE589857 ILA589857 IUW589857 JES589857 JOO589857 JYK589857 KIG589857 KSC589857 LBY589857 LLU589857 LVQ589857 MFM589857 MPI589857 MZE589857 NJA589857 NSW589857 OCS589857 OMO589857 OWK589857 PGG589857 PQC589857 PZY589857 QJU589857 QTQ589857 RDM589857 RNI589857 RXE589857 SHA589857 SQW589857 TAS589857 TKO589857 TUK589857 UEG589857 UOC589857 UXY589857 VHU589857 VRQ589857 WBM589857 WLI589857 WVE589857 A655393 IS655393 SO655393 ACK655393 AMG655393 AWC655393 BFY655393 BPU655393 BZQ655393 CJM655393 CTI655393 DDE655393 DNA655393 DWW655393 EGS655393 EQO655393 FAK655393 FKG655393 FUC655393 GDY655393 GNU655393 GXQ655393 HHM655393 HRI655393 IBE655393 ILA655393 IUW655393 JES655393 JOO655393 JYK655393 KIG655393 KSC655393 LBY655393 LLU655393 LVQ655393 MFM655393 MPI655393 MZE655393 NJA655393 NSW655393 OCS655393 OMO655393 OWK655393 PGG655393 PQC655393 PZY655393 QJU655393 QTQ655393 RDM655393 RNI655393 RXE655393 SHA655393 SQW655393 TAS655393 TKO655393 TUK655393 UEG655393 UOC655393 UXY655393 VHU655393 VRQ655393 WBM655393 WLI655393 WVE655393 A720929 IS720929 SO720929 ACK720929 AMG720929 AWC720929 BFY720929 BPU720929 BZQ720929 CJM720929 CTI720929 DDE720929 DNA720929 DWW720929 EGS720929 EQO720929 FAK720929 FKG720929 FUC720929 GDY720929 GNU720929 GXQ720929 HHM720929 HRI720929 IBE720929 ILA720929 IUW720929 JES720929 JOO720929 JYK720929 KIG720929 KSC720929 LBY720929 LLU720929 LVQ720929 MFM720929 MPI720929 MZE720929 NJA720929 NSW720929 OCS720929 OMO720929 OWK720929 PGG720929 PQC720929 PZY720929 QJU720929 QTQ720929 RDM720929 RNI720929 RXE720929 SHA720929 SQW720929 TAS720929 TKO720929 TUK720929 UEG720929 UOC720929 UXY720929 VHU720929 VRQ720929 WBM720929 WLI720929 WVE720929 A786465 IS786465 SO786465 ACK786465 AMG786465 AWC786465 BFY786465 BPU786465 BZQ786465 CJM786465 CTI786465 DDE786465 DNA786465 DWW786465 EGS786465 EQO786465 FAK786465 FKG786465 FUC786465 GDY786465 GNU786465 GXQ786465 HHM786465 HRI786465 IBE786465 ILA786465 IUW786465 JES786465 JOO786465 JYK786465 KIG786465 KSC786465 LBY786465 LLU786465 LVQ786465 MFM786465 MPI786465 MZE786465 NJA786465 NSW786465 OCS786465 OMO786465 OWK786465 PGG786465 PQC786465 PZY786465 QJU786465 QTQ786465 RDM786465 RNI786465 RXE786465 SHA786465 SQW786465 TAS786465 TKO786465 TUK786465 UEG786465 UOC786465 UXY786465 VHU786465 VRQ786465 WBM786465 WLI786465 WVE786465 A852001 IS852001 SO852001 ACK852001 AMG852001 AWC852001 BFY852001 BPU852001 BZQ852001 CJM852001 CTI852001 DDE852001 DNA852001 DWW852001 EGS852001 EQO852001 FAK852001 FKG852001 FUC852001 GDY852001 GNU852001 GXQ852001 HHM852001 HRI852001 IBE852001 ILA852001 IUW852001 JES852001 JOO852001 JYK852001 KIG852001 KSC852001 LBY852001 LLU852001 LVQ852001 MFM852001 MPI852001 MZE852001 NJA852001 NSW852001 OCS852001 OMO852001 OWK852001 PGG852001 PQC852001 PZY852001 QJU852001 QTQ852001 RDM852001 RNI852001 RXE852001 SHA852001 SQW852001 TAS852001 TKO852001 TUK852001 UEG852001 UOC852001 UXY852001 VHU852001 VRQ852001 WBM852001 WLI852001 WVE852001 A917537 IS917537 SO917537 ACK917537 AMG917537 AWC917537 BFY917537 BPU917537 BZQ917537 CJM917537 CTI917537 DDE917537 DNA917537 DWW917537 EGS917537 EQO917537 FAK917537 FKG917537 FUC917537 GDY917537 GNU917537 GXQ917537 HHM917537 HRI917537 IBE917537 ILA917537 IUW917537 JES917537 JOO917537 JYK917537 KIG917537 KSC917537 LBY917537 LLU917537 LVQ917537 MFM917537 MPI917537 MZE917537 NJA917537 NSW917537 OCS917537 OMO917537 OWK917537 PGG917537 PQC917537 PZY917537 QJU917537 QTQ917537 RDM917537 RNI917537 RXE917537 SHA917537 SQW917537 TAS917537 TKO917537 TUK917537 UEG917537 UOC917537 UXY917537 VHU917537 VRQ917537 WBM917537 WLI917537 WVE917537 A983073 IS983073 SO983073 ACK983073 AMG983073 AWC983073 BFY983073 BPU983073 BZQ983073 CJM983073 CTI983073 DDE983073 DNA983073 DWW983073 EGS983073 EQO983073 FAK983073 FKG983073 FUC983073 GDY983073 GNU983073 GXQ983073 HHM983073 HRI983073 IBE983073 ILA983073 IUW983073 JES983073 JOO983073 JYK983073 KIG983073 KSC983073 LBY983073 LLU983073 LVQ983073 MFM983073 MPI983073 MZE983073 NJA983073 NSW983073 OCS983073 OMO983073 OWK983073 PGG983073 PQC983073 PZY983073 QJU983073 QTQ983073 RDM983073 RNI983073 RXE983073 SHA983073 SQW983073 TAS983073 TKO983073 TUK983073 UEG983073 UOC983073 UXY983073 VHU983073 VRQ983073 WBM983073 WLI98307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3 WLL983073 C65569 IV65569 SR65569 ACN65569 AMJ65569 AWF65569 BGB65569 BPX65569 BZT65569 CJP65569 CTL65569 DDH65569 DND65569 DWZ65569 EGV65569 EQR65569 FAN65569 FKJ65569 FUF65569 GEB65569 GNX65569 GXT65569 HHP65569 HRL65569 IBH65569 ILD65569 IUZ65569 JEV65569 JOR65569 JYN65569 KIJ65569 KSF65569 LCB65569 LLX65569 LVT65569 MFP65569 MPL65569 MZH65569 NJD65569 NSZ65569 OCV65569 OMR65569 OWN65569 PGJ65569 PQF65569 QAB65569 QJX65569 QTT65569 RDP65569 RNL65569 RXH65569 SHD65569 SQZ65569 TAV65569 TKR65569 TUN65569 UEJ65569 UOF65569 UYB65569 VHX65569 VRT65569 WBP65569 WLL65569 WVH65569 C131105 IV131105 SR131105 ACN131105 AMJ131105 AWF131105 BGB131105 BPX131105 BZT131105 CJP131105 CTL131105 DDH131105 DND131105 DWZ131105 EGV131105 EQR131105 FAN131105 FKJ131105 FUF131105 GEB131105 GNX131105 GXT131105 HHP131105 HRL131105 IBH131105 ILD131105 IUZ131105 JEV131105 JOR131105 JYN131105 KIJ131105 KSF131105 LCB131105 LLX131105 LVT131105 MFP131105 MPL131105 MZH131105 NJD131105 NSZ131105 OCV131105 OMR131105 OWN131105 PGJ131105 PQF131105 QAB131105 QJX131105 QTT131105 RDP131105 RNL131105 RXH131105 SHD131105 SQZ131105 TAV131105 TKR131105 TUN131105 UEJ131105 UOF131105 UYB131105 VHX131105 VRT131105 WBP131105 WLL131105 WVH131105 C196641 IV196641 SR196641 ACN196641 AMJ196641 AWF196641 BGB196641 BPX196641 BZT196641 CJP196641 CTL196641 DDH196641 DND196641 DWZ196641 EGV196641 EQR196641 FAN196641 FKJ196641 FUF196641 GEB196641 GNX196641 GXT196641 HHP196641 HRL196641 IBH196641 ILD196641 IUZ196641 JEV196641 JOR196641 JYN196641 KIJ196641 KSF196641 LCB196641 LLX196641 LVT196641 MFP196641 MPL196641 MZH196641 NJD196641 NSZ196641 OCV196641 OMR196641 OWN196641 PGJ196641 PQF196641 QAB196641 QJX196641 QTT196641 RDP196641 RNL196641 RXH196641 SHD196641 SQZ196641 TAV196641 TKR196641 TUN196641 UEJ196641 UOF196641 UYB196641 VHX196641 VRT196641 WBP196641 WLL196641 WVH196641 C262177 IV262177 SR262177 ACN262177 AMJ262177 AWF262177 BGB262177 BPX262177 BZT262177 CJP262177 CTL262177 DDH262177 DND262177 DWZ262177 EGV262177 EQR262177 FAN262177 FKJ262177 FUF262177 GEB262177 GNX262177 GXT262177 HHP262177 HRL262177 IBH262177 ILD262177 IUZ262177 JEV262177 JOR262177 JYN262177 KIJ262177 KSF262177 LCB262177 LLX262177 LVT262177 MFP262177 MPL262177 MZH262177 NJD262177 NSZ262177 OCV262177 OMR262177 OWN262177 PGJ262177 PQF262177 QAB262177 QJX262177 QTT262177 RDP262177 RNL262177 RXH262177 SHD262177 SQZ262177 TAV262177 TKR262177 TUN262177 UEJ262177 UOF262177 UYB262177 VHX262177 VRT262177 WBP262177 WLL262177 WVH262177 C327713 IV327713 SR327713 ACN327713 AMJ327713 AWF327713 BGB327713 BPX327713 BZT327713 CJP327713 CTL327713 DDH327713 DND327713 DWZ327713 EGV327713 EQR327713 FAN327713 FKJ327713 FUF327713 GEB327713 GNX327713 GXT327713 HHP327713 HRL327713 IBH327713 ILD327713 IUZ327713 JEV327713 JOR327713 JYN327713 KIJ327713 KSF327713 LCB327713 LLX327713 LVT327713 MFP327713 MPL327713 MZH327713 NJD327713 NSZ327713 OCV327713 OMR327713 OWN327713 PGJ327713 PQF327713 QAB327713 QJX327713 QTT327713 RDP327713 RNL327713 RXH327713 SHD327713 SQZ327713 TAV327713 TKR327713 TUN327713 UEJ327713 UOF327713 UYB327713 VHX327713 VRT327713 WBP327713 WLL327713 WVH327713 C393249 IV393249 SR393249 ACN393249 AMJ393249 AWF393249 BGB393249 BPX393249 BZT393249 CJP393249 CTL393249 DDH393249 DND393249 DWZ393249 EGV393249 EQR393249 FAN393249 FKJ393249 FUF393249 GEB393249 GNX393249 GXT393249 HHP393249 HRL393249 IBH393249 ILD393249 IUZ393249 JEV393249 JOR393249 JYN393249 KIJ393249 KSF393249 LCB393249 LLX393249 LVT393249 MFP393249 MPL393249 MZH393249 NJD393249 NSZ393249 OCV393249 OMR393249 OWN393249 PGJ393249 PQF393249 QAB393249 QJX393249 QTT393249 RDP393249 RNL393249 RXH393249 SHD393249 SQZ393249 TAV393249 TKR393249 TUN393249 UEJ393249 UOF393249 UYB393249 VHX393249 VRT393249 WBP393249 WLL393249 WVH393249 C458785 IV458785 SR458785 ACN458785 AMJ458785 AWF458785 BGB458785 BPX458785 BZT458785 CJP458785 CTL458785 DDH458785 DND458785 DWZ458785 EGV458785 EQR458785 FAN458785 FKJ458785 FUF458785 GEB458785 GNX458785 GXT458785 HHP458785 HRL458785 IBH458785 ILD458785 IUZ458785 JEV458785 JOR458785 JYN458785 KIJ458785 KSF458785 LCB458785 LLX458785 LVT458785 MFP458785 MPL458785 MZH458785 NJD458785 NSZ458785 OCV458785 OMR458785 OWN458785 PGJ458785 PQF458785 QAB458785 QJX458785 QTT458785 RDP458785 RNL458785 RXH458785 SHD458785 SQZ458785 TAV458785 TKR458785 TUN458785 UEJ458785 UOF458785 UYB458785 VHX458785 VRT458785 WBP458785 WLL458785 WVH458785 C524321 IV524321 SR524321 ACN524321 AMJ524321 AWF524321 BGB524321 BPX524321 BZT524321 CJP524321 CTL524321 DDH524321 DND524321 DWZ524321 EGV524321 EQR524321 FAN524321 FKJ524321 FUF524321 GEB524321 GNX524321 GXT524321 HHP524321 HRL524321 IBH524321 ILD524321 IUZ524321 JEV524321 JOR524321 JYN524321 KIJ524321 KSF524321 LCB524321 LLX524321 LVT524321 MFP524321 MPL524321 MZH524321 NJD524321 NSZ524321 OCV524321 OMR524321 OWN524321 PGJ524321 PQF524321 QAB524321 QJX524321 QTT524321 RDP524321 RNL524321 RXH524321 SHD524321 SQZ524321 TAV524321 TKR524321 TUN524321 UEJ524321 UOF524321 UYB524321 VHX524321 VRT524321 WBP524321 WLL524321 WVH524321 C589857 IV589857 SR589857 ACN589857 AMJ589857 AWF589857 BGB589857 BPX589857 BZT589857 CJP589857 CTL589857 DDH589857 DND589857 DWZ589857 EGV589857 EQR589857 FAN589857 FKJ589857 FUF589857 GEB589857 GNX589857 GXT589857 HHP589857 HRL589857 IBH589857 ILD589857 IUZ589857 JEV589857 JOR589857 JYN589857 KIJ589857 KSF589857 LCB589857 LLX589857 LVT589857 MFP589857 MPL589857 MZH589857 NJD589857 NSZ589857 OCV589857 OMR589857 OWN589857 PGJ589857 PQF589857 QAB589857 QJX589857 QTT589857 RDP589857 RNL589857 RXH589857 SHD589857 SQZ589857 TAV589857 TKR589857 TUN589857 UEJ589857 UOF589857 UYB589857 VHX589857 VRT589857 WBP589857 WLL589857 WVH589857 C655393 IV655393 SR655393 ACN655393 AMJ655393 AWF655393 BGB655393 BPX655393 BZT655393 CJP655393 CTL655393 DDH655393 DND655393 DWZ655393 EGV655393 EQR655393 FAN655393 FKJ655393 FUF655393 GEB655393 GNX655393 GXT655393 HHP655393 HRL655393 IBH655393 ILD655393 IUZ655393 JEV655393 JOR655393 JYN655393 KIJ655393 KSF655393 LCB655393 LLX655393 LVT655393 MFP655393 MPL655393 MZH655393 NJD655393 NSZ655393 OCV655393 OMR655393 OWN655393 PGJ655393 PQF655393 QAB655393 QJX655393 QTT655393 RDP655393 RNL655393 RXH655393 SHD655393 SQZ655393 TAV655393 TKR655393 TUN655393 UEJ655393 UOF655393 UYB655393 VHX655393 VRT655393 WBP655393 WLL655393 WVH655393 C720929 IV720929 SR720929 ACN720929 AMJ720929 AWF720929 BGB720929 BPX720929 BZT720929 CJP720929 CTL720929 DDH720929 DND720929 DWZ720929 EGV720929 EQR720929 FAN720929 FKJ720929 FUF720929 GEB720929 GNX720929 GXT720929 HHP720929 HRL720929 IBH720929 ILD720929 IUZ720929 JEV720929 JOR720929 JYN720929 KIJ720929 KSF720929 LCB720929 LLX720929 LVT720929 MFP720929 MPL720929 MZH720929 NJD720929 NSZ720929 OCV720929 OMR720929 OWN720929 PGJ720929 PQF720929 QAB720929 QJX720929 QTT720929 RDP720929 RNL720929 RXH720929 SHD720929 SQZ720929 TAV720929 TKR720929 TUN720929 UEJ720929 UOF720929 UYB720929 VHX720929 VRT720929 WBP720929 WLL720929 WVH720929 C786465 IV786465 SR786465 ACN786465 AMJ786465 AWF786465 BGB786465 BPX786465 BZT786465 CJP786465 CTL786465 DDH786465 DND786465 DWZ786465 EGV786465 EQR786465 FAN786465 FKJ786465 FUF786465 GEB786465 GNX786465 GXT786465 HHP786465 HRL786465 IBH786465 ILD786465 IUZ786465 JEV786465 JOR786465 JYN786465 KIJ786465 KSF786465 LCB786465 LLX786465 LVT786465 MFP786465 MPL786465 MZH786465 NJD786465 NSZ786465 OCV786465 OMR786465 OWN786465 PGJ786465 PQF786465 QAB786465 QJX786465 QTT786465 RDP786465 RNL786465 RXH786465 SHD786465 SQZ786465 TAV786465 TKR786465 TUN786465 UEJ786465 UOF786465 UYB786465 VHX786465 VRT786465 WBP786465 WLL786465 WVH786465 C852001 IV852001 SR852001 ACN852001 AMJ852001 AWF852001 BGB852001 BPX852001 BZT852001 CJP852001 CTL852001 DDH852001 DND852001 DWZ852001 EGV852001 EQR852001 FAN852001 FKJ852001 FUF852001 GEB852001 GNX852001 GXT852001 HHP852001 HRL852001 IBH852001 ILD852001 IUZ852001 JEV852001 JOR852001 JYN852001 KIJ852001 KSF852001 LCB852001 LLX852001 LVT852001 MFP852001 MPL852001 MZH852001 NJD852001 NSZ852001 OCV852001 OMR852001 OWN852001 PGJ852001 PQF852001 QAB852001 QJX852001 QTT852001 RDP852001 RNL852001 RXH852001 SHD852001 SQZ852001 TAV852001 TKR852001 TUN852001 UEJ852001 UOF852001 UYB852001 VHX852001 VRT852001 WBP852001 WLL852001 WVH852001 C917537 IV917537 SR917537 ACN917537 AMJ917537 AWF917537 BGB917537 BPX917537 BZT917537 CJP917537 CTL917537 DDH917537 DND917537 DWZ917537 EGV917537 EQR917537 FAN917537 FKJ917537 FUF917537 GEB917537 GNX917537 GXT917537 HHP917537 HRL917537 IBH917537 ILD917537 IUZ917537 JEV917537 JOR917537 JYN917537 KIJ917537 KSF917537 LCB917537 LLX917537 LVT917537 MFP917537 MPL917537 MZH917537 NJD917537 NSZ917537 OCV917537 OMR917537 OWN917537 PGJ917537 PQF917537 QAB917537 QJX917537 QTT917537 RDP917537 RNL917537 RXH917537 SHD917537 SQZ917537 TAV917537 TKR917537 TUN917537 UEJ917537 UOF917537 UYB917537 VHX917537 VRT917537 WBP917537 WLL917537 WVH917537 C983073 IV983073 SR983073 ACN983073 AMJ983073 AWF983073 BGB983073 BPX983073 BZT983073 CJP983073 CTL983073 DDH983073 DND983073 DWZ983073 EGV983073 EQR983073 FAN983073 FKJ983073 FUF983073 GEB983073 GNX983073 GXT983073 HHP983073 HRL983073 IBH983073 ILD983073 IUZ983073 JEV983073 JOR983073 JYN983073 KIJ983073 KSF983073 LCB983073 LLX983073 LVT983073 MFP983073 MPL983073 MZH983073 NJD983073 NSZ983073 OCV983073 OMR983073 OWN983073 PGJ983073 PQF983073 QAB983073 QJX983073 QTT983073 RDP983073 RNL983073 RXH983073 SHD983073 SQZ983073 TAV983073 TKR983073 TUN983073 UEJ983073 UOF983073 UYB983073 VHX983073 VRT983073 WBP98307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8"/>
  <sheetViews>
    <sheetView workbookViewId="0">
      <selection activeCell="E11" sqref="E11:E14"/>
    </sheetView>
  </sheetViews>
  <sheetFormatPr baseColWidth="10" defaultRowHeight="15.75" x14ac:dyDescent="0.25"/>
  <cols>
    <col min="1" max="1" width="7.85546875" style="154" customWidth="1"/>
    <col min="2" max="2" width="55.5703125" style="154" customWidth="1"/>
    <col min="3" max="3" width="41.28515625" style="154" customWidth="1"/>
    <col min="4" max="4" width="29.42578125" style="154" customWidth="1"/>
    <col min="5" max="5" width="29.140625" style="154" customWidth="1"/>
    <col min="6" max="16384" width="11.42578125" style="107"/>
  </cols>
  <sheetData>
    <row r="1" spans="1:5" x14ac:dyDescent="0.25">
      <c r="A1" s="271" t="s">
        <v>91</v>
      </c>
      <c r="B1" s="272"/>
      <c r="C1" s="272"/>
      <c r="D1" s="272"/>
      <c r="E1" s="130"/>
    </row>
    <row r="2" spans="1:5" ht="27.75" customHeight="1" x14ac:dyDescent="0.25">
      <c r="A2" s="131"/>
      <c r="B2" s="273" t="s">
        <v>77</v>
      </c>
      <c r="C2" s="273"/>
      <c r="D2" s="273"/>
      <c r="E2" s="132"/>
    </row>
    <row r="3" spans="1:5" ht="21" customHeight="1" x14ac:dyDescent="0.25">
      <c r="A3" s="133"/>
      <c r="B3" s="273" t="s">
        <v>154</v>
      </c>
      <c r="C3" s="273"/>
      <c r="D3" s="273"/>
      <c r="E3" s="134"/>
    </row>
    <row r="4" spans="1:5" thickBot="1" x14ac:dyDescent="0.3">
      <c r="A4" s="135"/>
      <c r="B4" s="136"/>
      <c r="C4" s="136"/>
      <c r="D4" s="136"/>
      <c r="E4" s="137"/>
    </row>
    <row r="5" spans="1:5" ht="26.25" customHeight="1" thickBot="1" x14ac:dyDescent="0.3">
      <c r="A5" s="135"/>
      <c r="B5" s="138" t="s">
        <v>78</v>
      </c>
      <c r="C5" s="274" t="s">
        <v>163</v>
      </c>
      <c r="D5" s="274"/>
      <c r="E5" s="175" t="s">
        <v>3</v>
      </c>
    </row>
    <row r="6" spans="1:5" ht="27.75" customHeight="1" thickBot="1" x14ac:dyDescent="0.3">
      <c r="A6" s="135"/>
      <c r="B6" s="160" t="s">
        <v>79</v>
      </c>
      <c r="C6" s="275" t="s">
        <v>164</v>
      </c>
      <c r="D6" s="275"/>
      <c r="E6" s="173"/>
    </row>
    <row r="7" spans="1:5" ht="29.25" customHeight="1" thickBot="1" x14ac:dyDescent="0.3">
      <c r="A7" s="135"/>
      <c r="B7" s="160" t="s">
        <v>155</v>
      </c>
      <c r="C7" s="276" t="s">
        <v>156</v>
      </c>
      <c r="D7" s="276"/>
      <c r="E7" s="256" t="s">
        <v>166</v>
      </c>
    </row>
    <row r="8" spans="1:5" ht="16.5" thickBot="1" x14ac:dyDescent="0.3">
      <c r="A8" s="135"/>
      <c r="B8" s="161">
        <v>24</v>
      </c>
      <c r="C8" s="264">
        <v>1087256383</v>
      </c>
      <c r="D8" s="264"/>
      <c r="E8" s="256"/>
    </row>
    <row r="9" spans="1:5" ht="23.25" customHeight="1" thickBot="1" x14ac:dyDescent="0.3">
      <c r="A9" s="135"/>
      <c r="B9" s="161">
        <v>5</v>
      </c>
      <c r="C9" s="264">
        <v>1866829382</v>
      </c>
      <c r="D9" s="264"/>
      <c r="E9" s="256"/>
    </row>
    <row r="10" spans="1:5" ht="26.25" customHeight="1" thickBot="1" x14ac:dyDescent="0.3">
      <c r="A10" s="135"/>
      <c r="B10" s="161" t="s">
        <v>157</v>
      </c>
      <c r="C10" s="264"/>
      <c r="D10" s="264"/>
      <c r="E10" s="163"/>
    </row>
    <row r="11" spans="1:5" ht="21.75" customHeight="1" thickBot="1" x14ac:dyDescent="0.3">
      <c r="A11" s="135"/>
      <c r="B11" s="161" t="s">
        <v>157</v>
      </c>
      <c r="C11" s="264"/>
      <c r="D11" s="264"/>
      <c r="E11" s="258"/>
    </row>
    <row r="12" spans="1:5" ht="32.25" thickBot="1" x14ac:dyDescent="0.3">
      <c r="A12" s="135"/>
      <c r="B12" s="162" t="s">
        <v>158</v>
      </c>
      <c r="C12" s="264">
        <f>SUM(C8:D11)</f>
        <v>2954085765</v>
      </c>
      <c r="D12" s="264"/>
      <c r="E12" s="258"/>
    </row>
    <row r="13" spans="1:5" ht="26.25" customHeight="1" thickBot="1" x14ac:dyDescent="0.3">
      <c r="A13" s="135"/>
      <c r="B13" s="162" t="s">
        <v>159</v>
      </c>
      <c r="C13" s="264">
        <f>+C12/616000</f>
        <v>4795.5937743506493</v>
      </c>
      <c r="D13" s="264"/>
      <c r="E13" s="258"/>
    </row>
    <row r="14" spans="1:5" ht="24.75" customHeight="1" x14ac:dyDescent="0.25">
      <c r="A14" s="135"/>
      <c r="B14" s="136"/>
      <c r="C14" s="140"/>
      <c r="D14" s="168"/>
      <c r="E14" s="258"/>
    </row>
    <row r="15" spans="1:5" ht="28.5" customHeight="1" thickBot="1" x14ac:dyDescent="0.3">
      <c r="A15" s="135"/>
      <c r="B15" s="136" t="s">
        <v>160</v>
      </c>
      <c r="C15" s="140"/>
      <c r="D15" s="168"/>
      <c r="E15" s="176"/>
    </row>
    <row r="16" spans="1:5" ht="27" customHeight="1" x14ac:dyDescent="0.25">
      <c r="A16" s="135"/>
      <c r="B16" s="141" t="s">
        <v>80</v>
      </c>
      <c r="C16" s="142"/>
      <c r="D16" s="169"/>
      <c r="E16" s="257" t="s">
        <v>165</v>
      </c>
    </row>
    <row r="17" spans="1:6" ht="28.5" customHeight="1" x14ac:dyDescent="0.25">
      <c r="A17" s="135"/>
      <c r="B17" s="135" t="s">
        <v>81</v>
      </c>
      <c r="C17" s="143"/>
      <c r="D17" s="170"/>
      <c r="E17" s="257"/>
    </row>
    <row r="18" spans="1:6" ht="15.75" customHeight="1" x14ac:dyDescent="0.25">
      <c r="A18" s="135"/>
      <c r="B18" s="135" t="s">
        <v>82</v>
      </c>
      <c r="C18" s="143"/>
      <c r="D18" s="170"/>
      <c r="E18" s="257"/>
    </row>
    <row r="19" spans="1:6" ht="27" customHeight="1" thickBot="1" x14ac:dyDescent="0.3">
      <c r="A19" s="135"/>
      <c r="B19" s="144" t="s">
        <v>83</v>
      </c>
      <c r="C19" s="145"/>
      <c r="D19" s="171"/>
      <c r="E19" s="257"/>
    </row>
    <row r="20" spans="1:6" ht="27" customHeight="1" thickBot="1" x14ac:dyDescent="0.3">
      <c r="A20" s="135"/>
      <c r="B20" s="262" t="s">
        <v>84</v>
      </c>
      <c r="C20" s="263"/>
      <c r="D20" s="263"/>
      <c r="E20" s="163"/>
    </row>
    <row r="21" spans="1:6" ht="16.5" thickBot="1" x14ac:dyDescent="0.3">
      <c r="A21" s="135"/>
      <c r="B21" s="262" t="s">
        <v>85</v>
      </c>
      <c r="C21" s="263"/>
      <c r="D21" s="263"/>
      <c r="E21" s="163"/>
    </row>
    <row r="22" spans="1:6" x14ac:dyDescent="0.25">
      <c r="A22" s="135"/>
      <c r="B22" s="147" t="s">
        <v>161</v>
      </c>
      <c r="C22" s="148"/>
      <c r="D22" s="168" t="s">
        <v>331</v>
      </c>
      <c r="E22" s="163"/>
    </row>
    <row r="23" spans="1:6" ht="16.5" thickBot="1" x14ac:dyDescent="0.3">
      <c r="A23" s="135"/>
      <c r="B23" s="139" t="s">
        <v>86</v>
      </c>
      <c r="C23" s="149"/>
      <c r="D23" s="172" t="s">
        <v>330</v>
      </c>
      <c r="E23" s="174"/>
    </row>
    <row r="24" spans="1:6" ht="16.5" thickBot="1" x14ac:dyDescent="0.3">
      <c r="A24" s="135"/>
      <c r="B24" s="150"/>
      <c r="C24" s="151"/>
      <c r="D24" s="136"/>
      <c r="E24" s="152"/>
    </row>
    <row r="25" spans="1:6" x14ac:dyDescent="0.25">
      <c r="A25" s="265"/>
      <c r="B25" s="266" t="s">
        <v>87</v>
      </c>
      <c r="C25" s="268" t="s">
        <v>332</v>
      </c>
      <c r="D25" s="269"/>
      <c r="E25" s="270"/>
      <c r="F25" s="259"/>
    </row>
    <row r="26" spans="1:6" ht="16.5" thickBot="1" x14ac:dyDescent="0.3">
      <c r="A26" s="265"/>
      <c r="B26" s="267"/>
      <c r="C26" s="260" t="s">
        <v>88</v>
      </c>
      <c r="D26" s="261"/>
      <c r="E26" s="270"/>
      <c r="F26" s="259"/>
    </row>
    <row r="27" spans="1:6" thickBot="1" x14ac:dyDescent="0.3">
      <c r="A27" s="144"/>
      <c r="B27" s="153"/>
      <c r="C27" s="153"/>
      <c r="D27" s="153"/>
      <c r="E27" s="146"/>
      <c r="F27" s="129"/>
    </row>
    <row r="28" spans="1:6" x14ac:dyDescent="0.25">
      <c r="B28" s="155" t="s">
        <v>162</v>
      </c>
    </row>
  </sheetData>
  <mergeCells count="23">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E7:E9"/>
    <mergeCell ref="E16:E19"/>
    <mergeCell ref="E11:E14"/>
    <mergeCell ref="F25:F26"/>
    <mergeCell ref="C26:D26"/>
    <mergeCell ref="B21:D21"/>
    <mergeCell ref="C12:D12"/>
  </mergeCells>
  <pageMargins left="0.70866141732283472" right="0.70866141732283472" top="0.74803149606299213" bottom="0.74803149606299213" header="0.31496062992125984" footer="0.31496062992125984"/>
  <pageSetup scale="52"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 5</vt:lpstr>
      <vt:lpstr>TECNICA 24</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Mercedes Enriquez</cp:lastModifiedBy>
  <cp:lastPrinted>2014-12-13T22:04:55Z</cp:lastPrinted>
  <dcterms:created xsi:type="dcterms:W3CDTF">2014-10-22T15:49:24Z</dcterms:created>
  <dcterms:modified xsi:type="dcterms:W3CDTF">2014-12-14T02:56:06Z</dcterms:modified>
</cp:coreProperties>
</file>