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EVALUACION PROPUESTAS CONVOCATORIA PI\FINAL OK\"/>
    </mc:Choice>
  </mc:AlternateContent>
  <bookViews>
    <workbookView xWindow="120" yWindow="135" windowWidth="15480" windowHeight="6660" tabRatio="897" firstSheet="15" activeTab="20"/>
  </bookViews>
  <sheets>
    <sheet name="JURIDICA" sheetId="9" r:id="rId1"/>
    <sheet name="FINANCIERA" sheetId="10" r:id="rId2"/>
    <sheet name="HORIZONTES G4" sheetId="18" r:id="rId3"/>
    <sheet name="HORIZONTES G6" sheetId="17" r:id="rId4"/>
    <sheet name="HORIZONTES G10" sheetId="19" r:id="rId5"/>
    <sheet name="HORIZONTES G15" sheetId="20" r:id="rId6"/>
    <sheet name="HORIZONTES G17" sheetId="21" r:id="rId7"/>
    <sheet name="HORIZONTES G18" sheetId="22" r:id="rId8"/>
    <sheet name="CORPORACIÓN PAZ Y VIDA" sheetId="8" r:id="rId9"/>
    <sheet name="ASOMUPCAR G2" sheetId="23" r:id="rId10"/>
    <sheet name="ASOMUPCAR G7" sheetId="24" r:id="rId11"/>
    <sheet name="ASOMUPCAR G11" sheetId="25" r:id="rId12"/>
    <sheet name="ASOMUPCAR G12" sheetId="26" r:id="rId13"/>
    <sheet name="ASOMUPCAR G13" sheetId="27" r:id="rId14"/>
    <sheet name="ASOMUPCAR G14" sheetId="28" r:id="rId15"/>
    <sheet name="ASOMUPCAR G16" sheetId="29" r:id="rId16"/>
    <sheet name="ASOMUPCAR G20" sheetId="30" r:id="rId17"/>
    <sheet name="ASOMUPCAR G21" sheetId="31" r:id="rId18"/>
    <sheet name="ASOMUPCAR G22" sheetId="32" r:id="rId19"/>
    <sheet name="FUNDAHAF 8" sheetId="33" r:id="rId20"/>
    <sheet name="FUNDAHAF 9" sheetId="34" r:id="rId21"/>
    <sheet name="FUNDAHAF 10" sheetId="35" r:id="rId22"/>
    <sheet name="FUNDAHAF 16" sheetId="36" r:id="rId23"/>
    <sheet name="FUNDAHAF 17" sheetId="37" r:id="rId24"/>
    <sheet name="FUNDAHAF 18" sheetId="38" r:id="rId25"/>
    <sheet name="FUNDAHAF 19" sheetId="39" r:id="rId26"/>
    <sheet name="FUNDAR JSG_G1" sheetId="11" r:id="rId27"/>
    <sheet name="FUNDAR JSG_G9" sheetId="12" r:id="rId28"/>
    <sheet name="FUNDAR JSG_G19" sheetId="13" r:id="rId29"/>
    <sheet name="FUNDAR JSG_G3" sheetId="14" r:id="rId30"/>
    <sheet name="FUNDAR JSG_G5" sheetId="15" r:id="rId31"/>
    <sheet name="FUNDAR JSG_G8" sheetId="16" r:id="rId32"/>
    <sheet name="COMFACA G2" sheetId="44" r:id="rId33"/>
    <sheet name="COMFACA G5" sheetId="43" r:id="rId34"/>
    <sheet name="COMFACA G6" sheetId="42" r:id="rId35"/>
    <sheet name="DIOCESIS G4" sheetId="45" r:id="rId36"/>
  </sheets>
  <calcPr calcId="152511"/>
</workbook>
</file>

<file path=xl/calcChain.xml><?xml version="1.0" encoding="utf-8"?>
<calcChain xmlns="http://schemas.openxmlformats.org/spreadsheetml/2006/main">
  <c r="A103" i="42" l="1"/>
  <c r="L119" i="17" l="1"/>
  <c r="K119" i="17"/>
  <c r="A49" i="18"/>
  <c r="A50" i="18" s="1"/>
  <c r="E23" i="18"/>
  <c r="C23" i="18"/>
  <c r="C23" i="17"/>
  <c r="E23" i="17"/>
  <c r="K51" i="34" l="1"/>
  <c r="M52" i="12" l="1"/>
  <c r="E20" i="43"/>
  <c r="C20" i="43"/>
  <c r="F18" i="43"/>
  <c r="E18" i="43"/>
  <c r="E20" i="44"/>
  <c r="C20" i="44"/>
  <c r="F18" i="44"/>
  <c r="E18" i="44"/>
  <c r="E23" i="39"/>
  <c r="C23" i="39"/>
  <c r="E23" i="38"/>
  <c r="C23" i="38"/>
  <c r="E23" i="37"/>
  <c r="C23" i="37"/>
  <c r="C23" i="36"/>
  <c r="E23" i="36"/>
  <c r="E23" i="35"/>
  <c r="C23" i="35"/>
  <c r="E23" i="34"/>
  <c r="C23" i="34"/>
  <c r="E27" i="32"/>
  <c r="C27" i="32"/>
  <c r="F25" i="32"/>
  <c r="E25" i="32"/>
  <c r="E27" i="31"/>
  <c r="C27" i="31"/>
  <c r="F25" i="31"/>
  <c r="E25" i="31"/>
  <c r="E27" i="30"/>
  <c r="C27" i="30"/>
  <c r="F25" i="30"/>
  <c r="E25" i="30"/>
  <c r="E27" i="29"/>
  <c r="C27" i="29"/>
  <c r="F25" i="29"/>
  <c r="E25" i="29"/>
  <c r="E27" i="28"/>
  <c r="C27" i="28"/>
  <c r="F25" i="28"/>
  <c r="E25" i="28"/>
  <c r="E27" i="27"/>
  <c r="C27" i="27"/>
  <c r="F25" i="27"/>
  <c r="E25" i="27"/>
  <c r="E27" i="26"/>
  <c r="C27" i="26"/>
  <c r="F25" i="26"/>
  <c r="E25" i="26"/>
  <c r="E26" i="25"/>
  <c r="C26" i="25"/>
  <c r="F24" i="25"/>
  <c r="E24" i="25"/>
  <c r="E25" i="24"/>
  <c r="F25" i="24"/>
  <c r="E27" i="24"/>
  <c r="C27" i="24"/>
  <c r="M55" i="23" l="1"/>
  <c r="L55" i="23"/>
  <c r="K55" i="23"/>
  <c r="E23" i="22" l="1"/>
  <c r="C23" i="22"/>
  <c r="F21" i="22"/>
  <c r="E21" i="22"/>
  <c r="E23" i="21"/>
  <c r="C23" i="21"/>
  <c r="F21" i="21"/>
  <c r="E21" i="21"/>
  <c r="E23" i="20"/>
  <c r="C23" i="20"/>
  <c r="C23" i="19"/>
  <c r="F21" i="20"/>
  <c r="E21" i="20"/>
  <c r="E23" i="19"/>
  <c r="F21" i="19"/>
  <c r="E21" i="19"/>
  <c r="F21" i="18"/>
  <c r="E21" i="18"/>
  <c r="F21" i="17"/>
  <c r="E21" i="17"/>
  <c r="M51" i="17"/>
  <c r="F140" i="45"/>
  <c r="D151" i="45" s="1"/>
  <c r="E119" i="45"/>
  <c r="D150" i="45" s="1"/>
  <c r="N113" i="45"/>
  <c r="M113" i="45"/>
  <c r="L113" i="45"/>
  <c r="K113" i="45"/>
  <c r="C115" i="45" s="1"/>
  <c r="A109" i="45"/>
  <c r="A110" i="45" s="1"/>
  <c r="A111" i="45" s="1"/>
  <c r="A112" i="45" s="1"/>
  <c r="N47" i="45"/>
  <c r="M47" i="45"/>
  <c r="C52" i="45" s="1"/>
  <c r="L47" i="45"/>
  <c r="K47" i="45"/>
  <c r="C51" i="45" s="1"/>
  <c r="A44" i="45"/>
  <c r="A45" i="45" s="1"/>
  <c r="A46" i="45" s="1"/>
  <c r="E34" i="45"/>
  <c r="E18" i="45"/>
  <c r="C18" i="45"/>
  <c r="E150" i="45" l="1"/>
  <c r="F113" i="44" l="1"/>
  <c r="D124" i="44" s="1"/>
  <c r="E98" i="44"/>
  <c r="D123" i="44" s="1"/>
  <c r="N92" i="44"/>
  <c r="M92" i="44"/>
  <c r="L92" i="44"/>
  <c r="K92" i="44"/>
  <c r="C94" i="44" s="1"/>
  <c r="N48" i="44"/>
  <c r="M48" i="44"/>
  <c r="C53" i="44" s="1"/>
  <c r="L48" i="44"/>
  <c r="K48" i="44"/>
  <c r="C52" i="44" s="1"/>
  <c r="A46" i="44"/>
  <c r="A47" i="44" s="1"/>
  <c r="E36" i="44"/>
  <c r="F125" i="43"/>
  <c r="D136" i="43" s="1"/>
  <c r="E110" i="43"/>
  <c r="D135" i="43" s="1"/>
  <c r="N104" i="43"/>
  <c r="M104" i="43"/>
  <c r="L104" i="43"/>
  <c r="K104" i="43"/>
  <c r="C106" i="43" s="1"/>
  <c r="A102" i="43"/>
  <c r="A103" i="43" s="1"/>
  <c r="N47" i="43"/>
  <c r="M47" i="43"/>
  <c r="C52" i="43" s="1"/>
  <c r="L47" i="43"/>
  <c r="K47" i="43"/>
  <c r="C51" i="43" s="1"/>
  <c r="A45" i="43"/>
  <c r="A46" i="43" s="1"/>
  <c r="E35" i="43"/>
  <c r="F126" i="42"/>
  <c r="D137" i="42" s="1"/>
  <c r="E110" i="42"/>
  <c r="D136" i="42" s="1"/>
  <c r="M104" i="42"/>
  <c r="L104" i="42"/>
  <c r="K104" i="42"/>
  <c r="C106" i="42" s="1"/>
  <c r="N104" i="42"/>
  <c r="N45" i="42"/>
  <c r="M45" i="42"/>
  <c r="C50" i="42" s="1"/>
  <c r="L45" i="42"/>
  <c r="K45" i="42"/>
  <c r="C49" i="42" s="1"/>
  <c r="A44" i="42"/>
  <c r="E34" i="42"/>
  <c r="E18" i="42"/>
  <c r="C18" i="42"/>
  <c r="E136" i="42" l="1"/>
  <c r="E135" i="43"/>
  <c r="E123" i="44"/>
  <c r="F117" i="39"/>
  <c r="D128" i="39" s="1"/>
  <c r="E104" i="39"/>
  <c r="D127" i="39" s="1"/>
  <c r="N98" i="39"/>
  <c r="M98" i="39"/>
  <c r="L98" i="39"/>
  <c r="K98" i="39"/>
  <c r="C100" i="39" s="1"/>
  <c r="A94" i="39"/>
  <c r="A95" i="39" s="1"/>
  <c r="A96" i="39" s="1"/>
  <c r="A97" i="39" s="1"/>
  <c r="N48" i="39"/>
  <c r="M48" i="39"/>
  <c r="C53" i="39" s="1"/>
  <c r="L48" i="39"/>
  <c r="K48" i="39"/>
  <c r="C52" i="39" s="1"/>
  <c r="D39" i="39"/>
  <c r="E38" i="39" s="1"/>
  <c r="F117" i="38"/>
  <c r="D128" i="38" s="1"/>
  <c r="E104" i="38"/>
  <c r="D127" i="38" s="1"/>
  <c r="N98" i="38"/>
  <c r="M98" i="38"/>
  <c r="L98" i="38"/>
  <c r="K98" i="38"/>
  <c r="C100" i="38" s="1"/>
  <c r="A94" i="38"/>
  <c r="A95" i="38" s="1"/>
  <c r="A96" i="38" s="1"/>
  <c r="A97" i="38" s="1"/>
  <c r="N48" i="38"/>
  <c r="M48" i="38"/>
  <c r="C53" i="38" s="1"/>
  <c r="L48" i="38"/>
  <c r="K48" i="38"/>
  <c r="C52" i="38" s="1"/>
  <c r="D39" i="38"/>
  <c r="E38" i="38" s="1"/>
  <c r="F117" i="37"/>
  <c r="D128" i="37" s="1"/>
  <c r="E104" i="37"/>
  <c r="D127" i="37" s="1"/>
  <c r="N98" i="37"/>
  <c r="M98" i="37"/>
  <c r="L98" i="37"/>
  <c r="K98" i="37"/>
  <c r="C100" i="37" s="1"/>
  <c r="A94" i="37"/>
  <c r="A95" i="37" s="1"/>
  <c r="A96" i="37" s="1"/>
  <c r="A97" i="37" s="1"/>
  <c r="N48" i="37"/>
  <c r="M48" i="37"/>
  <c r="C53" i="37" s="1"/>
  <c r="L48" i="37"/>
  <c r="K48" i="37"/>
  <c r="C52" i="37" s="1"/>
  <c r="D39" i="37"/>
  <c r="E38" i="37" s="1"/>
  <c r="F117" i="36"/>
  <c r="D128" i="36" s="1"/>
  <c r="E104" i="36"/>
  <c r="D127" i="36" s="1"/>
  <c r="N98" i="36"/>
  <c r="M98" i="36"/>
  <c r="L98" i="36"/>
  <c r="K98" i="36"/>
  <c r="C100" i="36" s="1"/>
  <c r="A94" i="36"/>
  <c r="A95" i="36" s="1"/>
  <c r="A96" i="36" s="1"/>
  <c r="A97" i="36" s="1"/>
  <c r="N48" i="36"/>
  <c r="M48" i="36"/>
  <c r="C53" i="36" s="1"/>
  <c r="L48" i="36"/>
  <c r="K48" i="36"/>
  <c r="C52" i="36" s="1"/>
  <c r="D39" i="36"/>
  <c r="E38" i="36" s="1"/>
  <c r="F117" i="35"/>
  <c r="D128" i="35" s="1"/>
  <c r="E104" i="35"/>
  <c r="D127" i="35" s="1"/>
  <c r="N98" i="35"/>
  <c r="M98" i="35"/>
  <c r="L98" i="35"/>
  <c r="K98" i="35"/>
  <c r="C100" i="35" s="1"/>
  <c r="A94" i="35"/>
  <c r="A95" i="35" s="1"/>
  <c r="A96" i="35" s="1"/>
  <c r="A97" i="35" s="1"/>
  <c r="N48" i="35"/>
  <c r="M48" i="35"/>
  <c r="C53" i="35" s="1"/>
  <c r="L48" i="35"/>
  <c r="K48" i="35"/>
  <c r="C52" i="35" s="1"/>
  <c r="D39" i="35"/>
  <c r="E38" i="35" s="1"/>
  <c r="F149" i="34"/>
  <c r="D160" i="34" s="1"/>
  <c r="E129" i="34"/>
  <c r="D159" i="34" s="1"/>
  <c r="N123" i="34"/>
  <c r="M123" i="34"/>
  <c r="L123" i="34"/>
  <c r="K123" i="34"/>
  <c r="C125" i="34" s="1"/>
  <c r="A115" i="34"/>
  <c r="A116" i="34" s="1"/>
  <c r="A117" i="34" s="1"/>
  <c r="A118" i="34" s="1"/>
  <c r="N51" i="34"/>
  <c r="M51" i="34"/>
  <c r="C56" i="34" s="1"/>
  <c r="L51" i="34"/>
  <c r="C55" i="34"/>
  <c r="E38" i="34"/>
  <c r="F119" i="33"/>
  <c r="D130" i="33" s="1"/>
  <c r="E102" i="33"/>
  <c r="D129" i="33" s="1"/>
  <c r="N96" i="33"/>
  <c r="M96" i="33"/>
  <c r="L96" i="33"/>
  <c r="K96" i="33"/>
  <c r="C98" i="33" s="1"/>
  <c r="N49" i="33"/>
  <c r="M49" i="33"/>
  <c r="C54" i="33" s="1"/>
  <c r="L49" i="33"/>
  <c r="K49" i="33"/>
  <c r="C53" i="33" s="1"/>
  <c r="E39" i="33"/>
  <c r="E23" i="33"/>
  <c r="C23" i="33"/>
  <c r="E127" i="39" l="1"/>
  <c r="E127" i="38"/>
  <c r="E127" i="37"/>
  <c r="E127" i="36"/>
  <c r="E127" i="35"/>
  <c r="E159" i="34"/>
  <c r="E129" i="33"/>
  <c r="F132" i="32"/>
  <c r="D143" i="32" s="1"/>
  <c r="E117" i="32"/>
  <c r="D142" i="32" s="1"/>
  <c r="M111" i="32"/>
  <c r="L111" i="32"/>
  <c r="K111" i="32"/>
  <c r="C113" i="32" s="1"/>
  <c r="A104" i="32"/>
  <c r="A105" i="32" s="1"/>
  <c r="A106" i="32" s="1"/>
  <c r="A107" i="32" s="1"/>
  <c r="A108" i="32" s="1"/>
  <c r="A109" i="32" s="1"/>
  <c r="A110" i="32" s="1"/>
  <c r="N103" i="32"/>
  <c r="N111" i="32" s="1"/>
  <c r="N55" i="32"/>
  <c r="M55" i="32"/>
  <c r="C60" i="32" s="1"/>
  <c r="L55" i="32"/>
  <c r="K55" i="32"/>
  <c r="C59" i="32" s="1"/>
  <c r="A52" i="32"/>
  <c r="A53" i="32" s="1"/>
  <c r="A54" i="32" s="1"/>
  <c r="D43" i="32"/>
  <c r="E42" i="32" s="1"/>
  <c r="F142" i="31"/>
  <c r="D153" i="31" s="1"/>
  <c r="E127" i="31"/>
  <c r="D152" i="31" s="1"/>
  <c r="M121" i="31"/>
  <c r="L121" i="31"/>
  <c r="K121" i="31"/>
  <c r="C123" i="31" s="1"/>
  <c r="A114" i="31"/>
  <c r="A115" i="31" s="1"/>
  <c r="A116" i="31" s="1"/>
  <c r="A117" i="31" s="1"/>
  <c r="A118" i="31" s="1"/>
  <c r="A119" i="31" s="1"/>
  <c r="A120" i="31" s="1"/>
  <c r="N113" i="31"/>
  <c r="N121" i="31" s="1"/>
  <c r="N55" i="31"/>
  <c r="M55" i="31"/>
  <c r="C60" i="31" s="1"/>
  <c r="L55" i="31"/>
  <c r="K55" i="31"/>
  <c r="C59" i="31" s="1"/>
  <c r="A52" i="31"/>
  <c r="A53" i="31" s="1"/>
  <c r="A54" i="31" s="1"/>
  <c r="D43" i="31"/>
  <c r="E42" i="31" s="1"/>
  <c r="F138" i="30"/>
  <c r="D149" i="30" s="1"/>
  <c r="E123" i="30"/>
  <c r="D148" i="30" s="1"/>
  <c r="M117" i="30"/>
  <c r="L117" i="30"/>
  <c r="K117" i="30"/>
  <c r="C119" i="30" s="1"/>
  <c r="A110" i="30"/>
  <c r="A111" i="30" s="1"/>
  <c r="A112" i="30" s="1"/>
  <c r="A113" i="30" s="1"/>
  <c r="A114" i="30" s="1"/>
  <c r="A115" i="30" s="1"/>
  <c r="A116" i="30" s="1"/>
  <c r="N109" i="30"/>
  <c r="N117" i="30" s="1"/>
  <c r="N55" i="30"/>
  <c r="M55" i="30"/>
  <c r="C60" i="30" s="1"/>
  <c r="L55" i="30"/>
  <c r="K55" i="30"/>
  <c r="C59" i="30" s="1"/>
  <c r="A52" i="30"/>
  <c r="A53" i="30" s="1"/>
  <c r="A54" i="30" s="1"/>
  <c r="D43" i="30"/>
  <c r="E42" i="30" s="1"/>
  <c r="F152" i="29"/>
  <c r="D163" i="29" s="1"/>
  <c r="E137" i="29"/>
  <c r="D162" i="29" s="1"/>
  <c r="M131" i="29"/>
  <c r="L131" i="29"/>
  <c r="K131" i="29"/>
  <c r="C133" i="29" s="1"/>
  <c r="A124" i="29"/>
  <c r="A125" i="29" s="1"/>
  <c r="A126" i="29" s="1"/>
  <c r="A127" i="29" s="1"/>
  <c r="A128" i="29" s="1"/>
  <c r="A129" i="29" s="1"/>
  <c r="A130" i="29" s="1"/>
  <c r="N123" i="29"/>
  <c r="N131" i="29" s="1"/>
  <c r="N55" i="29"/>
  <c r="M55" i="29"/>
  <c r="C60" i="29" s="1"/>
  <c r="L55" i="29"/>
  <c r="K55" i="29"/>
  <c r="C59" i="29" s="1"/>
  <c r="A52" i="29"/>
  <c r="A53" i="29" s="1"/>
  <c r="A54" i="29" s="1"/>
  <c r="D43" i="29"/>
  <c r="E42" i="29" s="1"/>
  <c r="F140" i="28"/>
  <c r="D151" i="28" s="1"/>
  <c r="E125" i="28"/>
  <c r="D150" i="28" s="1"/>
  <c r="M119" i="28"/>
  <c r="L119" i="28"/>
  <c r="K119" i="28"/>
  <c r="C121" i="28" s="1"/>
  <c r="A112" i="28"/>
  <c r="A113" i="28" s="1"/>
  <c r="A114" i="28" s="1"/>
  <c r="A115" i="28" s="1"/>
  <c r="A116" i="28" s="1"/>
  <c r="A117" i="28" s="1"/>
  <c r="A118" i="28" s="1"/>
  <c r="N111" i="28"/>
  <c r="N119" i="28" s="1"/>
  <c r="N55" i="28"/>
  <c r="M55" i="28"/>
  <c r="C60" i="28" s="1"/>
  <c r="L55" i="28"/>
  <c r="K55" i="28"/>
  <c r="C59" i="28" s="1"/>
  <c r="A52" i="28"/>
  <c r="A53" i="28" s="1"/>
  <c r="A54" i="28" s="1"/>
  <c r="D43" i="28"/>
  <c r="E42" i="28" s="1"/>
  <c r="F141" i="27"/>
  <c r="D152" i="27" s="1"/>
  <c r="E126" i="27"/>
  <c r="D151" i="27" s="1"/>
  <c r="M120" i="27"/>
  <c r="L120" i="27"/>
  <c r="K120" i="27"/>
  <c r="C122" i="27" s="1"/>
  <c r="A113" i="27"/>
  <c r="A114" i="27" s="1"/>
  <c r="A115" i="27" s="1"/>
  <c r="A116" i="27" s="1"/>
  <c r="A117" i="27" s="1"/>
  <c r="A118" i="27" s="1"/>
  <c r="A119" i="27" s="1"/>
  <c r="N112" i="27"/>
  <c r="N120" i="27" s="1"/>
  <c r="N55" i="27"/>
  <c r="M55" i="27"/>
  <c r="C60" i="27" s="1"/>
  <c r="L55" i="27"/>
  <c r="K55" i="27"/>
  <c r="C59" i="27" s="1"/>
  <c r="A52" i="27"/>
  <c r="A53" i="27" s="1"/>
  <c r="A54" i="27" s="1"/>
  <c r="D43" i="27"/>
  <c r="E42" i="27" s="1"/>
  <c r="F132" i="26"/>
  <c r="D143" i="26" s="1"/>
  <c r="E117" i="26"/>
  <c r="D142" i="26" s="1"/>
  <c r="M111" i="26"/>
  <c r="L111" i="26"/>
  <c r="K111" i="26"/>
  <c r="C113" i="26" s="1"/>
  <c r="A104" i="26"/>
  <c r="A105" i="26" s="1"/>
  <c r="A106" i="26" s="1"/>
  <c r="A107" i="26" s="1"/>
  <c r="A108" i="26" s="1"/>
  <c r="A109" i="26" s="1"/>
  <c r="A110" i="26" s="1"/>
  <c r="N103" i="26"/>
  <c r="N111" i="26" s="1"/>
  <c r="N55" i="26"/>
  <c r="M55" i="26"/>
  <c r="C60" i="26" s="1"/>
  <c r="L55" i="26"/>
  <c r="K55" i="26"/>
  <c r="C59" i="26" s="1"/>
  <c r="A52" i="26"/>
  <c r="A53" i="26" s="1"/>
  <c r="A54" i="26" s="1"/>
  <c r="D43" i="26"/>
  <c r="E42" i="26" s="1"/>
  <c r="F137" i="25"/>
  <c r="D148" i="25" s="1"/>
  <c r="E122" i="25"/>
  <c r="D147" i="25" s="1"/>
  <c r="M116" i="25"/>
  <c r="L116" i="25"/>
  <c r="K116" i="25"/>
  <c r="C118" i="25" s="1"/>
  <c r="A109" i="25"/>
  <c r="A110" i="25" s="1"/>
  <c r="A111" i="25" s="1"/>
  <c r="A112" i="25" s="1"/>
  <c r="A113" i="25" s="1"/>
  <c r="A114" i="25" s="1"/>
  <c r="A115" i="25" s="1"/>
  <c r="N108" i="25"/>
  <c r="N116" i="25" s="1"/>
  <c r="N55" i="25"/>
  <c r="M55" i="25"/>
  <c r="C60" i="25" s="1"/>
  <c r="L55" i="25"/>
  <c r="K55" i="25"/>
  <c r="C59" i="25" s="1"/>
  <c r="A52" i="25"/>
  <c r="A53" i="25" s="1"/>
  <c r="A54" i="25" s="1"/>
  <c r="D43" i="25"/>
  <c r="E42" i="25" s="1"/>
  <c r="F134" i="24"/>
  <c r="D145" i="24" s="1"/>
  <c r="E119" i="24"/>
  <c r="D144" i="24" s="1"/>
  <c r="M113" i="24"/>
  <c r="L113" i="24"/>
  <c r="K113" i="24"/>
  <c r="C115" i="24" s="1"/>
  <c r="A106" i="24"/>
  <c r="A107" i="24" s="1"/>
  <c r="A108" i="24" s="1"/>
  <c r="A109" i="24" s="1"/>
  <c r="A110" i="24" s="1"/>
  <c r="A111" i="24" s="1"/>
  <c r="A112" i="24" s="1"/>
  <c r="N105" i="24"/>
  <c r="N113" i="24" s="1"/>
  <c r="N55" i="24"/>
  <c r="M55" i="24"/>
  <c r="C60" i="24" s="1"/>
  <c r="L55" i="24"/>
  <c r="K55" i="24"/>
  <c r="C59" i="24" s="1"/>
  <c r="A53" i="24"/>
  <c r="A54" i="24" s="1"/>
  <c r="D44" i="24"/>
  <c r="E43" i="24" s="1"/>
  <c r="F124" i="23"/>
  <c r="D135" i="23" s="1"/>
  <c r="E109" i="23"/>
  <c r="D134" i="23" s="1"/>
  <c r="M103" i="23"/>
  <c r="L103" i="23"/>
  <c r="K103" i="23"/>
  <c r="C105" i="23" s="1"/>
  <c r="N102" i="23"/>
  <c r="N103" i="23" s="1"/>
  <c r="N55" i="23"/>
  <c r="C60" i="23"/>
  <c r="C59" i="23"/>
  <c r="D44" i="23"/>
  <c r="E43" i="23"/>
  <c r="C27" i="23"/>
  <c r="F25" i="23"/>
  <c r="E25" i="23"/>
  <c r="E27" i="23" s="1"/>
  <c r="E142" i="32" l="1"/>
  <c r="E162" i="29"/>
  <c r="E142" i="26"/>
  <c r="E152" i="31"/>
  <c r="E148" i="30"/>
  <c r="E150" i="28"/>
  <c r="E144" i="24"/>
  <c r="E134" i="23"/>
  <c r="E147" i="25"/>
  <c r="E151" i="27"/>
  <c r="F149" i="22" l="1"/>
  <c r="D160" i="22" s="1"/>
  <c r="E124" i="22"/>
  <c r="D159" i="22" s="1"/>
  <c r="N118" i="22"/>
  <c r="M118" i="22"/>
  <c r="L118" i="22"/>
  <c r="K118" i="22"/>
  <c r="C120" i="22" s="1"/>
  <c r="A117" i="22"/>
  <c r="N50" i="22"/>
  <c r="M50" i="22"/>
  <c r="C55" i="22" s="1"/>
  <c r="L50" i="22"/>
  <c r="K50" i="22"/>
  <c r="C54" i="22" s="1"/>
  <c r="A48" i="22"/>
  <c r="A49" i="22" s="1"/>
  <c r="E38" i="22"/>
  <c r="F159" i="21"/>
  <c r="D170" i="21" s="1"/>
  <c r="E134" i="21"/>
  <c r="D169" i="21" s="1"/>
  <c r="N128" i="21"/>
  <c r="M128" i="21"/>
  <c r="L128" i="21"/>
  <c r="K128" i="21"/>
  <c r="C130" i="21" s="1"/>
  <c r="A121" i="21"/>
  <c r="A122" i="21" s="1"/>
  <c r="A123" i="21" s="1"/>
  <c r="A124" i="21" s="1"/>
  <c r="A125" i="21" s="1"/>
  <c r="A126" i="21" s="1"/>
  <c r="A127" i="21" s="1"/>
  <c r="N50" i="21"/>
  <c r="M50" i="21"/>
  <c r="C55" i="21" s="1"/>
  <c r="L50" i="21"/>
  <c r="K50" i="21"/>
  <c r="C54" i="21" s="1"/>
  <c r="A48" i="21"/>
  <c r="A49" i="21" s="1"/>
  <c r="E38" i="21"/>
  <c r="F146" i="20"/>
  <c r="D157" i="20" s="1"/>
  <c r="E121" i="20"/>
  <c r="D156" i="20" s="1"/>
  <c r="N115" i="20"/>
  <c r="M115" i="20"/>
  <c r="L115" i="20"/>
  <c r="K115" i="20"/>
  <c r="C117" i="20" s="1"/>
  <c r="A114" i="20"/>
  <c r="N50" i="20"/>
  <c r="M50" i="20"/>
  <c r="C55" i="20" s="1"/>
  <c r="L50" i="20"/>
  <c r="K50" i="20"/>
  <c r="C54" i="20" s="1"/>
  <c r="A48" i="20"/>
  <c r="A49" i="20" s="1"/>
  <c r="E38" i="20"/>
  <c r="F161" i="19"/>
  <c r="D172" i="19" s="1"/>
  <c r="E136" i="19"/>
  <c r="D171" i="19" s="1"/>
  <c r="M130" i="19"/>
  <c r="L130" i="19"/>
  <c r="K130" i="19"/>
  <c r="C132" i="19" s="1"/>
  <c r="A123" i="19"/>
  <c r="A124" i="19" s="1"/>
  <c r="A125" i="19" s="1"/>
  <c r="A126" i="19" s="1"/>
  <c r="A127" i="19" s="1"/>
  <c r="A128" i="19" s="1"/>
  <c r="A129" i="19" s="1"/>
  <c r="N122" i="19"/>
  <c r="N130" i="19" s="1"/>
  <c r="N51" i="19"/>
  <c r="M51" i="19"/>
  <c r="C56" i="19" s="1"/>
  <c r="L51" i="19"/>
  <c r="K51" i="19"/>
  <c r="C55" i="19" s="1"/>
  <c r="A48" i="19"/>
  <c r="A49" i="19" s="1"/>
  <c r="A50" i="19" s="1"/>
  <c r="E38" i="19"/>
  <c r="F153" i="18"/>
  <c r="D164" i="18" s="1"/>
  <c r="E128" i="18"/>
  <c r="D163" i="18" s="1"/>
  <c r="M122" i="18"/>
  <c r="L122" i="18"/>
  <c r="K122" i="18"/>
  <c r="C124" i="18" s="1"/>
  <c r="O119" i="18"/>
  <c r="A119" i="18"/>
  <c r="A120" i="18" s="1"/>
  <c r="A121" i="18" s="1"/>
  <c r="N118" i="18"/>
  <c r="N122" i="18" s="1"/>
  <c r="N51" i="18"/>
  <c r="M51" i="18"/>
  <c r="C56" i="18" s="1"/>
  <c r="L51" i="18"/>
  <c r="C55" i="18"/>
  <c r="E39" i="18"/>
  <c r="F150" i="17"/>
  <c r="D161" i="17" s="1"/>
  <c r="E125" i="17"/>
  <c r="D160" i="17" s="1"/>
  <c r="N119" i="17"/>
  <c r="M119" i="17"/>
  <c r="C121" i="17"/>
  <c r="O116" i="17"/>
  <c r="A116" i="17"/>
  <c r="A117" i="17" s="1"/>
  <c r="A118" i="17" s="1"/>
  <c r="N51" i="17"/>
  <c r="C56" i="17"/>
  <c r="L51" i="17"/>
  <c r="C55" i="17"/>
  <c r="E39" i="17"/>
  <c r="E159" i="22" l="1"/>
  <c r="E156" i="20"/>
  <c r="E163" i="18"/>
  <c r="E160" i="17"/>
  <c r="E171" i="19"/>
  <c r="E169" i="21"/>
  <c r="M53" i="16" l="1"/>
  <c r="E23" i="16"/>
  <c r="F133" i="16"/>
  <c r="D142" i="16" s="1"/>
  <c r="E109" i="16"/>
  <c r="D39" i="16" s="1"/>
  <c r="N103" i="16"/>
  <c r="M103" i="16"/>
  <c r="L103" i="16"/>
  <c r="K103" i="16"/>
  <c r="C105" i="16" s="1"/>
  <c r="N53" i="16"/>
  <c r="L53" i="16"/>
  <c r="K53" i="16"/>
  <c r="E21" i="16"/>
  <c r="F20" i="16"/>
  <c r="C23" i="16" s="1"/>
  <c r="F18" i="16"/>
  <c r="F17" i="16"/>
  <c r="F16" i="16"/>
  <c r="F15" i="16"/>
  <c r="M55" i="15"/>
  <c r="L55" i="15"/>
  <c r="K55" i="15"/>
  <c r="E23" i="15"/>
  <c r="C23" i="15"/>
  <c r="F134" i="15"/>
  <c r="D143" i="15" s="1"/>
  <c r="E110" i="15"/>
  <c r="D142" i="15" s="1"/>
  <c r="N104" i="15"/>
  <c r="M104" i="15"/>
  <c r="L104" i="15"/>
  <c r="K104" i="15"/>
  <c r="C106" i="15" s="1"/>
  <c r="N55" i="15"/>
  <c r="A51" i="15"/>
  <c r="D39" i="15"/>
  <c r="E21" i="15"/>
  <c r="F20" i="15"/>
  <c r="F18" i="15"/>
  <c r="F17" i="15"/>
  <c r="F16" i="15"/>
  <c r="F15" i="15"/>
  <c r="M52" i="14"/>
  <c r="A51" i="14"/>
  <c r="E23" i="14"/>
  <c r="M52" i="13"/>
  <c r="C57" i="13" s="1"/>
  <c r="F131" i="14"/>
  <c r="D140" i="14" s="1"/>
  <c r="E107" i="14"/>
  <c r="D139" i="14" s="1"/>
  <c r="N101" i="14"/>
  <c r="M101" i="14"/>
  <c r="L101" i="14"/>
  <c r="K101" i="14"/>
  <c r="C103" i="14" s="1"/>
  <c r="N52" i="14"/>
  <c r="L52" i="14"/>
  <c r="K52" i="14"/>
  <c r="E21" i="14"/>
  <c r="F20" i="14"/>
  <c r="F18" i="14"/>
  <c r="C23" i="14" s="1"/>
  <c r="F17" i="14"/>
  <c r="F16" i="14"/>
  <c r="F15" i="14"/>
  <c r="A51" i="13"/>
  <c r="E23" i="13"/>
  <c r="F136" i="13"/>
  <c r="D40" i="13" s="1"/>
  <c r="E112" i="13"/>
  <c r="D144" i="13" s="1"/>
  <c r="M106" i="13"/>
  <c r="L106" i="13"/>
  <c r="K106" i="13"/>
  <c r="C108" i="13" s="1"/>
  <c r="N106" i="13"/>
  <c r="N52" i="13"/>
  <c r="L52" i="13"/>
  <c r="K52" i="13"/>
  <c r="E21" i="13"/>
  <c r="F20" i="13"/>
  <c r="F18" i="13"/>
  <c r="F17" i="13"/>
  <c r="C23" i="13" s="1"/>
  <c r="F16" i="13"/>
  <c r="F15" i="13"/>
  <c r="C92" i="10"/>
  <c r="C91" i="10"/>
  <c r="C81" i="10"/>
  <c r="C82" i="10" s="1"/>
  <c r="C55" i="10"/>
  <c r="C54" i="10"/>
  <c r="C186" i="10"/>
  <c r="C185" i="10"/>
  <c r="C123" i="10"/>
  <c r="C124" i="10"/>
  <c r="C156" i="10"/>
  <c r="C155" i="10"/>
  <c r="C26" i="10"/>
  <c r="C25" i="10"/>
  <c r="C44" i="10"/>
  <c r="C45" i="10" s="1"/>
  <c r="C175" i="10"/>
  <c r="C176" i="10" s="1"/>
  <c r="C113" i="10"/>
  <c r="C114" i="10" s="1"/>
  <c r="C145" i="10"/>
  <c r="C146" i="10" s="1"/>
  <c r="C15" i="10"/>
  <c r="C16" i="10" s="1"/>
  <c r="F21" i="15" l="1"/>
  <c r="D141" i="16"/>
  <c r="E141" i="16" s="1"/>
  <c r="F21" i="16"/>
  <c r="D40" i="16"/>
  <c r="E39" i="16" s="1"/>
  <c r="E142" i="15"/>
  <c r="D40" i="15"/>
  <c r="E39" i="15" s="1"/>
  <c r="D40" i="14"/>
  <c r="E139" i="14"/>
  <c r="F21" i="14"/>
  <c r="D39" i="14"/>
  <c r="D145" i="13"/>
  <c r="E144" i="13" s="1"/>
  <c r="D39" i="13"/>
  <c r="E39" i="13" s="1"/>
  <c r="F21" i="13"/>
  <c r="C213" i="10"/>
  <c r="C212" i="10"/>
  <c r="E23" i="12"/>
  <c r="E39" i="14" l="1"/>
  <c r="L52" i="12"/>
  <c r="K52" i="12"/>
  <c r="C56" i="12" s="1"/>
  <c r="O51" i="12"/>
  <c r="F183" i="12"/>
  <c r="E151" i="12"/>
  <c r="M145" i="12"/>
  <c r="L145" i="12"/>
  <c r="K145" i="12"/>
  <c r="C147" i="12" s="1"/>
  <c r="N144" i="12"/>
  <c r="N145" i="12" s="1"/>
  <c r="N52" i="12"/>
  <c r="C57" i="12"/>
  <c r="E21" i="12"/>
  <c r="F20" i="12"/>
  <c r="F18" i="12"/>
  <c r="F17" i="12"/>
  <c r="F16" i="12"/>
  <c r="C23" i="12" s="1"/>
  <c r="F15" i="12"/>
  <c r="D194" i="12" l="1"/>
  <c r="D40" i="12"/>
  <c r="D193" i="12"/>
  <c r="D39" i="12"/>
  <c r="F21" i="12"/>
  <c r="K52" i="11"/>
  <c r="C56" i="11" s="1"/>
  <c r="L52" i="11"/>
  <c r="M52" i="11"/>
  <c r="C57" i="11" s="1"/>
  <c r="F15" i="11"/>
  <c r="E21" i="11"/>
  <c r="E23" i="11" s="1"/>
  <c r="F20" i="11"/>
  <c r="F18" i="11"/>
  <c r="F17" i="11"/>
  <c r="F16" i="11"/>
  <c r="F135" i="11"/>
  <c r="D146" i="11" s="1"/>
  <c r="E120" i="11"/>
  <c r="D145" i="11" s="1"/>
  <c r="M114" i="11"/>
  <c r="L114" i="11"/>
  <c r="K114" i="11"/>
  <c r="C116" i="11" s="1"/>
  <c r="A107" i="11"/>
  <c r="A108" i="11" s="1"/>
  <c r="A109" i="11" s="1"/>
  <c r="A110" i="11" s="1"/>
  <c r="A111" i="11" s="1"/>
  <c r="A112" i="11" s="1"/>
  <c r="A113" i="11" s="1"/>
  <c r="N106" i="11"/>
  <c r="N114" i="11" s="1"/>
  <c r="A49" i="11"/>
  <c r="A50" i="11" s="1"/>
  <c r="A51" i="11" s="1"/>
  <c r="N52" i="11"/>
  <c r="D40" i="11"/>
  <c r="E39" i="11" s="1"/>
  <c r="N54" i="8"/>
  <c r="E29" i="8"/>
  <c r="C29" i="8"/>
  <c r="F27" i="8"/>
  <c r="E27" i="8"/>
  <c r="E193" i="12" l="1"/>
  <c r="E39" i="12"/>
  <c r="F21" i="11"/>
  <c r="C23" i="11"/>
  <c r="E145" i="11"/>
  <c r="C202" i="10"/>
  <c r="C203" i="10" s="1"/>
  <c r="M118" i="8"/>
  <c r="L118" i="8"/>
  <c r="K118" i="8"/>
  <c r="A111" i="8"/>
  <c r="A112" i="8" s="1"/>
  <c r="A113" i="8" s="1"/>
  <c r="A114" i="8" s="1"/>
  <c r="A115" i="8" s="1"/>
  <c r="A116" i="8" s="1"/>
  <c r="A117" i="8" s="1"/>
  <c r="N110" i="8"/>
  <c r="N118" i="8" s="1"/>
  <c r="N62" i="8"/>
  <c r="D46" i="8"/>
  <c r="E45" i="8" s="1"/>
  <c r="E124" i="8" l="1"/>
  <c r="D149" i="8" s="1"/>
  <c r="F139" i="8"/>
  <c r="D150" i="8" s="1"/>
  <c r="E149" i="8" l="1"/>
  <c r="C120" i="8" l="1"/>
  <c r="M62" i="8"/>
  <c r="C67" i="8" s="1"/>
  <c r="L62" i="8"/>
  <c r="K62" i="8"/>
  <c r="C66" i="8" s="1"/>
  <c r="A55" i="8"/>
  <c r="A56" i="8" s="1"/>
  <c r="A57" i="8" s="1"/>
  <c r="A58" i="8" s="1"/>
  <c r="A59" i="8" s="1"/>
  <c r="A60" i="8" s="1"/>
  <c r="A61" i="8" s="1"/>
</calcChain>
</file>

<file path=xl/sharedStrings.xml><?xml version="1.0" encoding="utf-8"?>
<sst xmlns="http://schemas.openxmlformats.org/spreadsheetml/2006/main" count="12328" uniqueCount="1670">
  <si>
    <t>CARGO</t>
  </si>
  <si>
    <t>* Dirección, barrio - vereda, Centro Zonal</t>
  </si>
  <si>
    <t>MODALIDAD</t>
  </si>
  <si>
    <t>OBSERVACIONES</t>
  </si>
  <si>
    <t>Nombre de Proponente:</t>
  </si>
  <si>
    <t>Nombre de Integrante No 1:</t>
  </si>
  <si>
    <t>Nombre de Integrante No 2:</t>
  </si>
  <si>
    <t>Nombre de Integrante No 3:</t>
  </si>
  <si>
    <t>Fecha de evaluación:</t>
  </si>
  <si>
    <t>Fecha de terminación</t>
  </si>
  <si>
    <t>FOLIO</t>
  </si>
  <si>
    <t>Número del Grupo</t>
  </si>
  <si>
    <t>Valor del Presupuesto</t>
  </si>
  <si>
    <t>Sumatoria</t>
  </si>
  <si>
    <t xml:space="preserve">Experiencia minima a acreditar </t>
  </si>
  <si>
    <t>TOTAL</t>
  </si>
  <si>
    <t xml:space="preserve">Fecha 
inicio </t>
  </si>
  <si>
    <t>CUMPLE 
SI /NO</t>
  </si>
  <si>
    <t>OBSERVACION</t>
  </si>
  <si>
    <t>experiencia
acreditada
no validada 
(en meses)</t>
  </si>
  <si>
    <t>Total meses de experiencia acreditada valida</t>
  </si>
  <si>
    <t xml:space="preserve">Objeto del contrato cumple con lo solcitado 
si/ no
</t>
  </si>
  <si>
    <t>si</t>
  </si>
  <si>
    <t>no</t>
  </si>
  <si>
    <t>Total cupos certificados</t>
  </si>
  <si>
    <t xml:space="preserve">Cantidad de Cupos ejecutados </t>
  </si>
  <si>
    <t>Valor</t>
  </si>
  <si>
    <t>Criterio</t>
  </si>
  <si>
    <t>Número de cupos</t>
  </si>
  <si>
    <t>Experiencia habilitante</t>
  </si>
  <si>
    <t>fueron objeto de multas
si/no</t>
  </si>
  <si>
    <t>Total meses de experiencia adicional acreditada valida</t>
  </si>
  <si>
    <t>CRITERIO</t>
  </si>
  <si>
    <t xml:space="preserve">Concepto, cumple </t>
  </si>
  <si>
    <t>Solo de certificaciones validadas (por que se ajustan al objeto solicitado y periodos solicitado y no fueron objeto de multas</t>
  </si>
  <si>
    <t>Valor ejecutado
del contrato</t>
  </si>
  <si>
    <t>** Cupos de acuerdo con el área exigida en el estándar 40 para las dos Modalidades</t>
  </si>
  <si>
    <t>Talento Humano - Habilitante</t>
  </si>
  <si>
    <t>PROPORCIÓN T.HNO/CUPOS</t>
  </si>
  <si>
    <t>NOMBRE</t>
  </si>
  <si>
    <r>
      <rPr>
        <b/>
        <sz val="10"/>
        <color theme="1"/>
        <rFont val="Calibri"/>
        <family val="2"/>
        <scheme val="minor"/>
      </rPr>
      <t>CUMPLE PERFIL</t>
    </r>
    <r>
      <rPr>
        <b/>
        <sz val="11"/>
        <color theme="1"/>
        <rFont val="Calibri"/>
        <family val="2"/>
        <scheme val="minor"/>
      </rPr>
      <t xml:space="preserve">
SI /NO</t>
    </r>
  </si>
  <si>
    <r>
      <rPr>
        <b/>
        <sz val="9"/>
        <color theme="1"/>
        <rFont val="Calibri"/>
        <family val="2"/>
        <scheme val="minor"/>
      </rPr>
      <t>CUMPLE PROPORCION</t>
    </r>
    <r>
      <rPr>
        <b/>
        <sz val="11"/>
        <color theme="1"/>
        <rFont val="Calibri"/>
        <family val="2"/>
        <scheme val="minor"/>
      </rPr>
      <t xml:space="preserve">
SI /NO</t>
    </r>
  </si>
  <si>
    <t>COORDINADOR</t>
  </si>
  <si>
    <t>PROFESIONAL DE APOYO PSICOSOCIAL</t>
  </si>
  <si>
    <t>Numero
 del contrato</t>
  </si>
  <si>
    <t>Propuesta Técnica - Habilitante</t>
  </si>
  <si>
    <r>
      <rPr>
        <b/>
        <sz val="10"/>
        <color theme="1"/>
        <rFont val="Calibri"/>
        <family val="2"/>
        <scheme val="minor"/>
      </rPr>
      <t xml:space="preserve">CUMPLE </t>
    </r>
    <r>
      <rPr>
        <b/>
        <sz val="11"/>
        <color theme="1"/>
        <rFont val="Calibri"/>
        <family val="2"/>
        <scheme val="minor"/>
      </rPr>
      <t xml:space="preserve">
SI /NO</t>
    </r>
  </si>
  <si>
    <t>Experiencia Específica - habilitante</t>
  </si>
  <si>
    <t>VARIABLES</t>
  </si>
  <si>
    <t>PUNTAJE MÁXIMO</t>
  </si>
  <si>
    <t>PUNTAJE ASIGNADO</t>
  </si>
  <si>
    <t>Equipo talento humano adicional</t>
  </si>
  <si>
    <t xml:space="preserve">
Disposición de un equipo adicional al requerido por manual operativo, para la administración de la ejecución del contrato a suscribir.
</t>
  </si>
  <si>
    <t>1. Experiencia Específica - Adicional</t>
  </si>
  <si>
    <t>TOTAL PUNTAJE 
CRITERIO 1</t>
  </si>
  <si>
    <t>TOTAL PUNTAJE 
CRITERIO 2</t>
  </si>
  <si>
    <t>TOTAL PUNTAJE POR CRITERIO</t>
  </si>
  <si>
    <t>PUNTAJE MAXIMO</t>
  </si>
  <si>
    <r>
      <t>1.</t>
    </r>
    <r>
      <rPr>
        <sz val="7"/>
        <color theme="1"/>
        <rFont val="Times New Roman"/>
        <family val="1"/>
      </rPr>
      <t xml:space="preserve">   </t>
    </r>
    <r>
      <rPr>
        <sz val="11"/>
        <color theme="1"/>
        <rFont val="Arial"/>
        <family val="2"/>
      </rPr>
      <t>Experiencia adicional a la mínima requerida en la ejecución de programas de atención a primera infancia y o familia</t>
    </r>
  </si>
  <si>
    <r>
      <t>2.</t>
    </r>
    <r>
      <rPr>
        <sz val="7"/>
        <color theme="1"/>
        <rFont val="Times New Roman"/>
        <family val="1"/>
      </rPr>
      <t xml:space="preserve">   </t>
    </r>
    <r>
      <rPr>
        <sz val="11"/>
        <color theme="1"/>
        <rFont val="Arial"/>
        <family val="2"/>
      </rPr>
      <t xml:space="preserve">Disposición de un equipo adicional al requerido por el manual operativo, para la administración de la ejecución del contrato a suscribir, sin costo adicional, en las siguientes áreas: coordinador general del grupo, pedagógica y financiera. </t>
    </r>
  </si>
  <si>
    <t>experiencia
acreditada
validada
(en meses)</t>
  </si>
  <si>
    <t>*** Si es propia, en arriendo,  comodato ó con autorización de uso, con que entidad</t>
  </si>
  <si>
    <t>1. CRITERIOS HABILITANTES</t>
  </si>
  <si>
    <t>2. CRITERIOS DE EVALUACIÓN</t>
  </si>
  <si>
    <t>ACTA DE INFORME DE EVALUACION DE PROPUESTAS</t>
  </si>
  <si>
    <t>No.</t>
  </si>
  <si>
    <t>DOCUMENTOS</t>
  </si>
  <si>
    <t>FOLIOS</t>
  </si>
  <si>
    <t>CUMPLE</t>
  </si>
  <si>
    <t xml:space="preserve">NO CUMPLE </t>
  </si>
  <si>
    <t>CERTIFICADO DE EXISTENCIA Y REPRESENTACIÓN LEGAL DEL PROPONENTE</t>
  </si>
  <si>
    <t>REGISTRO UNICO TRIBUTARIO</t>
  </si>
  <si>
    <t xml:space="preserve">FOTOCOPIA DE LA CEDULA DE CIUDADANIA </t>
  </si>
  <si>
    <t>CONSULTA BOLETIN RESPONSABLES FISCALES DEL REPRESENTANTE LEGAL Y DE LA PERSONA JURIDICA</t>
  </si>
  <si>
    <t>CONSULTA CERTIFICADO DEL SISTEMA DE INFORMACIÓN Y REGISTRO DE SANCIONES Y CAUSAS DE INHABILIDAD –SIRI– VIGENTE, EXPEDIDO POR LA PROCURADURÍA GENERAL DE LA NACIÓN DEL REPRESENTANTE LEGAL Y DE LA PERSONA JURÍDICA</t>
  </si>
  <si>
    <t>CONSULTA ANTECEDENTES PENALES DEL REPRESENTANTE LEGAL</t>
  </si>
  <si>
    <t>CECILIA DE LA FUENTE DE LLERAS</t>
  </si>
  <si>
    <t xml:space="preserve">PROPONENTE: </t>
  </si>
  <si>
    <t>NUMERO DE NIT</t>
  </si>
  <si>
    <t>ACTIVO CORRIENTE</t>
  </si>
  <si>
    <t xml:space="preserve">ACTIVO TOTAL </t>
  </si>
  <si>
    <t xml:space="preserve">PASIVO CORRIENTE </t>
  </si>
  <si>
    <t>PASIVO TOTAL</t>
  </si>
  <si>
    <t>INDICADORES FINANCIEROS DEL PROPONENTE</t>
  </si>
  <si>
    <t>Capacidad Financiera</t>
  </si>
  <si>
    <t>NIVEL DE ENDEUDAMIENTO</t>
  </si>
  <si>
    <t>CONSOLIDADO GENERAL:</t>
  </si>
  <si>
    <t xml:space="preserve">CON LA CAPACIDAD FINANCIERA </t>
  </si>
  <si>
    <t>PROPONENTE</t>
  </si>
  <si>
    <t>NOTA EXPLICATIVA: Este formato se debe diligenciarse cuantas veces sea necesario de acuerdo al numero de oferentes.</t>
  </si>
  <si>
    <t>RUP (SI APLICA)</t>
  </si>
  <si>
    <t>Se procede a evaluar las propuestas presentadas por los siguientes oferentes:</t>
  </si>
  <si>
    <t>RESOLUCIÓN POR LA CUAL EL ICBF OTROGA O RECONOCE PERSONERÍA JURÍDICA EN LOS CASOS QUE APLIQUE</t>
  </si>
  <si>
    <t>PODER EN CASO DE QUE EL PROPONENTE ACTÚE A TRAVÉS DE APODERADO</t>
  </si>
  <si>
    <t>CERTIFICAD DE CUMPLIMIENTO DE PAGO DE APORTES DE SEGURIDAD SOCIAL Y PARAFISCALES. FORMATO 2</t>
  </si>
  <si>
    <t>CERTIFICACION DE PARTICIPACION INDEPENDIENTE DEL PROPONENTE FORMATO 3</t>
  </si>
  <si>
    <t>DOCUMENTO DE CONSTITUCIÓN DEL CONSORCIO O UNIÓN TEMPORAL CUANDO APLIQUE FORMATO 4 - 5</t>
  </si>
  <si>
    <t>Resumen de Grupos y Presupuesto que esta ofertando (se debe hacer una valuación independiente para cada grupo al que se presenta)</t>
  </si>
  <si>
    <t>Experiencia mínima a acreditar en cupos (80% de los cupos del grupo)</t>
  </si>
  <si>
    <t>Porcentaje de participación en caso de consorcio o unión temporal</t>
  </si>
  <si>
    <t>Infraestructura Formato 11 - Habilitante</t>
  </si>
  <si>
    <t>CAPACIDAD  INSTALADA EN CUPOS**</t>
  </si>
  <si>
    <t>UBICACIÓN*</t>
  </si>
  <si>
    <t>CERTIFICADO DE TRADICIÓN Y LIBERTAD SI ES PROPIA CDI</t>
  </si>
  <si>
    <t>PROMESA DE ARRENDAMIENTO O CARTA DE INTENCIÓN CDI</t>
  </si>
  <si>
    <t>CARTA DE COMPROMISO DE GESTIONAR EL USO CUENDO ES PÚBLICA CDI</t>
  </si>
  <si>
    <t xml:space="preserve">CARTA DE COMPROMISO DE DISPONER DEL ESPACIO MODALIDAD FAMILIAR </t>
  </si>
  <si>
    <t>CUMPLIMIENTO DE CONDICIONES DE SEGURIDAD SEGÚN FORMATO 11 SI/NO</t>
  </si>
  <si>
    <t>CUMPLIMIENTO ESPACIOS DE SERVICIO Y ATENCIÓN SEGÚN FORMATO 11 SI/NO</t>
  </si>
  <si>
    <t>CUMPLIMIENTO CONDICIONES DEL ENTORNO SEGÚN FORMATO 11 SI/NO</t>
  </si>
  <si>
    <t>CUMPLIMIENTO SERVICIOS PÚBLICOS BÁSICOS SEFÚN FORMATO 11 SI/NO</t>
  </si>
  <si>
    <t>SE ENCUENTRA DENTRO DE UN KM DE DISTANCIA DE LA UNICACIÓN ACTUAL DE LOS BENEFICIARIOS SI/NO</t>
  </si>
  <si>
    <t>CÉDULA DE CIUDADANÍA</t>
  </si>
  <si>
    <t>TARJETA PROFESIONAL DE REQUERIRSE</t>
  </si>
  <si>
    <t>TÍTULO OBTENIDO</t>
  </si>
  <si>
    <t>INSTITUCIÓN DE EDUCACIÓN SUPERIOR</t>
  </si>
  <si>
    <t>FECHA DE TERMINACIÓN DE MATERIAS O DE GRADO SEGÚN EL CASO</t>
  </si>
  <si>
    <t xml:space="preserve">EXPERIENCIA PROFESIONAL </t>
  </si>
  <si>
    <t>EMPRESA</t>
  </si>
  <si>
    <t>FECHA DE INICIO Y TERMINACIÓN</t>
  </si>
  <si>
    <t xml:space="preserve">FUNCIONES </t>
  </si>
  <si>
    <t xml:space="preserve">CARTA DE COMPROMISO DE SUSCRIBIR EL CONTRATO FORMATO 8 </t>
  </si>
  <si>
    <t>Presentó propuesta técnica de acuedo con lo solicitado en el pliego de condiciones. Formato 12</t>
  </si>
  <si>
    <t xml:space="preserve">6 meses adicionales al mínimo requerido </t>
  </si>
  <si>
    <t xml:space="preserve">12 meses adicionales al mínimo requerido </t>
  </si>
  <si>
    <t xml:space="preserve">18 meses adicionales al mínimo requerido </t>
  </si>
  <si>
    <t xml:space="preserve">COORDINADOR GENERAL DEL PROYECTO POR CADA MIL CUPOS OFERTADOS O FRACIÓN INFERIOR 
Profesional en ciencias de la administración, económicas sociales y humanas o de la educación, con experiencia igual o mayor a dos (2) años en infancia o familia
</t>
  </si>
  <si>
    <t>PROFESIONAL DE APOYO PEDAGÓGICO  POR CADA MIL CUPOS OFERTADOS O FRACIÓN INFERIOR 
Profesional en ciencias de las educación con experiencia igual o mayor a dos (2) años en infancia o familia</t>
  </si>
  <si>
    <t>FINANCIERO  POR CADA CINCO MIL CUPOS OFERTADOS O FRACIÓN INFERIOR 
Profesional o tecnólogo en ciencias de la administración o económicas</t>
  </si>
  <si>
    <t>COORDINADORCOORDINADOR GENERAL DEL PROYECTO POR CADA MIL CUPOS OFERTADOS O FRACIÓN INFERIOR</t>
  </si>
  <si>
    <t>PROFESIONAL DE APOYO PEDAGÓGICO  POR CADA MIL CUPOS OFERTADOS O FRACIÓN INFERIOR</t>
  </si>
  <si>
    <t xml:space="preserve">FINANCIERO  POR CADA CINCO MIL CUPOS OFERTADOS O FRACIÓN INFERIOR </t>
  </si>
  <si>
    <t xml:space="preserve">GARANTIA DE SERIEDAD DE LA PROPUESTA </t>
  </si>
  <si>
    <t xml:space="preserve">AUTORIZACION DEL REPRESENTANTE LEGAL Y/O APODERADO PARA PRESENTAR PROPUESTA O SUSCRIBIR EL CONTRATO (DE REQUERIRSE DE ACUERDO A LOS ESTATUTOS) </t>
  </si>
  <si>
    <t>RESULTADOS EVALUACION COMPONENTE TECNICO</t>
  </si>
  <si>
    <t>SI</t>
  </si>
  <si>
    <t>NO</t>
  </si>
  <si>
    <t>Experiencia Específica habilitante en tiempo</t>
  </si>
  <si>
    <t>Experiencia Específica habilitante en cupos</t>
  </si>
  <si>
    <t>Infraestructura</t>
  </si>
  <si>
    <t>Talento Humano</t>
  </si>
  <si>
    <t>RESULTADOS FACTORES DE PONDERACION</t>
  </si>
  <si>
    <t>1.   Experiencia adicional a la mínima requerida en la ejecución de programas de atención a primera infancia y o familia</t>
  </si>
  <si>
    <t xml:space="preserve">2.   Disposición de un equipo adicional al requerido por el manual operativo, para la administración de la ejecución del contrato a suscribir, sin costo adicional, en las siguientes áreas: coordinador general del grupo, pedagógica y financiera. </t>
  </si>
  <si>
    <t>Nombre del proponente y /o integrante  de la unión temporal o consorcio que reporta la experiencia</t>
  </si>
  <si>
    <t>Empresa o entidad contratista
(a nombre de que entidad esta la certificación)</t>
  </si>
  <si>
    <t>Empresa  o entidad contratante
(nombre de la entidad que expide la certificación)</t>
  </si>
  <si>
    <t>Cantidad de Cupos 
 según % de participación</t>
  </si>
  <si>
    <t>MODALIDAD A LA QUE SE PRESENTA
(CDI CON ARRIENDO- CDI SIN ARRIENDO - MODALIDAD FAMILIAR)</t>
  </si>
  <si>
    <t xml:space="preserve">EVALUACIÓN FINANCIERA PRIMERA INFANCIA </t>
  </si>
  <si>
    <t>No DEL GRUPO AL QUE SE PRESENTA</t>
  </si>
  <si>
    <t>VALOR DEL PRESUPUESTO OFICIAL</t>
  </si>
  <si>
    <t>VALOR TOTAL DEL PRESUPUESTO OFICIAL DE LOS GRUPOS A LOS QUE SE PRESENTA:</t>
  </si>
  <si>
    <t>VALOR TOTAL DEL PRESUPUESTO DE LOS GRUPOS A LOS QUE SE PRESENTA EN SMMLV:</t>
  </si>
  <si>
    <t>INFORMACION A 31 DE DICIEMBRE DE 2013</t>
  </si>
  <si>
    <t>LIQUIDEZ*</t>
  </si>
  <si>
    <t>* VER NOTA 5 DEL NUMERAL 3.18</t>
  </si>
  <si>
    <t xml:space="preserve"> INSTITUTO COLOMBIANO DE BIENESTAR FAMILIAR - ICBF</t>
  </si>
  <si>
    <t>CORPORACIÓN EDUCATIVA PAZ Y VIDA</t>
  </si>
  <si>
    <t>FUNDACIÓN HUELLAS DE AFECTO Y FELICIDAD – FUNDAHAF</t>
  </si>
  <si>
    <t>FUNDACIÓN INTEGRAL PARA EL DESARROLLO J.S.G – FUNDAR J.S.G</t>
  </si>
  <si>
    <t>CAJA DE COMPENSACIÓN FAMILIAR DEL CAQUETÁ – COMFACA</t>
  </si>
  <si>
    <t>PROPONENTE No. 2. CORPORACIÓN EDUCATIVA PAZ Y VIDA</t>
  </si>
  <si>
    <t>PROPONENTE No. 4. FUNDACIÓN HUELLAS DE AFECTO Y FELICIDAD – FUNDAHAF</t>
  </si>
  <si>
    <t>PROPONENTE No. 5. FUNDACIÓN INTEGRAL PARA EL DESARROLLO J.S.G – FUNDAR J.S.G</t>
  </si>
  <si>
    <t>PROPONENTE No. 6. CAJA DE COMPENSACIÓN FAMILIAR DEL CAQUETÁ – COMFACA</t>
  </si>
  <si>
    <t>A - D
(4 folios)</t>
  </si>
  <si>
    <t>X</t>
  </si>
  <si>
    <t>La carta de presentación no está foliada, se procede a foliarla en letras iniciando en la A y finalizando en la D (cuatro folios), para no alterar el consecutivo indicado en el acta de cierre de fecha 24 de Noviembre de 2014.</t>
  </si>
  <si>
    <r>
      <t>En la carta de presentación de la propuesta omiten los literales R (</t>
    </r>
    <r>
      <rPr>
        <i/>
        <sz val="12"/>
        <color theme="1"/>
        <rFont val="Arial"/>
        <family val="2"/>
      </rPr>
      <t>"Que conocemos el contenido de la totalidad de los avisos de modificación del pliego de condiciones publicados en el proceso de convocatoria pública 002 de 2014")</t>
    </r>
    <r>
      <rPr>
        <sz val="12"/>
        <color theme="1"/>
        <rFont val="Arial"/>
        <family val="2"/>
      </rPr>
      <t xml:space="preserve">, S </t>
    </r>
    <r>
      <rPr>
        <i/>
        <sz val="12"/>
        <color theme="1"/>
        <rFont val="Arial"/>
        <family val="2"/>
      </rPr>
      <t>("Acepto el valor del cupo establecido por el ICBF, según lo establecido en estos pliegos de condiciones")</t>
    </r>
    <r>
      <rPr>
        <sz val="12"/>
        <color theme="1"/>
        <rFont val="Arial"/>
        <family val="2"/>
      </rPr>
      <t>y U (</t>
    </r>
    <r>
      <rPr>
        <i/>
        <sz val="12"/>
        <color theme="1"/>
        <rFont val="Arial"/>
        <family val="2"/>
      </rPr>
      <t xml:space="preserve">"Los grupos de atención para los cuales presento propuesta son:") </t>
    </r>
    <r>
      <rPr>
        <sz val="12"/>
        <color theme="1"/>
        <rFont val="Arial"/>
        <family val="2"/>
      </rPr>
      <t xml:space="preserve">establecidos en el formato 1 de los pliegos definitivos de la convocatoria pública 002 de 2014. No obstante, en el cuerpo de la carta de presentación están indicando el grupo al cual se presentan. </t>
    </r>
  </si>
  <si>
    <t>14 a 16</t>
  </si>
  <si>
    <t xml:space="preserve">Los folios 15 a 18 se encuentran impresos a doble cara y solo presentan foliación en el anverso de la hoja.  </t>
  </si>
  <si>
    <t>20 a 59</t>
  </si>
  <si>
    <t>13 a 18</t>
  </si>
  <si>
    <t>1 a 2</t>
  </si>
  <si>
    <t>3 a 4</t>
  </si>
  <si>
    <t>3 a 7</t>
  </si>
  <si>
    <t xml:space="preserve">Los folios 3 a 7 se encuentran impresos a doble cara y solo presentan foliación en el anverso de la hoja.  </t>
  </si>
  <si>
    <t>No aplica</t>
  </si>
  <si>
    <t>5 a 7</t>
  </si>
  <si>
    <t>NINGUNA</t>
  </si>
  <si>
    <t>24 a 26</t>
  </si>
  <si>
    <t>A a E</t>
  </si>
  <si>
    <t>41 a 61</t>
  </si>
  <si>
    <t>La carta de presentación no está foliada, se procede a foliarla en letras iniciando en la A y finalizando en la E (cinco folios), para no alterar el consecutivo indicado en el acta de cierre de fecha 24 de Noviembre de 2014.
En el literal U el proponente se presenta a los siguientes grupos: 1, 2, 5, 9, 10, 11, 12, 14, 15, 17, 18 y 19.</t>
  </si>
  <si>
    <t>4463 a 4485</t>
  </si>
  <si>
    <t>11 a 13</t>
  </si>
  <si>
    <t xml:space="preserve">5 a 6 </t>
  </si>
  <si>
    <t>Los folios 5 a 6 se encuentran impresos a doble cara y solo presentan foliación en el anverso de la hoja.</t>
  </si>
  <si>
    <t>64 a 114</t>
  </si>
  <si>
    <t>64 a 66</t>
  </si>
  <si>
    <t>Los folios 64 a 66 se encuentran impresos a doble cara y solo presentan foliación en el anverso de la hoja.</t>
  </si>
  <si>
    <t>Los folios 64 a 114 se encuentran impresos a doble cara y solo presentan foliación en el anverso de la hoja.</t>
  </si>
  <si>
    <t>12 a 13</t>
  </si>
  <si>
    <t>31 a 32</t>
  </si>
  <si>
    <t>N/A</t>
  </si>
  <si>
    <t>34 a 35</t>
  </si>
  <si>
    <t>10 a 11</t>
  </si>
  <si>
    <t>11 a 12</t>
  </si>
  <si>
    <t>9 a 10</t>
  </si>
  <si>
    <t xml:space="preserve">El proponente no presentó el boletin de responsables fiscales. El ICBF consultó y verifcó que no se  encuentra reportado como responsable fiscal. </t>
  </si>
  <si>
    <t xml:space="preserve">El proponente no presentó certificado de antecedentes disciplinarios. El ICBF consultó y verificó que no registra sanciones ni inhabilidades vigentes. </t>
  </si>
  <si>
    <t>El proponente no presentó certificado de antecedentes judiciales. El ICBF consultó y verificó que no registra antecedentes o asuntos pendientes con las autroridades judiciales.</t>
  </si>
  <si>
    <t>15 a 17</t>
  </si>
  <si>
    <t>Resolución  122 del 12 de Enero de 2011</t>
  </si>
  <si>
    <t>18 a 19</t>
  </si>
  <si>
    <t>Resolución 1893 del 27 de Diciembre de 2010</t>
  </si>
  <si>
    <t>28 a 29</t>
  </si>
  <si>
    <t>60 a 62</t>
  </si>
  <si>
    <t>28 a 30</t>
  </si>
  <si>
    <t>41 a 42</t>
  </si>
  <si>
    <t>1 a 4</t>
  </si>
  <si>
    <t>CARTA DE PRESENTACION DE LA PROPUESTA DONDE SE INDIQUE EL GRUPO O CUPOS EN LOS QUE VA A PARTICIPAR FORMATO 1</t>
  </si>
  <si>
    <t>G a I</t>
  </si>
  <si>
    <t>La carta de presentación no está foliada, se procede a foliarla en letras iniciando en la G y finalizando en la I (tres folios), para no alterar el consecutivo indicado en el acta de cierre de fecha 24 de Noviembre de 2014.</t>
  </si>
  <si>
    <t>2 a 3</t>
  </si>
  <si>
    <t>25 a 44</t>
  </si>
  <si>
    <t>39 a  43</t>
  </si>
  <si>
    <t>25 a 72</t>
  </si>
  <si>
    <t>8 a 10</t>
  </si>
  <si>
    <t>Los folios 8 a 10 se encuentran impresos a doble cara y solo presentan foliación en el anverso de la hoja.</t>
  </si>
  <si>
    <t>5 a 9</t>
  </si>
  <si>
    <t>45 a 56</t>
  </si>
  <si>
    <t>Los folios 45 a 56 se encuentran impresos a doble cara y solo presentan foliación en el anverso de la hoja.</t>
  </si>
  <si>
    <t>74 a 80</t>
  </si>
  <si>
    <t>Los folios 74 a 80 se encuentran impresos a doble cara y solo presentan foliación en el anverso de la hoja.</t>
  </si>
  <si>
    <t>45 a 53</t>
  </si>
  <si>
    <t>20 a 21</t>
  </si>
  <si>
    <t>17 a 18</t>
  </si>
  <si>
    <t>23 a 24</t>
  </si>
  <si>
    <t>Resolución 026 del 14 de Enero de 2011</t>
  </si>
  <si>
    <t xml:space="preserve">14 a 16 </t>
  </si>
  <si>
    <t>Resolución 0360 del 18 de Marzo de 2014</t>
  </si>
  <si>
    <t>El proponente no entregó el bolentin de responsable fiscal de la persona jurídica, no obstante el ICBF consulta y verifica que la persona juridica no se encuentra reportado como responsable fiscal.</t>
  </si>
  <si>
    <r>
      <t>En Florencia a los 25 días del mes de Noviembre</t>
    </r>
    <r>
      <rPr>
        <b/>
        <sz val="12"/>
        <color theme="1"/>
        <rFont val="Arial"/>
        <family val="2"/>
      </rPr>
      <t xml:space="preserve"> </t>
    </r>
    <r>
      <rPr>
        <sz val="12"/>
        <color theme="1"/>
        <rFont val="Arial"/>
        <family val="2"/>
      </rPr>
      <t xml:space="preserve">de 2014, en las instalaciones del Instituto Colombiano de Bienestar Familiar – ICBF– de la Regional </t>
    </r>
    <r>
      <rPr>
        <b/>
        <sz val="12"/>
        <color theme="1"/>
        <rFont val="Arial"/>
        <family val="2"/>
      </rPr>
      <t xml:space="preserve">Caquetá </t>
    </r>
    <r>
      <rPr>
        <sz val="12"/>
        <color theme="1"/>
        <rFont val="Arial"/>
        <family val="2"/>
      </rPr>
      <t>se reunieron los integrantes del Comité Evaluador, a saber: Estudio Técnico</t>
    </r>
    <r>
      <rPr>
        <b/>
        <sz val="12"/>
        <color theme="1"/>
        <rFont val="Arial"/>
        <family val="2"/>
      </rPr>
      <t xml:space="preserve">: </t>
    </r>
    <r>
      <rPr>
        <sz val="12"/>
        <color theme="1"/>
        <rFont val="Arial"/>
        <family val="2"/>
      </rPr>
      <t>Nora Elena Méndez Artunduaga; Olga Lucia Claros Pinzon y Carlos David Méndez Baquero. Estudio Financiero</t>
    </r>
    <r>
      <rPr>
        <b/>
        <sz val="12"/>
        <color theme="1"/>
        <rFont val="Arial"/>
        <family val="2"/>
      </rPr>
      <t>:</t>
    </r>
    <r>
      <rPr>
        <sz val="12"/>
        <color theme="1"/>
        <rFont val="Arial"/>
        <family val="2"/>
      </rPr>
      <t xml:space="preserve"> Cecilia Castillo Cardozo; y Estudio Jurídico</t>
    </r>
    <r>
      <rPr>
        <b/>
        <sz val="12"/>
        <color theme="1"/>
        <rFont val="Arial"/>
        <family val="2"/>
      </rPr>
      <t>:</t>
    </r>
    <r>
      <rPr>
        <sz val="12"/>
        <color theme="1"/>
        <rFont val="Arial"/>
        <family val="2"/>
      </rPr>
      <t xml:space="preserve"> Marly Johana Perez Joven con el fin de estudiar y evaluar las propuestas presentadas con ocasión de la Convocatoria Pública de aporte No. 002 de 2014, cuyo objeto consiste en</t>
    </r>
    <r>
      <rPr>
        <b/>
        <sz val="12"/>
        <color theme="1"/>
        <rFont val="Arial"/>
        <family val="2"/>
      </rPr>
      <t>: “Atender a niños y niñas menores de 5 años, o hasta su ingreso al grado de transición, en los servicios de educación inicial y cuidado, en las modalidades Centros de Desarrollo Infantil y Desarrollo Infantil en medio familiar, con el fin de promover el desarrollo integral de la primera infancia con calidad, de conformidad con los lineamientos, estándares de calidad y las directrices, y parámetros establecidos por el ICBF.”</t>
    </r>
  </si>
  <si>
    <t>CONVOCATORIA PÚBLICA DE APORTE No 002 DE 2014</t>
  </si>
  <si>
    <t xml:space="preserve">Las pólizas del proponente no señalan el grupo el cual están asegurando, no obtante, a partir de los grupos indicados en el formato 1 se establecio que la cuantia de las pólizas son correctas. </t>
  </si>
  <si>
    <t>PROPONENTE No. 7. DIOCESIS DE FLORENCIA</t>
  </si>
  <si>
    <t>DIOCESIS DE FLORENCIA</t>
  </si>
  <si>
    <t>26 de Noviembre de 2014</t>
  </si>
  <si>
    <t>Grupo a la que se presenta</t>
  </si>
  <si>
    <t>No oferta la totalidad de los cupos que conforman el grupo</t>
  </si>
  <si>
    <t>UNA LUZ EN TÚ CAMINO</t>
  </si>
  <si>
    <t>N/D</t>
  </si>
  <si>
    <t>FUNDACIÓN INTEGRAL PARA EL DESARROLLO J.S.G - FUNDAR J.S.G</t>
  </si>
  <si>
    <t>SERVICIO EDUCATIVO GIMNASIO MODERNO LIMITADA</t>
  </si>
  <si>
    <t>GOBERNACIÓN DEL CAQUETÁ</t>
  </si>
  <si>
    <t>007</t>
  </si>
  <si>
    <t>102 a 103</t>
  </si>
  <si>
    <t>FONDO FINANCIERO DE PROYECTOS DE DESARROLLO - FONADE</t>
  </si>
  <si>
    <t>Experiencia en tiempo traslapada</t>
  </si>
  <si>
    <t>126 a 136</t>
  </si>
  <si>
    <t>INSTITUTO COLOMBIANO DE BIENESTAR FAMILIAR - ICBF REGIONAL CAQUETÁ</t>
  </si>
  <si>
    <t>148 a 153</t>
  </si>
  <si>
    <t>CDI CON ARRIENDO</t>
  </si>
  <si>
    <t>INSTITUCIONAL</t>
  </si>
  <si>
    <t>MODALIDAD FAMILIAR</t>
  </si>
  <si>
    <t>FAMILIAR</t>
  </si>
  <si>
    <t>SEDE DOS QUEBRADAS, CZ FLORENCIA 1</t>
  </si>
  <si>
    <t>KILOMETRO 2 VÍA MORELIA, CZ FLORENCIA 1</t>
  </si>
  <si>
    <t>1/260</t>
  </si>
  <si>
    <t>. UNIVERSIDAD SANTO TOMAS
. FUNDACIÓN UNIVERSITARIA LOS LIBERTADORES</t>
  </si>
  <si>
    <t>FECHA INICIO Y FINALIZACIÓN</t>
  </si>
  <si>
    <t>UNIVERSIDAD DE LA AMAZONIA</t>
  </si>
  <si>
    <t>16-09-2013 A LA FECHA</t>
  </si>
  <si>
    <t>Docente Catedrática orientando la asignatura de Pedagogia Infantil.</t>
  </si>
  <si>
    <t xml:space="preserve">Elaborar y evaluar la programación diaria de actividades para estimular el desarrollo integral de los niños y las niñas, especificando para cada área las actividades a realizar.  </t>
  </si>
  <si>
    <t>ASOCIACION DE PADRES DE FAMILIA JARDIN COMUNITARIO RAFAEL POMBO</t>
  </si>
  <si>
    <t>ALICE RUIZ DURAN</t>
  </si>
  <si>
    <t xml:space="preserve">Desde el servicio:  Diseñar el plan de acción (desde el PAI para la implementación de la modalidad, acorde con la politica pública, el proyecto pedagogico del ICBF, las caracteristicas de la modalidad de atención y las condiciones particulares de la comunidad, la familia, el niño y la niña. Diseñar estrategias de ejecución, monitoreo y evaluación de la policita de primera infanciay la modalidad según niveles de corresponsabilidad.  Coordinar la sitematización de la información sobre la implementación de la atención a la Primera Infancia, para dar cuenta de los resultados e impacto del programa en el municipio y la modalidad en cada agente participante.  Participar  en las mesas de primera infancia del municipio.  Establecer estrategias para viabilizar el ingreso de los niños y niñas beneficiarios de la modalidad, que cumplen los 5 años al sistema educativo.  Gestionar ante las instancias pertinentes los recursos que garantizen la adecuada implementación  de la modalidad y los derechos de los niños y las niñas.
Conocer y participar en la construcción de la ruta integral de atención y desde allí articular las acciones de atención a la Primera Infancia.
Orientar los procesos formativos para la educación inicial con base en los conocimientos pedagógicos. 
Establecer alianzas interistitucinales con entidades u organismos del municipio para promover el trabajo en red entre familias y als organizaciones sociales y comunitarias. </t>
  </si>
  <si>
    <t>18/022008 AL23/06/2011</t>
  </si>
  <si>
    <t>01/09/1993 AL 31/12/2012</t>
  </si>
  <si>
    <t>MARIA CRISTINA UMAÑA MONJE</t>
  </si>
  <si>
    <t>. LICENCIADO EN EDUCACIÓN PREESCOLAR Y PROMOCIÓN DE LA FAMILIA  ESPECIALISTA EN LÚDICA Y RECREACIÓN PARA EL DESARROLLO CULTURAL Y SOCIAL</t>
  </si>
  <si>
    <t>.PSICOLOGA ESTUDIANTE DE ESPECIALIZACIÓN  EN PSICOLOGIA CLINICA Y DESARROLLO INFANTIL</t>
  </si>
  <si>
    <t>UNIVERSIDAD SURCOLOMBIANA Y UNIVERSIDAD EL BOSQUE</t>
  </si>
  <si>
    <t>N° 131175</t>
  </si>
  <si>
    <t xml:space="preserve">13-01-2014 A LA FECHA </t>
  </si>
  <si>
    <t xml:space="preserve">Apoyar el diseño y aplicación de evaluación del desarrollo de los niños y niñas.  Apoyar el diseño e implementación de proyectos pedagogicos que respondan a una educación incluyente.   Participar en las estrategias de planeación, seguimiento yu evaluación del proceso. Organizar y sistematizar información sobre las acciones adelantadas con los niños, niñas, familias y comunidades. Remisión a las autoridades competentes de los casos de maltrato infantil. Dar apoyo a los agente educativos para el diseño de estrategias pedagógicas acordes con la caracterización de los niños, sus famillias y entorno comunitario. Dar capacitación para detección e intervención de casos de violencia familiar y maltrato. Entre otras. </t>
  </si>
  <si>
    <t>1/300</t>
  </si>
  <si>
    <t>EGNA ISABEL GALLEGO RUÍZ</t>
  </si>
  <si>
    <t>LICENCIADO EN PEDAGOGÍA INFANTIL</t>
  </si>
  <si>
    <t>UNIVERSIDAD DEL AMAZONÍA</t>
  </si>
  <si>
    <t>14/11/2013 A LA FECHA</t>
  </si>
  <si>
    <t>CAJA DE COMPENSACIÓN FAMILIAR DEL CAQUETÁ COMFACA</t>
  </si>
  <si>
    <t>16/10/2012 A 15/12/2012
14/01/2013 A 30/06/2013</t>
  </si>
  <si>
    <t>Docente perfil dos modalidad familiar.</t>
  </si>
  <si>
    <t>01/02/2010 A 31/12/2012</t>
  </si>
  <si>
    <t xml:space="preserve">Coordinadora del proyecto de Primera Infancia </t>
  </si>
  <si>
    <t>NURY YESENIA URAN ROJAS</t>
  </si>
  <si>
    <t>PSICOLOGA</t>
  </si>
  <si>
    <t>UNIVERSIDAD SURCOLOMBIANA</t>
  </si>
  <si>
    <t>N° 141989</t>
  </si>
  <si>
    <t>01/11/2014 A LA FECHA</t>
  </si>
  <si>
    <t>2011 I-II</t>
  </si>
  <si>
    <t>Realizar encuentros de acompañamiento y capacitación a los padres de familia y cuidadores de los niños y niñas beneficiarios. Efectuar actividades de promoción del buen trato. Hacer visitas domiciliarias a las familias que presentan posible vulneración de derechos. Implementar estratégias de intervención psicológica y psicoeducativa con fines preventivos.</t>
  </si>
  <si>
    <t>HOSPITAL HERNANDO MONCALEANO PERDOMO DE NEIVA</t>
  </si>
  <si>
    <t>2012 I-II</t>
  </si>
  <si>
    <t xml:space="preserve">Práctica profesional en el área de pediatria: Realizar acompañamiento y orientación psicológica a los pacientes y sus familias. Identificar y evaluar factores psicosociales que incidan en el bienestar de los pacientes durante su enfermedad. Identificar los problemas psicosociales causados por la enfermedad. </t>
  </si>
  <si>
    <t>2/300</t>
  </si>
  <si>
    <t>JAQUELINE ORTIZ VARGAS</t>
  </si>
  <si>
    <t>UNIVERSIDAD NACIONAL ABIERTA Y A DISTANCIA UNAD</t>
  </si>
  <si>
    <t>N° 143994</t>
  </si>
  <si>
    <t>01/09/2014 A LA FECHA</t>
  </si>
  <si>
    <t>Apoyar el diseño y aplicación de evaluación del desarrollo de los niños y niñas.  Apoyar el diseño e implementación de proyectos pedagogicos que respondan a una educación incluyente.   Participar en las estrategias de planeación, seguimiento y evaluación</t>
  </si>
  <si>
    <t>CORPORACIÓN CRECER</t>
  </si>
  <si>
    <t>01/06/2013 AL 30/12/2013</t>
  </si>
  <si>
    <t>Realizar acompañamiento y socialización con la comunidad del programa de mejoramiento de vivienda</t>
  </si>
  <si>
    <t>INTERNATIONAL RELIEF &amp; DEVELOPMENT COLOMBIA IRD</t>
  </si>
  <si>
    <t>02/04/2011 AL 04/05/2011</t>
  </si>
  <si>
    <t>Realizar prácticas de campo a familiar desplazadas y vulnerables</t>
  </si>
  <si>
    <t>UNO (1) - ZONA KILOMETRO 2 VIA A MORELIA CZ FLORENCIA 1 - MUNICIPIO DE FLORENCIA</t>
  </si>
  <si>
    <t>NUEVE (9) MUNICIPIO DE SAN VICENTE DEL CAGUAN</t>
  </si>
  <si>
    <t>27 de Noviembre de 2014</t>
  </si>
  <si>
    <t>339 a 349</t>
  </si>
  <si>
    <t>369 a 375</t>
  </si>
  <si>
    <t>CDI SIN ARRIENDO</t>
  </si>
  <si>
    <t>CALLE PRINCIPAL AL LADO DEL COLEGIO</t>
  </si>
  <si>
    <t>AC 2A 42 01</t>
  </si>
  <si>
    <t>AC 250 BIS A 0</t>
  </si>
  <si>
    <t>CRA 1 C BIS 9 B 15 A 63 JARDIN</t>
  </si>
  <si>
    <t>S</t>
  </si>
  <si>
    <t>CALLE UNO BARRIO SANTA ISABEL 20 1</t>
  </si>
  <si>
    <t>CALLE UNO 4-12</t>
  </si>
  <si>
    <t>TRES ESQUINAS DEL CAGUAN</t>
  </si>
  <si>
    <t>1/244</t>
  </si>
  <si>
    <t>LADY ALEJANDRA GALLEGO RUÍZ</t>
  </si>
  <si>
    <t>LICENCIADA EN ENSEÑANZA DE LA LENGUA MATERNA</t>
  </si>
  <si>
    <t>UNIVERSIDAD DE LA AMAZONÍA</t>
  </si>
  <si>
    <t>Asociación de amigos de las bibliotecas, la cultura y la educación biblioamigos</t>
  </si>
  <si>
    <t>05/06/2013 a 16/12/2013</t>
  </si>
  <si>
    <t>Implementación de acciones para la divulgación y promoción de las bibliotecas en sus comunidades, la creación de espacios infantiles de lectura, la promoción y difusión  de las bibliotecas en sus comunidades, la creación de espacios infantiles de lectura, la promoción y difusión de las colecciones y la puesta en marcha de proyectos de lectura y escritura en el marco del plan nacional de lectura y bibliotecas del Ministerio de Cultura.</t>
  </si>
  <si>
    <t>Asociación Colombiana para el avance de la ciencia</t>
  </si>
  <si>
    <t>11/10/2012 a 15/12/2012</t>
  </si>
  <si>
    <t xml:space="preserve">Realizar el acompañamiento presencial y virtual a los docentes de los establecimientos educativos focalizados. Prestar soporte y realizar encuentros de socialización de prácticas educativas. Prestar soporte y realziar encuentros para la socialización y validación de los documentos de orientaciones para el desarrollo de competencias básicas. Promover el uso pedagógico de los recusrsos pedagógicos (digitales y físicos) en los establecimientos educativos. Entre otros. </t>
  </si>
  <si>
    <t>EXTRAS S.A.</t>
  </si>
  <si>
    <t>21/02/2013 a 30/04/2013</t>
  </si>
  <si>
    <t xml:space="preserve">Ludotecario prestando sus servicios en misión para la corporación Día de la Niñez. </t>
  </si>
  <si>
    <t>Corporación infancia y desarrollo</t>
  </si>
  <si>
    <t>22/03/2011 a 30/06/2011</t>
  </si>
  <si>
    <t xml:space="preserve">Coordinadora y asesora pedagógica. Diseño e implementación del plan de gestión de zonas con la participación del equipo de trabajo de acuerdo con los lineamientos generales de la propuesta, asegurando el cumplimiento de las metas y objetivos. Elaborar informes programaticos en coordinación  con los coordinares locales y el coordinador educativo. Hacer seguimiento a la ejecución presupuestal de acuerdo al presupuesto aprobado por el Ministerio de Educación Nacional, garantizando eficiencia en la ejecución. Entre otras. </t>
  </si>
  <si>
    <t>Jardin comunitario Rafael Pombo</t>
  </si>
  <si>
    <t>02/05/2007 a 30/05/2009</t>
  </si>
  <si>
    <t xml:space="preserve">Caracterización de las familias (adultos responsables de los niños usuarios del programa). Coordinadora de la escuela de padres. Elaboración de diagnóstico identificando necesidades e intereses para plan de formación. Elaboración de plan de formación y cronograma de desarrollo. Elaboración de cronograma del plan de formación. Identificar y desarrollar estratégias que faciliten la participación de las familias. Socializar la propuesta escuela para padres con equipo, directora, agente educativo y familia. Elaboración del plan de compromiso de las familias participantes. Elaboración de proceso y presentación de informe de avance, dificultades y compromiso. </t>
  </si>
  <si>
    <t>KIARA LIZETH BASTIDAS REYES</t>
  </si>
  <si>
    <t>UNIVERSIDAD NACIONAL ABIERTA Y A DISTANCIA - UNAD</t>
  </si>
  <si>
    <t>Actualmente se encuentra en proceso de sustentación del trabajo de grado. Ha aprobado 158 créditos de 160.</t>
  </si>
  <si>
    <t>11/09/2014 A LA FECHA</t>
  </si>
  <si>
    <t>Organización No Gubernamental Sembrando semillas con éxito</t>
  </si>
  <si>
    <t>08/01/2013 a 31/03/2014</t>
  </si>
  <si>
    <t>Coordinación de proyecto sociales enfocados a la caracterización de niños y niñas en edad de primera infancia.</t>
  </si>
  <si>
    <t>Universidad Nacional Abierta y a Distancia UNAD</t>
  </si>
  <si>
    <t>04/02/2013 A 04/08/2013</t>
  </si>
  <si>
    <t xml:space="preserve">Apoyo y trabajo con escuela de padres. Diagnostico y apoyo psicosocial a estudiantes y a docentes. Apoyo a la implementación en la puesta en marcha para el proyecto gestores de convivencia. Participar en la gestión  para que diferentes entidades en el área de influencia de la institución educativa brinden apoyo en el campo de orientación escolar. </t>
  </si>
  <si>
    <t>5/1250</t>
  </si>
  <si>
    <t>MIREYA VILLADA OCAMPO</t>
  </si>
  <si>
    <t>N°124648</t>
  </si>
  <si>
    <t>07/01/2014 a la fecha</t>
  </si>
  <si>
    <t>MUNICIPIO DE LA MACARENA - META</t>
  </si>
  <si>
    <t>16/01/2012/ a 15/04/2013</t>
  </si>
  <si>
    <t>Psicóloga de comisaría de familia y enlace municipal de víctimas.</t>
  </si>
  <si>
    <t>Corporación día de la niñez</t>
  </si>
  <si>
    <t>17/01/2011 a 15/01/2012</t>
  </si>
  <si>
    <t>Información y coordinación con la alcaldía municipal. Control de estándares de calidad. Información y promoción del servicio. Atención a padres y o tutores.</t>
  </si>
  <si>
    <t xml:space="preserve">Alcaldía de Florencia, despacho de la gestora social del municipio. </t>
  </si>
  <si>
    <t>enero de 2008 a enero de 2009</t>
  </si>
  <si>
    <t>Apoyo a la oficina de gestipon social en los programas dirigidos a las madres cabeza de hogar y la política de infancia y adolescencia.</t>
  </si>
  <si>
    <t>En la propuesta ofertan un coordinador adicional al requerido según la proporción definida en los pliegos de condiciones.</t>
  </si>
  <si>
    <t>YIRA YOSARA PEREZ RAMIREZ</t>
  </si>
  <si>
    <t>LICENCIADA EN EDUCACIÓN BÁSICA CON ÉNFASIS EN CIENCIAS SOCIALES</t>
  </si>
  <si>
    <t>01/08/2014 a la fecha</t>
  </si>
  <si>
    <t>Jardín infantil sueños y aventuras</t>
  </si>
  <si>
    <t>año lectivo de 2013</t>
  </si>
  <si>
    <t xml:space="preserve">Coordinadora académica en los niveles párvulos, prejardín, jardín, transición de la educación preescolar y de los grados primero, segundo y tercer de básica primaria. </t>
  </si>
  <si>
    <t>KAROL JULIETA OSORIO CLAROS</t>
  </si>
  <si>
    <t>UNIVERSIDAD COOPERATIVA DE COLOMBIA</t>
  </si>
  <si>
    <t>N° 124048</t>
  </si>
  <si>
    <t>10/03/2014 a la fecha</t>
  </si>
  <si>
    <t>Servicios Educativos Gimnasio Moderno</t>
  </si>
  <si>
    <t>25/04/2013 a 30/06/2013</t>
  </si>
  <si>
    <t>Coordinadora pedagógica del programa de atención integral a la primera infancia. Colaborar con el rector con la planeación y evaluación institucional. Dirigir la planeación u programación académica de acuerdo con los objetivos y criterios curriculares y lineamientos del Ministerior de Educación Nacional.</t>
  </si>
  <si>
    <t>Colegio Gimnasio Moderno de Florencia</t>
  </si>
  <si>
    <t>09/08/2011 a 15/12/2012</t>
  </si>
  <si>
    <t>Coordinadora pedagógica del programa de atención integral a la primera infancia. Colaborar con el rector con la planeación y evaluación institucional. Dirigir la planeación u programación académica de acuerdo con los objetivos y criterios curriculares y lineamientos del Ministerio de Educación Nacional.</t>
  </si>
  <si>
    <t>MARIA EUGENIA LLANOS IMBACHÍ</t>
  </si>
  <si>
    <t>LICENCIADA EN PEDAGOGÍA INFANTIL</t>
  </si>
  <si>
    <t>UNIVERSIDAD DEL TOLÍMA EN CONVENIO CON LA UNIVERSIDAD DEL AMAZONÍA</t>
  </si>
  <si>
    <t>16/09/2013 a la fecha</t>
  </si>
  <si>
    <t>10/01/2012 a 15/12/2012</t>
  </si>
  <si>
    <t>Diocesis de Florencia</t>
  </si>
  <si>
    <t>11/04/2008 a 23/12/2010</t>
  </si>
  <si>
    <t>Desarrollar el proceso de enseñanza y aprendizaje de acuerdo con los programas y planes de estudio del Ministerio de Educación Nacional. Elaboración de informes sobre matriculas, evaluaciones y estadísticas que requiera el Ministerio de Educación y la Secretaria de Educación.</t>
  </si>
  <si>
    <t>SHIRLEY CUENCA PEÑA</t>
  </si>
  <si>
    <t>08/01/2014 a la fecha</t>
  </si>
  <si>
    <t xml:space="preserve">Participar en el diseño del plan y acompañamiento pedagógico para la implementación de la modalidad acordes con el proyecto pedagógico del ICBF. Conocer y participar en la construcción de la ruta integral de atención con el objeto de poder identificar deficiencias en el desarrollo de los niños y así poder servir de notificadores a la coordinación, al equipo profesional y a las familias sobre las deficiencias detectadas. Planear las actividades y los recursos para el desarrollo de las acciones pedagógicas. Implementar el acompañamiento pedagógico con las caracteristicas y derechos del desarrollo de los niños y las niñas en procura de un acompañamiento pertinente y eficaz. </t>
  </si>
  <si>
    <t>CAJA DE COMPENSACIÓN FAMILIAR DEL CAQUETA COMFACA</t>
  </si>
  <si>
    <t>02/09/2013 a 31/10/2013</t>
  </si>
  <si>
    <t>Docente del convenio de la modalidad familiar</t>
  </si>
  <si>
    <t>01/02/2011 a 14/12/2012</t>
  </si>
  <si>
    <t>19/09/2011 a 15/12/2011</t>
  </si>
  <si>
    <t xml:space="preserve">Docente del programa de atención integral a la primera infancia. Planear, organizar y ejecutar las actividades academicas de los niños que asisten al programa de primera infancia de conformidad con el nivel de estudios y normas establecidas para el efecto. Promover y estimular el desarrollo integral, físico, afectivo, social, cognitivo, emocional y espiritual de los niños a cargo. Apoyar la elaboración del Proyecto Educativo Institucional. </t>
  </si>
  <si>
    <t>9/1250</t>
  </si>
  <si>
    <t>En la propuesta ofertan un apoyo psicosocial adicional al requerido según la proporción definida en los pliegos de condiciones.</t>
  </si>
  <si>
    <t>LINA JULIETH OSORIO ALFONSO</t>
  </si>
  <si>
    <t>UNIVERSIDAD ABIERTA Y ADISTANCIA UNAD</t>
  </si>
  <si>
    <t>01/11/2013 a la fecha</t>
  </si>
  <si>
    <t>Apoyar el diseño y aplicación de evaluación del desarrollo de los niños y niñas. Apoyar el diseño e implementación de proyectos pedagógicos que respondan a una educación incluyente. Liderar procesos de trabajo para el mejoramiento permanente de las prácticas pedagógicas con los niños. Apoyar la construcción y aplicación del Plan de Formación de Familias. LIderar el proceso de caracterización de las familias de acuerdo con las herramientas entregadas por el ICBF.</t>
  </si>
  <si>
    <t>TECHING AND TUTORING COLLEGE DE COLOMBIA</t>
  </si>
  <si>
    <t>06/04/2013 a 09/08/2013</t>
  </si>
  <si>
    <t>Atención psicosocial a población infantil víctimas del conflicto y alta vulnerabilidad.</t>
  </si>
  <si>
    <t>INSTITUCIÓN EDUCATIVA SIGLO XXI</t>
  </si>
  <si>
    <t>10/09/2012 a 16/11/2012</t>
  </si>
  <si>
    <t xml:space="preserve">Atención psicosocial en los procesos de disminución de la conducta agresiva en la población estudiantil. </t>
  </si>
  <si>
    <t>CLAUDIA PATRICIA RIVAS MURCIA</t>
  </si>
  <si>
    <t>N° 128903</t>
  </si>
  <si>
    <t>01/11/2014 a la fecha</t>
  </si>
  <si>
    <t>10/09/2012 a 31/12/2012</t>
  </si>
  <si>
    <t>Psicosocial prestando sus servicios en misión para la corporación Día de la Niñez</t>
  </si>
  <si>
    <t>Sociedad Colombiana de Estudios para la educación limitada</t>
  </si>
  <si>
    <t>22/05/2012 a 05/09/2012</t>
  </si>
  <si>
    <t>Psicólogo</t>
  </si>
  <si>
    <t>LILIA CONSTANZA BERNAL HERNANDEZ</t>
  </si>
  <si>
    <t>Actualmente se encuentra en proceso de elaboración del trabajo de grado. Ha aprobado 151 créditos de 160.</t>
  </si>
  <si>
    <t>Horizontes Fundación para el Amor y la Salud</t>
  </si>
  <si>
    <t>01/09/2013 a 31/12/2013</t>
  </si>
  <si>
    <t>Pasante del centro del menor infractor nuevos días, realizando trabajos de intervención en el área psicosocial.</t>
  </si>
  <si>
    <t>02/04/2011 a 31/12/2011</t>
  </si>
  <si>
    <t>Realizar prácticas de campo en visitas domiciliarias a familias desplazadas y vulnerables, atención y acompañamiento para restitución de derechos.</t>
  </si>
  <si>
    <t>YIRLEAN BRAVO VARGAS</t>
  </si>
  <si>
    <t>15/10/2014 a la fecha</t>
  </si>
  <si>
    <t>FUNDACIÓN ALCATRAZ</t>
  </si>
  <si>
    <t>15/09/2013 a 15/12/2013</t>
  </si>
  <si>
    <t xml:space="preserve">Conformación capacitación  y seguimiento en salud mental a redes de base comunitaria iniciativas comunitarias y rutas de atención para la mitigación de los problemas relacionados con el consumo de sustancias psicoactivas. Potencializar habilidades para prevenir y mitigar el consumo de sustancias psicoactivas. </t>
  </si>
  <si>
    <t>MUNICIPIO DE SAN VICENTE DEL CAGUAN</t>
  </si>
  <si>
    <t>05/02/2013 a 01/07/2013</t>
  </si>
  <si>
    <t>Acompañamiento psicosocial y psicorientación en el área familiar.</t>
  </si>
  <si>
    <t>YINA LIZETH MOSQUERA CASTRO</t>
  </si>
  <si>
    <t>Actualmente se encuentra en proceso de elaboración del trabajo de grado. Ha aprobado 144 créditos de 162.</t>
  </si>
  <si>
    <t>Fundesarrollo</t>
  </si>
  <si>
    <t>01/06/2009 a 30/06/2012</t>
  </si>
  <si>
    <t>Orientadora y apoyo psicosocial en la implementación de los proceso de inclusión social a la población víctima del conflicto armado realizando visitas domiciliarias, brindando orientación a las víctimas y realziando talleres.</t>
  </si>
  <si>
    <t>MARIA DEL PILAR SÁNCHEZ POLANÍA</t>
  </si>
  <si>
    <t>N° 140201</t>
  </si>
  <si>
    <t>20/01/2014 a la fecha</t>
  </si>
  <si>
    <t>ALVER JUAN FRANCO RUBIANO</t>
  </si>
  <si>
    <t>PSICOLOGO</t>
  </si>
  <si>
    <t>Actualmente se encuentra en proceso de sustentación del trabajo de grado. Ha aprobado la totalidad de los créditos.</t>
  </si>
  <si>
    <t>13/01/2014 a la fecha</t>
  </si>
  <si>
    <t>01/02/2011 a 31/12/2013</t>
  </si>
  <si>
    <t>Desarrollar programas curriculares y planes de estudio de los grados y niveles estipulados en el proyecto educativo institucional PEI o el proyecto educativo comunitario. Diseñar un plan que contenga la estrategia para prevenir la deserción escolar, actualizar el manual de convivencia con base en la Ley 1098 de 2006 de Infancia y Adolescencia.</t>
  </si>
  <si>
    <t>Institución educativa el chairá José Marias Córdoba</t>
  </si>
  <si>
    <t>2013-I</t>
  </si>
  <si>
    <t xml:space="preserve">Proceso de práctia profesional en psicología realizando apoyo psicosocial a estudiantes desde el grado preescolar, docentes y padres de familia. </t>
  </si>
  <si>
    <t>JAIME GERMAN MORILLO BONILLA</t>
  </si>
  <si>
    <t>UNIVERSIDAD DEL VALLE</t>
  </si>
  <si>
    <t>N° 145880</t>
  </si>
  <si>
    <t>19/11/2013 a la fecha</t>
  </si>
  <si>
    <t xml:space="preserve">YHINA PAOLA PINILLA STERLING </t>
  </si>
  <si>
    <t>N° 131924</t>
  </si>
  <si>
    <t>08/01/2014 a 31/31/2014</t>
  </si>
  <si>
    <t xml:space="preserve">Apoyar la coordinación del programa generaciones con bienestar. Realizar monitoreo y verificación de información financiera, administrativa y contractual del programa Generaciones con Bienestar. </t>
  </si>
  <si>
    <t>30/10/2012 a 29/12/2012</t>
  </si>
  <si>
    <t>Brindar atención integral a la Primera Infancia en el marco de la estratégia de Cero a Siempre.</t>
  </si>
  <si>
    <t>ESE HOSPITAL COMUNAL LAS MALVINAS</t>
  </si>
  <si>
    <t>19/11/2012 a 28/12/2012</t>
  </si>
  <si>
    <t xml:space="preserve">Desarrollo de actividades de psicología a través de talleres lúdico-recreativos y jornadas de sensibilización de los derechos de los niños. </t>
  </si>
  <si>
    <t>SERVICIOS EDUCATIVOS GIMNASIO MODERNO LIMITADA</t>
  </si>
  <si>
    <t>ALCADÍA DE FLORENCIA</t>
  </si>
  <si>
    <t>1/838</t>
  </si>
  <si>
    <t>CARMEN ELENA SALAZAR BONILLA</t>
  </si>
  <si>
    <t>CONTADOR PÚBLICO</t>
  </si>
  <si>
    <t>N° 134696-T</t>
  </si>
  <si>
    <t>SERVICIOS EDUCATIVOS GIMNASIO MODERNO</t>
  </si>
  <si>
    <t>01/02/2014 a la fecha</t>
  </si>
  <si>
    <t xml:space="preserve">Formular y controlar los presupuestos de cada contrato de la empresa. Garantizar el cumplimiento de las metas e indicadores de la gestión administrativa de la empresa. Controlar las actividades de carácter administrativo y financiero de la empresa. presentar a la junta de socios informes periodicos de gestión y seguimiento de los planes y recursos de la empresa. Elaborar y presentar los informes de ejeciciones presupuestales ante los centros zonales. Coordinar las labores de las oficinas de contabilidad y presupuesto. Llevar el control presupuestal, registro contable y tesorería conforme con la normatividad vigente. </t>
  </si>
  <si>
    <t>01/05/2013 a la fecha</t>
  </si>
  <si>
    <t xml:space="preserve">Planificar y controlar todas las funciones relacionadas con el área contable y de impuestos con el fin de obtener la consolidación de los estados financieros y cumplimiento de las obligaciones tributarias. Coordinar la ejecución de políticas relacionadas con el área contable asegurandose que se cumplan los principios de contabilidad y las normas internacionales al igual que las políticas de la entidad y las normas fiscales vigentes. Verificar y depurar cuentas contables. Elaborar las declaraciones de impuestos nacionales y municipales. Elaborar y presentar información tributaria a la DIAN y tesorería municipal. Cierre contable anual y elaboración de los estados financieros para los asociados. </t>
  </si>
  <si>
    <t>ASOCIACIÓN DE ACUICULTORES DEL CAQUETÁ ACUICA</t>
  </si>
  <si>
    <t>29/10/2001 a 30/04/2004</t>
  </si>
  <si>
    <t xml:space="preserve">Clasificar, preparar, codificar y registrar cuentas, facturas de acuerdo con los procedimientos establecidos usando sistemas manuales y computarizado y elaborar comprobantes de ingreso y egresos. Manejo de efectivo. </t>
  </si>
  <si>
    <t>19/02/2013 a 31/01/2014</t>
  </si>
  <si>
    <t xml:space="preserve">Coordinadora administrativa y financiera en el marco del programa de atención integral a la Primera Infancia en tránsito a la Estratégia de Cero a Siempre del Minsiterio de Educación Nacional e Instituto Colombiano de Bienestar Familiar. Formular y controlar los presupuestos de cada contrato de la empresa. Garantizar el cumplimiento de las metas e indicadores de la gestión administrativa de la empresa en el programa de Atención Integral a la Primera Infancia en tránsito a la Estratégia de Cero a Siempre. Controlar las actividades de caracter financiero y administrativo de la empresa en el programa de atención integral de la primera infancia en tránsito a la estratégia de cero a siempre. Presentar al propietario infonformes periodicos de gestión y seguimiento de los planes y recursos de la empresa en el programa de atebnción integral a la primera infancia en tránsito a la estrategia de cero a siempre. Atender requerimiento o solicitudes de parte de la interventoría, FONADE, y el Ministerio de Educación Nacional. Elaborar y presentar los informes presupuestales y financieros ante la interventoria FONADE y el Minsiterio de Educación Nacional. </t>
  </si>
  <si>
    <t>COLEGIO GIMNASIO MODERNO DE FLORENCIA</t>
  </si>
  <si>
    <t>12/05/2010 a 18/02/2013</t>
  </si>
  <si>
    <t xml:space="preserve">Formular y controlar los presupuestos de cada contrato de la empresa. Garantizar el cumplimiento de las metas e indicadores de la gestión administrativa de la empresa. Controlar las actividades de carácter administrativo y financiero de la empresa en el programa de atención integral a la primera infancia PAIPI. Presentar al propietario informes periodicos de gestipon y seguimiento de los planes y recursos de la empresa en el programa de atención integral a la primera infancia PAIPI. Atender requerimiento o solicitudes de parte de la interventoria y el Ministerio de Educación Nacional. Elaborar y presentar los informes presupuestales y financieros ante la interventoría y el Ministerio de Educación. </t>
  </si>
  <si>
    <t>1775 a 1778</t>
  </si>
  <si>
    <t>COORDINADOR GENERAL DEL PROYECTO POR CADA MIL CUPOS OFERTADOS O FRACIÓN INFERIOR</t>
  </si>
  <si>
    <t>GISELA BEATRIZ GALLEGO RUÍZ</t>
  </si>
  <si>
    <t xml:space="preserve">Docente en el programa de Atención Integral a la Primera Infancia. Participar en el diseñor del plan de acompañamiento pedagógico para la implementación de la modalidad acorde con el proyecto pedagógico del ICBF, las caracteristicas de la modalidad y las condiciones particulares de la modalidad agentes educativos y las familias. Conocer y participar en la construcción de la ruta integral de atención con el objeto de poder identificar deficiencias o vulneraciones en el desarrollo de los niños y así poder servir de notificadores a la coordinación, al equipo profesional y a las mismas familias. Planear las actividades y los recursos para el desarrollo de las actividades pedagógicas. Implementar el acompañamiento pedagógico en coherencia con las características y derechos de los niños y niñas y el contexto en procura de un acompañamiento pertinenete y eficaz. </t>
  </si>
  <si>
    <t>ASOCIACIÓN DE PADRES DE FAMILIA DEL PROGRAMA JARDÍN COMUNITARIO RAFAEL POMBO</t>
  </si>
  <si>
    <t>09/08/2008 a 29/02/2012</t>
  </si>
  <si>
    <t>Agente educativo. Elaborar y evaluar la programación diaria de actividades para estimular el desarrollo integral de los niños especificamente para cada área de las actividades a realizar. Dirigir la participación de los animadores en la realziación de las actividades de los niños. Organizar, ejecutar y evaluar la capacitación de los padres usuarios para garantizar el desarrollo de las actividades. Promover y establecer la coordinación interistitucional y la organización y participación comunitaria.</t>
  </si>
  <si>
    <t>1723 a 1744</t>
  </si>
  <si>
    <t>EDITH JOHANNA VARGAS</t>
  </si>
  <si>
    <t>CENTRO EDUCATIVO CHIQUITENES CREATIVOS</t>
  </si>
  <si>
    <t>02/05/2012 a 30/05/2014</t>
  </si>
  <si>
    <t>Coordinadora academica de preescolar. Coordinar las actividades de enseñanza en la institución como asignación de personal, tamaño de los grados y preparación de horarios. Dirigir y coordinar la selección, contratación, entrenamiento, evaluación y promoción de profesores. Evaluar contenidos curriculares, métodos de enseñanza, y participación de la comunidad en programas de educación. Organizar y mantener procedimientos para la conservación de registros</t>
  </si>
  <si>
    <t>1833 a 1844</t>
  </si>
  <si>
    <t>ELENA HERNANDEZ VALERO</t>
  </si>
  <si>
    <t>CONTADORA PÚBLICA</t>
  </si>
  <si>
    <t>N° 91227-T</t>
  </si>
  <si>
    <t>09/01/2014 a la fecha</t>
  </si>
  <si>
    <t xml:space="preserve">En el marco de la atención integral a la primera infancia formular y controlar los presupuestros de cada contrato de la fundación. Garantizar el cumplimiento de las metas e indicadores de la gestión administrativa de la fundación. Controlar las actividades de carácter financiero y administrativo. Presentar a la junta de socios informes periodicos de gestión y seguimineto de los planes y recursos. Atender requerimientos y solicitudes de parte de los Centros Zonales del ICBF. Elaborar y presentar los informes y ejecuciones presupuestales y financieros ante los Centros Zonales del ICBF. Coordinar las labores de las oficinas de contabilidad y presupuesto. Llevar el control presupuestal, registro contable y tesorería conforme a la normatividad vigente. </t>
  </si>
  <si>
    <t>MUNICIPIO DE LA MONTAÑITA</t>
  </si>
  <si>
    <t>21/01/2013 a 08/01/2014</t>
  </si>
  <si>
    <t>Elaborar el plan de acción de la secretaria de gobierno y desarrollo del municipio. Ejercer la secretaría técnica del consejo de gobierno municipal. Dirigir y coordinar la operatividad de las políticas, planes, programas y proyectos de participación comunitaria. Coordinar la rendición de cuentas a la comunidad y la garantia de la participación y control social. Coordinar y asesorar a las comunidades en mecanismos de participación ciudadana.</t>
  </si>
  <si>
    <t>1920 a 1946</t>
  </si>
  <si>
    <t>3/2950</t>
  </si>
  <si>
    <t>FENER DE LOS RÍOS BARRERA</t>
  </si>
  <si>
    <t>ADMINISTRADOR FINANCIERO</t>
  </si>
  <si>
    <t>UNIVERSIDAD DEL TOLIMA EN CONVENIO CON LA UNIVERSIDAD DE LA AMAZONIA</t>
  </si>
  <si>
    <t>07/11/2008 a 30/12/2010</t>
  </si>
  <si>
    <t xml:space="preserve">Organizar y coordinar la elaboración del plan educativo de acuerdo con las prioridades determinandas en el plan de desarrollo departamental en coordinación con la secretaria de educación departamental. Diseñar y aplicar mecanismos de particiapción de la comunidad en la formulación del plan educativo para el departameto. Propiciar el incremento de la cobertura del servicio público educativo prestado por la secretaria de educaci´pon. Coordinar con entidades dedicadas a la promoción de la educación y la cultura del departamento la programación y ejecución de planes para integrar y obtimizar recursos. Diseñar políticas y establecer criterios y mecanismos para determinar prioridades en la ejecución de planes y programas propias de la secretaria de educación. Formula metas específicas para cada fase del plan educativo y para los insumos procesos, resultados e impactos del mismo. </t>
  </si>
  <si>
    <t>1783  1815</t>
  </si>
  <si>
    <t>CECILIA SILVA FACUNDO</t>
  </si>
  <si>
    <t>N° 21941-T</t>
  </si>
  <si>
    <t>02/10/2006 a 31/03/2013</t>
  </si>
  <si>
    <t xml:space="preserve">En el marco de los proyectos de la atención integral a la primera infancia. Paricipar en el comité curricular y en lo demás que sea requerido. Colaborar con el representante lagal en la planeación y evaluación institucional. Dirigir la planeación y programación académica de acuerdo con los objetivos y criterios curriculares. Coordinar la acción academica con la administración de alumnos y profesores. Fomentar la investigación científica para el logro de los propósitos educativos. Adminsitar el personal a su cargo de acuerdo con las normas vigentes. Elaborar y actualizar el diagnostico institucional. </t>
  </si>
  <si>
    <t>1816  1831</t>
  </si>
  <si>
    <t>OLGA LEONOR ARENAS DE SILVA</t>
  </si>
  <si>
    <t>TRABAJADORA SOCIAL</t>
  </si>
  <si>
    <t>COLEGIO MAYOR DE CUNDINAMARCA</t>
  </si>
  <si>
    <t>N° 040014112A</t>
  </si>
  <si>
    <t>10/05/2005 a 18/12/2012</t>
  </si>
  <si>
    <t xml:space="preserve">Diseño e implementación de la propuesta pedagógica para la atención de los niños en Priemra Infancia. Planear y desarrollar el proceso de formación y capacitación a los agentes educativos. Direccionar y supervisar el proceso pedagógico con el enfoque de desarrollo de competencias en primera infancia. Hacer seguimiento y evaluación al componente pedagógico en la implementación del PAI. </t>
  </si>
  <si>
    <t>1814 a 1880</t>
  </si>
  <si>
    <t>LUZ STELLA PERDOMO ORTIZ</t>
  </si>
  <si>
    <t>25/08/2013 a la fecha</t>
  </si>
  <si>
    <t>Participar en el diseño del plan de acompañamiento pedagógico para la implementación de la modalidad acordes con el proyecto pedagógico del ICBF. Conocer y participar en la construcción de la ruta integral de atención con el objeto de poder identificar deficiencias o vulneraciones en el desarrollo de los niños y poder servir de notificador a la coordinación, al equipo profesional y a las mismas familias sobre las deficiencias detectadas. Planear las actividades y los recursos para el desarrollo de las acciones pedagógicas.</t>
  </si>
  <si>
    <t>04/05/2010 a 15/10/2011</t>
  </si>
  <si>
    <t xml:space="preserve">Plenear, organizar y ejecutar las actividades académicas de los niños que asisten al programa de primera infancia de conformidad con el nivel de estudio y normas establecidas para tal efecto. Promover y estimular el desarrollo integral físico, afectivo, social, cognitivo, emocional y espiritual de los niños a cargo. Apoyar la elaboración del proyecto educativo institucional. </t>
  </si>
  <si>
    <t>1881 a 1896</t>
  </si>
  <si>
    <t>LEIDY JOHANNA SILVA LÓPEZ</t>
  </si>
  <si>
    <t>1013 597166</t>
  </si>
  <si>
    <t>06/02/2012 a 15/12/2012</t>
  </si>
  <si>
    <t>1897 a 1918</t>
  </si>
  <si>
    <t>1/2950</t>
  </si>
  <si>
    <t xml:space="preserve">
Disposición de un equipo adicional al requerido por manual operativo, para la administración de la ejecución del contrato a suscribir.</t>
  </si>
  <si>
    <r>
      <t xml:space="preserve">EL PROPONENTE CUMPLE   </t>
    </r>
    <r>
      <rPr>
        <b/>
        <sz val="12"/>
        <color rgb="FFFF0000"/>
        <rFont val="Arial"/>
        <family val="2"/>
      </rPr>
      <t>X</t>
    </r>
    <r>
      <rPr>
        <b/>
        <sz val="12"/>
        <color rgb="FF000000"/>
        <rFont val="Arial"/>
        <family val="2"/>
      </rPr>
      <t xml:space="preserve">     NO CUMPLE _______</t>
    </r>
  </si>
  <si>
    <t xml:space="preserve">                                                 INSTITUTO COLOMBIANO DE BIENESTAR FAMILIAR - ICBF</t>
  </si>
  <si>
    <t xml:space="preserve">PROPONENTE: HORIZONTES FUNDACION PARA EL AMOR Y LA SALUD </t>
  </si>
  <si>
    <r>
      <t>CUMPLE</t>
    </r>
    <r>
      <rPr>
        <b/>
        <u/>
        <sz val="12"/>
        <color rgb="FF000000"/>
        <rFont val="Arial"/>
        <family val="2"/>
      </rPr>
      <t xml:space="preserve"> X</t>
    </r>
    <r>
      <rPr>
        <b/>
        <sz val="12"/>
        <color rgb="FF000000"/>
        <rFont val="Arial"/>
        <family val="2"/>
      </rPr>
      <t xml:space="preserve"> NO CUMPLE</t>
    </r>
  </si>
  <si>
    <r>
      <t xml:space="preserve">CUMPLE </t>
    </r>
    <r>
      <rPr>
        <b/>
        <u/>
        <sz val="12"/>
        <color rgb="FF000000"/>
        <rFont val="Arial"/>
        <family val="2"/>
      </rPr>
      <t>X</t>
    </r>
    <r>
      <rPr>
        <b/>
        <sz val="12"/>
        <color rgb="FF000000"/>
        <rFont val="Arial"/>
        <family val="2"/>
      </rPr>
      <t>NO CUMPLE</t>
    </r>
  </si>
  <si>
    <r>
      <t xml:space="preserve">CUMPLE </t>
    </r>
    <r>
      <rPr>
        <b/>
        <u/>
        <sz val="12"/>
        <color rgb="FF000000"/>
        <rFont val="Arial"/>
        <family val="2"/>
      </rPr>
      <t>X</t>
    </r>
    <r>
      <rPr>
        <b/>
        <sz val="12"/>
        <color rgb="FF000000"/>
        <rFont val="Arial"/>
        <family val="2"/>
      </rPr>
      <t xml:space="preserve"> NO CUMPLE</t>
    </r>
  </si>
  <si>
    <t>CUMPLE X NO CUMPLE</t>
  </si>
  <si>
    <t>CAJA DE COMPENSACION FAMILIAR DEL CAQUETA "COMFACA"</t>
  </si>
  <si>
    <t>CUMPLE XNO CUMPLE</t>
  </si>
  <si>
    <r>
      <t xml:space="preserve">EL PROPONENTE CUMPLE    </t>
    </r>
    <r>
      <rPr>
        <b/>
        <sz val="12"/>
        <color rgb="FFFF0000"/>
        <rFont val="Arial"/>
        <family val="2"/>
      </rPr>
      <t xml:space="preserve">X      </t>
    </r>
    <r>
      <rPr>
        <b/>
        <sz val="12"/>
        <color rgb="FF000000"/>
        <rFont val="Arial"/>
        <family val="2"/>
      </rPr>
      <t xml:space="preserve"> NO CUMPLE _______</t>
    </r>
  </si>
  <si>
    <t>FUNDACION INTEGRAL PARA EL DESARROLLO J.S.G-FUNDAR J.S.G</t>
  </si>
  <si>
    <t>NUMERO DE NIT:</t>
  </si>
  <si>
    <r>
      <t xml:space="preserve">EL PROPONENTE CUMPLE    </t>
    </r>
    <r>
      <rPr>
        <b/>
        <sz val="12"/>
        <color rgb="FFFF0000"/>
        <rFont val="Arial"/>
        <family val="2"/>
      </rPr>
      <t>X</t>
    </r>
    <r>
      <rPr>
        <b/>
        <sz val="12"/>
        <color rgb="FF000000"/>
        <rFont val="Arial"/>
        <family val="2"/>
      </rPr>
      <t xml:space="preserve">      NO CUMPLE _______</t>
    </r>
  </si>
  <si>
    <t>PROPONENTE:</t>
  </si>
  <si>
    <t>FUNDACION HUELLAS DE AFECTO Y FELICIDAD - FUNDAHAF</t>
  </si>
  <si>
    <r>
      <t xml:space="preserve">EL PROPONENTE CUMPLE   </t>
    </r>
    <r>
      <rPr>
        <b/>
        <sz val="12"/>
        <color rgb="FFFF0000"/>
        <rFont val="Arial"/>
        <family val="2"/>
      </rPr>
      <t>X</t>
    </r>
    <r>
      <rPr>
        <b/>
        <sz val="12"/>
        <color rgb="FF000000"/>
        <rFont val="Arial"/>
        <family val="2"/>
      </rPr>
      <t xml:space="preserve">   NO CUMPLE _______</t>
    </r>
  </si>
  <si>
    <t xml:space="preserve">CORPORACION EDUCATIVA PAZ Y VIDA </t>
  </si>
  <si>
    <t xml:space="preserve">ASOCIACION DE MUJERES PRODUCTORAS DE CARNICOS DEL CAQUETA -ASOMUPCAR </t>
  </si>
  <si>
    <r>
      <t xml:space="preserve">EL PROPONENTE CUMPLE  </t>
    </r>
    <r>
      <rPr>
        <b/>
        <sz val="12"/>
        <color rgb="FFFF0000"/>
        <rFont val="Arial"/>
        <family val="2"/>
      </rPr>
      <t>X</t>
    </r>
    <r>
      <rPr>
        <b/>
        <sz val="12"/>
        <color rgb="FF000000"/>
        <rFont val="Arial"/>
        <family val="2"/>
      </rPr>
      <t xml:space="preserve">  NO CUMPLE _______</t>
    </r>
  </si>
  <si>
    <t>DOS (2)</t>
  </si>
  <si>
    <t>DIECINUEVE (19) MUNICIPIO DE MONTAÑITA</t>
  </si>
  <si>
    <t>28 de Noviembre de 2014</t>
  </si>
  <si>
    <t>FONDO FINANCIERO DE PROYECTOS DE DESARROLLO FONADE</t>
  </si>
  <si>
    <t>780 a 790</t>
  </si>
  <si>
    <t>791 a 801</t>
  </si>
  <si>
    <t>VÍA AL AEROPUERTO INSPECCIÓN DE LA UNIÓN PENEYA</t>
  </si>
  <si>
    <t>DG CANCHA PRINCIPAL</t>
  </si>
  <si>
    <t>CDI FAMILIAR</t>
  </si>
  <si>
    <t>MONTAÑITA RURAL</t>
  </si>
  <si>
    <t>DIAGONAL A LA ESCUELA DE SANTUARIO</t>
  </si>
  <si>
    <t>MATEGUADA</t>
  </si>
  <si>
    <t>1/98</t>
  </si>
  <si>
    <t>GIOVANNA NUÑEZ TORRES</t>
  </si>
  <si>
    <t>Participar en el diseño del Plan de Acompañamiento Pedagógico acorde con el proyecto pedagogico del ICBF. Conocer y participar en la construcción de la rutra integral de atención. Planear las actividades y los recursos para el desarrollo de las acciones pedagógicas.</t>
  </si>
  <si>
    <t>08/11/2011 a 18/04/2012</t>
  </si>
  <si>
    <t>Coordinadora pedagógica del programa de atención integral a la primera infancia.</t>
  </si>
  <si>
    <t>RICHARD ALEXANDER SAMBONI PEÑA</t>
  </si>
  <si>
    <t>N° 141680</t>
  </si>
  <si>
    <t xml:space="preserve">Apoyar el diseño y aplicaicón de evaluación del desarrollo de niños y niñas. Detección temprana de casos de probles en el desarrollo y diseño de estrategias de apoyo para trabajar sobre factores de riesgo. Apoyar el diseño e implementación de proyectos pedagógicos que respondan a una educación incluyente. </t>
  </si>
  <si>
    <t>2010 I-II</t>
  </si>
  <si>
    <t xml:space="preserve">Realizar encuentros de acompañamiento y capacitación a los padres de familia y cuidadores de los niños y niñas beneficiarias. Efectuar actividades de promoción del buen trato. Hacer visitas domiciliarias a familias que presentan posible vulneración de derechos. </t>
  </si>
  <si>
    <t>2/450</t>
  </si>
  <si>
    <t>MARITZA IMBACHÍ CERON</t>
  </si>
  <si>
    <t>LICENCIADA EN EDUCACIÓN BÁSICA PRIMARIA CON ÉNFASIS EN IDIOMAS EXTRANJEROS</t>
  </si>
  <si>
    <t>UNIVERSIDAD DEL MAGDALENA</t>
  </si>
  <si>
    <t xml:space="preserve">Trabajo en el programa de atención integral a la primera infancia. Participación en el plan de acompañamiento a las actividades pedagógicas. Construcción de la ruta integral de atención. Planear las actividades y los recursos para el desarrollo de las acciones pedagógicas. </t>
  </si>
  <si>
    <t>19/02/2013 a 30/06/2013</t>
  </si>
  <si>
    <t>AURORA PUENTES VIDAL</t>
  </si>
  <si>
    <t>LICENCIADA EN LENGUA CASTELLANA Y LITERATURA</t>
  </si>
  <si>
    <t>Coordinadora pedagógica y docente del programa de atención integral a la primera infancia.</t>
  </si>
  <si>
    <t>16/11/2010 a 18/02/2013</t>
  </si>
  <si>
    <t>3/450</t>
  </si>
  <si>
    <t>RAMIRO HORTA TRUJILLO</t>
  </si>
  <si>
    <t>N° 143203</t>
  </si>
  <si>
    <t xml:space="preserve">Diseñar el plan de acción desde el PAI. Diseñar estrategias para la ejecución, monitoreo y evaluación de la política de primera infancia. Coordinar la sistematización de la información sobre la implementación de la atención de la primera infancia. Participar en las mesas de primera infancia del municipio. </t>
  </si>
  <si>
    <t>PARROQUIA DE SAN JUAN MARIA VIANNEY</t>
  </si>
  <si>
    <t>11/08/2010 a 15/06/2012</t>
  </si>
  <si>
    <t>Coordinador de proyectos comunitarios con niños, jóvenes y familias en situación de desplazamiento.</t>
  </si>
  <si>
    <t>LUZ DARY DÍAZ GARZÓN</t>
  </si>
  <si>
    <t>PSICOLOGO SOCIAL COMUNITARIA</t>
  </si>
  <si>
    <t>Registro N° PR02600 expedido por el instituna departamental de salud del Caquetá</t>
  </si>
  <si>
    <t>14/11/2013 a la fecha</t>
  </si>
  <si>
    <t xml:space="preserve">Psicologa del programa de atención integral a la primera infancia. Apoyar el desarrollo del modelo de atención a niños y niñas, participar en las estrategias de planeación, seguimiento y evaluación del proceso. Liderar procesos de trabajo para el mejoramiento permanente de las prácticas pedagógicas con los niños. </t>
  </si>
  <si>
    <t>YISELA COMETA ROMERO</t>
  </si>
  <si>
    <t>PSCOLOGO</t>
  </si>
  <si>
    <t>FUNDACIÓN UNIVERSITARIA MANUELA BELTRÁN</t>
  </si>
  <si>
    <t>N° 137900</t>
  </si>
  <si>
    <t xml:space="preserve">Apoyar el desarrollo del modelo de atención a niños y niñas, participar en las estrategias de planeación, seguimiento y evaluación del proceso. Liderar procesos de trabajo para el mejoramiento permanente de las prácticas pedagógicas con los niños. </t>
  </si>
  <si>
    <t>TRES (3) ZONA CENTRO - CENTRO ZONAL FLORENCIA 1</t>
  </si>
  <si>
    <t>FONDE FINANCIERO DE PROYECTOS DE DESARROLLO FONADE</t>
  </si>
  <si>
    <t>1044 a 1054</t>
  </si>
  <si>
    <t>1055 a 1065</t>
  </si>
  <si>
    <t>INSTITUTO COLOMBIANO DE BIENESTAR FAMILIAR ICBF REGIONAL CAQUETÁ</t>
  </si>
  <si>
    <t>0</t>
  </si>
  <si>
    <t>260</t>
  </si>
  <si>
    <t>CRA 15 n° 7 36 Barrio las Torres</t>
  </si>
  <si>
    <t>1/116</t>
  </si>
  <si>
    <t>DISLEY ESCOBAR CORTÉS</t>
  </si>
  <si>
    <t>LICENCIADO EN LENGUA CASTELLANA Y LITERATURA</t>
  </si>
  <si>
    <t>16-09-2013 a la fecha</t>
  </si>
  <si>
    <t>Atención Integral a la Primera Infancia. Participar en el diseño del Plan de Acompañamiento Pedagógico acorde con el proyecto pedagogico del ICBF. Conocer y participar en la construcción de la rutra integral de atención. Planear las actividades y los recursos para el desarrollo de las acciones pedagógicas.</t>
  </si>
  <si>
    <t>GIMNASIO MODERNO DE FLORENCIA</t>
  </si>
  <si>
    <t>10-01-2012 a 18-02-2013</t>
  </si>
  <si>
    <t>Coordinadora del programa pedagógico de Atención Integral a la Primera Infancia.</t>
  </si>
  <si>
    <t>APOYO PSICOSOCIAL</t>
  </si>
  <si>
    <t>ADRIANA BENITES ROJAS</t>
  </si>
  <si>
    <t>N° 138599</t>
  </si>
  <si>
    <t>1/200</t>
  </si>
  <si>
    <t xml:space="preserve">JAIDI MILENA CULMA LUGO </t>
  </si>
  <si>
    <t>22/03/2011 a 15-11-2012</t>
  </si>
  <si>
    <t>Coordinador del programa población rural dispersa.</t>
  </si>
  <si>
    <t>2/200</t>
  </si>
  <si>
    <t>MARGARITA RODRÍGUEZ CHÁVEZ</t>
  </si>
  <si>
    <t>N° 144277</t>
  </si>
  <si>
    <t>16-08-2014 a la fecha</t>
  </si>
  <si>
    <t>INSTITUCIÓN EDUCATIVA CORAZÓN INMACULADO DE MARIA</t>
  </si>
  <si>
    <t>26-02-2013 a 26-08-2013</t>
  </si>
  <si>
    <t xml:space="preserve">Práctica profesional en psicología desarrollando conferencias a escuelas de padres, dictar charlas de orientación en valores éticos y morales a estudiantes, analizar situaciones conflictivas que se presentan en la institución, brindar apoyo psicosocial a los niños y adolescentes. </t>
  </si>
  <si>
    <t>CLAUDIA LILIANA SALAZAR BARCO</t>
  </si>
  <si>
    <t>N° 130919</t>
  </si>
  <si>
    <t>01-08-2014 a la fecha</t>
  </si>
  <si>
    <t>CORPORACIÓN PARA EL FOMENTO DE LA EDUCACIÓN TÉCNICA FORMAL Y NO FORMAL DEL CAQUETÁ</t>
  </si>
  <si>
    <t>01-11-2012 a 31-07-2014</t>
  </si>
  <si>
    <t>Hacer valoración diagnóstica sobre las caracteristicas psicomotrices, psicoemocionales y psicosociales de cada una de los niños y niñas, madres gestantes y lactantes del CDI. Elaborar propuesta de valoración y acompañamiento psicológico de los niños, niñas, madres gestantes y lactantes del CDI</t>
  </si>
  <si>
    <t>CINCO (5) ZONA COMUNA NORORIENTAL - CENTRO ZONAL FLORENCIA 1</t>
  </si>
  <si>
    <t>SERVICIOS EDUCATIVO GIMNASIO MODERNO LIMITADA</t>
  </si>
  <si>
    <t>1285 a 1295</t>
  </si>
  <si>
    <t>1296 a 1306</t>
  </si>
  <si>
    <t>1307 a 1317</t>
  </si>
  <si>
    <t>1318 a 1328</t>
  </si>
  <si>
    <t>1329 a 1335</t>
  </si>
  <si>
    <t>1336 a 1344</t>
  </si>
  <si>
    <t>1166</t>
  </si>
  <si>
    <t>CRA 4 BIS 2 F 30 34</t>
  </si>
  <si>
    <t>TRANSVERSAL 6 BIS 12 AV 0</t>
  </si>
  <si>
    <t>OCHO (8) MUNICIPIO DE MILAN</t>
  </si>
  <si>
    <t>1552 a 1562</t>
  </si>
  <si>
    <t>1563 a 1573</t>
  </si>
  <si>
    <t>1574 a 1584</t>
  </si>
  <si>
    <t>Experiencia ralacionada en los grupos (1, 9, 19, 3 y 8)</t>
  </si>
  <si>
    <t>Experiencia ralacionada en el grupo 5</t>
  </si>
  <si>
    <t>1585 a 1591</t>
  </si>
  <si>
    <t>327</t>
  </si>
  <si>
    <t>CALLE 3 N° 13 21 CENTRO</t>
  </si>
  <si>
    <t>CALLE 1 FRENTE AL 11 ESTE</t>
  </si>
  <si>
    <t>SAN ANTONIO DE GETUCHA</t>
  </si>
  <si>
    <t>HORIZONTES FUNDACIÓN PARA EL AMOR Y LA SALUD</t>
  </si>
  <si>
    <t>grupo a la que se presenta</t>
  </si>
  <si>
    <t>GRUPO 4  - ZONA COMUNA SUR - CENTRO ZONAL FLORENCIA 1 MAS CENTRO POBLADO NORCASIA, PARÁ Y PUERTO ARANGO</t>
  </si>
  <si>
    <t>HORIZONTES FUNDACION PARA EL AMOR Y LA SALUD</t>
  </si>
  <si>
    <t>INSTITUTO COLOMBIANO DE BIENESTAR FAMILIAR</t>
  </si>
  <si>
    <t>006</t>
  </si>
  <si>
    <t>NA</t>
  </si>
  <si>
    <t>071</t>
  </si>
  <si>
    <t>074</t>
  </si>
  <si>
    <t>CARRERA 16 A N 2A - 27 BARRIO SAN LUIS MUNICIPIO FLORENCIA CENTRO ZONAL FLORENCIA 1</t>
  </si>
  <si>
    <t>CARRERA 10 A N 35A - 41 BARRIO LAS BRISAS BAJAS MUNICIPIO FLORENCIA CENTRO ZONAL FLORENCIA 1</t>
  </si>
  <si>
    <t>CARRERA 10 CALLE 2C BARRIO TIRSO QUINTERO MUNICIPIO FLORENCIA CENTRO ZONAL FLORENCIA 1</t>
  </si>
  <si>
    <t>CARRERA 3A 3 - 71 BARRIO EL TRIUNFO - LAS MALVINAS MUNICIPIO FLORENCIA CENTRO ZONAL FLORENCIA 1</t>
  </si>
  <si>
    <t>CARRERA 10 CALLE 2C BARRIOLA ESPERANZA MUNICIPIO FLORENCIA CENTRO ZONAL FLORENCIA 1</t>
  </si>
  <si>
    <t>MANZANA 4 CASA 46 BARRIO LA ESMERALDA MUNICIPIO FLORENCIA CENTRO ZONAL FLORENCIA 1</t>
  </si>
  <si>
    <t>SI COMODATO</t>
  </si>
  <si>
    <t>CORREGIMIENTO EL PARÁ VIA PRINCIPAL MUNICIPIO FLORENCIA CENTRO ZONAL FLORENCIA 1</t>
  </si>
  <si>
    <t>CORREGIMIENTO EL NORCACIA VIA PRINCIPAL MUNICIPIO FLORENCIA CENTRO ZONAL FLORENCIA 1</t>
  </si>
  <si>
    <t>CORREGIMIENTO DE PUERTO ARANGO MUNICIPIO FLORENCIA CENTRO ZONAL FLORENCIA 1</t>
  </si>
  <si>
    <t>CALLE 4 NUMERO 6 - 45 BARRIO EL COMERCIO MUNICIPIO PUERTO RICO CENTRO ZONAL PUERTO RICO</t>
  </si>
  <si>
    <t>CORREGIMIENTO DE RIO NEGRO VIA PRINCIPAL MUNICIPIO PUERTO RICO CENTRO ZONAL PUERTO RICO</t>
  </si>
  <si>
    <t>CALLE 6 NUMERO 16 - 39 BARRIO EL JARDIN MUNICIPIO PUERTO RICO CENTRO ZONAL PUERTO RICO</t>
  </si>
  <si>
    <t>CORREGIMIENTO LA ESMERALDA MUNICIPIO PUERTO RICO CENTRO ZONAL PUERTO RICO</t>
  </si>
  <si>
    <t>CALLE 5 NUMERO 1 - 11 BARRIO LAS MERCEDES MUNICIPIO EL PAUJIL CENTRO ZONAL PUERTO RICO</t>
  </si>
  <si>
    <t>CARRERA 5 NUMERO 8 - 35 BARRIO EL RECREO MUNICIPIO EL DONCELLO CENTRO ZONAL PUERTO RICO</t>
  </si>
  <si>
    <t>CARRERA 4 CALLE 3 ESQUINA BARRIO ALAMENDA MUNICIPIO MORELIA CENTRO ZONAL FLORENCIA 1</t>
  </si>
  <si>
    <t>TRANSVERSAL 6A ESTE 12 0 MUNICIPIO FLORENCIA CENTRO ZONAL FLORENCIA 1</t>
  </si>
  <si>
    <t>CALLE 1 LOTE 9 - 47 MUNIPIO FLORENCIA CENTRO ZONAL FLORENCIA 1</t>
  </si>
  <si>
    <t>VEREDA LA CARBONA CORREGIMIENTO CARAÑO KILOMETRO 10 MUNICIPIO FLORENCIA CENTRO ZONAL FLORENCIA 1</t>
  </si>
  <si>
    <t>EIDER CIFUENTES MUÑOZ</t>
  </si>
  <si>
    <t>01/09/2013 A LA FECHA</t>
  </si>
  <si>
    <t>COORDINADORA MODALIDAD FAMILIAR</t>
  </si>
  <si>
    <t>MAURICIO SANCHEZ GONZALEZ</t>
  </si>
  <si>
    <t>ADMINISTRADOR PÚBLICO</t>
  </si>
  <si>
    <t>ESCUELA SUPERIOR DE ADMINISTRACIÓN PÚBLICA</t>
  </si>
  <si>
    <t>1048774-T</t>
  </si>
  <si>
    <t>15/01/2013 A LA FECHA</t>
  </si>
  <si>
    <t>PROFESIONAL EDUCADOR FAMILIAR SRAP</t>
  </si>
  <si>
    <t>1/150</t>
  </si>
  <si>
    <t>DIEGO EDINSON OROÑEZ</t>
  </si>
  <si>
    <t>NO APORTA</t>
  </si>
  <si>
    <t>15/01/2014 A LA FECHA</t>
  </si>
  <si>
    <t>APOYO PSICOSOCIAL EN LA MODALIDAD CDI</t>
  </si>
  <si>
    <t>MARIA ROSA QUINTO</t>
  </si>
  <si>
    <t>01/08/2013 AL 15/07/2014</t>
  </si>
  <si>
    <t>PROFESIONAL PSICOLOGA EN LA MODALIDAD CDI</t>
  </si>
  <si>
    <t>LOS SOPORTES DE LA HOJA DE VIDA ESTAN REGISTRADOS CON LOS FOLIOS DEL 332 AL 341</t>
  </si>
  <si>
    <t>CIELO CONSTAZA VANEGAS</t>
  </si>
  <si>
    <t>FUNDACIÓN ANGEL DE MI GUARDA</t>
  </si>
  <si>
    <t>15/01/2013 AL 15/01/2014</t>
  </si>
  <si>
    <t>ACOMPAÑAMIENTO PSICOSOCIAL EN LOS DIFERENTES PROGRAMAS Y PROYECTOS DE LA FUNDACIÓN</t>
  </si>
  <si>
    <t>OLGA ISABEL GONZALEZ</t>
  </si>
  <si>
    <t>01/09/2013 AL 31/12/2013</t>
  </si>
  <si>
    <t>APOYO PSICOSOCIAL EN LA MODALIDAD FAMILIAR</t>
  </si>
  <si>
    <t>826-830</t>
  </si>
  <si>
    <t>ALCALDIA DE FLORENCIA</t>
  </si>
  <si>
    <t>025</t>
  </si>
  <si>
    <t>833-836</t>
  </si>
  <si>
    <t>027</t>
  </si>
  <si>
    <t>839-842</t>
  </si>
  <si>
    <t>1/816</t>
  </si>
  <si>
    <t>DORA LUZ ORTIZ MORALES</t>
  </si>
  <si>
    <t>UNIVESIDAD NACIONAL ABIERTA Y A DISTANCIA - UNAD</t>
  </si>
  <si>
    <t>01/09/2013 AL 31/12/2013
15/01/2014 AL 31/07/2014
01/08/2014 AL 31/10/2014
01/11/2014 AL 15/12/2014</t>
  </si>
  <si>
    <t>1/1000</t>
  </si>
  <si>
    <t>JAMES ARIEL RICO TORRES</t>
  </si>
  <si>
    <t>ADMINISTRADOR DE EMPRESAS</t>
  </si>
  <si>
    <t>PREESCOLAR FRANSISQUITO DE ASIS</t>
  </si>
  <si>
    <t>02/01/2008 AL 15/07/2009</t>
  </si>
  <si>
    <t>COORDINAR LAS ACTIVIDADES DE ENSEÑAZA DE LA INSTITUCIÓN</t>
  </si>
  <si>
    <t>SANDRA LILIANA VALLEJO RODRIGUEZ</t>
  </si>
  <si>
    <t>UNIVERSIDAD INCA DE COLOMBIA</t>
  </si>
  <si>
    <t>ASOCIACION DE MUJERES PRODUCTORAS DE CARNICOS DEL CAQUETA</t>
  </si>
  <si>
    <t>2005 - 2007</t>
  </si>
  <si>
    <t>PROFESIONAL DE APOYO PARA LAS MODALIDADES DE EDUCADOR FAMILIAR Y DESARROLLO DE FAMILIAS</t>
  </si>
  <si>
    <t>01/01/2011 AL 31/12/11</t>
  </si>
  <si>
    <t>SERVICIOS PROFESIONALES COMO CORDINADORA DE ATENCION PSICOSOCIAL</t>
  </si>
  <si>
    <t>LUZ MERY LOZADA OLAYA</t>
  </si>
  <si>
    <t>LICENCIADA EN PEDAGOGIA INFANTIL</t>
  </si>
  <si>
    <t>14/04/2010 AL 15/12/2010
25/04/2011 AL 15/10/2011
10/01/2012 AL 15/04/2012
03/05/2012 AL 25/08/2012</t>
  </si>
  <si>
    <t>AUXILIAR DOCENTE MODALIDA FAMILIAR</t>
  </si>
  <si>
    <t>15/01/2014 AL 15/12/2014</t>
  </si>
  <si>
    <t>DOCENTE MODALIDA CDI</t>
  </si>
  <si>
    <t>BEATRIZ SUAREZ SALDAÑA</t>
  </si>
  <si>
    <t>LICENCIADA EN EDUCACIÓN PREESCOLAR</t>
  </si>
  <si>
    <t>CORPORACION UNIDAD DE CARRERAS TECNICAS PROFESIONALES DEL CAUCA</t>
  </si>
  <si>
    <t>03/09/2012 AL 15/12/2012</t>
  </si>
  <si>
    <t>DOCENTE ENTORNO FAMILIAR DEL PROGGRAMA DE ATENCION INTEGRAL A LA PRIMERA INFANCIA</t>
  </si>
  <si>
    <t>01/03/2013 AL 15/12/2014
15/10/2012 AL 31/12/2012
15/01/2013 AL 28/02/2013</t>
  </si>
  <si>
    <t>PROFESIONAL PEDAGOGA MODALIDAD CDI - ESTRATEGIA DE ATENCION INTEGRAL A LA PRIMERA INFANCIA.</t>
  </si>
  <si>
    <t>LUZ STELLA CHAVEZ ROJAS</t>
  </si>
  <si>
    <t>LICENCIADA EN LINGÜÍSTICA Y LITERATURA</t>
  </si>
  <si>
    <t>CORPORACION EDUCATIVA AMIGOS INSTUTTO JEAN PIAGET</t>
  </si>
  <si>
    <t>01/02/1998 AL 14/09/2012</t>
  </si>
  <si>
    <t>COODINADORA DE AUTO REGULACIÓN Y CONVIVENCIA</t>
  </si>
  <si>
    <t>01/09/2013 AL 15/12/2014</t>
  </si>
  <si>
    <t>PEDAGOGA MODALIDAD FAMILIAR ESTRATEGIA DE LA ATENCION INTEGRAL A LA PRIMERA INFANCIA</t>
  </si>
  <si>
    <t>1/2816</t>
  </si>
  <si>
    <t>LINA MARCELA RIVERA</t>
  </si>
  <si>
    <t>CONTADOR PUBLICO</t>
  </si>
  <si>
    <t>CAJA DE COMPENSACION FAMILIAR DEL CAQUETA COMFACA</t>
  </si>
  <si>
    <t xml:space="preserve">01/06/2013 AL 31/12/2013
15/01/2014 AL 31/07/2014
01/08/2014 AL 31/10/2014 
01/11/2014 AL 15/12/2014 </t>
  </si>
  <si>
    <t>AUXILIAR FINANCIERA MODALIDA CDI</t>
  </si>
  <si>
    <t>MANPOWER DE PROFESSIONAL LTDA.</t>
  </si>
  <si>
    <t>08/03/2011 AL 30/07/2011</t>
  </si>
  <si>
    <t>SECRETARIA AUXILIAR ADMINISTRATIVA</t>
  </si>
  <si>
    <t>HORIZONTES FNDACIÓN PARA EL AMOR Y LA SALUD</t>
  </si>
  <si>
    <t xml:space="preserve">GRUPO 6  - ZONA NUEVA COLOMBIA CENTRO ZONAL FLORENCIA 2 </t>
  </si>
  <si>
    <t>NO CUMPLE</t>
  </si>
  <si>
    <t>MODALIDAD CDI INSTITUCIONAL</t>
  </si>
  <si>
    <t>VIA PRINCIPAL NUEVA COLOMBIA</t>
  </si>
  <si>
    <t>2/492</t>
  </si>
  <si>
    <t>MAGDA MILENA NUÑEZ LOPEZ</t>
  </si>
  <si>
    <t>ADMINISTRADORA DE EMPRESAS</t>
  </si>
  <si>
    <t xml:space="preserve">INSTITUTO PARA LA FORMACIÓN Y PROYECCION DEL TALENTO HUMANO </t>
  </si>
  <si>
    <t>01/02/2010 AL 30/11/2013</t>
  </si>
  <si>
    <t xml:space="preserve">DOCENTE </t>
  </si>
  <si>
    <t>JAVIER ANDRES CARDONA RAMIREZ</t>
  </si>
  <si>
    <t>ASOCIACION DE DESPLAZADOS DEL CAQUETÁ</t>
  </si>
  <si>
    <t>15/01/2009 AL 28/10/2011</t>
  </si>
  <si>
    <t>COORDINADOR DE APLICATIVOS PARA AYUDAS HUMANITARIAS</t>
  </si>
  <si>
    <t>PAOLA ANDRES TORRES GÓMEZ</t>
  </si>
  <si>
    <t>COLEGIO MIS PEQUEÑOS GENIOS</t>
  </si>
  <si>
    <t>2006, 2007, 2008 Y 2009</t>
  </si>
  <si>
    <t>DOCENTE DE PREESCOLAR</t>
  </si>
  <si>
    <t>SANDRA MILENA CARDENAS ALMARIO</t>
  </si>
  <si>
    <t>CAJA DE COMPENASACIÓN FAMILIAR DEL CAQUETA</t>
  </si>
  <si>
    <t>16/09/2012 AL 16/12/2012
22/05/2013 AL 21/12/2013</t>
  </si>
  <si>
    <t xml:space="preserve">ACCION SOCIAL DEL EJERCITO SECCIONAL FLORENCIA </t>
  </si>
  <si>
    <t>01/02/2003 AL 30/04/2008</t>
  </si>
  <si>
    <t>DOCENTE</t>
  </si>
  <si>
    <t>LINA MARCELA ARBOLEDA</t>
  </si>
  <si>
    <t>HORIZONTES FUNDACION PARA EL AMOR</t>
  </si>
  <si>
    <t>01/06/2013 AL 31/12/2013</t>
  </si>
  <si>
    <t>PASANTE DE FAMILIAR</t>
  </si>
  <si>
    <t xml:space="preserve">    </t>
  </si>
  <si>
    <t>1/492</t>
  </si>
  <si>
    <t>GRUPO 10  - MUNICIPIO PUERTO RICO CENTRO ZONAL PUERTO RICO</t>
  </si>
  <si>
    <t>167 - 171</t>
  </si>
  <si>
    <t>181 - 182</t>
  </si>
  <si>
    <t>183 - 190</t>
  </si>
  <si>
    <t>CALLE 1B SUR - CARRERA 10 BARRIO VILLA LAURA MUNICIPIO PUERTO RICO CENTRO ZONAL PUERTO RICO</t>
  </si>
  <si>
    <t>2/308</t>
  </si>
  <si>
    <t>NATALIA RAMIREZ LUGO</t>
  </si>
  <si>
    <t xml:space="preserve">01/09/2013 AL 31/12/2013
</t>
  </si>
  <si>
    <t>COORDINADORA MODALIDAD CDI</t>
  </si>
  <si>
    <t>C &amp; M CONSULTORES SA</t>
  </si>
  <si>
    <t>11/02/2013 AL 31/12/2013
11/02/2014 AL 15/08/2014</t>
  </si>
  <si>
    <t>REALIZAR PROCESO DE CONSULTORIA A LOS SERVICIOS MICIONALES CON LOS CUALES DESARROLLA LOS SERVICIOS MICIONALES DEL ICBF</t>
  </si>
  <si>
    <t>FERNANDO AUGUSTO CHAPARRO</t>
  </si>
  <si>
    <t>SERVICIOS DE AUDITORIA Y ASESORIA EN SALUD</t>
  </si>
  <si>
    <t>01/08/2007 AL 01/09/2009</t>
  </si>
  <si>
    <t>DIRECCIÓN, SUPERVISION Y MANEJO ADMINISTRATIVO DE PERSONAL Y DE LAS FINANZAS DE SERVASALUD EU</t>
  </si>
  <si>
    <t>1/308</t>
  </si>
  <si>
    <t>MAURICIO CABRERA RAMIREZ</t>
  </si>
  <si>
    <t>PSICOLOGO SOCIAL COMUNITARIO</t>
  </si>
  <si>
    <t>01/07/2013 AL 31/12/2013</t>
  </si>
  <si>
    <t>JICELA ORTIZ ESCANDON</t>
  </si>
  <si>
    <t>ASOCIACION DE MUJERES PRODUCTORAS DE CARNICOS DEL CAQUETA - ASOMUPCAR</t>
  </si>
  <si>
    <t>01/04/2005 AL 30/10/2006</t>
  </si>
  <si>
    <t>SOCIALIZACION DE TEMATICAS PERTINENTES A LA INTERVENCION FAMILIAR</t>
  </si>
  <si>
    <t>CLEOFELINA ALVAREZ PINEDA</t>
  </si>
  <si>
    <t>146954 - T</t>
  </si>
  <si>
    <t xml:space="preserve">01/09/2013 AL 31/12/2013
15/01/2014 AL 15/12/2014
</t>
  </si>
  <si>
    <t>DIANA MARCELA FRANCO ROJAS</t>
  </si>
  <si>
    <t>PSICOLOGO MODALIDAD FAMILIAR</t>
  </si>
  <si>
    <t>ANA ROSA BEJARANO SERRATO</t>
  </si>
  <si>
    <t xml:space="preserve">01/09/2013 AL 31/12/2013
15/01/2014 AL 31/07/2014
</t>
  </si>
  <si>
    <t>NANCY MEDINA CACERES</t>
  </si>
  <si>
    <t xml:space="preserve">01/08/2014 AL 15/12/2014
</t>
  </si>
  <si>
    <t>15/01/2013 AL 31/12/2013
15/01/2014 AL 31/07/2014</t>
  </si>
  <si>
    <t>DOCENTE CDI</t>
  </si>
  <si>
    <t>076</t>
  </si>
  <si>
    <t>070</t>
  </si>
  <si>
    <t>249</t>
  </si>
  <si>
    <t>131</t>
  </si>
  <si>
    <t>108</t>
  </si>
  <si>
    <t>122</t>
  </si>
  <si>
    <t>129</t>
  </si>
  <si>
    <t>1/758</t>
  </si>
  <si>
    <t>GRUPO 15  - MUNICIPIO MORELIA CENTRO ZONAL FLORENCIA 1</t>
  </si>
  <si>
    <t>192 - 196</t>
  </si>
  <si>
    <t>206 - 207</t>
  </si>
  <si>
    <t>208 - 215</t>
  </si>
  <si>
    <t>1/142</t>
  </si>
  <si>
    <t>MONICA PERDOMO PATIÑO</t>
  </si>
  <si>
    <t>BIOLOGO</t>
  </si>
  <si>
    <t>20/06/2012 AL 30/09/2012</t>
  </si>
  <si>
    <t>COORDINADORA MODALIDAD AGRUPADOS</t>
  </si>
  <si>
    <t xml:space="preserve">NO CUMPLE PERFIL </t>
  </si>
  <si>
    <t>JHON JADER MUÑOZ HOYOS</t>
  </si>
  <si>
    <t>239</t>
  </si>
  <si>
    <t>857-861</t>
  </si>
  <si>
    <t>159</t>
  </si>
  <si>
    <t>862 - 867</t>
  </si>
  <si>
    <t>GRUPO 17  - MUNICIPIO PAUJIL CENTRO ZONAL PUERTO RICO</t>
  </si>
  <si>
    <t>217 - 222</t>
  </si>
  <si>
    <t>231 - 232</t>
  </si>
  <si>
    <t>233 - 240</t>
  </si>
  <si>
    <t>CARRERA 5 NUMERO 2 - 43 BARRIO EL CENTRO MUNICIPIO EL PAUJIL CENTRO ZONAL PUERTO RICO</t>
  </si>
  <si>
    <t>CARRERA 1E -  CALLE 2 BARRIO OLIMPICA MUNICIPIO EL PAUJIL CENTRO ZONAL PUERTO RICO</t>
  </si>
  <si>
    <t>CARRERA 12 NUMERO 3 A - 16 BARRIO LA INMACULADA MUNICIPIO EL PAUJIL CENTTRO ZONAL PUERTO RICO</t>
  </si>
  <si>
    <t>1/282</t>
  </si>
  <si>
    <t>JOSE ELVER MONJE JIMENEZ</t>
  </si>
  <si>
    <t>CORPORACION UNIFICADA NACIONAL DE EDUCACION SUPERIOR</t>
  </si>
  <si>
    <t>ASOCIACION DE PADRES DE FAMILIA DEL HOGAR MULTIPLE MI MUNDO DE ALEGRIAS</t>
  </si>
  <si>
    <t>13/01/2013 AL 31/10/2014</t>
  </si>
  <si>
    <t>COORDINADOR CENTRO DE DESARROLLO INFANTIL</t>
  </si>
  <si>
    <t>RUBY SLEIDY VARGAS CASTILLO</t>
  </si>
  <si>
    <t>COLEGIO GIMNASIO MODERNO</t>
  </si>
  <si>
    <t>16/01/2013 AL 05/04/2013
25/04/2013 AL 30/05/2013</t>
  </si>
  <si>
    <t>PSICOLOGA MODALIDAD FAMILIAR E INSTITUCIONAL</t>
  </si>
  <si>
    <t>COORDINADORA Y PSICOLOGA</t>
  </si>
  <si>
    <t>MATHA LUCIA VEGA IRIARTE</t>
  </si>
  <si>
    <t>01/08/2014 AL 15/12/2014</t>
  </si>
  <si>
    <t>PSICOLOGA MODALIDAD FAMILIAR</t>
  </si>
  <si>
    <t>INSTITUTO COLOMBIANO DE BIENESTAR FAMILIAR CENTRO ZONAL FLORENCIA 2</t>
  </si>
  <si>
    <t>14/03/2011 AL 13/08/2011</t>
  </si>
  <si>
    <t>AUXILIAR AD HONOREM EN PSICOLOGÍA</t>
  </si>
  <si>
    <t xml:space="preserve">REINALDA VERGARA </t>
  </si>
  <si>
    <t>15/01/2014 AL 31/10/2014</t>
  </si>
  <si>
    <t>DISNEY BENITEZ PERDOMO</t>
  </si>
  <si>
    <t>GRUPO 18  - MUNICIPIO EL DONCELLO CENTRO ZONAL PUERTO RICO</t>
  </si>
  <si>
    <t>242 - 247</t>
  </si>
  <si>
    <t>256 - 257</t>
  </si>
  <si>
    <t>258 - 265</t>
  </si>
  <si>
    <t>CALLE 11 NUMERO 3 - 14 BARRIO VILLA COLOMBIA MUNICIPIO EL DONCELLO CENTRO ZONAL PUERTO RICO</t>
  </si>
  <si>
    <t>CARRERA 4 NUMERO 1 - 14 ANTIGUO MIGANI MUNICIPIO EL DONCELLO CENTRO ZONAL PUERTO RICO</t>
  </si>
  <si>
    <t>ADRIANA MILETH VARGAS</t>
  </si>
  <si>
    <t>LA CORPORACION UNIFICADA NACIONAL DE EDUCACION SUPERIOR</t>
  </si>
  <si>
    <t xml:space="preserve">01/09/2013 AL 15/12/2014
</t>
  </si>
  <si>
    <t>COORDINADORA MODALIDAD CENTRO DE DESARROLLO INFANTIL</t>
  </si>
  <si>
    <t>VIVIANA ANDREA RODRIGUEZ ROJAS</t>
  </si>
  <si>
    <t>PSICOLOGO MODALIDAD CENTRO DE DESARROLLO INFANTIL</t>
  </si>
  <si>
    <t>REINALDA VERGARA</t>
  </si>
  <si>
    <t>ASOCIACION DE PADRES DE FAMILIA DEL HOGAR MULTIPLE MI MUNDO DE ALEGRIA</t>
  </si>
  <si>
    <t>15/06/2005 AL 30/12/2011</t>
  </si>
  <si>
    <t xml:space="preserve">COORDINADORA </t>
  </si>
  <si>
    <t>ANA LUZ PICO ALEY</t>
  </si>
  <si>
    <t>147</t>
  </si>
  <si>
    <t>844 - 850</t>
  </si>
  <si>
    <t>024</t>
  </si>
  <si>
    <t>851 - 855</t>
  </si>
  <si>
    <t>1/342</t>
  </si>
  <si>
    <t>ASOCIACION DEMUJERES PRODUCTORAS DE CARNICOS DEL CAQUETA  ASUMUCAR</t>
  </si>
  <si>
    <t>DOS (2)  CIUDADELA HABITACIONAL SIGLO XXI  CENTRO ZONAL FLORENCIA 1 MUNICIPIO DE FLORENCIA</t>
  </si>
  <si>
    <t>000038 a 000093</t>
  </si>
  <si>
    <t>000094 A 000100</t>
  </si>
  <si>
    <t>000101 A 000108</t>
  </si>
  <si>
    <t>000109 A 000116</t>
  </si>
  <si>
    <t>VEREDA EL PARA</t>
  </si>
  <si>
    <t>ASTRID JOHANA MONTALVO TOLEDO</t>
  </si>
  <si>
    <t>ASOCIACION DE MUJERES PRODUCTORAS DE CARNICOS DEL CAQUETA ASOMUPCAR</t>
  </si>
  <si>
    <t>01/10/2013 A LA FECHA</t>
  </si>
  <si>
    <t>DOCENTE DE LA MODALIDAD CENTRO DE DESARROLLO INFANTIL.
PARTICIPAR  EN EL DISEÑO DEL PLAN DE ACOMPAÑAMIENTO PEDAGOGICO PARA LA IMPLEMENTACION DE LA MODALIDAD ACORDES CON EL PROYECTO PEDAGOGICO DEL ICBF LAS CARACTERISTICAS DE LA MODALIDAD Y LAS CONDICIONES PARTICULARES DE LA COMUNIDAD AGENTES EDUCATIVOS Y LAS FAMILIAS.
CONOCERNY PARTICIPAR EN LA CONSTRUCCION DE LA RUTA INTEGRAL DE ATENCION CON EL OBJETO PODER IDENTIFICAR AL EQUIPO PROFESIONAL Y A LAS MISMAS FAMILIAS SOBRE LAS DEFICIENCIAS DETECTADAS
 PLANEAR LAS ACTIVIDADES Y LOS RECURSOS PARA EL DESARROLLO DE LAS ACCIONES PEDAGOGICAS
GESTIONAR ANTE LAS INSTANCIAS PERTINENTES LOS RECURSO QUE GARANTICEN LA ADECUADA IMPLEMENTACION DE LA MODALIDAD Y EL DESARROLLO DE LOS ENCUENTROS EDUCATIVOS</t>
  </si>
  <si>
    <t>01/02/2013 A 30/09/2013</t>
  </si>
  <si>
    <t>COORDINADORA PEDAGOGICA DEL HOGAR AGRUPADO DE YURAYACO MUNICIPIO DE SAN JOSE DEL FRAGUA.
CONTROL Y SEGUIMIENTO A MADRES COMUNITARIAS, PRESENTACION DE INFORMES, CREACION DE COMITES DE VEEDURIAS, COMITES DE PADRES, CAPACITACION AL TALENTO HUMANO, COORDINACION, GESTION DE RECURSOS Y ACTIVIDADES LUDICO RECREATIVAS DIRIGIDAS A NIÑOS Y NIÑAS BENEFICIARIOS DE DOS (2) A CINCO (5) AÑOS; ENTRE OTRAS TAREAS INHERENTES AL CARGO.</t>
  </si>
  <si>
    <t>ASOCIACION PARA LA GESTION SOCIAL Y DESARROLLO INTEGRAL DE LA MUJER</t>
  </si>
  <si>
    <t>02/03/2011 A 30/09/2011</t>
  </si>
  <si>
    <t>COORDINADORA DE APOYO.
DIRIGIR ACTIVIDADES ORIENTADAS A LA POBLACION VULNERABLE BENEFICIARIA MUJERES Y FAMILIAS DEL AREA URBANA; COMPONENTE EDUCATIVO, SALUD Y MEJORAMIENTO DE INFRAESTRUCTURA.</t>
  </si>
  <si>
    <t>LEIDY TATIANA FIERRO AGUIRRE</t>
  </si>
  <si>
    <t xml:space="preserve">PSICOLOGA </t>
  </si>
  <si>
    <t>APOYO PSICOSOCIAL MODALIDAD CENTRO DE DESARROLLO INFANTIL Y MODALIDAD ITINERANTE FAMILIAR.
APOYAR EL DISEÑO Y APLICACIÓN DE EVALUACION DEL DESARROLLO DE LOS NIÑOS Y NIÑAS.
APOYAR EL DISEÑO E IMPLEMENTACION D PROYECTOS PEDAGOGICOS QUE RESPONDAN A UNA EDUCACION INCLUYENTE.
APOYAR LA CONSTRUCCION Y APLICACION DEL PLAN DE FORMACION DE FAMILIAS.</t>
  </si>
  <si>
    <t>LA ASPIRANTE AL CARGO NO HA RECIBIDO GRADO COMO PSICOLOGA, PRESENTA CERTIFICACION  DE SUSTENCION DEL TRABAJO DE GRADO CON FECHA 10/11/2014.</t>
  </si>
  <si>
    <t>INSTITUCION EDUCATIVA CIUDADELA SIGLO XXI</t>
  </si>
  <si>
    <t>01/02/2014 A 01/06/2014</t>
  </si>
  <si>
    <t>PRACTICA PROFESIONAL EN PSICOLOGIA.
MANEJO DE GRUPOS (ORIENTACION VOCACIONAL, ATENCION A CASOS PSICOLOGICOS Y DESARROLLO DE TALLER ACORDE A LOS OBJETIVOS DE LA INSTITUCION)</t>
  </si>
  <si>
    <t>INSTITUCION EDUCATIVA BARRIOS UNIDOS DEL SUR</t>
  </si>
  <si>
    <t>01/06/2014 A 30/10/2014</t>
  </si>
  <si>
    <t>PRACTICA PROFESIONAL EN PSICOLOGIA:
APOYANDO EL AREA DE ORIENTACION ESCOLAR, CON FUNCIONES RELACIONADAS EN EL MANEJO DE GRUPOS (ORIENTACION VOCACIONAL), ATENCION A CASOS PSICOLOGICOS, ESCUELAS DE PADRES Y DESARROLLO DE TALLERES, ACORDE CON LOS OBJETIVOS DE ESTA INSTITUCION EDUCATIVA.</t>
  </si>
  <si>
    <t>NO PRESENTA EXPERIENCIA ESPECIFICA ADICIONAL</t>
  </si>
  <si>
    <t>SIETE (7) ZONA NORTE CENTRO ZONAL FLORENCIA 2 MUNICIPIO DE FLORENCIA</t>
  </si>
  <si>
    <t>CARRERA 14 CALLE 22 # 7 94 BARRIO LA CONSOLATA</t>
  </si>
  <si>
    <t>MARICELA CORTES PALACIOS</t>
  </si>
  <si>
    <t>CONTADORA  PUBLICA / TECNICO LABORAL POR COMPETENCIAS EN ATENCION INTEGRAL A LA PRIMERA INFANCIA</t>
  </si>
  <si>
    <t>UNIVERSIDAD DE LA AMAZONIA 
EDCACION PARA EL TRABAJO Y DESARROLLO HUMANO EDUTEC</t>
  </si>
  <si>
    <t>11/12/2009
10/12/2013</t>
  </si>
  <si>
    <t>147716-T</t>
  </si>
  <si>
    <t>10/02/2010 Al 30/08/2011</t>
  </si>
  <si>
    <t>COORDINACION GENERAL DEL PROGRAMA DE ALIMENTACION ESCOLAR EN LOS MUNICIPIOS DE SAN JOSE DEL FRAGUA, SOLITA Y DE VOLUNTARIADO EN LA COORDINACION DE CAMPO PROGRMA "PLAN MUNDIAL DE ALIMENTOS"
DESARROLLANDO FUNCIONES INHERENTES AL CARGO TALES COMO ATENCION A LA POBLACION EN EDAD ESCOLAR VULNERABLE Y DESPLAZAMIENTO; MADRES GESTANTES Y LACTANTES, NIÑOS Y NIÑAS DE CERO A CINCO AÑOS EN RIESGO NUTRICIONAL Y DEMAS ESPECIFICAS EN CUMPLIMIENTO DEL OBJETO DE LOS PROGRAMAS EJECUTADOS POR LA ASOCIACION.</t>
  </si>
  <si>
    <t>02/01/2007 A 25/12/2007</t>
  </si>
  <si>
    <t>EDUCADORA FAMILIAR.
BRINDANDO ATENCION A POBLACION DE CONDICION DE DESPLAZAMIENTO Y FAMILIAR VULNERABLES DEL MUNICIPIO DE FLORENCIA EN TEMATICAS RELACIONADAS CON LA RESOLUCION DE CONFLICTOS, DERECHOS HUMANOS, ETC.</t>
  </si>
  <si>
    <t>AGENCIA PRESIDENCIAL PARA LA ACCION SOCIAL Y LA COOPERACION INTERNACIONAL</t>
  </si>
  <si>
    <t>01/07/2009 A 22/12/2009</t>
  </si>
  <si>
    <t xml:space="preserve">ASESOR CONTABLE.
DISEÑAR E IMPLEMENTAR UN SISTEMA SIMPLE DE CUENTAS APLICABLES A LAS UNIDADES PRODUCTIVAS MICOREMPRESARIALES DE LOS PARTICIPANTES DEL PROGRAMA.
REALIZAR TALLERES DE CAPACITACION CON LOS PARTICIPANTES EN APLICACIÓN DEL SISTEMA SIMPLE DE CUENTAS E IMPLEMENTACION CONTABLE EN LOS NEGOCIOS.
</t>
  </si>
  <si>
    <t>DIANA CAROLINA MOLINA MORA</t>
  </si>
  <si>
    <t>21/01/2013 A LA FECHA</t>
  </si>
  <si>
    <t>APOYO PSICOSOCIAL MODALIDAD FAMILIAR ITINERANTE.
APOYAR EL DISEÑO Y APLICACIÓN DE EVALUACIÓN DEL DESARROLLO DE LOS NIÑOS Y NIÑAS.  APOYAR EL DISEÑO E IMPLEMENTACIÓN DE PROYECTOS PEDAGOGICOS QUE RESPONDAN A UNA EDUCACIÓN INCLUYENTE.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</si>
  <si>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SANDRA MILENA OBANDO FACUNDO</t>
  </si>
  <si>
    <t>CORPORACION PARA EL FOMENTO DE LA EDUCACION TECNICA FORMAL Y NO FORMAL DEL CAQUETA CORFETEC</t>
  </si>
  <si>
    <t>23/03/2008 AL 04/12/2008</t>
  </si>
  <si>
    <t>EDUCADORA FAMILIAR.
EDUCADORA FAMILIAR EN EL MARCO DEL PROYECTO "APRENDIENDO A VIVIR EN FAMILIA" EN LA MODALIDAD EDUCADOR FAMILIAR DESARROLLADO CON EL INSTITUTO COOLOMBIANO E BIENESTAR FAMILIAR ICBF</t>
  </si>
  <si>
    <t>01/04/2005 AL 30/12/2007</t>
  </si>
  <si>
    <t>EDUCADORA FAMILIAR DE LA MODALIDAD EDUCADOR FAMILIAR DEL INSTITUTO COLOMBIANO DE BIENESTAR FAMILIAR ICBF</t>
  </si>
  <si>
    <t>15/02/2014 A LA FECHA</t>
  </si>
  <si>
    <t>APOYO PSICOCOCIAL MODALIDAD FAMILIAR ITINERANTE.
APOYAR EL DISEÑO Y APLICACIÓN DE EVALUACIÓN DEL DESARROLLO DE LOS NIÑOS Y NIÑAS.  APOYAR EL DISEÑO E IMPLEMENTACIÓN DE PROYECTOS PEDAGOGICOS QUE RESPONDAN A UNA EDUCACIÓN INCLUYENTE.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</si>
  <si>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ONCE (11) MUNICIPIO BELEN DE LOS ANDAQUIES</t>
  </si>
  <si>
    <t>KR 5 No. 5 76 CAJA AGRARIA</t>
  </si>
  <si>
    <t>SEGÚN CERTIFICACION DE LA COORDINADORA DEL CENTRO ZONAL BELEN DE LOS ANDAQUIES LA INFRAESTRUCTURA PRESENTADA PARA EL FUNCIONAMIENTOS DEL CDI MANITAS CREATIVAS EN CONDICINES DE SEGURIDAD EL INMUEBLE CUMPLE PARCIALMENTE CON VENTANAS SIN DETERIORO, OXIDO, ASTILLAS O LATAS LEVANTADA Y EN COCINA. NO CUMPLE EN PISOS MUROS Y TECHOS CON EL REQUERIMIENTO PISO REGULAR ( LISO - UNIFORME) Y NO RESBALOSO, QUE PERMITA EL DESAGUA DE AGUAS LLUVIAS</t>
  </si>
  <si>
    <t>CRA 3 No. 3 - 27 BARRIO LAS BRISAS</t>
  </si>
  <si>
    <t>1/60</t>
  </si>
  <si>
    <t>GLENDA NADIMA RAMIREZ MONTENEGRO</t>
  </si>
  <si>
    <t xml:space="preserve">LICENCIADA EN PEDAGOGIA INFANTIL </t>
  </si>
  <si>
    <t xml:space="preserve">UNIVERSIDAD DE LA AMAZONIA 
</t>
  </si>
  <si>
    <t>A007308</t>
  </si>
  <si>
    <t>01/11/2012 A LA FECHA</t>
  </si>
  <si>
    <t>01/02/2011 A 30/10/2012</t>
  </si>
  <si>
    <t>COORDINADORA Y MONITORA DE APOYO MODALIDAD HOGORES COMINITARIOS DE BIENESTAR FAMILIAR HCB.
DESARROLLANDO FUNCIONES DE VISITAS DE SEGUIMIENTO, REVISION DE CARPETAS DE NIÑOS Y NIÑAS A MADRES COMUNITARIAS, RECOLECCION Y REVISION DE RAM, COBERTURA RAPIDA,  CAPACITACIONES A MADRES COMUNITARIAS, COMITÉ DE PADRES Y DE VEEDURIAS; ENTRE OTRAS ACTIVIDADES ESPECIFICAS DE LA MODALIDAD EN CUMPLIMIENTO DE LOS LINEAMIENTOS DADOS POR EL ICBF.</t>
  </si>
  <si>
    <t>GUILLERMO TOVAR TOVAR</t>
  </si>
  <si>
    <t>01/06/2014 A LA FECHA</t>
  </si>
  <si>
    <t>APOYO PSICOSOCIAL CENTRO DE DESARROLLO INFANTIL.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</si>
  <si>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EMPRESA SOCIAL DEL ESTADO HOSPITAL SANTA  TERESA DE TESALIA</t>
  </si>
  <si>
    <t>021/02/2012 A 30/05/2014</t>
  </si>
  <si>
    <t>COORDINADOR DEL PLAN DE INTERVENCIONES COLECTIVAS PIC.
EJECUTANDO ACTIVIDADES DE PROMOCION, PREVENCION, ATENCION, DETECCION Y VIGILANCIA EN LOS COMPONENTES DE SALUD PUBLICA INFANTIL, SEGURIDAD ALIMENTARIA Y NUTRICIONAL, SALUD SEXUAL Y CONVIVENCIA SOCIAL Y SALUD MENTAL, PRIORIZANDO LA POBLACION VULNERABLE DEL MUNICIPIO, INFANCIA, MADRES GESTANTES Y ASULTO MAYOR.</t>
  </si>
  <si>
    <t>EMPRESA SOCIAL DEL ESTADO HOSPITAL LA DORADA</t>
  </si>
  <si>
    <t>01/04/2011 AL 30/06/2011</t>
  </si>
  <si>
    <t>PRESTO SERVICIOS COMO PSICOLOGO</t>
  </si>
  <si>
    <t>JULIA BERMUDEZ TAPIERO</t>
  </si>
  <si>
    <t>12/11/2011 A 30/12/2012</t>
  </si>
  <si>
    <t>COORDINADORA PEDAGOGICA DEL HOGAR AGRUPADO DE YURAYACO.
DESARROLLANDO FUNCIONES DE CONTROL Y SEGUIMIENTO A MADRS COMUNITARIAS, PRESENTACION DE INFORMES, CREACION DE COMITES DE VEEDURIA, COMITÉ DE PADRES, CAPACITACION AL TALENTO HUMANO, COORDINACION Y GESTION DE RECURSOS, ENTRE OTRAS TAREAS INHERENTES AL CARGO.</t>
  </si>
  <si>
    <t>12/06/2013 A LA FECHA</t>
  </si>
  <si>
    <t>DOCENTE DE LA MODALIDAD FAMILIAR.
PARTICIPAR  EN EL DISEÑO DEL PLAN DE ACOMPAÑAMIENTO PEDAGOGICO PARA LA IMPLEMENTACION DE LA MODALIDAD ACORDES CON EL PROYECTO PEDAGOGICO DEL ICBF LAS CARACTERISTICAS DE LA MODALIDAD Y LAS CONDICIONES PARTICULARES DE LA COMUNIDAD AGENTES EDUCATIVOS Y LAS FAMILIAS.
CONOCERNY PARTICIPAR EN LA CONSTRUCCION DE LA RUTA INTEGRAL DE ATENCION CON EL OBJETO PODER IDENTIFICAR AL EQUIPO PROFESIONAL Y A LAS MISMAS FAMILIAS SOBRE LAS DEFICIENCIAS DETECTADAS
 PLANEAR LAS ACTIVIDADES Y LOS RECURSOS PARA EL DESARROLLO DE LAS ACCIONES PEDAGOGICAS
GESTIONAR ANTE LAS INSTANCIAS PERTINENTES LOS RECURSO QUE GARANTICEN LA ADECUADA IMPLEMENTACION DE LA MODALIDAD Y EL DESARROLLO DE LOS ENCUENTROS EDUCATIVOS</t>
  </si>
  <si>
    <t>HECTOR HEZIQUIO LUNA MOSQUERA</t>
  </si>
  <si>
    <t>PSICOLOGO
ESPECIALISTA EN PEDAGOGIA PARA EL DESARROLLO DEL APRENIZAJE AUTONOMO</t>
  </si>
  <si>
    <t>UNIVERSIDAD INCCA DE COLOMBIA 
UNIVERSIDAD ABIERTA Y A DISTANCIA UNAD</t>
  </si>
  <si>
    <t>29/07/1994
13/12/2002</t>
  </si>
  <si>
    <t>01/10/2014 A LA FECHA</t>
  </si>
  <si>
    <t>APOYO PSICOSOCIAL MODALIDA FAMILIAR ITINERANTE.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</si>
  <si>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UNICLINICAS LIMITADA IPS</t>
  </si>
  <si>
    <t>14/02/1998 AL 20/11/2005</t>
  </si>
  <si>
    <t>SERVICIOS COMO PSICOLOGO.
MANEJO DE ESTRÉS, MANEJO DE DUELO, TERAPIA INDIVIDUAL Y DE FAMILIA, CONSEJERIA VIOLENCIA INTRAFAMILIAR, CONCILIACION,  RELACION DE GENERO, RELACIONES INTERPERSONALES , MALTRATO INFANTIL Y COMONUNICACION ACERTIVA.</t>
  </si>
  <si>
    <t>INSTITUCION EDUCATIVA LOS ANDES</t>
  </si>
  <si>
    <t>25/02/2005 AL 30/04/2007</t>
  </si>
  <si>
    <t>SERVICIOS COMO PSICOLOGO
PRESTO SERVICIOS COMO PSICOLOGO EN LAS TAREAS DE VIOLENCIA INTRAFAMILIAR, MALTRATO INFANTIL, AUTOESTIMA, ESTRÉS POSTRAUMATICO, ESTADOD DE CRISIS Y PROBLEMÁTICA EMOCIONAL, ENTRE OTROS, A LOS ESTUDIANTES DE LOS DIFERENTES GRADOS Y PADRES DE FAMILIA, ESPECIALMENTE LA POBLACION VULNERABLE.</t>
  </si>
  <si>
    <t>DOCE (12) MUNICIPIO DE ALBANIA</t>
  </si>
  <si>
    <t>INSPECCION EL DORADO CALLE PRINCIPAL ESQUINA</t>
  </si>
  <si>
    <t>COODINADORA</t>
  </si>
  <si>
    <t>1/100</t>
  </si>
  <si>
    <t>LUZ MARY CUNDUMI COPETE</t>
  </si>
  <si>
    <t>FUNDACION UNIVERSITARIA DE MANIZALES</t>
  </si>
  <si>
    <t>02/092013 AL 31/12/2013
13/01/2014 AL 31/07/2014</t>
  </si>
  <si>
    <t>COORDINADORA EN LA MODALIDAD ITINERANTE FAMILIAR EN EL MUNICIPIO DE SAN VICENTE DEL CAGUAN.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VULNERABLE.</t>
  </si>
  <si>
    <t>01/03/2011 AL 10/11/2014</t>
  </si>
  <si>
    <t>SERVICIOS PSICOSOCIAL BRINDO APOYO A LA MODALIDAD HOGARES COMUNITARIOS DE BIENESTAR FAMILIAR HCB.
APOYAR A LAS FAMILIAS EN LA CUALIFICACION DE LAS RELACIONES INTRAFAMILIARES Y EL FORTALECIMIENTO DE VINCULOSAFECTIVOS, PARA QUE APOYEN EL DESARROLLO DE NIÑOS Y NIÑAS DESDE SU GESTACION, VINCULANDO ADEMAS OTROS ADULTOS PARA QUE PARTICIPEN DE LA CRIANZA DE LOS NIÑOS.
APOYAR EL FORTALECIMIENTO DE LA UNIDAD FAMILIAR, SU FUNCION SOCIALIZADORA Y EL DESARROLLO DE HABILIDADES PARA LA CONVICENCIA Y LA RESOLUCION PACIFICA DE CONFLICTOS, GENERANDO ESPACIOS DONDE LOS PADRES CONOZCAN NO SOLO SUS DERECHOS COMO PADRES SINO DEBERES, RESPONSABILIDADES Y OBLIGACIONES CON SUS HIJOS.</t>
  </si>
  <si>
    <t>014/09/2010 AL 15/11/2012</t>
  </si>
  <si>
    <t xml:space="preserve">PSICOLOGA. COORDINANDO EL PROGRAMA DE ATENCION TERAPEUTICA Y EL SISTEMA DE RESPONSABILIDAD PENAL PARA ADOLESCENTES.
</t>
  </si>
  <si>
    <t>FUNDACION PICACHOS</t>
  </si>
  <si>
    <t>01/01/2010 AL 31/12/2010</t>
  </si>
  <si>
    <t xml:space="preserve">PSICOLOGA.
ESTABLECER PROCEDIMIENTOS, PROGRAMAS DE TRABAJO Y COORDINAR ACTIVIDADES CON OTROS DEPARTAMENTOS.
APOYAR EL PROCESO DE SELECCIÓN DE PERSONAL EJECUCION DE PROCESOS DE INDUCCION REINDUCCION Y ENTRANAMIENTO.
COORDINAR Y EJECUTAR PROCESOS DE INTERVENCION MEDIANTE EL DESARROLLO DE TALLERES CON NIÑOS, NIÑAS, ADOLESCENTES,  PADRES DE FAMILIA Y DOCENTES.
COORIDNAR ACTIVIDADES DE SENSIBLIZACION A LA COMUNIDAD.
COORDINAR Y PRESTAR EL SERVICIO DE ORIENTACION Y ASESORIA PSICOLOGICA A NIÑOS, NIÑAS, ADOLESCENTES Y PADRES DE FAMILIA.
COORDINAR, LIDERAR Y ORGANIZAR ACTIVIDADES PEDAGOGICAS QUE FORTALEZCAN EL PROCESO DE APRENDIZAJE DE LOS NIÑOS, NIÑAS Y ADOLESCENTES.
</t>
  </si>
  <si>
    <t>JAQUELINE MONTOYA SAVOGAL</t>
  </si>
  <si>
    <t>01/02/2013 A LA FECHA</t>
  </si>
  <si>
    <t>APOYO PSICOSOCIAL MODALIDAD FAMILIAR ITINERANTE, ATENCION A LA PRIMERA INFANCIA ESTRATEGIA DE CERO A SIEMPRE EN EL MUNICIPIO DE SAN VICENTE DEL CAGUAN.
APOYAR EL DISEÑO Y APLICACIÓN DE EVALUACIÓN DEL DESARROLLO DE LOS NIÑOS Y NIÑAS.  
APOYAR EL DISEÑO E IMPLEMENTACIÓN DE PROYECTOS PEDAGOGICOS QUE RESPONDAN A UNA EDUCACIÓN INCLUYENTE.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</si>
  <si>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TRECE (13) MUNICIPIO DE CURILLO</t>
  </si>
  <si>
    <t>KRA 6 # 9 A 35 EL CENTRO</t>
  </si>
  <si>
    <t>DE ACUERDO A CERTIFICACION EXPEDIDA POR LA COORDINADORA EL CENTRO ZONAL BELEN DE LOS ANDAQUIES CUMPLE PARCIALMENTE EN PUERTAS, VENTANAS Y VIDRIOS CON EL REQUERIMIENTO PUERTA PRINCIPAL CON CONTROL DE ACCESO Y PUERTAS FIJAS SIN DETERIORO, OXIDO, ASTILLAS O LATAS LEVANTADAS; EN PISOS, MUROS Y TECHOS, CON PISO REGULAR (LISO - UNIFORME) Y NO RESBALOSO, QUE PERMITE EL DESAGUE DE AGUA LLUVIAS Y EN COCINA.</t>
  </si>
  <si>
    <t>1/140</t>
  </si>
  <si>
    <t>OSCAR CALDERON CUENCA</t>
  </si>
  <si>
    <t>LA UNIVERSIDAD DEL TOLIMA - LA UNIVERSIDAD DE LA AMAZONIA</t>
  </si>
  <si>
    <t>CENTRO EDUCATIVO DE TEUSAQUILLO LAGUNA DEL CHAIRA</t>
  </si>
  <si>
    <t>01/02/2010 AL 30/11/2010</t>
  </si>
  <si>
    <t>COORINADOR ENCARGADO.</t>
  </si>
  <si>
    <t>01/08/2014 A LA FECHA</t>
  </si>
  <si>
    <t>COORDINADOR CENTRO DE DESARROLLO INFANTIL.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</si>
  <si>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CORPORACION EDUCATIVA AL SERVICIO DE LA CALIDAD AMAZONICA  DE VIDA CRESCAVI</t>
  </si>
  <si>
    <t>14/04/2008 AL 13/12/2008
13/03/2009 AL 18/12/2009</t>
  </si>
  <si>
    <t>DOCENTE.
INICIAR EL PROCESO DE PRESTACION DE SERVICIO EDUCATIVO CON EL REGISTRO DE LA MATRICULA DE LOS BENEFICIARIOS DEL SERVICIO NIÑOS EN EDAD ESCOLAR DESDE LOS CINCO AÑOS CUMPLIDOS.
COLABORAR CON LAS AUTORIDADES EDUCATIVAS EN ACTIVIDADES QUE REDUNDEN EN BENEFICIO DE LA CALIDAD DEL SERVICIO EDUCATIVO.</t>
  </si>
  <si>
    <t>DICESIS DE FLORENCIA</t>
  </si>
  <si>
    <t>01/01/2011 AL 30/11/2011
01/02/2010 AL 30/11/2010</t>
  </si>
  <si>
    <t>CARGO DE DOCENTE.
INICIAR EL PROCESO DE PRESTACION DE SERVICIO EDUCATIVO CON EL REGISTRO DE LA MATRICULA DE LOS BENEFICIARIOS DEL SERVICIO NIÑOS EN EDAD ESCOLAR DESDE LOS CINCO AÑOS CUMPLIDOS.
COLABORAR CON LAS AUTORIDADES EDUCATIVAS EN ACTIVIDADES QUE REDUNDEN EN BENEFICIO DE LA CALIDAD DEL SERVICIO EDUCATIVO.</t>
  </si>
  <si>
    <t>ADRIANA CAÑON RODRIGUEZ</t>
  </si>
  <si>
    <t>FUNDACION IDEAL PARA REHABILITACION INTEGRAL "JULIO H. CALONJE"</t>
  </si>
  <si>
    <t>05/10/2012 AL 21/12/2012
15/01/2013 AL 15/02/2013</t>
  </si>
  <si>
    <t xml:space="preserve">FACILITADORA EN EL MARCO DEL PROYECTO "ESTRATEGIA UNIDADES DE APOYO Y FORTALECIMIENTO FAMILIAR - UNAFA.
</t>
  </si>
  <si>
    <t>FUNDACION LUIS GUANELLA</t>
  </si>
  <si>
    <t>01/02/2010 AL 19/11/2011</t>
  </si>
  <si>
    <t>PROFESORA EN EL FORTALECIMIENTO DE HABILIDADES ARTITICAS EN NIÑ@S Y ADOLESCENTES EN SITUACION DE DISCAPACIDAD.</t>
  </si>
  <si>
    <t>FUNDACION CASA GUELLAS</t>
  </si>
  <si>
    <t>01/01/2007 AL 31/12/2011</t>
  </si>
  <si>
    <t>PSICOLOGA SOCIAL COMUNITARIA Y COORDINADORA PEDAGOGICA ACOMPAÑANDO EL PROCESO CON POBLACION EN SITUACION DE DISCAPACIDAD COGNITIVA Y VULNERABLE AL IGUAL QUE SUS FAMILIAS.</t>
  </si>
  <si>
    <t>ELCY QUINTERO BARRERA</t>
  </si>
  <si>
    <t>ADMINISTRADORA FINANCIERA</t>
  </si>
  <si>
    <t>20/11/2011 AL 30/11/2012</t>
  </si>
  <si>
    <t>COORDINADORA Y MONITORA DE APOYO MODALIDAD HOGARES COMUNITARIOS DE BIENESTAR FAMILIAR HCB.
VISITAS DE SEGUIMIENTO, REVISION DE CARPETAS DE NIÑOS Y NIÑAS A MADRES COMUNITARIAS, RECOLECCION Y REVISION DE RAM, COBERTURA RAPIDA, ENTRE OTRAS ACTIVIDADES ESPECIFICAS DE LA MODALIDAD EN CUMPLIMIENTO DE LOS LINEAMIENTOS DADOS POR EL ICBF.</t>
  </si>
  <si>
    <t>CAJA DE COMPENSACION FAMILIAR DEL CAQUETA</t>
  </si>
  <si>
    <t>19/04/2010 AL 31/01/2011</t>
  </si>
  <si>
    <t xml:space="preserve">COGESTORA URBANA EN EL MUNICIPIO DE SAN VICENTE DEL CAGUAN.
</t>
  </si>
  <si>
    <t>UNION TEMPORAL CAJA COMERCIO</t>
  </si>
  <si>
    <t>15/09/2009 AL 14/11/2009</t>
  </si>
  <si>
    <t>COGESTORA SOCIAL EN EL MUNICIPIO DE SAN VICENTE DEL CAGUAN.</t>
  </si>
  <si>
    <t>ALBA LUCY AGUIRRE AGREDO</t>
  </si>
  <si>
    <t>PSICOLOGO
ESPECIALISTA EN GERENCIA DEL TALENTO HUMANO</t>
  </si>
  <si>
    <t xml:space="preserve">
UNIVERSIDAD DE LA AMAZONIA</t>
  </si>
  <si>
    <t>01/02/2012 AL 15//12/2012</t>
  </si>
  <si>
    <t>APOYO PSICOSOCIAL ATENCION A LA PRIMERA INFANCIA ESTRATEGIA DE CERO A SIEMPRE MUNICIPIO DE SOLITA. 
APOYAR EL DISEÑO Y APLICACION DE EVALUACION DEL DESARROLLDE LOS NIÑOS Y NIÑAS.
LIDERAR PROCESOS DE TRABAJO PARA EL MEJORAMIENTO PERMANENTE DE LAS PRACTICAS PEDAGOGICAS CON LOS NIÑOS.
REMISIÓN A LAS AUTORIDADES COMPETENTES LOS CASOS DE MALTRATO INFANTIL.
DAR APOYO A LAS Y  LOS AGENTE EDUCATIVOS PARA EL DISEÑO DE ESTRATEGIAS PEDAGÓGICAS ACORDES CON LA CARACTERIZACIÓN DE LOS NIÑOS, SUS FAMILLIAS Y ENTORNO COMUNITARIO.</t>
  </si>
  <si>
    <t>02/08/2014 A LA FECHA</t>
  </si>
  <si>
    <t>APOYO PSICOSOCIAL MODALIDAD FAMILIAR ITINERANTE.
APOYAR EL DISEÑO Y APLICACION DE EVALUACION DEL DESARROLLDE LOS NIÑOS Y NIÑAS.
LIDERAR PROCESOS DE TRABAJO PARA EL MEJORAMIENTO PERMANENTE DE LAS PRACTICAS PEDAGOGICAS CON LOS NIÑOS.
REMISIÓN A LAS AUTORIDADES COMPETENTES LOS CASOS DE MALTRATO INFANTIL.
DAR APOYO A LAS Y  LOS AGENTE EDUCATIVOS PARA EL DISEÑO DE ESTRATEGIAS PEDAGÓGICAS ACORDES CON LA CARACTERIZACIÓN DE LOS NIÑOS, SUS FAMILLIAS Y ENTORNO COMUNITARIO.</t>
  </si>
  <si>
    <t>FUNDACAQUETA</t>
  </si>
  <si>
    <t>16/02/2012 AL 31/12/2012</t>
  </si>
  <si>
    <t>COGESTOR SOCIAL EN EL MUNICIPIO DE SOLITA.
REALIZAR ACTIVIDADES DE LOCALIZACION Y UBICACIÓN DE LAS FAMILIAS QUE NO SE ACOMPAÑARON EN LA PRIMERA FASE, COMPLEMENTAR LA LINEA DE BASE FAMILIAR EN LA SESION 2 °A LAS FAMIILIAS O NUCLEOS FAMILIARES IDENTIFICADOS DE ACUERDO A LA METODOLOGIA DEFINIDA POR UNIDOS ANTES JUNTOS.
ASESORAR A LA FAMILIA EN LA CONSTRUCCION DEL PROYECTO DE VIDA FAMILIAR CUYOS ELEMENTOS ESTRUCTURALES ESTARAN DADOS POR LOS LOGROS BASICOS.
APOYAR A LAS FAMILIAS PARA QUE PUEDAN ALCANZAR LOS LOGROS BASICOS PENDIENTES.</t>
  </si>
  <si>
    <t>ALCALDIA MUNICIPAL DE SOLITA</t>
  </si>
  <si>
    <t>31/01/2011 AL 30/04/2011
01/05/2001 AL 31/12/2011</t>
  </si>
  <si>
    <t xml:space="preserve">PRESTAR EL SERVICIO DE PSICOLOGIA EN LA COMISARIA DE FAMILIA EN EL MUNICIPIO DE SOLITA.
ELABORAR ESTUDIOS PSICOLOGICOS A LOS INTEGRANTE DE LAS FAMILIAS QUE PRESENTAN TRASTORNOS A SOLICITUD DEL COMISARIO.
DIAGNOSTICAR LAS CAUSAS PSICOLOGICAS QUE INFLUYEN EN CONDUCTA IRREGULAR QUE AFECTEN A LA FAMILIA Y EL MENOR.
ELABORAR LAS FICHAS PSICOLOGICAS DE LOS INTEGRANTES DE LAS FAMILIAS CONFORME A LOS PLANES TRAZADOS POR EL GRUPO DE LA COMISORIA.
</t>
  </si>
  <si>
    <t>CATORCE (14) SAN JOSE DEL FRAGUA</t>
  </si>
  <si>
    <t>CARREARA 6 CON CALLE 5 ESQUINA</t>
  </si>
  <si>
    <t>DE ACUERDO A CERTIFICACION EXPEDIDA POR LA COORDINADORA EL CENTRO ZONAL BELEN DE LOS ANDAQUIES CUMPLE PARCIALMENTE EN PUERTAS, VENTANAS Y VIDRIOS CON EL REQUERIMIENTO PUERTA PRINCIPAL CON CONTROL DE ACCESO Y PUERTAS FIJAS SIN DETERIORO, OXIDO, ASTILLAS O LATAS LEVANTADAS; EN PISOS, MUROS Y TECHOS, CON PISO REGULAR (LISO - UNIFORME) Y NO RESBALOSO, QUE PERMITE EL DESAGUE DE AGUA LLUVIAS, EN COCINA Y UNIDADES SANITARIAS.
NO CUMPLE CON RAMPAS Y ESCALERAS.</t>
  </si>
  <si>
    <t>CALLE 7 No. 1 -275 / CRA 6 BIS # 1 B - 0 BARRIO SUMAWASSY</t>
  </si>
  <si>
    <t>MADRES COMUNITARIAS BELLANIT BUITRAGO - MARIA EUGENIA OSSO - EDELIA MOLINA MANIFIESTAN SU DISPOSICION DE FACILITAR SUS PREDIOS PARA EL DESARROLLO DE ACTIVIDADES PEDAGOGICAS DE LA UNIDAD DE ATENCION</t>
  </si>
  <si>
    <t>1/80</t>
  </si>
  <si>
    <t>EDWARD ANDRES HERNANDEZ</t>
  </si>
  <si>
    <t>LICENCIADO EN EDUCACION BANISCA CON ENFASIS EN CIENCIAS SOLCIALES</t>
  </si>
  <si>
    <t>LA UNIVERSIDAD DE LA AMAZONIA</t>
  </si>
  <si>
    <t>13/01/2014 A 31/07/2014
01/08/2014 A 31/10/2014</t>
  </si>
  <si>
    <t>DOCENTE EN LA MODALIDAD CDI INSTITUCIONAL RAYITOS DE SOL MUNICIPIO DE CARTAGENA DEL CHAIRA.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t>
  </si>
  <si>
    <t>25/04/2013 AL 30/06/2013</t>
  </si>
  <si>
    <t>DOCENTE DEL ENTORNO INSTITUCIONAL DEL PROGRAMA DE ATENCION INTEGRAL A LA PRIMERA INFANCIA PAIPI SEDE DEL MUNICIPIO DE CARTEGENA DEL CHAIRA.</t>
  </si>
  <si>
    <t>ASOCIACION DE BACHILLERAS DE LA COMUNIDAD PARROQUIAL SAN NICOLAS DE TOLENTINO</t>
  </si>
  <si>
    <t>01/07/2013 A 31/12/2013</t>
  </si>
  <si>
    <t>PROMOTOR DE DERECHOS DEL MUNICIPIO DE CARTAGENA DEL CHAIRA.</t>
  </si>
  <si>
    <t>05/01/2012 AL 30/04/2013</t>
  </si>
  <si>
    <t>COORDINADOR GENERAL DE PROYECTOS DIRIGIENDO ACTIVIDADES ORIENTADAS A LA POBLACION VULNERABLE, BENEFICIARIOA, FAMILIAS, MUJERES GESTANTES, LACTANTES Y NOÑOS Y NIÑAS EN RIESGO NUTRICIONAL.</t>
  </si>
  <si>
    <t>VILMA MAJE MUÑOZ</t>
  </si>
  <si>
    <t>LICENCIADA EN EDUCACION BASICA CON ENFASIS EN CIENCIAS NATURALES Y EDUCACION AMBIENTAL</t>
  </si>
  <si>
    <t>UNIVERSIDAD DEL BOSQUE</t>
  </si>
  <si>
    <t>01/08/2013 A LA FECHA</t>
  </si>
  <si>
    <t>DOCENTE EN LA MODALIDAD FAMILIAR.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t>
  </si>
  <si>
    <t>03/03/2007 AL 30/07/2008</t>
  </si>
  <si>
    <t>COORDINADORA DE CAMPO EN EL MARCO DEL  DESARROLLO DEL PROYECTO APOYO A LA POBLACION RURAL DISPERSA.</t>
  </si>
  <si>
    <t>MONICA YULIETH SALCEDO PUENTES</t>
  </si>
  <si>
    <t xml:space="preserve">PSICOLOGO
</t>
  </si>
  <si>
    <t>UNIVERSIDAD AUTONOMA DE BUARAMANGA</t>
  </si>
  <si>
    <t>MUNICIPIO DE SAN JOSE DEL FRAGUA</t>
  </si>
  <si>
    <t>24/02/2014 A 30/07/2014</t>
  </si>
  <si>
    <t>PROFESIONAL UNIVERSITARIO AREA DE SALUD (PSICOLOGA COMISARIA DE FAMILIA).
DISEÑAR Y PROMULGAR LAS CAMPAÑAS DE DIVULGACION DE LAS ACTIVADES PROGRAMADAS PARA LA CONVIVENCIA Y LA PROTECCION DE LOS NIÑOS Y LAS NIÑAS DEL MUNCIPIO.
REALIZAR ESTUDIOS Y EMITIR CONCEPTOS SOBRE CONDUCTAS DE LOS USUARIOS QUE REQUIERAN APOYO PSICOLOGICO.
BRINDAR AYUDA Y ATENCION PSICOLOGICA INMEDIATA A PERSONAS QUE LO REQUIERAN NIÑOS, JOVENES Y ADULTO A PARTIR DE LO CUAL SE PUEDA EMITIR UN CONCEPTO O VALORACION SOBRE EL COMPORTAMIENTO Y LA SITUACION DEL INDIVIDUO.</t>
  </si>
  <si>
    <t>ASOCIACION ABRIENDO CAMINOS CON AMOR</t>
  </si>
  <si>
    <t>07/02/2012 AL 25/05/2012</t>
  </si>
  <si>
    <t>PASANTIA EN PSICOLOGIA CLINICA.</t>
  </si>
  <si>
    <t>DIECISEIS (16) MUNIICPIO DE CARTAGENA DEL CHAIRA</t>
  </si>
  <si>
    <t>1/368</t>
  </si>
  <si>
    <t>YADIRA CALDERON CUENCA</t>
  </si>
  <si>
    <t>LICENCIADA EN PEDAGIA INFANTIL</t>
  </si>
  <si>
    <t>COORDINADOR CENTRO DE DESARROLLO INFANTIL CDI RAYITOS DE SOL MUNICIPIO DE CARTAGENA DEL CHAIRA CAQUETA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VULNERABLE.</t>
  </si>
  <si>
    <t>16/01/2012 AL 31/12/2012</t>
  </si>
  <si>
    <t xml:space="preserve">COGESTOR SOCIAL TECNICO EN EL MUNICIPIO DE CARTAGENA DEL CHAIRA CAQUETA. EN EL PROYECTO "IMPLEMENTACION DEL COMPONENTE DE ACOMPAÑAMIENTO FAMILIAR Y COMUNITARIO DE LA ESTRATEGIA UNIDOS: RED DE LA PROTECCION SOCIAL PARA LA SUPERACION DE LA PROBREZA EXTREMA- ANSPE"
REALIZAR ACTIVIDADES DE LOCALIZACION Y UBICACIÓN DE LAS FAMILIAS QUE NO SE ACOMPAÑARON EN LA PRIMERA FASE, COMPLEMENTAR LA LINEA DE BASE FAMILIAR EN LA SESION 2 °A LAS FAMIILIAS O NUCLEOS FAMILIARES IDENTIFICADOS DE ACUERDO A LA METODOLOGIA DEFINIDA POR UNIDOS ANTES JUNTOS.
ASESORAR A LA FAMILIA EN LA CONSTRUCCION DEL PROYECTO DE VIDA FAMILIAR CUYOS ELEMENTOS ESTRUCTURALES ESTARAN DADOS POR LOS LOGROS BASICOS.
APOYAR A LAS FAMILIAS PARA QUE PUEDAN ALCANZAR LOS LOGROS BASICOS PENDIENTES.
</t>
  </si>
  <si>
    <t>CARMEN LABINIA POLANCO ÑUSTEZ</t>
  </si>
  <si>
    <t>LICENCIADO EN EDUCACION BASICA CON ENFASIS EN CIENCIAS SOCIALES</t>
  </si>
  <si>
    <t>11/02/2011 AL 01/03/2013</t>
  </si>
  <si>
    <t>COORDINADORA Y MONITORA DE APOYO MODALIDAD HOGARES COMUNITARIOS DE BIENESTAR FAMILIAR - HCB MUNICIPIO DE SOLITA.
DESARROLLANDO FUNCIONES DE VISITAS DE SEGUIMIENTO, REVISION DE CARPETAS DE NIÑOS Y NIÑAS A MADRES COMUNITARIAS, RECOLECCION Y REVISION DE RAM, COBERTURA RAPIDA, CAPACITACIONES A MADRES COMUNITARIAS, CONFORMACION DE COMITES DE PADRES Y DE VEEDURIAS; ENTRE OTRAS ACTIVIDADES ESPECIFICAS DE LA MODALIDAD EN CUMPLIMIENTO DE LOS LINEAMIENTOS DADOS POR EL ICBF.</t>
  </si>
  <si>
    <t>GIMNASIO AMERICANO</t>
  </si>
  <si>
    <t>01/02/2010 AL 14/06/2011</t>
  </si>
  <si>
    <t>DOCENTE DEL GRADO DE TRANSICION.</t>
  </si>
  <si>
    <t>JOSE EUSEBIO OSORIO MOLINA</t>
  </si>
  <si>
    <t>CORPORACION UNIVERSITARIA NACIONAL</t>
  </si>
  <si>
    <t>15/09/2012 AL 17/11/2012</t>
  </si>
  <si>
    <t>PROFESOR ASISTENTE DISTANCIA HORAS CATEDRA, EN FUNDAMENTOS DE ADMINISTRACION, INVESTIGACION DE MERCADEOS, SEMINARIO DE GRADO I Y II, PLANEACION ESTRATEGICA, PROYECTO DE VIDA Y EMPRESA, SALUD OCUPACIONAL Y SERVICIO AL CLIENTE.</t>
  </si>
  <si>
    <t>COORDINADOR CENTRO DE DESARROLLO INFANTIL CDI JARDIN DE ESPERANZA MUNICIPIO DE CARTAGENA DEL CHAIRA CAQUETA
DDISEÑAR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VULNERABLE.</t>
  </si>
  <si>
    <t>LORENA PATRICIA ANDRADE CORTES</t>
  </si>
  <si>
    <t xml:space="preserve">PSICOLOGA
</t>
  </si>
  <si>
    <t>CONDUSALUD</t>
  </si>
  <si>
    <t>03/03/2014 AL 31/03/2014</t>
  </si>
  <si>
    <t>22/06/2012 AL 31/08/2013</t>
  </si>
  <si>
    <t>PSICOLOGA DE LA PARROQUIA CRISTO REY.
TRABAJO SOCIAL PRPORCIIONANDO ORIENTACION PSICOLOGICA A LOS NIÑOS ENTRE EDADES DE 6 A 14 AÑOS, PERTENECIENTES AL COMDEOR PARROQUIAL, Y ORIENTA TALLERES DIDACTICOS A LAS MADRES DE FAMILIA DE LOS DIFERENTES GRUPOS DE ESTA COMUNIDAD.</t>
  </si>
  <si>
    <t>LADY JOHANA OSPINA RODRIGUEZ</t>
  </si>
  <si>
    <t>01/06/2006 AL 30/11/2006
01/03/2007 AL 30/11/2007</t>
  </si>
  <si>
    <t>EDUCADORA FAMILIAR - MODALIDAD EDUCADOR FAMILIAR DEL ICBF.
ATENCION A POBLACION EN CONDICION DE DESPLAZAMIENTO DEL MUNICIPIO DE FLORENCIA.</t>
  </si>
  <si>
    <t>15/10/2012 A LA FECHA</t>
  </si>
  <si>
    <t>APOYO PSICOSOCIAL MODALIDAD FAMILIAR ITINERANTE - ATENCIN A LA PRIMERA INFANCIA ESTRATEGIA DE CERO A SIEMPRE.
APOYAR EL DISEÑO Y APLICACION DE EVALUACION DEL DESARROLLDE LOS NIÑOS Y NIÑAS.
LIDERAR PROCESOS DE TRABAJO PARA EL MEJORAMIENTO PERMANENTE DE LAS PRACTICAS PEDAGOGICAS CON LOS NIÑOS.
REMISIÓN A LAS AUTORIDADES COMPETENTES LOS CASOS DE MALTRATO INFANTIL.
DAR APOYO A LAS Y  LOS AGENTE EDUCATIVOS PARA EL DISEÑO DE ESTRATEGIAS PEDAGÓGICAS ACORDES CON LA CARACTERIZACIÓN DE LOS NIÑOS, SUS FAMILLIAS Y ENTORNO COMUNITARIO.</t>
  </si>
  <si>
    <t>1/350</t>
  </si>
  <si>
    <t>MARIA BERTHA ELINA GOMEZ DE ESGUERRA</t>
  </si>
  <si>
    <t>LICENCIADA EN EDUCACION INFANTIL Y PRESCOLAR</t>
  </si>
  <si>
    <t>UNIVERSIDAD DEL TOLINA - UNIVERSIDAD DE LA AMAZONIA</t>
  </si>
  <si>
    <t>15/10/2012  A  LA FECHA</t>
  </si>
  <si>
    <t>DOCENTE DE LA MODALIDAD FAMILIAR - ATENCION A LA PRIMERA INFANCIA EN EL MUNICIPIO DE FLORENCIA CAQUETA.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t>
  </si>
  <si>
    <t>11/02/2010 AL 20/04/2011</t>
  </si>
  <si>
    <t>VOLUNTARIA A ESTA ASOCIACION AL CARGO DE COORDINADOR ADMINISTRATIVA PROYECTO CASA DE LA MUJER - CRONOTOPO DE LO FEMENINO.
DIRECCION Y COORDINACION DE ACTIVIDADES LUDICO PEDAGOGICAS A MUJERES, FAMILIAS, ADOLESCENTES, NIÑOS Y NIÑAS EN SITUACION DE DESPLAZAMIENTO DE LAS AREAS URBANAS Y RURALES.</t>
  </si>
  <si>
    <t>SANDRA SOROYA RODRIGUEZ BERRIO</t>
  </si>
  <si>
    <t xml:space="preserve">LA FUNDACION UNIVERSITARIA KONRAD LORENZ
</t>
  </si>
  <si>
    <t>ALCALDIA DE SOLITA</t>
  </si>
  <si>
    <t xml:space="preserve">
01/02/2013 AL 31/12/2013</t>
  </si>
  <si>
    <t>PRESTO LOS SERVICIOS COMO PSICOLOGA EN LA COMISARIA DE FAMILIA.</t>
  </si>
  <si>
    <t>17/10/2012 AL 31/12/2012</t>
  </si>
  <si>
    <t>PRESTO LOS SERVICIOS COMO PSICOLOGA EN LA COMISARIA DE FAMILIA</t>
  </si>
  <si>
    <t>COORDINADOR CENTRO DE DESARROLLO INFANTIL - ATENCION A LA PRIMERA INFANCIA - CDI LA ESPERANZA EN EL MUNICIPIO DE CARTAGENA DEL CHAIRA CAQUETA.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</si>
  <si>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SURGEY MARITZA RUBIO FLOREZ</t>
  </si>
  <si>
    <t>PSICOLOGA
ESPECIALISTA EN LUDICA Y RECREACION
ESPECIALISTA EN ADMINISTRACION EN INFORMATICA EDUCATIVA</t>
  </si>
  <si>
    <t>UNIVERSIDAD NACIONAL ABIERTA Y A DISTANCIA UNAD
FUNDACION UNIVERSITARIA LOS LIBERTADORES
UNIVERSIDAD DE SANTANDER.</t>
  </si>
  <si>
    <t>10/12/2004
07/03/2009
29/11/2011</t>
  </si>
  <si>
    <t>APOYO PSICOSOCIAL MODALIDAD FAMILIAR ITINERANTE - ATENCION A LA PRIMERA INFANCIA ESTRATEGIA DE CERO A SIEMPRE.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</si>
  <si>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EDWIN FARID LLANOS CORTES</t>
  </si>
  <si>
    <t>LA CORPORACION EL MINUTO DE DIOS - GARZON CDI MINGA FAMILIAR</t>
  </si>
  <si>
    <t>17/04/2013 AL 02/09/2013</t>
  </si>
  <si>
    <t>ATENCION A LA PRIMERA INFANCIA EN LA MODALIDAD FAMILIAR.</t>
  </si>
  <si>
    <t>FUNDACION COODESARROLLO</t>
  </si>
  <si>
    <t>24/05/2012 AL 11/02/2013</t>
  </si>
  <si>
    <t>PROFESIONAL SOCIAL EN EL PROYECTO HIDROLECTRICO EL QUIMBO.</t>
  </si>
  <si>
    <t>CARLOS ALBERTO MOSQUERA GUZMAN</t>
  </si>
  <si>
    <t>FUNDACION UNIVERSITARIA KONRAD LORENZ</t>
  </si>
  <si>
    <t>FUNDACION SOCIAL COLOMBIANA CEDA VIDA</t>
  </si>
  <si>
    <t>25/07/2012 AL 15/11/2012</t>
  </si>
  <si>
    <t xml:space="preserve">PRACTICAS PROFESIONALES COMO PSICOLOGO.
CONSTRUCCION DE ENTORNOS PROTECTORES COMUNITARIOS PARA LA PREVENCION DE LA VINCULACION DE NIÑOS, NIÑAS, ADOLESCENTES Y JOVENES A ENTORNO DE VIOLENCIA EN LA COMUNA VI ALTOS DE LA FLORIDA Y CIUDADDELA SUCRE EN EL MUNICIPIO DE SOACHA.
COADYUDANTE EN LA ESTRUCTURACION DE LAS SESIONES DE FORMACION A IMPLEMENTAR DENTRO DE LA ESTRATEGIA DE  EL GOLOMBIAO, EL JUEGO DE LA PAZ.
APOYO EN LA SISTEMATIZACION DE LOS PROCESOS DE FORMACION EN CULTURA DE PAZ.
APLICACION Y ANALISIS DEL INSTRUMENTO (ENCUESTA) A LOS PADRE Y MADRES DE FAMILIA DE LOS Y LAS JOVENES INSCRITOS DENTRO DEL PROGRAMA.
APOYO A LOS TALLERES DE CULTURA DE PAZ PARA LOS PADRES Y MADRES DE FAMILIA Y CARACTERIZACIONDE LA POBLACION A TRAVES DE LA CARTOGRAFIA Y REJILLA DE OBSERVACION, ENTRE OTRAS.
</t>
  </si>
  <si>
    <t>06/08/2013 AL 15/10/2014</t>
  </si>
  <si>
    <t>APOYO PSICOSOCIAL MODALIDAD FAMILIAR ITINERANTE Y MODALIDAD CENTROS DE DEARROLLO INFANTIL.
APOYO PSICOSOCIAL MODALIDAD FAMILIAR ITINERANTE - ATENCION A LA PRIMERA INFANCIA ESTRATEGIA DE CERO A SIEMPRE.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</si>
  <si>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VEINTE (20) MUNICIPIO DE SOLITA</t>
  </si>
  <si>
    <t>FABIOLA MURCIA JIMENEZ</t>
  </si>
  <si>
    <t>LICENCIADO EN EDUCACION LINGÜÍSTICA Y LITERATURA</t>
  </si>
  <si>
    <t>MUNICIPIO DE PUERTO RICO</t>
  </si>
  <si>
    <t>01/01/1995 AL 30/12/1997</t>
  </si>
  <si>
    <t>COORDINADORA ACADEMICA, INSTITUCION EDUCATIVA SAGRADOS CORAZONES.</t>
  </si>
  <si>
    <t>ANA VIVIANA GAMARRA DUEÑAS</t>
  </si>
  <si>
    <t>UNIVERSISDAD NACIONAL ABIERTA Y A DISTANCIA UNAD</t>
  </si>
  <si>
    <t>SECURITY CONSULTING GROUP</t>
  </si>
  <si>
    <t>01/11/2012 AL 26/08/2013</t>
  </si>
  <si>
    <t>PSICOLOGA Y CONSULTURA.</t>
  </si>
  <si>
    <t>JARDIN INFANTIL Y MATERNAL LA SAITA DEL SABER</t>
  </si>
  <si>
    <t>01/02/2010 AL 31/05/2012</t>
  </si>
  <si>
    <t>PSICO-ORIENTADOR.</t>
  </si>
  <si>
    <t>JOSE MERARDO BURBANO UNIGARRO</t>
  </si>
  <si>
    <t>TECNOLOGO EN GESTION EMPRESARIAL
ADMINISTRADOR DE EMPRESAS</t>
  </si>
  <si>
    <t>INSTITUTO TECNOLOGICO DEL PUTUMAYO</t>
  </si>
  <si>
    <t>FUNDACION PARA EL DESARROLLO LOCAL COMUNITARIO</t>
  </si>
  <si>
    <t>01/01/2004 AL 31/12/2005</t>
  </si>
  <si>
    <t>COORDINADOR DE LOS COMEDORES COMUNITARIOS PARA POBLACION DESPLAZADA, EN EL MARCO DEL PROYECTO DE "ATENCION ALIMENTARIA DE EMERGENCIA PARA LAS FAMILIAS EN SITUACION DE DESPLAZAMIENTO"</t>
  </si>
  <si>
    <t>11/08/2014 A LA FECHA</t>
  </si>
  <si>
    <t>COORDINADOR DE LA MODALIDAD FAMILIAR.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</si>
  <si>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1/250</t>
  </si>
  <si>
    <t>ADRIANA ANDREA PERILLA SALAZAR</t>
  </si>
  <si>
    <t>UNIVERSIDAD ABIERTA Y A DISTANCIA UNAD</t>
  </si>
  <si>
    <t>18/052012 AL 14/12/2012</t>
  </si>
  <si>
    <t>EDUCADORA FAMILIAR PARA DESARROLLAR EL PROGRAMA</t>
  </si>
  <si>
    <t>01/11/2011 A 31/02/2012</t>
  </si>
  <si>
    <t>CONSULTORA PSICOSOCIAL.
REALIZAR CONVOCATORIA REUNION INFORMATIVA Y BIENVENIDA A LOS PARTICIPANTES DEL PROGRAMA.
REALIZAR DIAGNOSTICO FAMILIAR Y VALORACIONES PSICOSOCIALES EN EL VISITA DOMICILIARIA EFECTUADA A LOS PARTICIPANTES.
REALIZAR TALLERES DE FORMACION PSICOSOCIAL.
COORDINAR EVENTOS O ACTIVIDADES PSICOSOCIALES Y EMPRESARIALES QUE LLEVEN A LA PARTICIPACIÓN E INTERACCION ENTRE LOS PARTIICPANTES Y LAS UNIDADES LOCALES.
BRINDAR ATENCION PSICOSOCIAL INDIVIDUAL, GRUPAL Y FAMILIAR</t>
  </si>
  <si>
    <t>24/05/2011 AL 06/08/2011</t>
  </si>
  <si>
    <t>PSICOLOGA DEL PROGRAMA ATENCION INTEGRAL DE PRIMERA INFANCIA.</t>
  </si>
  <si>
    <t>03/03/2010 A 02/06/2010</t>
  </si>
  <si>
    <t>PSICOLOGA EN LA DEFENSORIA DE FAMILIA DEL CENTRO ZONAL FLORENCIA 1.</t>
  </si>
  <si>
    <t>PATRICIA DEL PILAR MOLINA TRUJILLO</t>
  </si>
  <si>
    <t>UNIVERSIDAD DE SAN BUENAVENTURA</t>
  </si>
  <si>
    <t>SOCIEDAD COLOMBIANA DE ESTUDIOS PARA LA EDUCACION LIMITADA</t>
  </si>
  <si>
    <t>01/07/2010 A 27/10/2010
13/09/2011 A 15/12/2011
10/01/2012 A 16/02/2012
29/05/2012 A 15/12/2012</t>
  </si>
  <si>
    <t>COORDINADORA PEDAGOGICA EN EL PROGRAMA PAIPI MODALIDAD FAMILIAR.</t>
  </si>
  <si>
    <t>CORPORACION EDUCATIVA AMIGOS INSTITUTO JEAN PIAGET</t>
  </si>
  <si>
    <t>01/10/2008 A 30/08/2011</t>
  </si>
  <si>
    <t>PSICOLOGA.
REALIZAR TALLERES DE ESCUELA PARA PADRES.
TRABAJO COMUNITARIO CON LAS FAMILIAS Y LA ASESORIA A DOCENTES EN LOS PROGRAMAS ACADEMICOS Y COMPORTAMENTALES DE LOS ESTUDIANTES.</t>
  </si>
  <si>
    <t>VEINTIUNO (21) MUNICIPIO DE SOLANO</t>
  </si>
  <si>
    <t>1/96</t>
  </si>
  <si>
    <t>YANETH MIRANDA HOLMOS</t>
  </si>
  <si>
    <t xml:space="preserve">DOCENTE DE LA MODALIDAD CENTROS DE DESARROLLO INFANTIL.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
</t>
  </si>
  <si>
    <t>11/02/2012 A 31/07/2013</t>
  </si>
  <si>
    <t>COORDINADORA PEDAGOGICA DEL HOGAR AGRUPADO JARDIN DE ESPERANZA EN EL MUNICIPIO DE CARTAGENA DEL CHAIRA.</t>
  </si>
  <si>
    <t>1/450</t>
  </si>
  <si>
    <t>SANDRA PATRICIA MANRIQUE GARAY</t>
  </si>
  <si>
    <t>LICENCIADA EN ETNOEDUCACION</t>
  </si>
  <si>
    <t>UNIVERSIDD PONTIFICIA BOLIVARIANA</t>
  </si>
  <si>
    <t>05/01/2011 A 28/04/2013</t>
  </si>
  <si>
    <t>CORDINADORA Y MONITORA DE APOYO MODALIDAD HOGARES COMUNITARIOS DE BIENESTAR FAMILIAR HCB.
VISITAS DE SEGUIMIENTO, REVISIÓN DE CARPETAS DE NIÑOS Y NIÑAS A MADRES COMUNITARIAS, RECOLECCION Y REVISION DE RAM, COBERTURA RAPIDA, ENTRE OTRAS ACTIVIDADES ESPECIFICAS DE LA MODALIDAD EN CUMPLIMIENTO DE LOS LINEAMIENTOS DADOS POR EL ICBF.</t>
  </si>
  <si>
    <t xml:space="preserve">DOCENTE DE LA MODALIDAD FAMILIAR ATENCION A LA PRIMERA INFANCIA.
PARTICIPAR EN EL PLAN DE ACOMPAÑAMIENTO PEDAGOGICO, PARA LA IMPLEMENTACION DE LA MODALIDAD, ACORDES CON EL PROYECTO PEDAGOGICO DEL ICBF, LAS CARACTERISTICAS DE LA MODALIDAD Y LAS CONDICIONES PARTICULARES DE LA COMUNIDAD, AGENTES EDUCATIVOS, Y LAS FAMILIAS.
PLANEAR LAS ACTIVIDADES Y LOS RECURSOS PARA EL DESARROLLO DE LAS ACCIONES PEDAGOGICAS.
GESTIONA ANTE LAS INSTANCIAS PERTINENTES, LOS RECURSOS QUE GARANTICEN LA ADECUADA IMPLEMENTACION DE LA MODALIDAD Y EL DESARROLLO DE LOS ENCUENTROS EDUCATIVOS.
LLEVAR UN REGISTRO DESCRIPTIVO COMO EVIDENCIA DE LAS ACCIONES ADELANTADAS, INDICANDO COMO SE HAN DESARROLLADO NIÑO A NIÑO.
RETROALIMENTACION DESDE SU EXPERIENCIA PARA EL FORTALECIMIENTO DEL QUE HACER PEDAGOGICO Y LA VISUALIZACION DE EXPERIENCIAS EXISTOSAS DE LOS AGENTES EDUCATIVOS.
</t>
  </si>
  <si>
    <t>LEIDER VIAMNEY GASCA GONZALEZ</t>
  </si>
  <si>
    <t xml:space="preserve">LICENCIADA EN ETNOEDUCACION CON ENFASIS EN CIENCIAS SOCIALES
</t>
  </si>
  <si>
    <t>DIOCESIS DE MOCOA SIBUNDOY</t>
  </si>
  <si>
    <t>01/08/2006 A 30/04/2007
06/08/2007 A 30/06/2008</t>
  </si>
  <si>
    <t>DINAMIZADOR EN EL MUNICIPIO DE PUERTO GUZMAN.</t>
  </si>
  <si>
    <t>LUZ DARY CUELLAR MEDINA</t>
  </si>
  <si>
    <t>PSICOLOGA
ESPECIALISTA EN PEDAGOGIA</t>
  </si>
  <si>
    <t>UNIVERSIDAD NACIONAL ABIERTA Y A DISTANCIA UNAD
UNIVERSIDAD DE LA AMAZONIA</t>
  </si>
  <si>
    <t>18/12/2009
27/07/2012</t>
  </si>
  <si>
    <t xml:space="preserve">15/05/2012 A 14/12/2012
</t>
  </si>
  <si>
    <t>EDUCADOR FAMILIAR CON BIENESTAR.</t>
  </si>
  <si>
    <t>22/05/2013 A 21/12/2013</t>
  </si>
  <si>
    <t>AGENTE EDUCATIVO PARA DESARROLLAR EL PROGRAMA DE FAMILIAS CON BIENESTAR</t>
  </si>
  <si>
    <t>FUNDASALUD</t>
  </si>
  <si>
    <t>01/02/2010 A 01/02/2011</t>
  </si>
  <si>
    <t>PSICOLOGA EN EL PROGRAMA HOSPITALIZACION DOMICILIARIA PHD.</t>
  </si>
  <si>
    <t>JOSE ALVARO MAHECHA ALVARADO</t>
  </si>
  <si>
    <t>TRABAJADOR SOCIAL</t>
  </si>
  <si>
    <t>UNIVERSIDAD UNIMINUTO</t>
  </si>
  <si>
    <t>154378023-1</t>
  </si>
  <si>
    <t>02/8/2013 A LA FECHA</t>
  </si>
  <si>
    <t>APOYO PSICOSOCIAL MODALIDAD FAMILIAR ITINERANTE ATENCION A LA PRIMERA INFANCIA ESTRATEGIA DE CERO A SIEMPRE MUNICIPIO DE SAN JOSE DEL FRAGUA.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</si>
  <si>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FUNDACION FORO CIVICO - ESCUELA DE DEMOCRACIA DERECHOS HUMANOS Y PARTICIPACION CIUDADANA</t>
  </si>
  <si>
    <t>30/03/2011 A 31/12/2011</t>
  </si>
  <si>
    <t xml:space="preserve">TRABAJADOR SOCIAL, EN EL CENTRO AMAR TUNJUELITO.
ESTRATEGIAS DE COORDINACION INTERINSTITUCIONALES: ESTUDIO DE CASO EN EL PROCESO DE IDENTIFICACION DE LOS NIÑOS (AS) Y LOS JOVENES EN CONDICION DE OTROS ESPACIOS DE PARTICIPACION LOCAL, DEL AREA PSICOSOCIAL.
ESTRATEGIAS DE COORDINACION INTERINSTITUCIONALES: CONTACTOS CON INSTITUCIONES DE LA LOCALIDAD (SLIS. POLICIA DE MENORES, COMISARIAS DE FAMILIA, CADEL, ICBF, REGISTRADURIA). TRABAJO EN RED.
COMPONENTES DE IDENTIFICACION Y CARACTERIZACION, BUSQUEDA ACTIVA, RELACIONES CON LA COMUNIDAD, CARACTERIZACION DE LA POBLACION IDENTIFICADA,.
</t>
  </si>
  <si>
    <t>CORPORACION NUEVA VIDA PARA EL MENOR DE Y EN LA CALLE</t>
  </si>
  <si>
    <t>01/10/2010 A 09/02/2011</t>
  </si>
  <si>
    <t>TRABAJADOR SOCIAL.</t>
  </si>
  <si>
    <t>ZUANNY LICETH MORENO QUINTERO</t>
  </si>
  <si>
    <t>UNIVERSIDAD TECNOLOGICA DEL CHOCO - DIEGO LUIS CORDOBA</t>
  </si>
  <si>
    <t>234633507-1</t>
  </si>
  <si>
    <t>02/08/2013 A 31/07/2014</t>
  </si>
  <si>
    <t>APOYO PSICOSOCIAL MODALIDAD FAMILIAR ITINERANTE ATENCION A LA PRIMERA INFANCIA ESTRATEGIA DE CERO A SIEMPRE MUNICIPIO DE SOLITA.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</si>
  <si>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MUNICIPIO DE TADÓ - DEPARTAMENTO DE CHOCO</t>
  </si>
  <si>
    <t>09/08/2010 A 09/08/2011</t>
  </si>
  <si>
    <t>PRACTICAS INSTITUCIONALES EN LA CASA DE JUSTICIA.</t>
  </si>
  <si>
    <t>VEINTIDOS (22) MUNICIPIO DE VALPARAISO</t>
  </si>
  <si>
    <t>SHIRLEY ROJAS OLAYA</t>
  </si>
  <si>
    <t>LICENCIATURA EN PEDAGOGIA INFANTIL</t>
  </si>
  <si>
    <t>01/07/2013 A 15/03/2014</t>
  </si>
  <si>
    <t>COORDINADORA DE LA MODAILIDAD FAMILIAR -ATENCION A LA PRIMERA INFANCIA EN EL MUNICIPIO DE CARTAGENA DEL CHAIRA.
DISEÑAR EL PLAN DE ACCION (DESDE EL POAI) PARA LA IMPLEMENTACION DE LA MODALIDAD, ACORDE CON LA POLITICA PUBLICA, EL PROYECTO PEDAGOGICO DEL ICBF, LAS CARACTERISTICAS DE LA MODALIDAD DE ATENCION Y  LAS CONDICIONES PARTICULARES DE LA COMUNIDAD, LA FAMILIA EL NIÑO Y LA NIÑA.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</si>
  <si>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02/08/2012 A 31/12/2012
15/01/2013 A 31/07/2013
02/08/2013 A 31/12/2013</t>
  </si>
  <si>
    <t>AUXILIAR PEDAGOGICA  - MODALIDAD FAMILIAR MUNICIPIO DE CARTAGENA DEL CHAIRA.</t>
  </si>
  <si>
    <t>11/03/2011 A 30/06/2012</t>
  </si>
  <si>
    <t>COODINADORA PEDAGOGICA DEL HOGAR AGRUPADO JARDIN DE ESPERANZA MUNICIPIO DE CARTAGENA DEL CHAIRA.</t>
  </si>
  <si>
    <t>FUNDACION DE ACCION SOCIAL POR EL CAQUETA FUNDACAQUETA</t>
  </si>
  <si>
    <t>01/03/2012 A 31/12/2012</t>
  </si>
  <si>
    <t>COGESTOR SOCIAL EN EL MUNICIPIO DE CARTAGENA DEL CHAIRA.
REALIZAR ACTIVIDADES DE LOCALIZACION Y UBICACIÓN DE LAS FAMILIAS QUE NO SE ACOMPAÑARON EN LA PRIMERA FASE, COMPLEMENTAR LA LINEA DE BASE FAMILIAR EN LA SESION 2 °A LAS FAMIILIAS O NUCLEOS FAMILIARES IDENTIFICADOS DE ACUERDO A LA METODOLOGIA DEFINIDA POR UNIDOS ANTES JUNTOS.
ASESORAR A LA FAMILIA EN LA CONSTRUCCION DEL PROYECTO DE VIDA FAMILIAR CUYOS ELEMENTOS ESTRUCTURALES ESTARAN DADOS POR LOS LOGROS BASICOS.
APOYAR A LAS FAMILIAS PARA QUE PUEDAN ALCANZAR LOS LOGROS BASICOS PENDIENTES.</t>
  </si>
  <si>
    <t>CRISTIAN RODRIGUEZ CHAVEZ</t>
  </si>
  <si>
    <t>13/01/2014 A LA FECHA</t>
  </si>
  <si>
    <t>APOYO PSICOSOCIAL MODALIDAD FAMILIAR ITINERANTE ATENCION A LA PRIMERA INFANCIA ESTRATEGIA DE CERO A SIEMPRE MUNICIPIO DE CARTAGENA DEL CHAIRA.
APOYAR EL DISEÑO Y APLICACIÓN DE EVALUACIÓN DEL DESARROLLO DE LOS NIÑOS Y NIÑAS. 
PARTICIPAR EN LAS ESTRATEGIAS DE PLANEACIÓN, SEGUIMIENTO Y EVALUACIÓN DEL PROCESO. ORGANIZAR Y SISTEMATIZAR INFORMACIÓN SOBRE LAS ACCIONES ADELANTADAS CON LOS NIÑOS, NIÑAS, FAMILIAS Y COMUNIDADES. 
DAR APOYO A LAS Y  LOS AGENTE EDUCATIVOS PARA EL DISEÑO DE ESTRATEGIAS PEDAGÓGICAS ACORDES CON LA CARACTERIZACIÓN DE LOS NIÑOS, SUS FAMILLIAS Y ENTORNO COMUNITARIO.</t>
  </si>
  <si>
    <t>NO APORTA DIPLOMA DE PREGRADO Y TARJETA PROFESIONAL</t>
  </si>
  <si>
    <t>01/09/2013 A 30/11/2013</t>
  </si>
  <si>
    <t>PRACTICA PROFESIONAL EN PSICOLOGIA.
ORIENTACION ESCOLAR EN EL MANEJO DE GRUPOS, ATENCION A CASOS PSICOLOGICOS Y DESARROLLO DE TALLERES ACORDES A LOS OBJETIVOS DE LA INSTITUCION.</t>
  </si>
  <si>
    <t>FUNDAHAF</t>
  </si>
  <si>
    <t>GRUPO 8 - MILAN</t>
  </si>
  <si>
    <t>FUNDACION ACCION SOCIAL POR EL CAQUETA - FUNDACAQUETA</t>
  </si>
  <si>
    <t>AGENCIA NACIONAL PARA LA SUPERACION DE LA POBREZA EXTREMA</t>
  </si>
  <si>
    <t>CDI - INSTITUCIONAL SIN ARRIENDO</t>
  </si>
  <si>
    <t>CLL 3 # 13 - 21 CENTRO MILAN CENTRO ZONAL FLORENCIA 2</t>
  </si>
  <si>
    <t>PRESENTA CARTA DE COMPROMISO</t>
  </si>
  <si>
    <t>CLL 1 FRENTE AL 1 1 ESTE, SAN ANTONIO DE GETUCHA, CENTRO ZONAL FLORENCIA 2</t>
  </si>
  <si>
    <t>NORMA CONSTANZA ORTIZ DIAZ</t>
  </si>
  <si>
    <t>TP-58965</t>
  </si>
  <si>
    <t>FUNDACION DE ACCION SOCIAL POR EL CAQUETA</t>
  </si>
  <si>
    <t>07/01/2014 A 31/07/2014</t>
  </si>
  <si>
    <t>COORDINADORA METODOLOGICA</t>
  </si>
  <si>
    <t xml:space="preserve">MILAN FAMILIAR </t>
  </si>
  <si>
    <t>JOHANNA MARCELA ARIZA DUEÑAS</t>
  </si>
  <si>
    <t>01/11/2009 A 31/12/2009</t>
  </si>
  <si>
    <t>PSICOLOGA DEL PROGRAMA VIVIENDA CON BIENESTAR</t>
  </si>
  <si>
    <t>CON DOS CERTIFICACIONES ACREDITA  LA EXPERIENCIA SUFICIENTE PARA EJERCER EL CARGO DE PROFESIONAL DE APOYO PSICOSOCIAL PRESENTA 3 CERTIFICACIONES MAS.</t>
  </si>
  <si>
    <t>CORPORACION PARA EL FOMENTO DE LA EDUCACION TECNICA FORMAL Y NO FORMAL DEL CAQUETA "CORFETEC"</t>
  </si>
  <si>
    <t>01/10/2010 A 30/06/2011</t>
  </si>
  <si>
    <t>ACOMPAÑAMIENTO PEDAGOGICO Y PSICOLOGICO</t>
  </si>
  <si>
    <t>SE TRASLAPA LA EXPERIENCIA HABILITANTE CON LA EXPERIENCIA ESPECÍFICA - ADICIONAL</t>
  </si>
  <si>
    <t>COORDINADOR GENERAL</t>
  </si>
  <si>
    <t xml:space="preserve">MILAN </t>
  </si>
  <si>
    <t>NANCY HURTADO MORA</t>
  </si>
  <si>
    <t>ADMINISTRADOR PUBLICO</t>
  </si>
  <si>
    <t>ESCUELA SUPERIOR DE ADMINISTRACION PUBLICA</t>
  </si>
  <si>
    <t>01/01/2014 A 30/08/2014</t>
  </si>
  <si>
    <t>01/01/2012 A 31/12/2012</t>
  </si>
  <si>
    <t>01/03/2011 A 30/06/2011</t>
  </si>
  <si>
    <t>EDNA VIVIANA BASTOS TRUJILLO</t>
  </si>
  <si>
    <t>01/01/2009 A 31/12/2010</t>
  </si>
  <si>
    <t>SUPERVISORA DE HOGARES COMUNITARIOS Y FAMIS</t>
  </si>
  <si>
    <t>FINANCIERO</t>
  </si>
  <si>
    <t>LINA CAROLINA BARRETO ANGARITA</t>
  </si>
  <si>
    <t>172941-T</t>
  </si>
  <si>
    <t>15/03/2011 AL 30/06/2011</t>
  </si>
  <si>
    <t>AUXILIAR ADMINISTRATIVA</t>
  </si>
  <si>
    <t>GRUPO 9 - SAN VICENTE DEL CAGUAN</t>
  </si>
  <si>
    <t>GRUPO 10  - PUERTO RICO</t>
  </si>
  <si>
    <t>GRUPO 16 - CARTAGENA DEL CHAIRA</t>
  </si>
  <si>
    <t>GRUPO 17 - EL PAUJIL</t>
  </si>
  <si>
    <t>GRUPO 18 - EL DONCELLO</t>
  </si>
  <si>
    <t>GRUPO 19 - LA MONTAÑITA</t>
  </si>
  <si>
    <t>REINALDO ADOLFO BAUTISTA TIBAQUIRA</t>
  </si>
  <si>
    <t>ACCION SOCIAL</t>
  </si>
  <si>
    <t>01/06/2005 A 30/01/2006</t>
  </si>
  <si>
    <t>GLORIA NELLY VARGAS DE CHICO</t>
  </si>
  <si>
    <t>LICENCIADA EN TRABAJO SOCIAL</t>
  </si>
  <si>
    <t>UNIVERSIDAD INDUSTRIAL DE SANTANDER</t>
  </si>
  <si>
    <t>165193705-I</t>
  </si>
  <si>
    <t>PASTORAL SOCIAL</t>
  </si>
  <si>
    <t>PROFESIONAL DE APOYO PSICOSOCIAL MODALIDAD FAMILIAR</t>
  </si>
  <si>
    <t>ALCALDIA DE FLORENCIA SECRETARIA DE EDUCACION</t>
  </si>
  <si>
    <t>LINA FERNANDA DURAN SALGADO</t>
  </si>
  <si>
    <t>TT6945</t>
  </si>
  <si>
    <t>ALCALDIA MUNICIPIO DE CAMPOALEGRE</t>
  </si>
  <si>
    <t>02/06/2005 AL 31/12/2005</t>
  </si>
  <si>
    <t>DESARROLLO DE ESTRATEGIAS EN EL PROYECTO DE ESCUELA SALUDABLE Y EN PAZ</t>
  </si>
  <si>
    <t xml:space="preserve">12/06/2005 A 30/10/2005 </t>
  </si>
  <si>
    <t>02/05/2007 A 01/10/2007</t>
  </si>
  <si>
    <t>DIOCESIS DE NEIVA SECRETARIADO DIOCESANO DE PASTORAL SOCIAL</t>
  </si>
  <si>
    <t>02/01/2009 A 04/12/2009</t>
  </si>
  <si>
    <t xml:space="preserve">COGESTORA SOCIAL PROFESIONAL. </t>
  </si>
  <si>
    <t>COMFAMILIAR DEL HUILA</t>
  </si>
  <si>
    <t>20/12/2011 A 19/12/2012</t>
  </si>
  <si>
    <t xml:space="preserve">COORDINADORA LOCAL </t>
  </si>
  <si>
    <t xml:space="preserve">20/12/2012 A 20/01/2014 </t>
  </si>
  <si>
    <t>MIGUEL FLORIANO CARRERA</t>
  </si>
  <si>
    <t xml:space="preserve">18/01/2010 A 28/02/2011 </t>
  </si>
  <si>
    <t>COORDINADOR GENERAL DE LA ESTRETEGIA JUNTOS</t>
  </si>
  <si>
    <t>FORMAR</t>
  </si>
  <si>
    <t>15/01/2006 A 15/12/2006</t>
  </si>
  <si>
    <t xml:space="preserve">COORDINADOR Y EJECUTOR DE LOS PROGRAMAS DE SALUD MENTAL Y SALUD SEXUAL Y REPRODUCTIVA EN 4 MUNICIPIOS </t>
  </si>
  <si>
    <t>COTADOR PUBLICO</t>
  </si>
  <si>
    <t xml:space="preserve">01/12/2002 A LA FECHA </t>
  </si>
  <si>
    <t>APOYO PSICOSOCAL A POBLACION DESPLAZADA PASANTIA</t>
  </si>
  <si>
    <t>FUNDACION RUFINO SILVA</t>
  </si>
  <si>
    <t>01/01/2006 A 22/03/2007</t>
  </si>
  <si>
    <t>COORDINADOR DE PROYECTOS</t>
  </si>
  <si>
    <t>ALCALDIA MUNICIPAL DE SOLITA CAQUETA</t>
  </si>
  <si>
    <t>10/03/2009 A 31/07/2010</t>
  </si>
  <si>
    <t>COORDINADOR CLUB JUVENIL. PSICOLOGO COMISARIA DE FAMILIA</t>
  </si>
  <si>
    <t>MARIA ENITH ESCALANTE QUINTERO</t>
  </si>
  <si>
    <t>UNIVERSIDAD DE LA SALLE</t>
  </si>
  <si>
    <t>074104011-ER</t>
  </si>
  <si>
    <t>CORPORACION NUEVO MUNICIPIO</t>
  </si>
  <si>
    <t>01/10/2000 A 31/12/2000</t>
  </si>
  <si>
    <t>COORDINADORA PEDAGOGICA PROYECTO CONVIVENCIA PASIFICA</t>
  </si>
  <si>
    <t>LA  EXPERIENCIA COMO DIRECTOR COORDINADOR O JEFE DE PROGRAMAS O PROYECTOS SOCIALES PARA LA INFANCIA O CENTROS EDUCATIVOS ALCANZA 10 MESES Y LOS PLIEGOS EXIGEN 24 MESES</t>
  </si>
  <si>
    <t>COMITÉ DEPARTAMENTAL DE CAFETEROS DEL HUILA</t>
  </si>
  <si>
    <t>16/02/2005 A 31/08/2005</t>
  </si>
  <si>
    <t>COORDINADORA ZONAL DEL PROGRAMA PLAN COLOMBIA</t>
  </si>
  <si>
    <t>PROFESIONAL UNIVERSITARIO MISIONAL</t>
  </si>
  <si>
    <t>PRECOOPERATIVA DE TRABAJO ASOCIADO TERAPCENTER</t>
  </si>
  <si>
    <t>01/12/2005 A 31/12/2006</t>
  </si>
  <si>
    <t>01/02/2002 A 01/03/2003</t>
  </si>
  <si>
    <t xml:space="preserve">ASESORIA SOCIAL DEL PROGRAMA PLANTE </t>
  </si>
  <si>
    <t>FIP PLAN COLOMBIA</t>
  </si>
  <si>
    <t>15/01/2004 A 15/03/2004</t>
  </si>
  <si>
    <t>ASISTENDE ADMINISTRATIVA</t>
  </si>
  <si>
    <t>15/07/2001 A 30/06/2003</t>
  </si>
  <si>
    <t>01/07/2003 A 31/12/2003</t>
  </si>
  <si>
    <t xml:space="preserve">JOHNNY ARTURO MEJIA </t>
  </si>
  <si>
    <t>05/01/2013 A 31/12/2013</t>
  </si>
  <si>
    <t>PSICOLOGO PROGRAMAS DE PRIMERA INFANCIA</t>
  </si>
  <si>
    <t>04/06/2014 A 31/12/2014</t>
  </si>
  <si>
    <t xml:space="preserve">AGENTE EDUCATIVO </t>
  </si>
  <si>
    <t>SECRETARIA DE EDUCACION MUNICIPAL</t>
  </si>
  <si>
    <t>01/01/2008 A 13/10/2009</t>
  </si>
  <si>
    <t>COORDINACION DE PROGRAMAS</t>
  </si>
  <si>
    <t>NO ACREDITA  EXPERIENCIA SUFICIENTE COMO DIRECTOR COORDINADOR O JEFE DE PROGRAMAS O PROYECTOS SOCIALES PARA LA INFANCIA O CENTROS EDUCATIVOS  Y LOS PLIEGOS EXIGEN 24 MESES Y SOLO CUENTA CON 1.8 MESES.  PRESENTA 5 CERTIFICACIONES MÁS DE LAS CUALES NO ESTÁN RELACIONADAS AL PERFIL REQUERIDO, POR TAL MOTIVO NO CUENTA CON LA EXPERIENCIA HABILITANTE PARA EL CARGO COMO COORDINADOR.</t>
  </si>
  <si>
    <t>ADIELA PARRA PIMENTEL</t>
  </si>
  <si>
    <t>FUNDACION NUEVO VIVIR</t>
  </si>
  <si>
    <t>03/07/2013 A 03/01/2014</t>
  </si>
  <si>
    <t>COORDINADORA DE PROYECTOS</t>
  </si>
  <si>
    <t>NO ACREDITA  EXPERIENCIA SUFICIENTE COMO DIRECTOR COORDINADOR O JEFE DE PROGRAMAS O PROYECTOS SOCIALES PARA LA INFANCIA O CENTROS EDUCATIVOS  Y LOS PLIEGOS EXIGEN 24 MESES Y SOLO CUENTA CON 6 MESES.  PRESENTA 4 CERTIFICACIONES MÁS DE LAS CUALES NO ESTÁN RELACIONADAS AL PERFIL REQUERIDO, POR TAL MOTIVO NO CUENTA CON LA EXPERIENCIA HABILITANTE PARA EL CARGO COMO COORDINADOR.</t>
  </si>
  <si>
    <t>FUNDACION UNIVERSITARIA LUIS AMIGO</t>
  </si>
  <si>
    <t>CAJA DE COMPENSACION FAMILIAR DEL CAQUETA - COMFACA</t>
  </si>
  <si>
    <t>GRUPO 6 - ZONA NUEVA COLOMBIA CENTRO ZONAL FLORENCIA 2 - MUNICIPIO DE FLORENCIA</t>
  </si>
  <si>
    <t>30/12/1012</t>
  </si>
  <si>
    <t>99 A 110</t>
  </si>
  <si>
    <t>111 A 116</t>
  </si>
  <si>
    <t>GRUPO 5 - ZONA COMUNA NOR ORIENTAL CENTRO ZONAL FLORENCIA 1 - MUNICIPIO DE FLORENCIA</t>
  </si>
  <si>
    <t>31/1/(2009</t>
  </si>
  <si>
    <t>83 A 86</t>
  </si>
  <si>
    <t>EL CONTRATO SE EJECUTO EN EL 2009 Y EL PLIEGO INDICA 5 AÑOS.</t>
  </si>
  <si>
    <t>87 A 91</t>
  </si>
  <si>
    <t>92 A95</t>
  </si>
  <si>
    <t>LA UNIDAD DE SERVICIO SE UBICA EN CIUDADELA HABITACIONAL SIGLO XXI DE FLORENCIA Y NO EN PARA</t>
  </si>
  <si>
    <t>EURIDICE DEVIA MAJE</t>
  </si>
  <si>
    <t>CAJA DE COMPENSACIÓN FAMILIAR DEL CAQUETA</t>
  </si>
  <si>
    <t>10/09/2013 A 31/12/2013</t>
  </si>
  <si>
    <t>COORDINADORA CENTRO DE DESARROLLO INFANTIL</t>
  </si>
  <si>
    <t>PRESENTA 5 CERTIFICACIONES MAS CON EXPERIENCIA AGENTE EDUCATIVA,  DOCENTE PAIPI; QUE NO APLICAN PARA EL PERFIL.</t>
  </si>
  <si>
    <t>9/01/2014 A 31/07/2014</t>
  </si>
  <si>
    <t>01/10/2010 A 15/12/2010</t>
  </si>
  <si>
    <t>COORDINADORA ENTORNO INSTITUCIONAL PAIPI</t>
  </si>
  <si>
    <t>25/04/2011 A 26/08/2011</t>
  </si>
  <si>
    <t>COLEGIO EL BOSQUE</t>
  </si>
  <si>
    <t>14/01/2008 A 27/11/2009</t>
  </si>
  <si>
    <t>COORDINADOR ACADEMICO</t>
  </si>
  <si>
    <t>ALDINEBER AUDOR QUIACHA</t>
  </si>
  <si>
    <t>LICENCIATURA EN CIENCIAS SOCIALES</t>
  </si>
  <si>
    <t>03/02/2014 A 24/11/2014</t>
  </si>
  <si>
    <t>COORDINADOR EN DESARROLLO INFANTIL MODALIDAD FAMILIAR</t>
  </si>
  <si>
    <t>PRESENTA 5 CERTIFICACIOS MAS QUE NO APLICAN PARA EL PERFIL.</t>
  </si>
  <si>
    <t>CENTRO EDUCATIVO MANITAS CREATIVAS</t>
  </si>
  <si>
    <t>NERIED CUELLAR ANTURY</t>
  </si>
  <si>
    <t>FUNDA AMAZONIA</t>
  </si>
  <si>
    <t>01/01/2013 A 15/12/2013</t>
  </si>
  <si>
    <t>PRESENTA 7 CERTIFICACIOS MAS</t>
  </si>
  <si>
    <t>DURLIZA ROSARIO MARQUEZ MEJIA</t>
  </si>
  <si>
    <t>DESARROLLO FAMILIAR</t>
  </si>
  <si>
    <t>PRESENTA 10 CERTIFICACIOS MAS QUE NO APLICAN PARA EL PERFIL.</t>
  </si>
  <si>
    <t>05/02/2014 A 01/08/2014</t>
  </si>
  <si>
    <t>INSTRUCTORA DE APOYO FAMILIAR</t>
  </si>
  <si>
    <t>ANA LUZ ROZO DEVIA</t>
  </si>
  <si>
    <t>09/01/2014 A 30/07/2014</t>
  </si>
  <si>
    <t>APOYO PSICOSOCIAL MODALIDAD FAMILIAR</t>
  </si>
  <si>
    <t>PRESENTA 8 CERTIFICACIOS MAS QUE NO APLICAN PARA EL PERFIL.</t>
  </si>
  <si>
    <t>NELCY PAPAMIJA</t>
  </si>
  <si>
    <t>15/05/2012 A 14/12/2012</t>
  </si>
  <si>
    <t>EDUCADOR FAMILIA</t>
  </si>
  <si>
    <t>PRESENTA 15 CERTIFICACIOS MAS QUE NO APLICAN PARA EL PERFIL.</t>
  </si>
  <si>
    <t>141 A 160</t>
  </si>
  <si>
    <t>161 A 166</t>
  </si>
  <si>
    <t>167 A 182</t>
  </si>
  <si>
    <t>WLDIOLIMPA MARIN RAMIREZ</t>
  </si>
  <si>
    <t>109925T</t>
  </si>
  <si>
    <t>01/02/2010 A 06/02/2012</t>
  </si>
  <si>
    <t>JEFE DEPARTAMENTO DE AREAS DE FONIÑEZ</t>
  </si>
  <si>
    <t>ARGENIS BAUTISTA RAMIREZ</t>
  </si>
  <si>
    <t>189356T</t>
  </si>
  <si>
    <t>SUPERMERCADO BELLAVISTA EL CAI</t>
  </si>
  <si>
    <t>01/09/2006 A 31/10/2007</t>
  </si>
  <si>
    <t>AUXILIAR DE CONTABILIDAD</t>
  </si>
  <si>
    <t>CLAUDIA NAYIBE TABARES GUTIERREZ</t>
  </si>
  <si>
    <t>LICENCIADA EN EDUCACION PREESCOLAR Y PROMOCION DE LA FAMILIA</t>
  </si>
  <si>
    <t>UNIVERSIDAD SANTO TOMAS</t>
  </si>
  <si>
    <t>01/02/1999 A 30/11/2009</t>
  </si>
  <si>
    <t>LICENCIADA DE PREESCOLAR</t>
  </si>
  <si>
    <t>GRUPO 2 - ZONA CUIDADELA HABITACIONAL SIGLO XXI CENTRO ZONAL FLORENCIA 1 - MUNICIPIO DE FLORENCIA</t>
  </si>
  <si>
    <t>61 A 69</t>
  </si>
  <si>
    <t>70 A 74</t>
  </si>
  <si>
    <t>75 A 78</t>
  </si>
  <si>
    <t>ADRIANA LUCIA FIGUEROA</t>
  </si>
  <si>
    <t>INSTITUTO PEDAGÓGICO LOS NENITOS</t>
  </si>
  <si>
    <t>1/02/2010 A 15/06/2011</t>
  </si>
  <si>
    <t>COORDINADORA INSTITUTO PEDAGÓGICO</t>
  </si>
  <si>
    <t>PRESENTA 3 CERTIFICACIONES MAS CON EXPERIENCIA AGENTE EDUCATIVA, EDUCADORA FAMILIAR Y DOCENTE; QUE NO APLICA PARA EL PERFIL.</t>
  </si>
  <si>
    <t>SANDRA MILENA PEREZ CASTRO</t>
  </si>
  <si>
    <t>ALCALDIA DE MORELIA</t>
  </si>
  <si>
    <t>07/07/2014 A 30/09/2014</t>
  </si>
  <si>
    <t>PSICOLOGA COMISARIA DE FAMILIA</t>
  </si>
  <si>
    <t>123 A 125</t>
  </si>
  <si>
    <t>NO APLICA PORQUE SE TRASLADA CON EL CONTRATO 130 DE EXPERIENCIA HABILITANTE</t>
  </si>
  <si>
    <t>GRUPO 4 - FLORENCIA ZONA COMUNA SUR - CENTRO ZONAL FLORENCIA 1 MAS CENTRO POBLADO NORCACIA PARA Y PUERTO ARANGO</t>
  </si>
  <si>
    <t>SECRETARIA DE EDUCACIÓN DEPARTAMENTAL DEL CAQUETA</t>
  </si>
  <si>
    <t>45 - 47</t>
  </si>
  <si>
    <t>48 - 49</t>
  </si>
  <si>
    <t>50 -54</t>
  </si>
  <si>
    <t>55 - 58</t>
  </si>
  <si>
    <t>CASETA COMUNAL TIRSO QUINTERO FLORENCIA</t>
  </si>
  <si>
    <t>PARROQUIA NUESTRA SEÑORA DEL CARMEN</t>
  </si>
  <si>
    <t>PARROQUIA NUESTRA SEÑORA DE GUADALUPE</t>
  </si>
  <si>
    <t>CRA 11 N° 2 A - 25  BARRIO EL ROSAL</t>
  </si>
  <si>
    <t>BARRIO LOS ANGELES</t>
  </si>
  <si>
    <t>VEREDA VENECIA CORREGIMIENTO VENECIA</t>
  </si>
  <si>
    <t>VEREDA PUERTO ARANGO CORREGIMIENTO VENECIA</t>
  </si>
  <si>
    <t>BARRIO LA ESMERALDA CALLE 1 ENTRADA PRINCIPAL</t>
  </si>
  <si>
    <t>PARROQUIA NUESTRA SEÑORA DE GUADALUPE SALON PARRROQUIAL</t>
  </si>
  <si>
    <t>VEREDAEL PARA</t>
  </si>
  <si>
    <t>VEREDA NORCACIAS</t>
  </si>
  <si>
    <t>JAZMIN HERNADEZ VALERO</t>
  </si>
  <si>
    <t xml:space="preserve">CONTADOR PUBLICO </t>
  </si>
  <si>
    <t>140773-T</t>
  </si>
  <si>
    <t>15/12/2012 A LA FECHA</t>
  </si>
  <si>
    <t>KATHERINE LOZADA QUIROZ</t>
  </si>
  <si>
    <t>ESPECIALISTA EN PEDAGOGIA</t>
  </si>
  <si>
    <t>1/11/2012 A LA FECHA</t>
  </si>
  <si>
    <t>COORDINADORA PASTORAL SOCIAL DE PRIMERA INFANCIA. ACOMPAÑAMIENTO A FAMILIAS EN EL AREA DE SALUD, EDUCACIÓN, NUTRICIÓN Y CIUDADANÍA.</t>
  </si>
  <si>
    <t>DICCY AURORA GOMEZ GARCIA</t>
  </si>
  <si>
    <t>COPOMANIGUA</t>
  </si>
  <si>
    <t>06/02/2012 A 15/01/2013</t>
  </si>
  <si>
    <t xml:space="preserve">DISEÑAR Y FACILITAR PROCESOS FORMATIVOS DE AUTOPROTECCION PARA NIÑOS NIÑAS JOVENES Y FAMILIAS. FORTALECIMIENTO ORGANIZACIÓN COMUNITARIA Y GESTION COMUITARIA - COMUNIDADES URBANAS Y RURALES </t>
  </si>
  <si>
    <t>ASOHECA</t>
  </si>
  <si>
    <t>15/01/2006 A 15/12/2009</t>
  </si>
  <si>
    <t>REALIZAR DIAGNOSTICO Y CARACTERIZACION SOCIAL, FAMILIAR, ORGANIZACIONAL Y CULTURAL</t>
  </si>
  <si>
    <t>MARIA ISABEL REINOSO OTALORA</t>
  </si>
  <si>
    <t>CENTRO EDUCATIVO MANITAS CREA TIVAS</t>
  </si>
  <si>
    <t>08/01/2012 A 13/01/2014</t>
  </si>
  <si>
    <t>APOYO PSICO SOCIAL A NIÑOS DE 2 - 8 AÑOS Y PADRES DE FAMILIA</t>
  </si>
  <si>
    <t>JESSICA PAOLA CUBILLOS SANABRIA</t>
  </si>
  <si>
    <t>ISTITUCION EDUCATIVA BARRIOS UNIDOS DEL SUR</t>
  </si>
  <si>
    <t>10/02/2010 A 16/01/2012</t>
  </si>
  <si>
    <t>AUXILIAR DE PSICOLOGIA BASICA PRIMARIA</t>
  </si>
  <si>
    <t>01/02/2012 A 31/12/2013</t>
  </si>
  <si>
    <t>SEVICIO SOCIAL COMO PSICOLOGA PASTORAL PRIMERA INFANCIA</t>
  </si>
  <si>
    <t>SANDRA MILENA CALDERON LA TORRE</t>
  </si>
  <si>
    <t>UNIVESIDAD DE LA AMAZONIA</t>
  </si>
  <si>
    <t>ASOCIACIÓN DE MUJERES PRODUCTORAS DE CÁRNICOS DEL CAQUETÁ - ASOMUPCAR</t>
  </si>
  <si>
    <t>RESOLUCIÓN POR LA CUAL EL ICBF OTORGA O RECONOCE PERSONERÍA JURÍDICA EN LOS CASOS QUE APLIQUE</t>
  </si>
  <si>
    <t>No aplica, toda vez que la personeria jurídica para las Cajas de Compensación está dentro de las excepciones del artículo 4 de la Resolución 3899 de 2010.
Sin embargo el comité evaluador solicitó la Resolución 002 del 5 de Noviembre del 1974 proferida por el Ministerio del Trabajo y Seguridad Social a través de la cual se otorga personería jurídica a COMFACA, documento que fue allegado en los términos establecidos por el Comité.</t>
  </si>
  <si>
    <t>El certificado de representación legal expedidio por la nunciatura apostólica en Colombia indica que Monseñor Omar de Jesús Mejía Giraldo es el representante legal de la DIOCESIS de Florencia. A través de certificación suscrita por Monseñor Mejía Giraldo señala que através de escritura pública N° 2308 del 26 de Agosto de 2013 de la Notaria 1° de Florencia se le concedio representación legal y facultades para contratar al Padre Alipio Guzman Palacios. 
El comité evaluador solicitó copia de la mencionada escritura pública, documento que es allegado en los términos establecidos por el comité evaluador.</t>
  </si>
  <si>
    <t xml:space="preserve">El comité evaluador solicitó copia de la escritura pública N° 2308 del 26 de Agosto de 2013, mediante la cual le confiere poder para la representación legal al Padre Alipio Guzman Palacios. Documento que es allegado en los términos establecidos por el comité evaluador. </t>
  </si>
  <si>
    <t>El comité evaluador solicitó copia de la escritura pública N° 2308 del 26 de Agosto de 2013, mediante la cual le confiere poder para la representación legal al Padre Alipio Guzman Palacios.</t>
  </si>
  <si>
    <t>NO CIUMPLE</t>
  </si>
  <si>
    <t>El contrato 118 fue acreditado como experiencia habilitante para el Grupo 8</t>
  </si>
  <si>
    <t>4/1250</t>
  </si>
  <si>
    <t>8/1250</t>
  </si>
  <si>
    <t>SI CUMPLE</t>
  </si>
  <si>
    <t>Esta experiencia es acreditada en el marco de la solicitud de subsanación realizada por el comité evaluador.</t>
  </si>
  <si>
    <t>1033 a 1035</t>
  </si>
  <si>
    <t>1036 a 1039</t>
  </si>
  <si>
    <t>1040 a 1051</t>
  </si>
  <si>
    <t>1055 - 1056</t>
  </si>
  <si>
    <t>1065 - 1066</t>
  </si>
  <si>
    <t>1057 - 1064</t>
  </si>
  <si>
    <t>NO CUMPLDE</t>
  </si>
  <si>
    <t>1443 - 1451</t>
  </si>
  <si>
    <t>1452 - 1455</t>
  </si>
  <si>
    <t>MUNICIPIO DE CURILLO</t>
  </si>
  <si>
    <t>12 DE MAYO DE 2011</t>
  </si>
  <si>
    <t>1456 A 1458</t>
  </si>
  <si>
    <r>
      <t xml:space="preserve">PRESENTA </t>
    </r>
    <r>
      <rPr>
        <sz val="11"/>
        <color rgb="FFFF0000"/>
        <rFont val="Calibri"/>
        <family val="2"/>
        <scheme val="minor"/>
      </rPr>
      <t>5</t>
    </r>
    <r>
      <rPr>
        <sz val="11"/>
        <color theme="1"/>
        <rFont val="Calibri"/>
        <family val="2"/>
        <scheme val="minor"/>
      </rPr>
      <t xml:space="preserve"> CERTIFICACIONES MAS  CON EXPERIENCIA EDUCADORA FAMILIAR, ASESORA DE RECURSOS HUMANOS,  PSICOLOGA DE EMPRESA DE SALUD, PSICOLOGA EXTERNA, PSICOLOGA.</t>
    </r>
  </si>
  <si>
    <t>022</t>
  </si>
  <si>
    <t>1461 A 1466</t>
  </si>
  <si>
    <t>Aportada en Subsanación.</t>
  </si>
  <si>
    <t>1467 a 1473</t>
  </si>
  <si>
    <t>1474 A 1475</t>
  </si>
  <si>
    <t>1099 A 1108</t>
  </si>
  <si>
    <t>ACREDITADO EN SUBSANACIÓN</t>
  </si>
  <si>
    <t>2096 A 2097</t>
  </si>
  <si>
    <t>N° 133051</t>
  </si>
  <si>
    <t>1/600</t>
  </si>
  <si>
    <t>2141 a 2151</t>
  </si>
  <si>
    <t>LOS SOPORTES DE LA HOJA DE VIDA ESTAN REGISTRADOS CON LOS FOLIOS DEL 312 AL 323
APLICA CON PERFIL 2 - ESTUDIANTE EN PERIODO DE PRÁCTICA O ELABORACIÓN DE TESISI</t>
  </si>
  <si>
    <t>LOS SOPORTES DE LA HOJA DE VIDA ESTAN REGISTRADOS CON LOS FOLIOS DEL 302 AL 306
APLICA CON PERFIL 2 - ESTUDIANTE EN PERIODO DE PRÁCTICA O ELABORACIÓN DE TESISI</t>
  </si>
  <si>
    <t>APLICA CON PERFIL 2 - ESTUDIANTE EN PERIODO DE PRÁCTICA O ELABORACIÓN DE TESISI</t>
  </si>
  <si>
    <t>N° 114410</t>
  </si>
  <si>
    <t xml:space="preserve">PRESENTA INFRAESTRUCTURA PARA LA INSPECCION DEL PARA Y LA UNIDAD SE UBICA EN FLORENCIA. MEDIENTE COMUNICACIÓN 332120-1800 DE FECHA 02 DE DICIEMBRE DE 2014, PRESENTAN CARTA DE COMPROMISO PARA DISPONER DEL ESPACIO PARA EL DESARROLLO DE LA MODALIDAD FAMILIAR DEL GRUPO 2. </t>
  </si>
  <si>
    <t>Resolución 0909 del Ministerio de Salud.</t>
  </si>
  <si>
    <t>N° 133677</t>
  </si>
  <si>
    <t>N° 119435</t>
  </si>
  <si>
    <t>NO PRESENTA</t>
  </si>
  <si>
    <t>COORDINADOR DE LA MODALIDAD FAMILIAR Y CENTRO DE DESARROLLO INFANTIL EN EL MUNICIPIO DE SOLANO-CAQUETÁ.
DISEÑAR EL PLAN DE ACCION (DESDE EL POAI) PARA LA IMPLEMENTACION DE LA MODALIDAD, ACORDE CON LA POLITICA PUBLICA, EL PROYECTO PEDAGOGICO DEL ICBF, LAS CARACTERISTICAS DE LA MODALIDAD DE ATENCION Y  LAS CONDICIONES PARTICULARES DE LA COMUNIDAD, LA FAMILIA EL NIÑO Y LA NIÑA.
COORDINAR Y MONITOREAR LAS FUNCIONES DEL EQUIPO HUMANO A SU CARGO, PROMOVIENDO PERMANENTEMENTE LA PARTICIPACIÓN, INNOVACIÓN Y MOTIVACIÓN DEL EQUIPO.
DISEÑAR ESTRATEGIAS PARA LA EJECUCION, MONITOREO Y EVALUACION DE LA POLITICA DE LA PRIMERA INFANCIA Y LA MODALIDAD SEGUN NIVELES DE CORRESPONSABILIDAD.
ESTABLECER ESTRATEGIAS PARA VIABILIZAR ELL INGRESO DE LOS NIÑOS Y NIÑAS BENEFICIARIOS DE LA MODALIDAD, QUE CUMPLEN LOS 5 AÑOS AL SISTEMA EDUCATIVO.
CONOCER Y PARTICIPAR EN LA CONSTRUCCION DE LA RUTA INTEGRAL DE ATENCION, Y DESDE ALLI ARTICULAR LAS ACCIONES DE ATENCION INTEGRAL A LA PRIMERA INFANCIA DESDE  LA PARTICIPACION EN REDES SOCIAL Y COMUNITARIAS. ASI MISMIO, CONOCER LA RUTA PARA NOTIFICAR CUANDO ALGUN DERECHO SEA VULNERADO.</t>
  </si>
  <si>
    <t>FUNDACIÓN OPCIÓN VIDA F.O.V</t>
  </si>
  <si>
    <t>05-01-2009 a 16-05-2011</t>
  </si>
  <si>
    <t>COORDINADORA DEL PROGRAMA DE APOYO A LAS FAMILIAS QUE VIVEN Y CONVIVEN CON VIH-SIDA.
COORDINAR EL EQUIPO HUMANO QUE DESARROLLA EL TRABAJO SOCIAL EN LA PARTE DE PROMOCIÓN, EDUCACIÓN Y PREVENCIÓN DE INFECCIONES DE TRANSMISIÓN SEXUAL</t>
  </si>
  <si>
    <t>1/270</t>
  </si>
  <si>
    <t>CORPORACIÓN GESTAR</t>
  </si>
  <si>
    <t>15-09-2012 A 31-05-2013</t>
  </si>
  <si>
    <t>COORDINADORA DEL COMPONENTE DE ACOMPAÑAMIENTO FAMILIAR DEL PROYECTO DIRIGIDO AL REESTABLECIMIENTO SOCIOECONOMICO DE LAS FAMILIAS EN CONDICIÓN DE DESPLAZAMIENTO</t>
  </si>
  <si>
    <t>ASOCIACIÓN DE PROFESIONALES PARA EL DESARROLLO SOCIAL APDS</t>
  </si>
  <si>
    <t>01-02-2014 A 30-06-2014</t>
  </si>
  <si>
    <t>COORDINADORA GENERAL DEL PROGRAMA MISIONAL JES</t>
  </si>
  <si>
    <t>CAMINOS DE PAZ</t>
  </si>
  <si>
    <t>01-02-2008 A 01-02-2010</t>
  </si>
  <si>
    <t>COORDINADOR DE TERAPIA EN PSICOLOGÍA A LA POBLACIÓN DESPLAZADA VÍCTIMA DE LA VIOLENCIA O VÍCTINA DEL CONFLICTO ARMADO.</t>
  </si>
  <si>
    <t>PROPONENTE No. 1. HORIZONTES FUNDACIÓN PARA EL AMOR Y LA SALUD</t>
  </si>
  <si>
    <r>
      <t xml:space="preserve">Las pólizas de garantia de seriedad de la propuesta cumplen para los siguientes grupos: </t>
    </r>
    <r>
      <rPr>
        <b/>
        <sz val="12"/>
        <color theme="1"/>
        <rFont val="Arial"/>
        <family val="2"/>
      </rPr>
      <t>2</t>
    </r>
    <r>
      <rPr>
        <sz val="12"/>
        <color theme="1"/>
        <rFont val="Arial"/>
        <family val="2"/>
      </rPr>
      <t xml:space="preserve"> -Ciudadela habitacional siglo XXI-, </t>
    </r>
    <r>
      <rPr>
        <b/>
        <sz val="12"/>
        <color theme="1"/>
        <rFont val="Arial"/>
        <family val="2"/>
      </rPr>
      <t>5</t>
    </r>
    <r>
      <rPr>
        <sz val="12"/>
        <color theme="1"/>
        <rFont val="Arial"/>
        <family val="2"/>
      </rPr>
      <t xml:space="preserve"> -Zona Comuna Nororiental-, </t>
    </r>
    <r>
      <rPr>
        <b/>
        <sz val="12"/>
        <color theme="1"/>
        <rFont val="Arial"/>
        <family val="2"/>
      </rPr>
      <t>12</t>
    </r>
    <r>
      <rPr>
        <sz val="12"/>
        <color theme="1"/>
        <rFont val="Arial"/>
        <family val="2"/>
      </rPr>
      <t xml:space="preserve"> -Municipio de Albania-.  Las pólizas de garantian de seriedad para los grupos 1, 9, 10, 11, 14, 15, 17, 18 y 19 no cumplen, toda vez que el proponente no oferta la totalidad de los cupos que conforman dichos grupos. </t>
    </r>
  </si>
  <si>
    <t>PROPONENTE No. 3. ASOCIACIÓN DE MUJERES PRODUCTORAS DE CÁRNICOS DEL CAQUETÁ - ASOMUPCAR</t>
  </si>
  <si>
    <t>El documento de certificación de pago de seguridad y parafiscales -artículo 50 de la Ley 789 de 2002 y Ley 828 de 2003- no se presenta en el formato 2, esteblecido en los pliego definitivosde la convocatoria pública 002.</t>
  </si>
  <si>
    <t>CUMPLE  X - NO CUMPLE</t>
  </si>
  <si>
    <t>CUMPLE  X  - NO CUMPLE</t>
  </si>
  <si>
    <t>FIDUCIARIA BOGOTÁ S.A.</t>
  </si>
  <si>
    <t>M0213/10</t>
  </si>
  <si>
    <t>1111 a 1114</t>
  </si>
  <si>
    <t>M0201/11</t>
  </si>
  <si>
    <t>1116  a 1148</t>
  </si>
  <si>
    <t>FUNDACIÓN HUELLAS DE AFECTO Y FELICIDAD - FUNDAHAF</t>
  </si>
  <si>
    <t>1149 a 1156</t>
  </si>
  <si>
    <t>CDI SEMILLERO DE PAZ</t>
  </si>
  <si>
    <t>AC 2A 42 - 01 SAN VICENTE DEL CAGUAN</t>
  </si>
  <si>
    <t>CDI UN MUNDO DE SUEÑOS</t>
  </si>
  <si>
    <t>AC 2 50 BIS A 0 SAN VICENTE DEL CAGUAN</t>
  </si>
  <si>
    <t>CDI GOTICAS DE FELICIDAD</t>
  </si>
  <si>
    <t>CALLE PRINCIPAL AL LADO DEL COLEGIO DE PUERTO BETANIA</t>
  </si>
  <si>
    <t>31</t>
  </si>
  <si>
    <t>UNIVERSIDAD NACIONAL ABIERTA Y A DISTANCIA</t>
  </si>
  <si>
    <t>23/05/2014 A 31/12/2014</t>
  </si>
  <si>
    <t>COORDINADOR REGIONAL FAMILIAS CON BIENESTAR</t>
  </si>
  <si>
    <t>FUNDACAQUETÁ</t>
  </si>
  <si>
    <t>01/2014 A 22/05/2014</t>
  </si>
  <si>
    <t>COORDINADOR LOCAL PROYECTO IMPLEMENTACIÓN DEL COMPONENTE Y ACOMPAÑAMIENTO FAMILIAR Y COMUNITARIO DE LA ESTRATEGIA UNIDOS RED DE LA PROTECCIÓN SOCIAL PARA LA SUPERACIÓN DE LA POBREZA EXTREMA ANSPE.</t>
  </si>
  <si>
    <t>JESUS MARIA ESCOBAR MARTINEZ</t>
  </si>
  <si>
    <t>1/494</t>
  </si>
  <si>
    <t>YHINNA PAOLA PINILLA STERLING</t>
  </si>
  <si>
    <t>ICBF</t>
  </si>
  <si>
    <t>22/10/2013 A 31/12/2013</t>
  </si>
  <si>
    <t>PROFESIONAL PSICOSOCIAL</t>
  </si>
  <si>
    <t>3/01/2014 A 31/12/2014</t>
  </si>
  <si>
    <t>PROFESINAL DE APOYO PEDAGÓGICO</t>
  </si>
  <si>
    <t>ZENAIDA GONZALEZ PESELLIN</t>
  </si>
  <si>
    <t>La experiencia adicional aportada en la propuesta, no aplica porque en la subsanación fue utilizada como experiencia habilitante para el grupo que nos ocupa (9).</t>
  </si>
  <si>
    <t>CENTRO DE DESARROLLO INFANTIL SIN ARRIENDO</t>
  </si>
  <si>
    <t>AVENIDAD PRINCIAPAL NUEVA COLOMBIA</t>
  </si>
  <si>
    <t>TRANSVERSAL 6A ESTE 12 - 0</t>
  </si>
  <si>
    <t>CALLE 1 LOTE 9 - 47</t>
  </si>
  <si>
    <t>VEREDA LA CARBONA CORREGIMIENTO EL CARAÑO KILOMETRO 10</t>
  </si>
  <si>
    <t>1/42</t>
  </si>
  <si>
    <t>YEFFERSON ANDRES JIMENEZ FLOREZ</t>
  </si>
  <si>
    <t>LICENCIADO EN EDUCACIÓN BÁSICA CON ENFASIS EN CIENCIAS SOCIALES</t>
  </si>
  <si>
    <t>CORPORACION PARA LE FOMENTO DE LA EDUCACION TÉCNICA FORMAL Y NO FORMAL DEL CAQUETA</t>
  </si>
  <si>
    <t>16/01/2012 A 28/12/2012</t>
  </si>
  <si>
    <t>COORDINADOR  CENTRO DE DESARROLLO INFANTIL "PLEYADE DE SUEÑOS"</t>
  </si>
  <si>
    <t>15/02/2013 A 31/12/2013</t>
  </si>
  <si>
    <t>COORDINADOR  MODALIDAD FAMILIAR</t>
  </si>
  <si>
    <t>DANIELA SUAREZ VEGA</t>
  </si>
  <si>
    <t>24/01/2014 A 31/12/2014</t>
  </si>
  <si>
    <t>COORDINADORA CDI MIS PRIMERAS TRAVESURAS</t>
  </si>
  <si>
    <t>02/07/2013 A 31/12/2013</t>
  </si>
  <si>
    <t>JOANA SMILK ESPINOSA RIVERA</t>
  </si>
  <si>
    <t>UNIVERSIDAD NACIONAL ABIERTA Y A DISTANCIA "UNAD"</t>
  </si>
  <si>
    <t>01/03/2014 A 21/11/2014</t>
  </si>
  <si>
    <t>APOYO AREA PSICOSOCIAL</t>
  </si>
  <si>
    <t>MARLENY SAENZ ANACONA</t>
  </si>
  <si>
    <t>AGENTE EDUCATIVO FAMILIAS CON BIENESTAR</t>
  </si>
  <si>
    <t>INSTITUTO DEPARTAMENTAL DE SALUD EN LIQUIDACIÓN</t>
  </si>
  <si>
    <t>25/01/2011 A 31/07/2011</t>
  </si>
  <si>
    <t>PRESTAR LOS SERVICIOS PROFESIONALES PARA EJECUTAR ACTIVIDADES RELACIONADAS CON EL FORTALECIMIENTO DEL EJERCICIO DE LOS DERECHOS Y LOS DEBERES DE LAS COMUNIDADES AL ACSESO AL SISTEMA GENERAL EN SEGURIDAD SOCIAL EN SALUD.</t>
  </si>
  <si>
    <t>01/11/2009 A 31/12/2009
22/02/2010 A 30/06/2010</t>
  </si>
  <si>
    <t>LUZ NERY MOLINA GONZALEZ</t>
  </si>
  <si>
    <t>ASOCIACION DE BACHILLERES DE LA COMUNIDAD PARROQUIAL SAN NICOLAS DE TOLENTINO</t>
  </si>
  <si>
    <r>
      <t xml:space="preserve">01/07/2013 </t>
    </r>
    <r>
      <rPr>
        <u/>
        <sz val="11"/>
        <color theme="1"/>
        <rFont val="Calibri"/>
        <family val="2"/>
        <scheme val="minor"/>
      </rPr>
      <t xml:space="preserve"> A 31/12/2013</t>
    </r>
  </si>
  <si>
    <t>COORDINADORA GENERAL PROGRAMA GENERACIONES CON BIENESTAR</t>
  </si>
  <si>
    <t>ANEXA 8 CERTIFICACIONES MAS</t>
  </si>
  <si>
    <t>09/01/2013 A 31/07/2013</t>
  </si>
  <si>
    <t>YHINA PAOLA PINILLA STERLING</t>
  </si>
  <si>
    <t>03/01/2014 A 31/12/2014</t>
  </si>
  <si>
    <t>PSICOLOGA PROGRAMA GENERACIONES CON BIENESTAR</t>
  </si>
  <si>
    <t>21/10/2013 A 31/12/2013</t>
  </si>
  <si>
    <t>044</t>
  </si>
  <si>
    <t>184 - 185</t>
  </si>
  <si>
    <t>098</t>
  </si>
  <si>
    <t>186 - 187</t>
  </si>
  <si>
    <t>1/1242</t>
  </si>
  <si>
    <t>SOBREPASA LA PROPORCION DE CUPOS POR TALENTO HUMANO</t>
  </si>
  <si>
    <t>NO APLICA PORQUE CONSTITUYE LA CERTIFICACIÓN N° 9 Y EL PLIEGO EXIGE HASTA 8 CERTIFICACIONES.</t>
  </si>
  <si>
    <t>PROFESIONAL DE APOYO PEDAGÓGICO</t>
  </si>
  <si>
    <t>FUNDACION PARA EL DESARROLLO SOCIAL EN SALUD Y VIVIENDA FUNDASALUD IPS</t>
  </si>
  <si>
    <t>05/03/2010 A 29/09/2014</t>
  </si>
  <si>
    <t>COORDINADOR Y PSICOLOGO EN DISEÑOS E IMPLEMENTACION DE PROYECTOS SOCIALES.</t>
  </si>
  <si>
    <t>MIRIAN YANET SANCHEZ WILCHEZ</t>
  </si>
  <si>
    <t>UNIVERSIDAD ABIERTA Y A DISTANCIA "UNAD"</t>
  </si>
  <si>
    <t>EDUCADORA FAMILIAR FAMILIAS CON BIENESTAR</t>
  </si>
  <si>
    <t>COORDINADOR FINANCIERO</t>
  </si>
  <si>
    <t>CONTADORA PUBLICA</t>
  </si>
  <si>
    <t>172941T</t>
  </si>
  <si>
    <t>01/01/2013 A 31/10/2014</t>
  </si>
  <si>
    <t xml:space="preserve">DROGAS DILMAR </t>
  </si>
  <si>
    <t>02/01/2010 A 31/12/2010</t>
  </si>
  <si>
    <t>NO APLICA PORQUE CORRESPONDE A LA CERTIFICACIÓN N° 9 Y EL PLIEGO SEÑALA HASTA 8 CERTIFICACIONES</t>
  </si>
  <si>
    <t>CERTIFICADO DE CUMPLIMIENTO DE PAGO DE APORTES DE SEGURIDAD SOCIAL Y PARAFISCALES. FORMATO 2</t>
  </si>
  <si>
    <t>Documento allegado en el periodo de subsanación.</t>
  </si>
  <si>
    <t>Certificación relacionada en los grupos  9, 19, 3 y 5.</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</si>
</sst>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quot;$&quot;\ #,##0_);[Red]\(&quot;$&quot;\ #,##0\)"/>
    <numFmt numFmtId="165" formatCode="[$$-240A]\ #,##0"/>
    <numFmt numFmtId="166" formatCode="[$$-2C0A]\ #,##0"/>
    <numFmt numFmtId="167" formatCode="[$$-240A]\ #,##0.00"/>
    <numFmt numFmtId="168" formatCode="_-* #,##0\ _€_-;\-* #,##0\ _€_-;_-* &quot;-&quot;??\ _€_-;_-@_-"/>
    <numFmt numFmtId="169" formatCode="[$$-2C0A]\ #,##0.00"/>
    <numFmt numFmtId="170" formatCode="_-* #,##0.0_-;\-* #,##0.0_-;_-* &quot;-&quot;??_-;_-@_-"/>
    <numFmt numFmtId="171" formatCode="_-* #,##0_-;\-* #,##0_-;_-* &quot;-&quot;??_-;_-@_-"/>
    <numFmt numFmtId="172" formatCode="0.0"/>
    <numFmt numFmtId="173" formatCode="_-&quot;$&quot;* #,##0_-;\-&quot;$&quot;* #,##0_-;_-&quot;$&quot;* &quot;-&quot;??_-;_-@_-"/>
    <numFmt numFmtId="174" formatCode="0;[Red]0"/>
  </numFmts>
  <fonts count="40" x14ac:knownFonts="1">
    <font>
      <sz val="11"/>
      <color theme="1"/>
      <name val="Calibri"/>
      <family val="2"/>
      <scheme val="minor"/>
    </font>
    <font>
      <b/>
      <sz val="11"/>
      <color theme="1"/>
      <name val="Calibri"/>
      <family val="2"/>
      <scheme val="minor"/>
    </font>
    <font>
      <sz val="11"/>
      <color theme="1"/>
      <name val="Arial"/>
      <family val="2"/>
    </font>
    <font>
      <b/>
      <sz val="10"/>
      <color theme="1"/>
      <name val="Calibri"/>
      <family val="2"/>
      <scheme val="minor"/>
    </font>
    <font>
      <sz val="9"/>
      <name val="Arial"/>
      <family val="2"/>
    </font>
    <font>
      <sz val="11"/>
      <color theme="1"/>
      <name val="Calibri"/>
      <family val="2"/>
      <scheme val="minor"/>
    </font>
    <font>
      <b/>
      <sz val="11"/>
      <color theme="1"/>
      <name val="Arial"/>
      <family val="2"/>
    </font>
    <font>
      <b/>
      <sz val="20"/>
      <name val="Calibri"/>
      <family val="2"/>
    </font>
    <font>
      <sz val="16"/>
      <name val="Calibri"/>
      <family val="2"/>
    </font>
    <font>
      <b/>
      <sz val="11"/>
      <name val="Calibri"/>
      <family val="2"/>
    </font>
    <font>
      <sz val="12"/>
      <name val="Calibri"/>
      <family val="2"/>
    </font>
    <font>
      <sz val="11"/>
      <name val="Calibri"/>
      <family val="2"/>
    </font>
    <font>
      <b/>
      <sz val="12"/>
      <name val="Calibri"/>
      <family val="2"/>
    </font>
    <font>
      <sz val="9"/>
      <name val="Calibri"/>
      <family val="2"/>
      <scheme val="minor"/>
    </font>
    <font>
      <sz val="11"/>
      <name val="Calibri"/>
      <family val="2"/>
      <scheme val="minor"/>
    </font>
    <font>
      <b/>
      <sz val="14"/>
      <color indexed="9"/>
      <name val="Calibri"/>
      <family val="2"/>
    </font>
    <font>
      <sz val="9"/>
      <color indexed="8"/>
      <name val="Calibri"/>
      <family val="2"/>
    </font>
    <font>
      <sz val="9"/>
      <name val="Calibri"/>
      <family val="2"/>
    </font>
    <font>
      <b/>
      <sz val="9"/>
      <name val="Calibri"/>
      <family val="2"/>
      <scheme val="minor"/>
    </font>
    <font>
      <i/>
      <sz val="11"/>
      <color rgb="FFFF0000"/>
      <name val="Calibri"/>
      <family val="2"/>
      <scheme val="minor"/>
    </font>
    <font>
      <sz val="11"/>
      <name val="Arial"/>
      <family val="2"/>
    </font>
    <font>
      <b/>
      <sz val="9"/>
      <color theme="1"/>
      <name val="Calibri"/>
      <family val="2"/>
      <scheme val="minor"/>
    </font>
    <font>
      <sz val="7"/>
      <color theme="1"/>
      <name val="Times New Roman"/>
      <family val="1"/>
    </font>
    <font>
      <b/>
      <sz val="12"/>
      <color rgb="FF000000"/>
      <name val="Arial"/>
      <family val="2"/>
    </font>
    <font>
      <sz val="12"/>
      <color rgb="FF000000"/>
      <name val="Arial"/>
      <family val="2"/>
    </font>
    <font>
      <sz val="12"/>
      <color theme="1"/>
      <name val="Arial"/>
      <family val="2"/>
    </font>
    <font>
      <sz val="12"/>
      <color rgb="FF7030A0"/>
      <name val="Arial"/>
      <family val="2"/>
    </font>
    <font>
      <b/>
      <sz val="12"/>
      <name val="Arial"/>
      <family val="2"/>
    </font>
    <font>
      <sz val="12"/>
      <name val="Arial"/>
      <family val="2"/>
    </font>
    <font>
      <b/>
      <u/>
      <sz val="12"/>
      <color theme="1"/>
      <name val="Arial"/>
      <family val="2"/>
    </font>
    <font>
      <b/>
      <sz val="12"/>
      <color theme="1"/>
      <name val="Arial"/>
      <family val="2"/>
    </font>
    <font>
      <i/>
      <sz val="12"/>
      <color theme="1"/>
      <name val="Arial"/>
      <family val="2"/>
    </font>
    <font>
      <b/>
      <sz val="11"/>
      <name val="Calibri"/>
      <family val="2"/>
      <scheme val="minor"/>
    </font>
    <font>
      <sz val="10"/>
      <color theme="1"/>
      <name val="Calibri"/>
      <family val="2"/>
      <scheme val="minor"/>
    </font>
    <font>
      <b/>
      <sz val="11"/>
      <color rgb="FFFF0000"/>
      <name val="Calibri"/>
      <family val="2"/>
      <scheme val="minor"/>
    </font>
    <font>
      <b/>
      <sz val="12"/>
      <color rgb="FFFF0000"/>
      <name val="Arial"/>
      <family val="2"/>
    </font>
    <font>
      <b/>
      <u/>
      <sz val="12"/>
      <color rgb="FF000000"/>
      <name val="Arial"/>
      <family val="2"/>
    </font>
    <font>
      <sz val="11"/>
      <color rgb="FFFF0000"/>
      <name val="Calibri"/>
      <family val="2"/>
      <scheme val="minor"/>
    </font>
    <font>
      <b/>
      <sz val="11"/>
      <color theme="0"/>
      <name val="Calibri"/>
      <family val="2"/>
      <scheme val="minor"/>
    </font>
    <font>
      <u/>
      <sz val="11"/>
      <color theme="1"/>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DBE5F1"/>
        <bgColor indexed="64"/>
      </patternFill>
    </fill>
    <fill>
      <patternFill patternType="solid">
        <fgColor rgb="FFDEEAF6"/>
        <bgColor indexed="64"/>
      </patternFill>
    </fill>
    <fill>
      <patternFill patternType="solid">
        <fgColor rgb="FFFFFFFF"/>
        <bgColor indexed="64"/>
      </patternFill>
    </fill>
    <fill>
      <patternFill patternType="solid">
        <fgColor rgb="FFF2F2F2"/>
        <bgColor indexed="64"/>
      </patternFill>
    </fill>
    <fill>
      <patternFill patternType="solid">
        <fgColor rgb="FFBFBFBF"/>
        <bgColor indexed="64"/>
      </patternFill>
    </fill>
    <fill>
      <patternFill patternType="solid">
        <fgColor theme="5" tint="0.79998168889431442"/>
        <bgColor indexed="64"/>
      </patternFill>
    </fill>
    <fill>
      <patternFill patternType="solid">
        <fgColor indexed="65"/>
        <bgColor indexed="64"/>
      </patternFill>
    </fill>
    <fill>
      <patternFill patternType="solid">
        <fgColor rgb="FF92D050"/>
        <bgColor indexed="64"/>
      </patternFill>
    </fill>
    <fill>
      <patternFill patternType="solid">
        <fgColor rgb="FFFF00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57"/>
      </left>
      <right style="medium">
        <color indexed="57"/>
      </right>
      <top style="medium">
        <color indexed="57"/>
      </top>
      <bottom style="medium">
        <color indexed="57"/>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indexed="57"/>
      </left>
      <right/>
      <top/>
      <bottom/>
      <diagonal/>
    </border>
    <border>
      <left style="medium">
        <color indexed="57"/>
      </left>
      <right style="medium">
        <color indexed="57"/>
      </right>
      <top style="medium">
        <color indexed="57"/>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57"/>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style="medium">
        <color rgb="FF000000"/>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rgb="FF000000"/>
      </right>
      <top style="medium">
        <color indexed="64"/>
      </top>
      <bottom/>
      <diagonal/>
    </border>
    <border>
      <left style="medium">
        <color indexed="64"/>
      </left>
      <right style="medium">
        <color indexed="64"/>
      </right>
      <top/>
      <bottom/>
      <diagonal/>
    </border>
    <border>
      <left style="medium">
        <color rgb="FF000000"/>
      </left>
      <right style="medium">
        <color indexed="64"/>
      </right>
      <top/>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medium">
        <color indexed="57"/>
      </bottom>
      <diagonal/>
    </border>
  </borders>
  <cellStyleXfs count="7">
    <xf numFmtId="0" fontId="0" fillId="0" borderId="0"/>
    <xf numFmtId="43" fontId="5"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cellStyleXfs>
  <cellXfs count="590">
    <xf numFmtId="0" fontId="0" fillId="0" borderId="0" xfId="0"/>
    <xf numFmtId="0" fontId="9" fillId="3" borderId="8" xfId="0" applyFont="1" applyFill="1" applyBorder="1" applyAlignment="1" applyProtection="1">
      <alignment vertical="center"/>
      <protection locked="0"/>
    </xf>
    <xf numFmtId="0" fontId="9" fillId="3" borderId="9" xfId="0" applyFont="1" applyFill="1" applyBorder="1" applyAlignment="1" applyProtection="1">
      <alignment vertical="center"/>
      <protection locked="0"/>
    </xf>
    <xf numFmtId="166" fontId="0" fillId="3" borderId="1" xfId="0" applyNumberFormat="1" applyFill="1" applyBorder="1" applyAlignment="1">
      <alignment horizontal="right" vertical="center"/>
    </xf>
    <xf numFmtId="166" fontId="0" fillId="4" borderId="1" xfId="0" applyNumberFormat="1" applyFill="1" applyBorder="1" applyAlignment="1" applyProtection="1">
      <alignment vertical="center"/>
      <protection locked="0"/>
    </xf>
    <xf numFmtId="3" fontId="11" fillId="4" borderId="1" xfId="0" applyNumberFormat="1" applyFont="1" applyFill="1" applyBorder="1" applyAlignment="1">
      <alignment horizontal="right" vertical="center" wrapText="1"/>
    </xf>
    <xf numFmtId="0" fontId="0" fillId="2" borderId="1" xfId="0" applyFill="1" applyBorder="1" applyAlignment="1">
      <alignment vertical="center" wrapText="1"/>
    </xf>
    <xf numFmtId="166" fontId="0" fillId="3" borderId="1" xfId="0" applyNumberFormat="1" applyFill="1" applyBorder="1" applyAlignment="1">
      <alignment horizontal="center" vertical="center"/>
    </xf>
    <xf numFmtId="0" fontId="20" fillId="2" borderId="1" xfId="0" applyFont="1" applyFill="1" applyBorder="1" applyAlignment="1">
      <alignment horizontal="center" vertical="center" wrapText="1"/>
    </xf>
    <xf numFmtId="0" fontId="1" fillId="2" borderId="1" xfId="0" applyFont="1" applyFill="1" applyBorder="1" applyAlignment="1">
      <alignment horizontal="center" wrapText="1"/>
    </xf>
    <xf numFmtId="49" fontId="0" fillId="2" borderId="1" xfId="0" applyNumberFormat="1" applyFill="1" applyBorder="1" applyAlignment="1">
      <alignment horizontal="center" vertical="center"/>
    </xf>
    <xf numFmtId="0" fontId="1" fillId="2" borderId="16" xfId="0" applyFont="1" applyFill="1" applyBorder="1" applyAlignment="1">
      <alignment horizontal="center" vertical="center"/>
    </xf>
    <xf numFmtId="0" fontId="1" fillId="2" borderId="16" xfId="0" applyFont="1" applyFill="1" applyBorder="1" applyAlignment="1">
      <alignment horizontal="center" vertical="center" wrapText="1"/>
    </xf>
    <xf numFmtId="0" fontId="9" fillId="2" borderId="0" xfId="0" applyFont="1" applyFill="1" applyBorder="1" applyAlignment="1">
      <alignment horizontal="center" vertical="center" wrapText="1"/>
    </xf>
    <xf numFmtId="166" fontId="0" fillId="3" borderId="0" xfId="0" applyNumberFormat="1" applyFill="1" applyBorder="1" applyAlignment="1">
      <alignment horizontal="right" vertical="center"/>
    </xf>
    <xf numFmtId="0" fontId="1" fillId="2" borderId="0" xfId="0" applyFont="1" applyFill="1" applyBorder="1" applyAlignment="1">
      <alignment horizontal="center" vertical="center" wrapText="1"/>
    </xf>
    <xf numFmtId="0" fontId="1" fillId="2" borderId="5" xfId="0" applyFont="1" applyFill="1" applyBorder="1" applyAlignment="1">
      <alignment horizontal="center" wrapText="1"/>
    </xf>
    <xf numFmtId="2" fontId="1" fillId="2" borderId="11" xfId="0" applyNumberFormat="1"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24" fillId="7" borderId="27" xfId="0" applyFont="1" applyFill="1" applyBorder="1" applyAlignment="1">
      <alignment vertical="center"/>
    </xf>
    <xf numFmtId="0" fontId="24" fillId="7" borderId="0" xfId="0" applyFont="1" applyFill="1" applyAlignment="1">
      <alignment vertical="center"/>
    </xf>
    <xf numFmtId="0" fontId="24" fillId="7" borderId="28" xfId="0" applyFont="1" applyFill="1" applyBorder="1" applyAlignment="1">
      <alignment vertical="center"/>
    </xf>
    <xf numFmtId="0" fontId="23" fillId="7" borderId="29" xfId="0" applyFont="1" applyFill="1" applyBorder="1" applyAlignment="1">
      <alignment vertical="center"/>
    </xf>
    <xf numFmtId="0" fontId="23" fillId="7" borderId="0" xfId="0" applyFont="1" applyFill="1" applyAlignment="1">
      <alignment horizontal="center" vertical="center"/>
    </xf>
    <xf numFmtId="0" fontId="23" fillId="7" borderId="28" xfId="0" applyFont="1" applyFill="1" applyBorder="1" applyAlignment="1">
      <alignment horizontal="center" vertical="center"/>
    </xf>
    <xf numFmtId="0" fontId="24" fillId="7" borderId="24" xfId="0" applyFont="1" applyFill="1" applyBorder="1" applyAlignment="1">
      <alignment vertical="center"/>
    </xf>
    <xf numFmtId="0" fontId="24" fillId="7" borderId="26" xfId="0" applyFont="1" applyFill="1" applyBorder="1" applyAlignment="1">
      <alignment vertical="center"/>
    </xf>
    <xf numFmtId="0" fontId="24" fillId="7" borderId="32" xfId="0" applyFont="1" applyFill="1" applyBorder="1" applyAlignment="1">
      <alignment vertical="center"/>
    </xf>
    <xf numFmtId="0" fontId="24" fillId="7" borderId="35" xfId="0" applyFont="1" applyFill="1" applyBorder="1" applyAlignment="1">
      <alignment vertical="center"/>
    </xf>
    <xf numFmtId="0" fontId="23" fillId="7" borderId="27" xfId="0" applyFont="1" applyFill="1" applyBorder="1" applyAlignment="1">
      <alignment vertical="center"/>
    </xf>
    <xf numFmtId="0" fontId="23" fillId="7" borderId="35" xfId="0" applyFont="1" applyFill="1" applyBorder="1" applyAlignment="1">
      <alignment horizontal="center" vertical="center"/>
    </xf>
    <xf numFmtId="0" fontId="23" fillId="7" borderId="0" xfId="0" applyFont="1" applyFill="1" applyAlignment="1">
      <alignment horizontal="right" vertical="center"/>
    </xf>
    <xf numFmtId="0" fontId="23" fillId="7" borderId="0" xfId="0" applyFont="1" applyFill="1" applyAlignment="1">
      <alignment vertical="center"/>
    </xf>
    <xf numFmtId="0" fontId="24" fillId="7" borderId="34" xfId="0" applyFont="1" applyFill="1" applyBorder="1" applyAlignment="1">
      <alignment vertical="center" wrapText="1"/>
    </xf>
    <xf numFmtId="0" fontId="27" fillId="7" borderId="32" xfId="0" applyFont="1" applyFill="1" applyBorder="1" applyAlignment="1">
      <alignment vertical="center"/>
    </xf>
    <xf numFmtId="0" fontId="27" fillId="7" borderId="32" xfId="0" applyFont="1" applyFill="1" applyBorder="1" applyAlignment="1">
      <alignment horizontal="center" vertical="center"/>
    </xf>
    <xf numFmtId="0" fontId="27" fillId="7" borderId="32" xfId="0" applyFont="1" applyFill="1" applyBorder="1" applyAlignment="1">
      <alignment vertical="center" wrapText="1"/>
    </xf>
    <xf numFmtId="0" fontId="9" fillId="2" borderId="1" xfId="0" applyFont="1" applyFill="1" applyBorder="1" applyAlignment="1">
      <alignment horizontal="center" vertical="center" wrapText="1"/>
    </xf>
    <xf numFmtId="0" fontId="0" fillId="11" borderId="0" xfId="0" applyFill="1"/>
    <xf numFmtId="0" fontId="0" fillId="11" borderId="1" xfId="0" applyFill="1" applyBorder="1"/>
    <xf numFmtId="0" fontId="0" fillId="11" borderId="0" xfId="0" applyFill="1" applyAlignment="1">
      <alignment vertical="center"/>
    </xf>
    <xf numFmtId="0" fontId="8" fillId="11" borderId="6" xfId="0" applyFont="1" applyFill="1" applyBorder="1" applyAlignment="1">
      <alignment vertical="center"/>
    </xf>
    <xf numFmtId="0" fontId="10" fillId="11" borderId="6" xfId="0" applyFont="1" applyFill="1" applyBorder="1" applyAlignment="1">
      <alignment vertical="center"/>
    </xf>
    <xf numFmtId="0" fontId="10" fillId="11" borderId="7" xfId="0" applyFont="1" applyFill="1" applyBorder="1" applyAlignment="1">
      <alignment vertical="center"/>
    </xf>
    <xf numFmtId="15" fontId="0" fillId="11" borderId="7" xfId="0" applyNumberFormat="1" applyFont="1" applyFill="1" applyBorder="1" applyAlignment="1" applyProtection="1">
      <alignment horizontal="left" vertical="center"/>
      <protection locked="0"/>
    </xf>
    <xf numFmtId="0" fontId="9" fillId="11" borderId="8" xfId="0" applyFont="1" applyFill="1" applyBorder="1" applyAlignment="1" applyProtection="1">
      <alignment horizontal="left" vertical="center"/>
      <protection locked="0"/>
    </xf>
    <xf numFmtId="0" fontId="9" fillId="11" borderId="9" xfId="0" applyFont="1" applyFill="1" applyBorder="1" applyAlignment="1" applyProtection="1">
      <alignment horizontal="left" vertical="center"/>
      <protection locked="0"/>
    </xf>
    <xf numFmtId="0" fontId="10" fillId="11" borderId="0" xfId="0" applyFont="1" applyFill="1" applyBorder="1" applyAlignment="1">
      <alignment vertical="center"/>
    </xf>
    <xf numFmtId="14" fontId="0" fillId="11" borderId="0" xfId="0" applyNumberFormat="1" applyFill="1" applyBorder="1" applyAlignment="1" applyProtection="1">
      <alignment vertical="center"/>
      <protection locked="0"/>
    </xf>
    <xf numFmtId="0" fontId="12" fillId="11" borderId="0" xfId="0" applyFont="1" applyFill="1" applyBorder="1" applyAlignment="1" applyProtection="1">
      <alignment horizontal="left" vertical="center"/>
      <protection locked="0"/>
    </xf>
    <xf numFmtId="0" fontId="0" fillId="11" borderId="0" xfId="0" applyFill="1" applyAlignment="1">
      <alignment horizontal="center" vertical="center"/>
    </xf>
    <xf numFmtId="0" fontId="1" fillId="11" borderId="0" xfId="0" applyFont="1" applyFill="1" applyAlignment="1">
      <alignment horizontal="center" vertical="center"/>
    </xf>
    <xf numFmtId="0" fontId="0" fillId="11" borderId="0" xfId="0" applyFill="1" applyBorder="1" applyAlignment="1">
      <alignment vertical="center" wrapText="1"/>
    </xf>
    <xf numFmtId="167" fontId="0" fillId="11" borderId="0" xfId="0" applyNumberFormat="1" applyFill="1" applyBorder="1" applyAlignment="1">
      <alignment vertical="center"/>
    </xf>
    <xf numFmtId="166" fontId="0" fillId="11" borderId="0" xfId="0" applyNumberFormat="1" applyFill="1" applyBorder="1" applyAlignment="1">
      <alignment horizontal="center" vertical="center"/>
    </xf>
    <xf numFmtId="164" fontId="0" fillId="11" borderId="0" xfId="0" applyNumberFormat="1" applyFill="1" applyAlignment="1">
      <alignment horizontal="center" vertical="center"/>
    </xf>
    <xf numFmtId="0" fontId="0" fillId="11" borderId="7" xfId="0" applyFill="1" applyBorder="1" applyAlignment="1">
      <alignment vertical="center"/>
    </xf>
    <xf numFmtId="0" fontId="0" fillId="11" borderId="0" xfId="0" applyFill="1" applyBorder="1" applyAlignment="1">
      <alignment vertical="center"/>
    </xf>
    <xf numFmtId="0" fontId="0" fillId="11" borderId="7" xfId="0" applyFill="1" applyBorder="1" applyAlignment="1">
      <alignment horizontal="center" vertical="center" wrapText="1"/>
    </xf>
    <xf numFmtId="0" fontId="1" fillId="11" borderId="0" xfId="0" applyFont="1" applyFill="1" applyBorder="1" applyAlignment="1">
      <alignment vertical="center" wrapText="1"/>
    </xf>
    <xf numFmtId="165" fontId="0" fillId="11" borderId="0" xfId="0" applyNumberFormat="1" applyFill="1" applyBorder="1" applyAlignment="1">
      <alignment vertical="center"/>
    </xf>
    <xf numFmtId="0" fontId="0" fillId="11" borderId="0" xfId="0" applyFill="1" applyBorder="1" applyAlignment="1">
      <alignment horizontal="center" vertical="center" wrapText="1"/>
    </xf>
    <xf numFmtId="3" fontId="11" fillId="11" borderId="0" xfId="0" applyNumberFormat="1" applyFont="1" applyFill="1" applyBorder="1" applyAlignment="1">
      <alignment horizontal="right" vertical="center" wrapText="1"/>
    </xf>
    <xf numFmtId="166" fontId="0" fillId="11" borderId="0" xfId="0" applyNumberFormat="1" applyFill="1" applyBorder="1" applyAlignment="1" applyProtection="1">
      <alignment vertical="center"/>
      <protection locked="0"/>
    </xf>
    <xf numFmtId="0" fontId="1" fillId="11" borderId="0" xfId="0" applyFont="1" applyFill="1" applyAlignment="1">
      <alignment vertical="center"/>
    </xf>
    <xf numFmtId="0" fontId="0" fillId="11" borderId="1" xfId="0" applyFill="1" applyBorder="1" applyAlignment="1">
      <alignment vertical="center"/>
    </xf>
    <xf numFmtId="0" fontId="2" fillId="11" borderId="1" xfId="0" applyFont="1" applyFill="1" applyBorder="1" applyAlignment="1">
      <alignment horizontal="justify" vertical="center" wrapText="1"/>
    </xf>
    <xf numFmtId="0" fontId="2" fillId="11" borderId="1" xfId="0" applyFont="1" applyFill="1" applyBorder="1" applyAlignment="1">
      <alignment horizontal="center" vertical="center" wrapText="1"/>
    </xf>
    <xf numFmtId="0" fontId="0" fillId="11" borderId="1" xfId="0" applyFill="1" applyBorder="1" applyAlignment="1">
      <alignment horizontal="center" vertical="center"/>
    </xf>
    <xf numFmtId="0" fontId="19" fillId="11" borderId="0" xfId="0" applyFont="1" applyFill="1" applyBorder="1" applyAlignment="1">
      <alignment horizontal="center" vertical="center"/>
    </xf>
    <xf numFmtId="0" fontId="14" fillId="11" borderId="1" xfId="0" applyFont="1" applyFill="1" applyBorder="1" applyAlignment="1">
      <alignment horizontal="center" vertical="center" wrapText="1"/>
    </xf>
    <xf numFmtId="49" fontId="14" fillId="11" borderId="1" xfId="0" applyNumberFormat="1"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wrapText="1"/>
      <protection locked="0"/>
    </xf>
    <xf numFmtId="9" fontId="13" fillId="11" borderId="1" xfId="0" applyNumberFormat="1" applyFont="1" applyFill="1" applyBorder="1" applyAlignment="1" applyProtection="1">
      <alignment horizontal="center" vertical="center" wrapText="1"/>
      <protection locked="0"/>
    </xf>
    <xf numFmtId="0" fontId="13" fillId="11" borderId="1" xfId="0" applyFont="1" applyFill="1" applyBorder="1" applyAlignment="1" applyProtection="1">
      <alignment horizontal="center" vertical="center" wrapText="1"/>
      <protection locked="0"/>
    </xf>
    <xf numFmtId="9" fontId="13" fillId="11" borderId="1" xfId="4" applyFont="1" applyFill="1" applyBorder="1" applyAlignment="1" applyProtection="1">
      <alignment horizontal="center" vertical="center" wrapText="1"/>
      <protection locked="0"/>
    </xf>
    <xf numFmtId="14" fontId="13" fillId="11" borderId="1" xfId="0" applyNumberFormat="1" applyFont="1" applyFill="1" applyBorder="1" applyAlignment="1" applyProtection="1">
      <alignment horizontal="center" vertical="center" wrapText="1"/>
      <protection locked="0"/>
    </xf>
    <xf numFmtId="15" fontId="13" fillId="11" borderId="1" xfId="0" applyNumberFormat="1" applyFont="1" applyFill="1" applyBorder="1" applyAlignment="1" applyProtection="1">
      <alignment horizontal="center" vertical="center" wrapText="1"/>
      <protection locked="0"/>
    </xf>
    <xf numFmtId="2" fontId="13" fillId="11" borderId="1" xfId="0" applyNumberFormat="1" applyFont="1" applyFill="1" applyBorder="1" applyAlignment="1" applyProtection="1">
      <alignment horizontal="center" vertical="center" wrapText="1"/>
      <protection locked="0"/>
    </xf>
    <xf numFmtId="168" fontId="13" fillId="11" borderId="1" xfId="1" applyNumberFormat="1" applyFont="1" applyFill="1" applyBorder="1" applyAlignment="1">
      <alignment horizontal="right" vertical="center" wrapText="1"/>
    </xf>
    <xf numFmtId="0" fontId="11" fillId="11" borderId="1" xfId="0" applyFont="1" applyFill="1" applyBorder="1" applyAlignment="1">
      <alignment horizontal="left" vertical="center" wrapText="1"/>
    </xf>
    <xf numFmtId="0" fontId="11" fillId="11" borderId="0" xfId="0" applyFont="1" applyFill="1" applyBorder="1" applyAlignment="1">
      <alignment horizontal="left" vertical="center" wrapText="1"/>
    </xf>
    <xf numFmtId="0" fontId="14" fillId="11" borderId="0" xfId="0" applyFont="1" applyFill="1" applyAlignment="1">
      <alignment horizontal="left" vertical="center" wrapText="1"/>
    </xf>
    <xf numFmtId="49" fontId="14" fillId="11" borderId="1" xfId="0" applyNumberFormat="1" applyFont="1" applyFill="1" applyBorder="1" applyAlignment="1" applyProtection="1">
      <alignment horizontal="left" vertical="center" wrapText="1"/>
      <protection locked="0"/>
    </xf>
    <xf numFmtId="49" fontId="18" fillId="11" borderId="1" xfId="0" applyNumberFormat="1" applyFont="1" applyFill="1" applyBorder="1" applyAlignment="1" applyProtection="1">
      <alignment horizontal="center" vertical="center" wrapText="1"/>
      <protection locked="0"/>
    </xf>
    <xf numFmtId="2" fontId="18" fillId="11" borderId="1" xfId="0" applyNumberFormat="1" applyFont="1" applyFill="1" applyBorder="1" applyAlignment="1" applyProtection="1">
      <alignment horizontal="center" vertical="center" wrapText="1"/>
      <protection locked="0"/>
    </xf>
    <xf numFmtId="0" fontId="14" fillId="11" borderId="1" xfId="0" applyFont="1" applyFill="1" applyBorder="1" applyAlignment="1">
      <alignment horizontal="left" vertical="center" wrapText="1"/>
    </xf>
    <xf numFmtId="167" fontId="0" fillId="11" borderId="0" xfId="0" applyNumberFormat="1" applyFill="1" applyAlignment="1">
      <alignment vertical="center"/>
    </xf>
    <xf numFmtId="0" fontId="1" fillId="11" borderId="1" xfId="0" applyFont="1" applyFill="1" applyBorder="1" applyAlignment="1">
      <alignment horizontal="center" vertical="center"/>
    </xf>
    <xf numFmtId="169" fontId="1" fillId="11" borderId="1" xfId="0" applyNumberFormat="1" applyFont="1" applyFill="1" applyBorder="1" applyAlignment="1">
      <alignment horizontal="center" vertical="center"/>
    </xf>
    <xf numFmtId="0" fontId="1" fillId="11" borderId="1" xfId="0" applyFont="1" applyFill="1" applyBorder="1" applyAlignment="1">
      <alignment vertical="center"/>
    </xf>
    <xf numFmtId="49" fontId="0" fillId="11" borderId="1" xfId="0" applyNumberFormat="1" applyFill="1" applyBorder="1" applyAlignment="1">
      <alignment horizontal="center" vertical="center"/>
    </xf>
    <xf numFmtId="0" fontId="15" fillId="11" borderId="0" xfId="0" applyFont="1" applyFill="1" applyBorder="1" applyAlignment="1">
      <alignment horizontal="left" vertical="center"/>
    </xf>
    <xf numFmtId="0" fontId="16" fillId="11" borderId="0" xfId="0" applyFont="1" applyFill="1" applyBorder="1" applyAlignment="1">
      <alignment horizontal="center" vertical="center" wrapText="1"/>
    </xf>
    <xf numFmtId="0" fontId="0" fillId="11" borderId="1" xfId="0" applyFill="1" applyBorder="1" applyAlignment="1"/>
    <xf numFmtId="0" fontId="0" fillId="11" borderId="1" xfId="0" applyFill="1" applyBorder="1" applyAlignment="1">
      <alignment horizontal="center"/>
    </xf>
    <xf numFmtId="0" fontId="0" fillId="11" borderId="1" xfId="0" applyFill="1" applyBorder="1" applyAlignment="1">
      <alignment wrapText="1"/>
    </xf>
    <xf numFmtId="0" fontId="0" fillId="11" borderId="1" xfId="0" applyFill="1" applyBorder="1" applyAlignment="1">
      <alignment vertical="center" wrapText="1"/>
    </xf>
    <xf numFmtId="0" fontId="0" fillId="11" borderId="2" xfId="0" applyFill="1" applyBorder="1" applyAlignment="1">
      <alignment horizontal="center" vertical="center"/>
    </xf>
    <xf numFmtId="0" fontId="0" fillId="11" borderId="3" xfId="0" applyFill="1" applyBorder="1" applyAlignment="1">
      <alignment horizontal="center" vertical="center"/>
    </xf>
    <xf numFmtId="0" fontId="4" fillId="11" borderId="1" xfId="0" applyFont="1" applyFill="1" applyBorder="1" applyAlignment="1">
      <alignment horizontal="center" wrapText="1"/>
    </xf>
    <xf numFmtId="0" fontId="1" fillId="11" borderId="0" xfId="0" applyFont="1" applyFill="1" applyBorder="1" applyAlignment="1">
      <alignment horizontal="center" vertical="center"/>
    </xf>
    <xf numFmtId="0" fontId="0" fillId="11" borderId="1" xfId="0" applyFill="1" applyBorder="1" applyAlignment="1">
      <alignment horizontal="center" vertical="center" wrapText="1"/>
    </xf>
    <xf numFmtId="0" fontId="24" fillId="11" borderId="28" xfId="0" applyFont="1" applyFill="1" applyBorder="1" applyAlignment="1">
      <alignment vertical="center"/>
    </xf>
    <xf numFmtId="0" fontId="25" fillId="11" borderId="0" xfId="0" applyFont="1" applyFill="1"/>
    <xf numFmtId="0" fontId="26" fillId="11" borderId="0" xfId="0" applyFont="1" applyFill="1"/>
    <xf numFmtId="0" fontId="30" fillId="11" borderId="0" xfId="0" applyFont="1" applyFill="1" applyAlignment="1">
      <alignment horizontal="center" vertical="center"/>
    </xf>
    <xf numFmtId="0" fontId="25" fillId="11" borderId="0" xfId="0" applyFont="1" applyFill="1" applyAlignment="1">
      <alignment horizontal="justify" vertical="center"/>
    </xf>
    <xf numFmtId="0" fontId="30" fillId="5" borderId="1" xfId="0" applyFont="1" applyFill="1" applyBorder="1" applyAlignment="1">
      <alignment horizontal="center" vertical="center" wrapText="1"/>
    </xf>
    <xf numFmtId="0" fontId="30" fillId="11" borderId="1" xfId="0" applyFont="1" applyFill="1" applyBorder="1" applyAlignment="1">
      <alignment horizontal="center" vertical="center" wrapText="1"/>
    </xf>
    <xf numFmtId="0" fontId="30" fillId="11" borderId="0"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1" xfId="0" applyFont="1" applyFill="1" applyBorder="1" applyAlignment="1">
      <alignment horizontal="center" vertical="center" wrapText="1"/>
    </xf>
    <xf numFmtId="0" fontId="25" fillId="7" borderId="18" xfId="0" applyFont="1" applyFill="1" applyBorder="1" applyAlignment="1">
      <alignment horizontal="center" vertical="center" wrapText="1"/>
    </xf>
    <xf numFmtId="0" fontId="25" fillId="11" borderId="1" xfId="0" applyFont="1" applyFill="1" applyBorder="1"/>
    <xf numFmtId="0" fontId="25" fillId="7" borderId="21" xfId="0" applyFont="1" applyFill="1" applyBorder="1" applyAlignment="1">
      <alignment horizontal="center" vertical="center" wrapText="1"/>
    </xf>
    <xf numFmtId="0" fontId="25" fillId="11" borderId="21" xfId="0" applyFont="1" applyFill="1" applyBorder="1" applyAlignment="1">
      <alignment horizontal="center" vertical="center" wrapText="1"/>
    </xf>
    <xf numFmtId="0" fontId="25" fillId="7" borderId="21" xfId="0" applyFont="1" applyFill="1" applyBorder="1" applyAlignment="1">
      <alignment horizontal="justify" vertical="center" wrapText="1"/>
    </xf>
    <xf numFmtId="0" fontId="25" fillId="11" borderId="1" xfId="0" applyFont="1" applyFill="1" applyBorder="1" applyAlignment="1">
      <alignment vertical="center"/>
    </xf>
    <xf numFmtId="0" fontId="25" fillId="11" borderId="1" xfId="0" applyFont="1" applyFill="1" applyBorder="1" applyAlignment="1">
      <alignment horizontal="center" vertical="center"/>
    </xf>
    <xf numFmtId="0" fontId="25" fillId="11" borderId="0" xfId="0" applyFont="1" applyFill="1" applyAlignment="1">
      <alignment vertical="center"/>
    </xf>
    <xf numFmtId="0" fontId="25" fillId="11" borderId="0" xfId="0" applyFont="1" applyFill="1" applyAlignment="1">
      <alignment horizontal="center" vertical="center"/>
    </xf>
    <xf numFmtId="0" fontId="1" fillId="2" borderId="5" xfId="0" applyFont="1" applyFill="1" applyBorder="1" applyAlignment="1">
      <alignment horizontal="center" vertical="center" wrapText="1"/>
    </xf>
    <xf numFmtId="0" fontId="0" fillId="11" borderId="1" xfId="0" applyFill="1" applyBorder="1" applyAlignment="1">
      <alignment horizontal="center" vertical="center"/>
    </xf>
    <xf numFmtId="0" fontId="9" fillId="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1" borderId="1" xfId="0" applyFill="1" applyBorder="1" applyAlignment="1">
      <alignment horizontal="center" vertical="center"/>
    </xf>
    <xf numFmtId="171" fontId="0" fillId="3" borderId="1" xfId="1" applyNumberFormat="1" applyFont="1" applyFill="1" applyBorder="1" applyAlignment="1">
      <alignment horizontal="right" vertical="center"/>
    </xf>
    <xf numFmtId="166" fontId="0" fillId="3" borderId="0" xfId="0" applyNumberFormat="1" applyFill="1" applyBorder="1" applyAlignment="1">
      <alignment horizontal="left" vertical="center"/>
    </xf>
    <xf numFmtId="170" fontId="13" fillId="11" borderId="1" xfId="1" applyNumberFormat="1" applyFont="1" applyFill="1" applyBorder="1" applyAlignment="1" applyProtection="1">
      <alignment horizontal="center" vertical="center" wrapText="1"/>
      <protection locked="0"/>
    </xf>
    <xf numFmtId="171" fontId="13" fillId="11" borderId="1" xfId="1" applyNumberFormat="1" applyFont="1" applyFill="1" applyBorder="1" applyAlignment="1" applyProtection="1">
      <alignment horizontal="center" vertical="center" wrapText="1"/>
      <protection locked="0"/>
    </xf>
    <xf numFmtId="172" fontId="13" fillId="11" borderId="1" xfId="0" applyNumberFormat="1" applyFont="1" applyFill="1" applyBorder="1" applyAlignment="1" applyProtection="1">
      <alignment horizontal="center" vertical="center" wrapText="1"/>
      <protection locked="0"/>
    </xf>
    <xf numFmtId="1" fontId="13" fillId="11" borderId="1" xfId="0" applyNumberFormat="1" applyFont="1" applyFill="1" applyBorder="1" applyAlignment="1" applyProtection="1">
      <alignment horizontal="center" vertical="center" wrapText="1"/>
      <protection locked="0"/>
    </xf>
    <xf numFmtId="43" fontId="13" fillId="11" borderId="1" xfId="1" quotePrefix="1" applyFont="1" applyFill="1" applyBorder="1" applyAlignment="1" applyProtection="1">
      <alignment horizontal="center" vertical="center" wrapText="1"/>
      <protection locked="0"/>
    </xf>
    <xf numFmtId="0" fontId="13" fillId="11" borderId="1" xfId="1" quotePrefix="1" applyNumberFormat="1" applyFont="1" applyFill="1" applyBorder="1" applyAlignment="1" applyProtection="1">
      <alignment horizontal="center" vertical="center" wrapText="1"/>
      <protection locked="0"/>
    </xf>
    <xf numFmtId="0" fontId="13" fillId="11" borderId="1" xfId="0" applyNumberFormat="1" applyFont="1" applyFill="1" applyBorder="1" applyAlignment="1" applyProtection="1">
      <alignment horizontal="center" vertical="center" wrapText="1"/>
      <protection locked="0"/>
    </xf>
    <xf numFmtId="0" fontId="18" fillId="11" borderId="1" xfId="0" applyNumberFormat="1" applyFont="1" applyFill="1" applyBorder="1" applyAlignment="1" applyProtection="1">
      <alignment horizontal="center" vertical="center" wrapText="1"/>
      <protection locked="0"/>
    </xf>
    <xf numFmtId="49" fontId="32" fillId="11" borderId="1" xfId="0" applyNumberFormat="1" applyFont="1" applyFill="1" applyBorder="1" applyAlignment="1" applyProtection="1">
      <alignment horizontal="center" vertical="center" wrapText="1"/>
      <protection locked="0"/>
    </xf>
    <xf numFmtId="0" fontId="0" fillId="11" borderId="1" xfId="0" applyFill="1" applyBorder="1" applyAlignment="1">
      <alignment horizontal="left" vertical="center" wrapText="1"/>
    </xf>
    <xf numFmtId="0" fontId="0" fillId="11" borderId="4" xfId="0" applyFill="1" applyBorder="1" applyAlignment="1">
      <alignment horizontal="center" vertical="center"/>
    </xf>
    <xf numFmtId="0" fontId="1" fillId="2" borderId="5" xfId="0" applyFont="1" applyFill="1" applyBorder="1" applyAlignment="1">
      <alignment horizontal="center" vertical="center" wrapText="1"/>
    </xf>
    <xf numFmtId="0" fontId="0" fillId="11" borderId="1" xfId="0" applyFill="1" applyBorder="1" applyAlignment="1">
      <alignment horizontal="center" vertical="center"/>
    </xf>
    <xf numFmtId="0" fontId="9" fillId="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1" fillId="2" borderId="13" xfId="0" applyFont="1" applyFill="1" applyBorder="1" applyAlignment="1">
      <alignment horizontal="center" vertical="center" wrapText="1"/>
    </xf>
    <xf numFmtId="0" fontId="0" fillId="11" borderId="4" xfId="0" applyFill="1" applyBorder="1" applyAlignment="1">
      <alignment horizontal="center" vertical="center" wrapText="1"/>
    </xf>
    <xf numFmtId="14" fontId="0" fillId="11" borderId="1" xfId="0" applyNumberFormat="1" applyFill="1" applyBorder="1" applyAlignment="1">
      <alignment horizontal="center" vertical="center"/>
    </xf>
    <xf numFmtId="14" fontId="0" fillId="11" borderId="4" xfId="0" applyNumberFormat="1" applyFill="1" applyBorder="1" applyAlignment="1">
      <alignment horizontal="center" vertical="center"/>
    </xf>
    <xf numFmtId="0" fontId="0" fillId="11" borderId="1" xfId="0" applyFill="1" applyBorder="1" applyAlignment="1">
      <alignment horizontal="justify" vertical="center" wrapText="1"/>
    </xf>
    <xf numFmtId="0" fontId="0" fillId="11" borderId="1" xfId="0" applyFill="1" applyBorder="1" applyAlignment="1">
      <alignment horizontal="center" vertical="center"/>
    </xf>
    <xf numFmtId="0" fontId="1" fillId="2" borderId="5" xfId="0" applyFont="1" applyFill="1" applyBorder="1" applyAlignment="1">
      <alignment horizontal="center" vertical="center" wrapText="1"/>
    </xf>
    <xf numFmtId="0" fontId="0" fillId="11" borderId="4" xfId="0" applyFill="1" applyBorder="1" applyAlignment="1">
      <alignment horizontal="center" vertical="center"/>
    </xf>
    <xf numFmtId="0" fontId="9" fillId="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4" fillId="11" borderId="1" xfId="0" applyFont="1" applyFill="1" applyBorder="1" applyAlignment="1">
      <alignment horizontal="center" vertical="center" wrapText="1"/>
    </xf>
    <xf numFmtId="14" fontId="0" fillId="11" borderId="4" xfId="0" applyNumberFormat="1" applyFill="1" applyBorder="1" applyAlignment="1">
      <alignment horizontal="center" vertical="center"/>
    </xf>
    <xf numFmtId="0" fontId="1" fillId="2" borderId="13" xfId="0" applyFont="1" applyFill="1" applyBorder="1" applyAlignment="1">
      <alignment horizontal="center" vertical="center" wrapText="1"/>
    </xf>
    <xf numFmtId="0" fontId="0" fillId="11" borderId="4" xfId="0" applyFill="1" applyBorder="1" applyAlignment="1">
      <alignment horizontal="center" vertical="center" wrapText="1"/>
    </xf>
    <xf numFmtId="0" fontId="23" fillId="7" borderId="27" xfId="0" applyFont="1" applyFill="1" applyBorder="1" applyAlignment="1">
      <alignment horizontal="center" vertical="center" wrapText="1"/>
    </xf>
    <xf numFmtId="0" fontId="23" fillId="7" borderId="32" xfId="0" applyFont="1" applyFill="1" applyBorder="1" applyAlignment="1">
      <alignment vertical="center"/>
    </xf>
    <xf numFmtId="0" fontId="0" fillId="11" borderId="1" xfId="0" applyFill="1" applyBorder="1" applyAlignment="1">
      <alignment horizontal="center" vertical="center" wrapText="1"/>
    </xf>
    <xf numFmtId="0" fontId="0" fillId="11" borderId="0" xfId="0" applyFill="1" applyAlignment="1">
      <alignment vertical="center" wrapText="1"/>
    </xf>
    <xf numFmtId="0" fontId="0" fillId="11" borderId="46" xfId="0" applyFill="1" applyBorder="1" applyAlignment="1">
      <alignment vertical="center"/>
    </xf>
    <xf numFmtId="14" fontId="0" fillId="11" borderId="1" xfId="0" applyNumberFormat="1" applyFill="1" applyBorder="1" applyAlignment="1">
      <alignment vertical="center" wrapText="1"/>
    </xf>
    <xf numFmtId="0" fontId="1" fillId="2" borderId="1" xfId="0" applyFont="1" applyFill="1" applyBorder="1" applyAlignment="1">
      <alignment horizontal="center" vertical="center" wrapText="1"/>
    </xf>
    <xf numFmtId="49" fontId="32" fillId="11" borderId="5" xfId="0" applyNumberFormat="1" applyFont="1" applyFill="1" applyBorder="1" applyAlignment="1" applyProtection="1">
      <alignment vertical="center" wrapText="1"/>
      <protection locked="0"/>
    </xf>
    <xf numFmtId="49" fontId="32" fillId="11" borderId="5" xfId="0" applyNumberFormat="1" applyFont="1" applyFill="1" applyBorder="1" applyAlignment="1" applyProtection="1">
      <alignment horizontal="center" vertical="center" wrapText="1"/>
      <protection locked="0"/>
    </xf>
    <xf numFmtId="170" fontId="18" fillId="11" borderId="1" xfId="0" applyNumberFormat="1" applyFont="1" applyFill="1" applyBorder="1" applyAlignment="1" applyProtection="1">
      <alignment horizontal="center" vertical="center" wrapText="1"/>
      <protection locked="0"/>
    </xf>
    <xf numFmtId="43" fontId="18" fillId="11" borderId="1" xfId="1" applyFont="1" applyFill="1" applyBorder="1" applyAlignment="1" applyProtection="1">
      <alignment horizontal="center" vertical="center" wrapText="1"/>
      <protection locked="0"/>
    </xf>
    <xf numFmtId="0" fontId="0" fillId="0" borderId="1"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11" borderId="0" xfId="0" applyFont="1" applyFill="1" applyAlignment="1">
      <alignment vertical="center"/>
    </xf>
    <xf numFmtId="14" fontId="0" fillId="11" borderId="1" xfId="0" applyNumberFormat="1" applyFill="1" applyBorder="1" applyAlignment="1">
      <alignment horizontal="center" vertical="center"/>
    </xf>
    <xf numFmtId="14" fontId="0" fillId="11" borderId="1" xfId="0" applyNumberFormat="1" applyFill="1" applyBorder="1" applyAlignment="1">
      <alignment horizontal="center" vertical="center" wrapText="1"/>
    </xf>
    <xf numFmtId="0" fontId="4" fillId="11" borderId="1" xfId="0" applyFont="1" applyFill="1" applyBorder="1" applyAlignment="1">
      <alignment horizontal="center" vertical="center" wrapText="1"/>
    </xf>
    <xf numFmtId="0" fontId="0" fillId="11" borderId="13" xfId="0" applyFill="1" applyBorder="1" applyAlignment="1">
      <alignment horizontal="center" vertical="center"/>
    </xf>
    <xf numFmtId="0" fontId="0" fillId="11" borderId="4" xfId="0" applyFill="1" applyBorder="1" applyAlignment="1">
      <alignment horizontal="center"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1" fillId="2" borderId="5"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12" xfId="0" applyFill="1" applyBorder="1" applyAlignment="1">
      <alignment horizontal="center" vertical="center"/>
    </xf>
    <xf numFmtId="0" fontId="9" fillId="2" borderId="1" xfId="0" applyFont="1" applyFill="1" applyBorder="1" applyAlignment="1">
      <alignment horizontal="center" vertical="center" wrapText="1"/>
    </xf>
    <xf numFmtId="0" fontId="1" fillId="11" borderId="1" xfId="0" applyFont="1" applyFill="1" applyBorder="1" applyAlignment="1">
      <alignment horizontal="center" vertical="center"/>
    </xf>
    <xf numFmtId="0" fontId="0" fillId="11" borderId="1"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4" xfId="0" applyFill="1" applyBorder="1" applyAlignment="1">
      <alignment horizontal="center" vertical="center" wrapText="1"/>
    </xf>
    <xf numFmtId="0" fontId="1" fillId="2" borderId="13" xfId="0" applyFont="1" applyFill="1" applyBorder="1" applyAlignment="1">
      <alignment horizontal="center" vertical="center" wrapText="1"/>
    </xf>
    <xf numFmtId="0" fontId="0" fillId="11" borderId="13" xfId="0" applyFill="1" applyBorder="1" applyAlignment="1">
      <alignment horizontal="justify" vertical="center" wrapText="1"/>
    </xf>
    <xf numFmtId="14" fontId="0" fillId="11" borderId="13" xfId="0" applyNumberFormat="1" applyFill="1" applyBorder="1" applyAlignment="1">
      <alignment horizontal="center" vertical="center"/>
    </xf>
    <xf numFmtId="14" fontId="0" fillId="11" borderId="4" xfId="0" applyNumberFormat="1" applyFill="1" applyBorder="1" applyAlignment="1">
      <alignment horizontal="center" vertical="center"/>
    </xf>
    <xf numFmtId="14" fontId="0" fillId="11"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0" fontId="13" fillId="11" borderId="1" xfId="1" applyNumberFormat="1" applyFont="1" applyFill="1" applyBorder="1" applyAlignment="1" applyProtection="1">
      <alignment horizontal="center" vertical="center" wrapText="1"/>
      <protection locked="0"/>
    </xf>
    <xf numFmtId="0" fontId="13" fillId="11" borderId="1" xfId="1" applyNumberFormat="1" applyFont="1" applyFill="1" applyBorder="1" applyAlignment="1">
      <alignment horizontal="right" vertical="center" wrapText="1"/>
    </xf>
    <xf numFmtId="14" fontId="0" fillId="11" borderId="1" xfId="0" applyNumberFormat="1" applyFill="1" applyBorder="1" applyAlignment="1">
      <alignment vertical="center"/>
    </xf>
    <xf numFmtId="14" fontId="0" fillId="11" borderId="1" xfId="0" applyNumberFormat="1" applyFill="1" applyBorder="1" applyAlignment="1">
      <alignment horizontal="center"/>
    </xf>
    <xf numFmtId="0" fontId="0" fillId="11" borderId="1" xfId="0" applyFill="1" applyBorder="1" applyAlignment="1">
      <alignment horizontal="center" wrapText="1"/>
    </xf>
    <xf numFmtId="0" fontId="34" fillId="11" borderId="1" xfId="0" applyFont="1" applyFill="1" applyBorder="1" applyAlignment="1">
      <alignment horizontal="center" vertical="center"/>
    </xf>
    <xf numFmtId="44" fontId="24" fillId="8" borderId="25" xfId="3" applyFont="1" applyFill="1" applyBorder="1" applyAlignment="1">
      <alignment vertical="center"/>
    </xf>
    <xf numFmtId="44" fontId="24" fillId="8" borderId="34" xfId="3" applyFont="1" applyFill="1" applyBorder="1" applyAlignment="1">
      <alignment vertical="center"/>
    </xf>
    <xf numFmtId="173" fontId="24" fillId="8" borderId="25" xfId="3" applyNumberFormat="1" applyFont="1" applyFill="1" applyBorder="1" applyAlignment="1">
      <alignment vertical="center"/>
    </xf>
    <xf numFmtId="173" fontId="24" fillId="8" borderId="0" xfId="3" applyNumberFormat="1" applyFont="1" applyFill="1" applyAlignment="1">
      <alignment vertical="center"/>
    </xf>
    <xf numFmtId="173" fontId="24" fillId="8" borderId="34" xfId="3" applyNumberFormat="1" applyFont="1" applyFill="1" applyBorder="1" applyAlignment="1">
      <alignment vertical="center"/>
    </xf>
    <xf numFmtId="1" fontId="24" fillId="8" borderId="0" xfId="0" applyNumberFormat="1" applyFont="1" applyFill="1" applyAlignment="1">
      <alignment horizontal="center" vertical="center"/>
    </xf>
    <xf numFmtId="9" fontId="24" fillId="8" borderId="34" xfId="4" applyFont="1" applyFill="1" applyBorder="1" applyAlignment="1">
      <alignment horizontal="center" vertical="center"/>
    </xf>
    <xf numFmtId="0" fontId="23" fillId="7" borderId="29" xfId="0" applyFont="1" applyFill="1" applyBorder="1" applyAlignment="1">
      <alignment horizontal="left" vertical="center" wrapText="1"/>
    </xf>
    <xf numFmtId="0" fontId="23" fillId="7" borderId="29" xfId="0" applyFont="1" applyFill="1" applyBorder="1" applyAlignment="1">
      <alignment vertical="center" wrapText="1"/>
    </xf>
    <xf numFmtId="0" fontId="25" fillId="11" borderId="26" xfId="0" applyFont="1" applyFill="1" applyBorder="1"/>
    <xf numFmtId="0" fontId="25" fillId="11" borderId="28" xfId="0" applyFont="1" applyFill="1" applyBorder="1"/>
    <xf numFmtId="0" fontId="24" fillId="7" borderId="0" xfId="0" applyFont="1" applyFill="1" applyBorder="1" applyAlignment="1">
      <alignment vertical="center"/>
    </xf>
    <xf numFmtId="0" fontId="23" fillId="7" borderId="0" xfId="0" applyFont="1" applyFill="1" applyBorder="1" applyAlignment="1">
      <alignment horizontal="center" vertical="center"/>
    </xf>
    <xf numFmtId="44" fontId="24" fillId="8" borderId="0" xfId="3" applyFont="1" applyFill="1" applyBorder="1" applyAlignment="1">
      <alignment vertical="center"/>
    </xf>
    <xf numFmtId="0" fontId="23" fillId="7" borderId="0" xfId="0" applyFont="1" applyFill="1" applyBorder="1" applyAlignment="1">
      <alignment horizontal="right" vertical="center"/>
    </xf>
    <xf numFmtId="0" fontId="23" fillId="7" borderId="0" xfId="0" applyFont="1" applyFill="1" applyBorder="1" applyAlignment="1">
      <alignment vertical="center"/>
    </xf>
    <xf numFmtId="0" fontId="25" fillId="11" borderId="35" xfId="0" applyFont="1" applyFill="1" applyBorder="1"/>
    <xf numFmtId="172" fontId="24" fillId="8" borderId="0" xfId="0" applyNumberFormat="1" applyFont="1" applyFill="1" applyBorder="1" applyAlignment="1">
      <alignment horizontal="center" vertical="center"/>
    </xf>
    <xf numFmtId="173" fontId="24" fillId="8" borderId="0" xfId="3" applyNumberFormat="1" applyFont="1" applyFill="1" applyBorder="1" applyAlignment="1">
      <alignment vertical="center"/>
    </xf>
    <xf numFmtId="0" fontId="24" fillId="11" borderId="27" xfId="0" applyFont="1" applyFill="1" applyBorder="1" applyAlignment="1">
      <alignment vertical="center"/>
    </xf>
    <xf numFmtId="2" fontId="0" fillId="11" borderId="1" xfId="0" quotePrefix="1" applyNumberFormat="1" applyFill="1" applyBorder="1" applyAlignment="1">
      <alignment vertical="center"/>
    </xf>
    <xf numFmtId="0" fontId="35" fillId="11" borderId="1" xfId="0" applyFont="1" applyFill="1" applyBorder="1" applyAlignment="1">
      <alignment horizontal="center" vertical="center"/>
    </xf>
    <xf numFmtId="14" fontId="0" fillId="11" borderId="0" xfId="0" applyNumberFormat="1" applyFill="1" applyAlignment="1">
      <alignment vertical="center"/>
    </xf>
    <xf numFmtId="14" fontId="0" fillId="11" borderId="0" xfId="0" applyNumberFormat="1" applyFill="1"/>
    <xf numFmtId="0" fontId="14" fillId="11" borderId="1" xfId="0" applyFont="1" applyFill="1" applyBorder="1" applyAlignment="1">
      <alignment horizontal="center" vertical="center"/>
    </xf>
    <xf numFmtId="0" fontId="0" fillId="11" borderId="1" xfId="0" applyFill="1" applyBorder="1" applyAlignment="1">
      <alignment horizontal="justify" vertical="center"/>
    </xf>
    <xf numFmtId="17" fontId="0" fillId="11" borderId="1" xfId="0" quotePrefix="1" applyNumberFormat="1" applyFill="1" applyBorder="1" applyAlignment="1">
      <alignment vertical="center"/>
    </xf>
    <xf numFmtId="0" fontId="0" fillId="11" borderId="1" xfId="0" quotePrefix="1" applyFill="1" applyBorder="1" applyAlignment="1">
      <alignment vertical="center"/>
    </xf>
    <xf numFmtId="0" fontId="14" fillId="11" borderId="1" xfId="0" applyFont="1" applyFill="1" applyBorder="1" applyAlignment="1">
      <alignment vertical="center"/>
    </xf>
    <xf numFmtId="0" fontId="0" fillId="11" borderId="1" xfId="0" quotePrefix="1" applyFill="1" applyBorder="1" applyAlignment="1">
      <alignment horizontal="center" vertical="center"/>
    </xf>
    <xf numFmtId="0" fontId="0" fillId="11" borderId="1" xfId="0" applyFill="1" applyBorder="1" applyAlignment="1">
      <alignment horizontal="center" vertical="center"/>
    </xf>
    <xf numFmtId="0" fontId="0" fillId="11" borderId="13" xfId="0" applyFill="1" applyBorder="1" applyAlignment="1">
      <alignment horizontal="center" vertical="center"/>
    </xf>
    <xf numFmtId="0" fontId="9" fillId="2" borderId="1" xfId="0" applyFont="1" applyFill="1" applyBorder="1" applyAlignment="1">
      <alignment horizontal="center" vertical="center" wrapText="1"/>
    </xf>
    <xf numFmtId="0" fontId="0" fillId="11" borderId="4" xfId="0" applyFill="1" applyBorder="1" applyAlignment="1">
      <alignment horizontal="center" vertical="center" wrapText="1"/>
    </xf>
    <xf numFmtId="0" fontId="0" fillId="11" borderId="1" xfId="0" applyFill="1" applyBorder="1" applyAlignment="1">
      <alignment horizontal="center" vertical="center" wrapText="1"/>
    </xf>
    <xf numFmtId="0" fontId="1" fillId="2" borderId="1" xfId="0" applyFont="1" applyFill="1" applyBorder="1" applyAlignment="1">
      <alignment horizontal="center" vertical="center" wrapText="1"/>
    </xf>
    <xf numFmtId="14" fontId="0" fillId="11" borderId="1" xfId="0" applyNumberFormat="1" applyFill="1" applyBorder="1" applyAlignment="1">
      <alignment horizontal="center" vertical="center"/>
    </xf>
    <xf numFmtId="3" fontId="0" fillId="3" borderId="1" xfId="0" applyNumberFormat="1" applyFill="1" applyBorder="1" applyAlignment="1">
      <alignment horizontal="right" vertical="center"/>
    </xf>
    <xf numFmtId="9" fontId="13" fillId="0" borderId="1" xfId="4" applyFont="1" applyFill="1" applyBorder="1" applyAlignment="1" applyProtection="1">
      <alignment horizontal="center" vertical="center" wrapText="1"/>
      <protection locked="0"/>
    </xf>
    <xf numFmtId="0" fontId="0" fillId="0" borderId="1" xfId="0" applyFill="1" applyBorder="1" applyAlignment="1">
      <alignment horizontal="center" vertical="center"/>
    </xf>
    <xf numFmtId="0" fontId="0" fillId="13" borderId="1" xfId="0" applyFill="1" applyBorder="1" applyAlignment="1">
      <alignment horizontal="center" vertical="center"/>
    </xf>
    <xf numFmtId="0" fontId="0" fillId="4" borderId="1" xfId="0" applyFill="1" applyBorder="1" applyAlignment="1">
      <alignment vertical="center"/>
    </xf>
    <xf numFmtId="0" fontId="0" fillId="4" borderId="1" xfId="0" applyFill="1" applyBorder="1" applyAlignment="1">
      <alignment horizontal="center" vertical="center"/>
    </xf>
    <xf numFmtId="49" fontId="13" fillId="11" borderId="1" xfId="1" quotePrefix="1" applyNumberFormat="1" applyFont="1" applyFill="1" applyBorder="1" applyAlignment="1" applyProtection="1">
      <alignment horizontal="center" vertical="center" wrapText="1"/>
      <protection locked="0"/>
    </xf>
    <xf numFmtId="0" fontId="0" fillId="11" borderId="13" xfId="0" applyFill="1" applyBorder="1" applyAlignment="1">
      <alignment vertical="center" wrapText="1"/>
    </xf>
    <xf numFmtId="0" fontId="0" fillId="11" borderId="4" xfId="0" applyFill="1" applyBorder="1" applyAlignment="1">
      <alignment vertical="center" wrapText="1"/>
    </xf>
    <xf numFmtId="0" fontId="0" fillId="11" borderId="0" xfId="0" applyFill="1" applyBorder="1" applyAlignment="1">
      <alignment horizontal="center" vertical="center"/>
    </xf>
    <xf numFmtId="14" fontId="0" fillId="11" borderId="4" xfId="0" applyNumberFormat="1" applyFill="1" applyBorder="1" applyAlignment="1">
      <alignment horizontal="center" vertical="center" wrapText="1"/>
    </xf>
    <xf numFmtId="14" fontId="0" fillId="11" borderId="13" xfId="0" applyNumberFormat="1" applyFill="1" applyBorder="1" applyAlignment="1">
      <alignment vertical="center" wrapText="1"/>
    </xf>
    <xf numFmtId="0" fontId="0" fillId="12" borderId="1" xfId="0" applyFill="1" applyBorder="1" applyAlignment="1">
      <alignment horizontal="center" vertical="center"/>
    </xf>
    <xf numFmtId="0" fontId="24" fillId="7" borderId="0" xfId="0" applyFont="1" applyFill="1" applyBorder="1" applyAlignment="1">
      <alignment vertical="center" wrapText="1"/>
    </xf>
    <xf numFmtId="0" fontId="25" fillId="11" borderId="0" xfId="0" applyFont="1" applyFill="1" applyBorder="1"/>
    <xf numFmtId="0" fontId="14" fillId="0" borderId="1" xfId="0" applyFont="1" applyFill="1" applyBorder="1" applyAlignment="1">
      <alignment vertical="center"/>
    </xf>
    <xf numFmtId="174" fontId="13" fillId="11" borderId="1" xfId="0" applyNumberFormat="1" applyFont="1" applyFill="1" applyBorder="1" applyAlignment="1" applyProtection="1">
      <alignment horizontal="center" vertical="center" wrapText="1"/>
      <protection locked="0"/>
    </xf>
    <xf numFmtId="168" fontId="13" fillId="11" borderId="1" xfId="1" applyNumberFormat="1" applyFont="1" applyFill="1" applyBorder="1" applyAlignment="1">
      <alignment horizontal="center" vertical="center" wrapText="1"/>
    </xf>
    <xf numFmtId="14" fontId="0" fillId="11" borderId="1" xfId="0" applyNumberFormat="1" applyFill="1" applyBorder="1" applyAlignment="1">
      <alignment wrapText="1"/>
    </xf>
    <xf numFmtId="14" fontId="0" fillId="11" borderId="1" xfId="0" applyNumberFormat="1" applyFill="1" applyBorder="1" applyAlignment="1">
      <alignment horizontal="left" wrapText="1"/>
    </xf>
    <xf numFmtId="14" fontId="0" fillId="11" borderId="1" xfId="0" applyNumberFormat="1" applyFill="1" applyBorder="1" applyAlignment="1"/>
    <xf numFmtId="0" fontId="0" fillId="11" borderId="1" xfId="0" applyFill="1" applyBorder="1" applyAlignment="1">
      <alignment horizontal="right"/>
    </xf>
    <xf numFmtId="14" fontId="0" fillId="11" borderId="1" xfId="0" applyNumberFormat="1" applyFill="1" applyBorder="1" applyAlignment="1">
      <alignment horizontal="center" wrapText="1"/>
    </xf>
    <xf numFmtId="49" fontId="13" fillId="11" borderId="1" xfId="0" applyNumberFormat="1" applyFont="1" applyFill="1" applyBorder="1" applyAlignment="1" applyProtection="1">
      <alignment horizontal="center" vertical="center" wrapText="1"/>
      <protection locked="0"/>
    </xf>
    <xf numFmtId="1" fontId="18" fillId="11" borderId="1" xfId="0" applyNumberFormat="1" applyFont="1" applyFill="1" applyBorder="1" applyAlignment="1" applyProtection="1">
      <alignment horizontal="center" vertical="center" wrapText="1"/>
      <protection locked="0"/>
    </xf>
    <xf numFmtId="1" fontId="13" fillId="11" borderId="1" xfId="1" applyNumberFormat="1" applyFont="1" applyFill="1" applyBorder="1" applyAlignment="1" applyProtection="1">
      <alignment horizontal="center" vertical="center" wrapText="1"/>
      <protection locked="0"/>
    </xf>
    <xf numFmtId="49" fontId="13" fillId="11" borderId="1" xfId="1" applyNumberFormat="1" applyFont="1" applyFill="1" applyBorder="1" applyAlignment="1" applyProtection="1">
      <alignment horizontal="center" vertical="center" wrapText="1"/>
      <protection locked="0"/>
    </xf>
    <xf numFmtId="0" fontId="0" fillId="11" borderId="1" xfId="0" applyFill="1" applyBorder="1" applyAlignment="1">
      <alignment horizontal="left" vertical="center" wrapText="1"/>
    </xf>
    <xf numFmtId="49"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wrapText="1"/>
    </xf>
    <xf numFmtId="0" fontId="9" fillId="11" borderId="0" xfId="0" applyFont="1" applyFill="1" applyBorder="1" applyAlignment="1">
      <alignment horizontal="center" vertical="center" wrapText="1"/>
    </xf>
    <xf numFmtId="166" fontId="0" fillId="11" borderId="0" xfId="0" applyNumberFormat="1" applyFill="1" applyBorder="1" applyAlignment="1">
      <alignment horizontal="right" vertical="center"/>
    </xf>
    <xf numFmtId="0" fontId="0" fillId="11" borderId="1" xfId="0" applyFill="1" applyBorder="1" applyAlignment="1">
      <alignment horizontal="right" vertical="center"/>
    </xf>
    <xf numFmtId="14" fontId="0" fillId="11" borderId="1" xfId="0" applyNumberFormat="1" applyFill="1" applyBorder="1" applyAlignment="1">
      <alignment horizontal="left" vertical="center" wrapText="1"/>
    </xf>
    <xf numFmtId="0" fontId="0" fillId="11" borderId="0" xfId="0" applyFill="1" applyBorder="1" applyAlignment="1">
      <alignment wrapText="1"/>
    </xf>
    <xf numFmtId="0" fontId="0" fillId="11" borderId="0" xfId="0" applyFill="1" applyBorder="1" applyAlignment="1"/>
    <xf numFmtId="0" fontId="0" fillId="11" borderId="0" xfId="0" applyFill="1" applyBorder="1" applyAlignment="1">
      <alignment horizontal="center" wrapText="1"/>
    </xf>
    <xf numFmtId="14" fontId="0" fillId="11" borderId="0" xfId="0" applyNumberFormat="1" applyFill="1" applyBorder="1" applyAlignment="1"/>
    <xf numFmtId="0" fontId="0" fillId="11" borderId="0" xfId="0" applyFill="1" applyBorder="1"/>
    <xf numFmtId="14" fontId="0" fillId="11" borderId="0" xfId="0" applyNumberFormat="1" applyFill="1" applyBorder="1" applyAlignment="1">
      <alignment horizontal="center" wrapText="1"/>
    </xf>
    <xf numFmtId="0" fontId="0" fillId="11" borderId="13" xfId="0" applyFill="1" applyBorder="1" applyAlignment="1">
      <alignment horizontal="left" vertical="center" wrapText="1"/>
    </xf>
    <xf numFmtId="49" fontId="0" fillId="11" borderId="13" xfId="0" applyNumberFormat="1" applyFill="1" applyBorder="1" applyAlignment="1">
      <alignment horizontal="center" vertical="center" wrapText="1"/>
    </xf>
    <xf numFmtId="0" fontId="37" fillId="11" borderId="4" xfId="0" applyFont="1" applyFill="1" applyBorder="1" applyAlignment="1">
      <alignment horizontal="center" vertical="center"/>
    </xf>
    <xf numFmtId="0" fontId="37" fillId="11" borderId="1" xfId="0" applyFont="1" applyFill="1" applyBorder="1" applyAlignment="1">
      <alignment horizontal="center" vertical="center"/>
    </xf>
    <xf numFmtId="1" fontId="18" fillId="11" borderId="1" xfId="1" applyNumberFormat="1" applyFont="1" applyFill="1" applyBorder="1" applyAlignment="1" applyProtection="1">
      <alignment horizontal="center" vertical="center" wrapText="1"/>
      <protection locked="0"/>
    </xf>
    <xf numFmtId="0" fontId="0" fillId="3" borderId="1" xfId="0" applyNumberFormat="1" applyFill="1" applyBorder="1" applyAlignment="1">
      <alignment horizontal="center" vertical="center"/>
    </xf>
    <xf numFmtId="3" fontId="0" fillId="3" borderId="1" xfId="0" applyNumberForma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14" fontId="0" fillId="11" borderId="1" xfId="0" applyNumberFormat="1" applyFill="1" applyBorder="1" applyAlignment="1">
      <alignment horizontal="center" vertical="center" wrapText="1"/>
    </xf>
    <xf numFmtId="0" fontId="0" fillId="11" borderId="1" xfId="0" applyFill="1" applyBorder="1" applyAlignment="1">
      <alignment horizontal="center" vertical="center"/>
    </xf>
    <xf numFmtId="0" fontId="4" fillId="11" borderId="1" xfId="0" applyFont="1" applyFill="1" applyBorder="1" applyAlignment="1">
      <alignment horizontal="center" vertical="center" wrapText="1"/>
    </xf>
    <xf numFmtId="0" fontId="0" fillId="11" borderId="1" xfId="0" applyFill="1" applyBorder="1" applyAlignment="1">
      <alignment horizontal="left" vertical="center" wrapText="1"/>
    </xf>
    <xf numFmtId="0" fontId="0" fillId="11" borderId="1" xfId="0" applyFill="1" applyBorder="1" applyAlignment="1">
      <alignment horizontal="center" vertical="center" wrapText="1"/>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1" fillId="2" borderId="13" xfId="0" applyFont="1" applyFill="1" applyBorder="1" applyAlignment="1">
      <alignment horizontal="center" vertical="center" wrapText="1"/>
    </xf>
    <xf numFmtId="0" fontId="17" fillId="11" borderId="0" xfId="0" applyFont="1" applyFill="1" applyAlignment="1">
      <alignment horizontal="left" vertical="center" wrapText="1"/>
    </xf>
    <xf numFmtId="0" fontId="1" fillId="11" borderId="1" xfId="0" applyFont="1" applyFill="1" applyBorder="1" applyAlignment="1">
      <alignment horizontal="center" vertical="center"/>
    </xf>
    <xf numFmtId="0" fontId="7" fillId="2" borderId="6" xfId="0" applyFont="1" applyFill="1" applyBorder="1" applyAlignment="1">
      <alignment horizontal="center" vertical="center"/>
    </xf>
    <xf numFmtId="14" fontId="0" fillId="11" borderId="1" xfId="0" applyNumberFormat="1" applyFill="1" applyBorder="1" applyAlignment="1">
      <alignment horizontal="center" vertical="center"/>
    </xf>
    <xf numFmtId="0" fontId="9"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0" fillId="11" borderId="1" xfId="0" applyFill="1" applyBorder="1" applyAlignment="1">
      <alignment horizontal="center" wrapText="1"/>
    </xf>
    <xf numFmtId="0" fontId="0" fillId="11" borderId="1" xfId="0" applyFill="1" applyBorder="1" applyAlignment="1">
      <alignment horizontal="left" wrapText="1"/>
    </xf>
    <xf numFmtId="0" fontId="13" fillId="11" borderId="1" xfId="0" applyNumberFormat="1" applyFont="1" applyFill="1" applyBorder="1" applyAlignment="1" applyProtection="1">
      <alignment horizontal="right" vertical="center" wrapText="1"/>
      <protection locked="0"/>
    </xf>
    <xf numFmtId="0" fontId="13" fillId="0" borderId="1" xfId="1" quotePrefix="1" applyNumberFormat="1" applyFont="1" applyFill="1" applyBorder="1" applyAlignment="1" applyProtection="1">
      <alignment horizontal="center" vertical="center" wrapText="1"/>
      <protection locked="0"/>
    </xf>
    <xf numFmtId="0" fontId="0" fillId="11" borderId="1" xfId="0" applyFill="1" applyBorder="1" applyAlignment="1">
      <alignment horizontal="center" vertical="center"/>
    </xf>
    <xf numFmtId="0" fontId="0" fillId="11" borderId="1" xfId="0" applyFill="1" applyBorder="1" applyAlignment="1">
      <alignment horizontal="center" vertical="center" wrapText="1"/>
    </xf>
    <xf numFmtId="1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xf>
    <xf numFmtId="0" fontId="1" fillId="2" borderId="1" xfId="0" applyFont="1" applyFill="1" applyBorder="1" applyAlignment="1">
      <alignment horizontal="center" vertical="center" wrapText="1"/>
    </xf>
    <xf numFmtId="1" fontId="0" fillId="11" borderId="0" xfId="0" applyNumberFormat="1" applyFill="1" applyAlignment="1">
      <alignment vertical="center"/>
    </xf>
    <xf numFmtId="0" fontId="0" fillId="2" borderId="4" xfId="0" applyFill="1" applyBorder="1" applyAlignment="1">
      <alignment vertical="center" wrapText="1"/>
    </xf>
    <xf numFmtId="0" fontId="0" fillId="0" borderId="1" xfId="0" applyFill="1" applyBorder="1" applyAlignment="1">
      <alignment horizontal="center" vertical="center"/>
    </xf>
    <xf numFmtId="14" fontId="0" fillId="11" borderId="1" xfId="0" applyNumberFormat="1" applyFill="1" applyBorder="1" applyAlignment="1">
      <alignment horizontal="center" vertical="center" wrapText="1"/>
    </xf>
    <xf numFmtId="0" fontId="0" fillId="0" borderId="1" xfId="0" applyFill="1" applyBorder="1" applyAlignment="1">
      <alignment horizontal="center" vertical="center"/>
    </xf>
    <xf numFmtId="0" fontId="14" fillId="0" borderId="1" xfId="0" applyFont="1" applyFill="1" applyBorder="1" applyAlignment="1">
      <alignment horizontal="center" vertical="center"/>
    </xf>
    <xf numFmtId="0" fontId="0" fillId="11" borderId="1" xfId="0" applyFill="1" applyBorder="1" applyAlignment="1">
      <alignment horizontal="center" vertical="center"/>
    </xf>
    <xf numFmtId="0" fontId="1" fillId="2" borderId="1"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0" borderId="1" xfId="0" applyFill="1" applyBorder="1" applyAlignment="1">
      <alignment horizontal="center" vertical="center"/>
    </xf>
    <xf numFmtId="0" fontId="0" fillId="11" borderId="1" xfId="0" applyFill="1" applyBorder="1" applyAlignment="1">
      <alignment horizontal="center" vertical="center"/>
    </xf>
    <xf numFmtId="0" fontId="0" fillId="11" borderId="13" xfId="0" applyFill="1" applyBorder="1" applyAlignment="1">
      <alignment horizontal="center" vertical="center" wrapText="1"/>
    </xf>
    <xf numFmtId="0" fontId="0" fillId="11" borderId="4" xfId="0" applyFill="1" applyBorder="1" applyAlignment="1">
      <alignment horizontal="center" vertical="center" wrapText="1"/>
    </xf>
    <xf numFmtId="14" fontId="0" fillId="11" borderId="13" xfId="0" applyNumberFormat="1" applyFill="1" applyBorder="1" applyAlignment="1">
      <alignment horizontal="center" vertical="center" wrapText="1"/>
    </xf>
    <xf numFmtId="14" fontId="0" fillId="11" borderId="4" xfId="0" applyNumberFormat="1" applyFill="1" applyBorder="1" applyAlignment="1">
      <alignment horizontal="center" vertical="center" wrapText="1"/>
    </xf>
    <xf numFmtId="0" fontId="0" fillId="11" borderId="1" xfId="0" applyFill="1" applyBorder="1" applyAlignment="1">
      <alignment horizontal="center" vertical="center" wrapText="1"/>
    </xf>
    <xf numFmtId="0" fontId="0" fillId="11" borderId="1" xfId="0" applyFill="1" applyBorder="1" applyAlignment="1">
      <alignment horizontal="center" vertical="center"/>
    </xf>
    <xf numFmtId="0" fontId="0" fillId="11" borderId="13" xfId="0" applyFill="1" applyBorder="1" applyAlignment="1">
      <alignment horizontal="left" vertical="center" wrapText="1"/>
    </xf>
    <xf numFmtId="0" fontId="0" fillId="11" borderId="4" xfId="0" applyFill="1" applyBorder="1" applyAlignment="1">
      <alignment horizontal="left" vertical="center" wrapText="1"/>
    </xf>
    <xf numFmtId="0" fontId="0" fillId="11" borderId="1" xfId="0" applyFill="1" applyBorder="1" applyAlignment="1">
      <alignment horizontal="left" vertical="center" wrapText="1"/>
    </xf>
    <xf numFmtId="14" fontId="0" fillId="11" borderId="1" xfId="0" applyNumberFormat="1" applyFill="1" applyBorder="1" applyAlignment="1">
      <alignment horizontal="center" vertical="center" wrapText="1"/>
    </xf>
    <xf numFmtId="14" fontId="0" fillId="11" borderId="1" xfId="0" applyNumberFormat="1" applyFill="1" applyBorder="1" applyAlignment="1">
      <alignment horizontal="center" vertical="center"/>
    </xf>
    <xf numFmtId="0" fontId="0" fillId="0" borderId="1" xfId="0" applyFill="1" applyBorder="1" applyAlignment="1">
      <alignment horizontal="center" vertical="center"/>
    </xf>
    <xf numFmtId="0" fontId="0" fillId="11" borderId="1" xfId="0" applyFill="1" applyBorder="1" applyAlignment="1">
      <alignment horizontal="center" wrapText="1"/>
    </xf>
    <xf numFmtId="49" fontId="0" fillId="11" borderId="13" xfId="0" applyNumberFormat="1" applyFill="1" applyBorder="1" applyAlignment="1">
      <alignment vertical="center" wrapText="1"/>
    </xf>
    <xf numFmtId="0" fontId="0" fillId="11" borderId="13" xfId="0" applyFill="1" applyBorder="1" applyAlignment="1">
      <alignment vertical="center"/>
    </xf>
    <xf numFmtId="0" fontId="0" fillId="11" borderId="4" xfId="0" applyFill="1" applyBorder="1" applyAlignment="1">
      <alignment vertical="center"/>
    </xf>
    <xf numFmtId="0" fontId="0" fillId="0" borderId="2" xfId="0" applyFill="1" applyBorder="1" applyAlignment="1">
      <alignment horizontal="center" vertical="center"/>
    </xf>
    <xf numFmtId="0" fontId="0" fillId="0" borderId="1" xfId="0" applyFill="1" applyBorder="1" applyAlignment="1">
      <alignment horizontal="center" vertical="center"/>
    </xf>
    <xf numFmtId="0" fontId="38" fillId="0" borderId="1" xfId="0" applyFont="1" applyFill="1" applyBorder="1" applyAlignment="1">
      <alignment horizontal="center" vertical="center"/>
    </xf>
    <xf numFmtId="0" fontId="25" fillId="7" borderId="21" xfId="0" applyFont="1" applyFill="1" applyBorder="1" applyAlignment="1">
      <alignment horizontal="justify" vertical="center" wrapText="1"/>
    </xf>
    <xf numFmtId="0" fontId="25" fillId="7" borderId="22" xfId="0" applyFont="1" applyFill="1" applyBorder="1" applyAlignment="1">
      <alignment horizontal="justify" vertical="center" wrapText="1"/>
    </xf>
    <xf numFmtId="0" fontId="25" fillId="7" borderId="23" xfId="0" applyFont="1" applyFill="1" applyBorder="1" applyAlignment="1">
      <alignment horizontal="justify" vertical="center" wrapText="1"/>
    </xf>
    <xf numFmtId="0" fontId="25" fillId="11" borderId="1" xfId="0" applyFont="1" applyFill="1" applyBorder="1" applyAlignment="1">
      <alignment horizontal="justify" vertical="center"/>
    </xf>
    <xf numFmtId="0" fontId="28" fillId="11" borderId="5" xfId="0" applyFont="1" applyFill="1" applyBorder="1" applyAlignment="1">
      <alignment horizontal="justify" vertical="center"/>
    </xf>
    <xf numFmtId="0" fontId="28" fillId="11" borderId="39" xfId="0" applyFont="1" applyFill="1" applyBorder="1" applyAlignment="1">
      <alignment horizontal="justify" vertical="center"/>
    </xf>
    <xf numFmtId="0" fontId="28" fillId="11" borderId="14" xfId="0" applyFont="1" applyFill="1" applyBorder="1" applyAlignment="1">
      <alignment horizontal="justify" vertical="center"/>
    </xf>
    <xf numFmtId="0" fontId="25" fillId="11" borderId="5" xfId="0" applyFont="1" applyFill="1" applyBorder="1" applyAlignment="1">
      <alignment horizontal="justify" vertical="center"/>
    </xf>
    <xf numFmtId="0" fontId="25" fillId="11" borderId="39" xfId="0" applyFont="1" applyFill="1" applyBorder="1" applyAlignment="1">
      <alignment horizontal="justify" vertical="center"/>
    </xf>
    <xf numFmtId="0" fontId="25" fillId="11" borderId="14" xfId="0" applyFont="1" applyFill="1" applyBorder="1" applyAlignment="1">
      <alignment horizontal="justify" vertical="center"/>
    </xf>
    <xf numFmtId="14" fontId="25" fillId="11" borderId="1" xfId="0" applyNumberFormat="1" applyFont="1" applyFill="1" applyBorder="1" applyAlignment="1">
      <alignment horizontal="justify" vertical="center"/>
    </xf>
    <xf numFmtId="0" fontId="25" fillId="11" borderId="21" xfId="0" applyFont="1" applyFill="1" applyBorder="1" applyAlignment="1">
      <alignment horizontal="justify" vertical="center" wrapText="1"/>
    </xf>
    <xf numFmtId="0" fontId="25" fillId="11" borderId="22" xfId="0" applyFont="1" applyFill="1" applyBorder="1" applyAlignment="1">
      <alignment horizontal="justify" vertical="center" wrapText="1"/>
    </xf>
    <xf numFmtId="0" fontId="25" fillId="11" borderId="23" xfId="0" applyFont="1" applyFill="1" applyBorder="1" applyAlignment="1">
      <alignment horizontal="justify" vertical="center" wrapText="1"/>
    </xf>
    <xf numFmtId="0" fontId="25" fillId="11" borderId="5" xfId="0" applyFont="1" applyFill="1" applyBorder="1" applyAlignment="1">
      <alignment horizontal="justify" vertical="center" wrapText="1"/>
    </xf>
    <xf numFmtId="0" fontId="25" fillId="11" borderId="39" xfId="0" applyFont="1" applyFill="1" applyBorder="1" applyAlignment="1">
      <alignment horizontal="justify" vertical="center" wrapText="1"/>
    </xf>
    <xf numFmtId="0" fontId="25" fillId="11" borderId="14" xfId="0" applyFont="1" applyFill="1" applyBorder="1" applyAlignment="1">
      <alignment horizontal="justify" vertical="center" wrapText="1"/>
    </xf>
    <xf numFmtId="0" fontId="30" fillId="11" borderId="0" xfId="0" applyFont="1" applyFill="1" applyAlignment="1">
      <alignment horizontal="center" vertical="center"/>
    </xf>
    <xf numFmtId="0" fontId="30" fillId="6" borderId="1" xfId="0" applyFont="1" applyFill="1" applyBorder="1" applyAlignment="1">
      <alignment horizontal="center" vertical="center" wrapText="1"/>
    </xf>
    <xf numFmtId="0" fontId="25" fillId="7" borderId="18" xfId="0" applyFont="1" applyFill="1" applyBorder="1" applyAlignment="1">
      <alignment horizontal="justify" vertical="center" wrapText="1"/>
    </xf>
    <xf numFmtId="0" fontId="25" fillId="7" borderId="19" xfId="0" applyFont="1" applyFill="1" applyBorder="1" applyAlignment="1">
      <alignment horizontal="justify" vertical="center" wrapText="1"/>
    </xf>
    <xf numFmtId="0" fontId="25" fillId="7" borderId="20" xfId="0" applyFont="1" applyFill="1" applyBorder="1" applyAlignment="1">
      <alignment horizontal="justify" vertical="center" wrapText="1"/>
    </xf>
    <xf numFmtId="0" fontId="30" fillId="11" borderId="1" xfId="0" applyFont="1" applyFill="1" applyBorder="1" applyAlignment="1">
      <alignment horizontal="center" vertical="center" wrapText="1"/>
    </xf>
    <xf numFmtId="0" fontId="29" fillId="10" borderId="0" xfId="0" applyFont="1" applyFill="1" applyAlignment="1">
      <alignment horizontal="center" wrapText="1"/>
    </xf>
    <xf numFmtId="0" fontId="25" fillId="7" borderId="21" xfId="0" applyFont="1" applyFill="1" applyBorder="1" applyAlignment="1">
      <alignment horizontal="left" vertical="center" wrapText="1"/>
    </xf>
    <xf numFmtId="0" fontId="25" fillId="7" borderId="22" xfId="0" applyFont="1" applyFill="1" applyBorder="1" applyAlignment="1">
      <alignment horizontal="left" vertical="center" wrapText="1"/>
    </xf>
    <xf numFmtId="0" fontId="25" fillId="7" borderId="23" xfId="0" applyFont="1" applyFill="1" applyBorder="1" applyAlignment="1">
      <alignment horizontal="left" vertical="center" wrapText="1"/>
    </xf>
    <xf numFmtId="0" fontId="25" fillId="11" borderId="21" xfId="0" applyFont="1" applyFill="1" applyBorder="1" applyAlignment="1">
      <alignment horizontal="left" vertical="center" wrapText="1"/>
    </xf>
    <xf numFmtId="0" fontId="25" fillId="11" borderId="22" xfId="0" applyFont="1" applyFill="1" applyBorder="1" applyAlignment="1">
      <alignment horizontal="left" vertical="center" wrapText="1"/>
    </xf>
    <xf numFmtId="0" fontId="25" fillId="11" borderId="23" xfId="0" applyFont="1" applyFill="1" applyBorder="1" applyAlignment="1">
      <alignment horizontal="left" vertical="center" wrapText="1"/>
    </xf>
    <xf numFmtId="0" fontId="25" fillId="11" borderId="0" xfId="0" applyFont="1" applyFill="1" applyAlignment="1">
      <alignment horizontal="justify" vertical="center" wrapText="1"/>
    </xf>
    <xf numFmtId="0" fontId="30" fillId="5" borderId="1" xfId="0" applyFont="1" applyFill="1" applyBorder="1" applyAlignment="1">
      <alignment horizontal="center" vertical="center" wrapText="1"/>
    </xf>
    <xf numFmtId="0" fontId="25" fillId="11" borderId="1" xfId="0" applyFont="1" applyFill="1" applyBorder="1" applyAlignment="1">
      <alignment wrapText="1"/>
    </xf>
    <xf numFmtId="0" fontId="25" fillId="7" borderId="18" xfId="0" applyFont="1" applyFill="1" applyBorder="1" applyAlignment="1">
      <alignment horizontal="left" vertical="center" wrapText="1"/>
    </xf>
    <xf numFmtId="0" fontId="25" fillId="7" borderId="19" xfId="0" applyFont="1" applyFill="1" applyBorder="1" applyAlignment="1">
      <alignment horizontal="left" vertical="center" wrapText="1"/>
    </xf>
    <xf numFmtId="0" fontId="25" fillId="7" borderId="20" xfId="0" applyFont="1" applyFill="1" applyBorder="1" applyAlignment="1">
      <alignment horizontal="left" vertical="center" wrapText="1"/>
    </xf>
    <xf numFmtId="0" fontId="25" fillId="11" borderId="1" xfId="0" applyFont="1" applyFill="1" applyBorder="1" applyAlignment="1">
      <alignment horizontal="justify" vertical="center" wrapText="1"/>
    </xf>
    <xf numFmtId="44" fontId="28" fillId="7" borderId="31" xfId="3" applyFont="1" applyFill="1" applyBorder="1" applyAlignment="1">
      <alignment horizontal="center" vertical="center" wrapText="1"/>
    </xf>
    <xf numFmtId="44" fontId="28" fillId="7" borderId="30" xfId="3" applyFont="1" applyFill="1" applyBorder="1" applyAlignment="1">
      <alignment horizontal="center" vertical="center" wrapText="1"/>
    </xf>
    <xf numFmtId="0" fontId="23" fillId="9" borderId="29" xfId="0" applyFont="1" applyFill="1" applyBorder="1" applyAlignment="1">
      <alignment horizontal="center" vertical="center"/>
    </xf>
    <xf numFmtId="0" fontId="23" fillId="9" borderId="31" xfId="0" applyFont="1" applyFill="1" applyBorder="1" applyAlignment="1">
      <alignment horizontal="center" vertical="center"/>
    </xf>
    <xf numFmtId="0" fontId="23" fillId="9" borderId="30" xfId="0" applyFont="1" applyFill="1" applyBorder="1" applyAlignment="1">
      <alignment horizontal="center" vertical="center"/>
    </xf>
    <xf numFmtId="0" fontId="23" fillId="7" borderId="0" xfId="0" applyFont="1" applyFill="1" applyBorder="1" applyAlignment="1">
      <alignment horizontal="center" vertical="center" wrapText="1"/>
    </xf>
    <xf numFmtId="0" fontId="24" fillId="7" borderId="31" xfId="0" applyFont="1" applyFill="1" applyBorder="1" applyAlignment="1">
      <alignment horizontal="center" vertical="center" wrapText="1"/>
    </xf>
    <xf numFmtId="0" fontId="24" fillId="7" borderId="30" xfId="0" applyFont="1" applyFill="1" applyBorder="1" applyAlignment="1">
      <alignment horizontal="center" vertical="center" wrapText="1"/>
    </xf>
    <xf numFmtId="0" fontId="28" fillId="7" borderId="31" xfId="0" applyFont="1" applyFill="1" applyBorder="1" applyAlignment="1">
      <alignment horizontal="center" vertical="center" wrapText="1"/>
    </xf>
    <xf numFmtId="0" fontId="28" fillId="7" borderId="30" xfId="0" applyFont="1" applyFill="1" applyBorder="1" applyAlignment="1">
      <alignment horizontal="center" vertical="center" wrapText="1"/>
    </xf>
    <xf numFmtId="0" fontId="27" fillId="7" borderId="31" xfId="0" applyFont="1" applyFill="1" applyBorder="1" applyAlignment="1">
      <alignment horizontal="right" vertical="center" wrapText="1"/>
    </xf>
    <xf numFmtId="0" fontId="27" fillId="7" borderId="30" xfId="0" applyFont="1" applyFill="1" applyBorder="1" applyAlignment="1">
      <alignment horizontal="right" vertical="center" wrapText="1"/>
    </xf>
    <xf numFmtId="0" fontId="24" fillId="7" borderId="37" xfId="0" applyFont="1" applyFill="1" applyBorder="1" applyAlignment="1">
      <alignment vertical="center"/>
    </xf>
    <xf numFmtId="0" fontId="23" fillId="7" borderId="24" xfId="0" applyFont="1" applyFill="1" applyBorder="1" applyAlignment="1">
      <alignment vertical="center"/>
    </xf>
    <xf numFmtId="0" fontId="23" fillId="7" borderId="32" xfId="0" applyFont="1" applyFill="1" applyBorder="1" applyAlignment="1">
      <alignment vertical="center"/>
    </xf>
    <xf numFmtId="0" fontId="23" fillId="7" borderId="25" xfId="0" applyFont="1" applyFill="1" applyBorder="1" applyAlignment="1">
      <alignment vertical="center" wrapText="1"/>
    </xf>
    <xf numFmtId="0" fontId="23" fillId="7" borderId="36" xfId="0" applyFont="1" applyFill="1" applyBorder="1" applyAlignment="1">
      <alignment vertical="center" wrapText="1"/>
    </xf>
    <xf numFmtId="0" fontId="23" fillId="7" borderId="34" xfId="0" applyFont="1" applyFill="1" applyBorder="1" applyAlignment="1">
      <alignment vertical="center" wrapText="1"/>
    </xf>
    <xf numFmtId="0" fontId="23" fillId="7" borderId="33" xfId="0" applyFont="1" applyFill="1" applyBorder="1" applyAlignment="1">
      <alignment vertical="center" wrapText="1"/>
    </xf>
    <xf numFmtId="0" fontId="23" fillId="7" borderId="24" xfId="0" applyFont="1" applyFill="1" applyBorder="1" applyAlignment="1">
      <alignment horizontal="center" vertical="center" wrapText="1"/>
    </xf>
    <xf numFmtId="0" fontId="23" fillId="7" borderId="25" xfId="0" applyFont="1" applyFill="1" applyBorder="1" applyAlignment="1">
      <alignment horizontal="center" vertical="center" wrapText="1"/>
    </xf>
    <xf numFmtId="0" fontId="27" fillId="7" borderId="31" xfId="0" applyFont="1" applyFill="1" applyBorder="1" applyAlignment="1">
      <alignment horizontal="center" vertical="center" wrapText="1"/>
    </xf>
    <xf numFmtId="0" fontId="27" fillId="7" borderId="30" xfId="0" applyFont="1" applyFill="1" applyBorder="1" applyAlignment="1">
      <alignment horizontal="center" vertical="center" wrapText="1"/>
    </xf>
    <xf numFmtId="173" fontId="28" fillId="7" borderId="31" xfId="3" applyNumberFormat="1" applyFont="1" applyFill="1" applyBorder="1" applyAlignment="1">
      <alignment horizontal="center" vertical="center" wrapText="1"/>
    </xf>
    <xf numFmtId="173" fontId="28" fillId="7" borderId="30" xfId="3" applyNumberFormat="1" applyFont="1" applyFill="1" applyBorder="1" applyAlignment="1">
      <alignment horizontal="center" vertical="center" wrapText="1"/>
    </xf>
    <xf numFmtId="0" fontId="24" fillId="7" borderId="31" xfId="0" applyFont="1" applyFill="1" applyBorder="1" applyAlignment="1">
      <alignment vertical="justify" wrapText="1"/>
    </xf>
    <xf numFmtId="0" fontId="24" fillId="7" borderId="30" xfId="0" applyFont="1" applyFill="1" applyBorder="1" applyAlignment="1">
      <alignment vertical="justify" wrapText="1"/>
    </xf>
    <xf numFmtId="0" fontId="24" fillId="7" borderId="38" xfId="0" applyFont="1" applyFill="1" applyBorder="1" applyAlignment="1">
      <alignment vertical="center"/>
    </xf>
    <xf numFmtId="0" fontId="23" fillId="7" borderId="26" xfId="0" applyFont="1" applyFill="1" applyBorder="1" applyAlignment="1">
      <alignment horizontal="center" vertical="center" wrapText="1"/>
    </xf>
    <xf numFmtId="0" fontId="23" fillId="7" borderId="27" xfId="0" applyFont="1" applyFill="1" applyBorder="1" applyAlignment="1">
      <alignment horizontal="center" vertical="center" wrapText="1"/>
    </xf>
    <xf numFmtId="0" fontId="23" fillId="7" borderId="0" xfId="0" applyFont="1" applyFill="1" applyAlignment="1">
      <alignment horizontal="center" vertical="center" wrapText="1"/>
    </xf>
    <xf numFmtId="0" fontId="23" fillId="7" borderId="28" xfId="0" applyFont="1" applyFill="1" applyBorder="1" applyAlignment="1">
      <alignment horizontal="center" vertical="center" wrapText="1"/>
    </xf>
    <xf numFmtId="0" fontId="0" fillId="11" borderId="40" xfId="0" applyFill="1" applyBorder="1" applyAlignment="1">
      <alignment horizontal="center" vertical="center"/>
    </xf>
    <xf numFmtId="0" fontId="0" fillId="11" borderId="41" xfId="0" applyFill="1" applyBorder="1" applyAlignment="1">
      <alignment horizontal="center" vertical="center"/>
    </xf>
    <xf numFmtId="0" fontId="0" fillId="11" borderId="42" xfId="0" applyFill="1" applyBorder="1" applyAlignment="1">
      <alignment horizontal="center" vertical="center"/>
    </xf>
    <xf numFmtId="0" fontId="0" fillId="11" borderId="43" xfId="0" applyFill="1" applyBorder="1" applyAlignment="1">
      <alignment horizontal="center" vertical="center"/>
    </xf>
    <xf numFmtId="0" fontId="0" fillId="3" borderId="6" xfId="0" applyFill="1" applyBorder="1" applyAlignment="1">
      <alignment horizontal="left" vertical="center"/>
    </xf>
    <xf numFmtId="0" fontId="0" fillId="3" borderId="6" xfId="0" applyFont="1" applyFill="1" applyBorder="1" applyAlignment="1">
      <alignment horizontal="left" vertical="center"/>
    </xf>
    <xf numFmtId="0" fontId="0" fillId="3" borderId="7" xfId="0" applyFont="1" applyFill="1" applyBorder="1" applyAlignment="1">
      <alignment horizontal="left" vertical="center"/>
    </xf>
    <xf numFmtId="0" fontId="0" fillId="11" borderId="13" xfId="0" applyFill="1" applyBorder="1" applyAlignment="1">
      <alignment horizontal="center" vertical="center"/>
    </xf>
    <xf numFmtId="0" fontId="0" fillId="11" borderId="4" xfId="0" applyFill="1" applyBorder="1" applyAlignment="1">
      <alignment horizontal="center" vertical="center"/>
    </xf>
    <xf numFmtId="0" fontId="19" fillId="11" borderId="15" xfId="0" applyFont="1" applyFill="1" applyBorder="1" applyAlignment="1">
      <alignment horizontal="center" vertical="center" wrapText="1"/>
    </xf>
    <xf numFmtId="0" fontId="1" fillId="11" borderId="13" xfId="0" applyFont="1" applyFill="1" applyBorder="1" applyAlignment="1">
      <alignment horizontal="center" vertical="center"/>
    </xf>
    <xf numFmtId="0" fontId="1" fillId="11" borderId="4" xfId="0" applyFont="1" applyFill="1" applyBorder="1" applyAlignment="1">
      <alignment horizontal="center" vertical="center"/>
    </xf>
    <xf numFmtId="0" fontId="1" fillId="11" borderId="1" xfId="0" applyFont="1" applyFill="1" applyBorder="1" applyAlignment="1">
      <alignment horizontal="center"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9" fillId="3" borderId="8" xfId="0" applyFont="1" applyFill="1" applyBorder="1" applyAlignment="1" applyProtection="1">
      <alignment horizontal="left" vertical="center"/>
      <protection locked="0"/>
    </xf>
    <xf numFmtId="0" fontId="9" fillId="3" borderId="9" xfId="0" applyFont="1" applyFill="1" applyBorder="1" applyAlignment="1" applyProtection="1">
      <alignment horizontal="left" vertical="center"/>
      <protection locked="0"/>
    </xf>
    <xf numFmtId="0" fontId="17" fillId="11" borderId="0" xfId="0" applyFont="1" applyFill="1" applyAlignment="1">
      <alignment horizontal="left" vertical="center" wrapText="1"/>
    </xf>
    <xf numFmtId="0" fontId="7" fillId="2" borderId="6"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39" xfId="0" applyFont="1" applyFill="1" applyBorder="1" applyAlignment="1">
      <alignment horizontal="center" vertical="center" wrapText="1"/>
    </xf>
    <xf numFmtId="0" fontId="0" fillId="11" borderId="1" xfId="0" applyFill="1" applyBorder="1" applyAlignment="1">
      <alignment horizontal="center" vertical="center" wrapText="1"/>
    </xf>
    <xf numFmtId="0" fontId="1" fillId="2" borderId="40"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43" xfId="0" applyFont="1" applyFill="1" applyBorder="1" applyAlignment="1">
      <alignment horizontal="center" vertical="center" wrapText="1"/>
    </xf>
    <xf numFmtId="0" fontId="0" fillId="11" borderId="1" xfId="0" applyFill="1" applyBorder="1" applyAlignment="1">
      <alignment horizontal="center" vertical="center"/>
    </xf>
    <xf numFmtId="0" fontId="0" fillId="11" borderId="16" xfId="0" applyFill="1" applyBorder="1" applyAlignment="1">
      <alignment horizontal="center" vertical="center"/>
    </xf>
    <xf numFmtId="0" fontId="0" fillId="11" borderId="12" xfId="0" applyFill="1" applyBorder="1" applyAlignment="1">
      <alignment horizontal="center" vertical="center"/>
    </xf>
    <xf numFmtId="0" fontId="0" fillId="11" borderId="17" xfId="0" applyFill="1" applyBorder="1" applyAlignment="1">
      <alignment horizontal="center" vertical="center"/>
    </xf>
    <xf numFmtId="0" fontId="0" fillId="11" borderId="13" xfId="0" applyFill="1" applyBorder="1" applyAlignment="1">
      <alignment horizontal="left" vertical="center" wrapText="1"/>
    </xf>
    <xf numFmtId="0" fontId="0" fillId="11" borderId="4" xfId="0" applyFill="1" applyBorder="1" applyAlignment="1">
      <alignment horizontal="left" vertical="center" wrapText="1"/>
    </xf>
    <xf numFmtId="0" fontId="0" fillId="11" borderId="13" xfId="0" applyFill="1" applyBorder="1" applyAlignment="1">
      <alignment horizontal="center" vertical="center" wrapText="1"/>
    </xf>
    <xf numFmtId="0" fontId="0" fillId="11" borderId="4" xfId="0" applyFill="1" applyBorder="1" applyAlignment="1">
      <alignment horizontal="center" vertical="center" wrapText="1"/>
    </xf>
    <xf numFmtId="14" fontId="0" fillId="11" borderId="13" xfId="0" applyNumberFormat="1" applyFill="1" applyBorder="1" applyAlignment="1">
      <alignment horizontal="center" vertical="center"/>
    </xf>
    <xf numFmtId="14" fontId="0" fillId="11" borderId="4" xfId="0" applyNumberFormat="1" applyFill="1" applyBorder="1" applyAlignment="1">
      <alignment horizontal="center" vertical="center"/>
    </xf>
    <xf numFmtId="0" fontId="0" fillId="11" borderId="13" xfId="0" applyFill="1" applyBorder="1" applyAlignment="1">
      <alignment vertical="center" wrapText="1"/>
    </xf>
    <xf numFmtId="0" fontId="0" fillId="11" borderId="4" xfId="0" applyFill="1" applyBorder="1" applyAlignment="1">
      <alignment vertical="center" wrapText="1"/>
    </xf>
    <xf numFmtId="14" fontId="0" fillId="11" borderId="13" xfId="0" applyNumberFormat="1" applyFill="1" applyBorder="1" applyAlignment="1">
      <alignment horizontal="center" vertical="center" wrapText="1"/>
    </xf>
    <xf numFmtId="14" fontId="0" fillId="11" borderId="4" xfId="0" applyNumberFormat="1" applyFill="1" applyBorder="1" applyAlignment="1">
      <alignment horizontal="center" vertical="center" wrapText="1"/>
    </xf>
    <xf numFmtId="0" fontId="0" fillId="11" borderId="1" xfId="0" applyFill="1" applyBorder="1" applyAlignment="1">
      <alignment horizontal="left" vertical="center" wrapText="1"/>
    </xf>
    <xf numFmtId="49" fontId="0" fillId="11" borderId="1" xfId="0" applyNumberFormat="1" applyFill="1" applyBorder="1" applyAlignment="1">
      <alignment horizontal="center" vertical="center" wrapText="1"/>
    </xf>
    <xf numFmtId="0" fontId="0" fillId="11" borderId="12" xfId="0" applyFill="1" applyBorder="1" applyAlignment="1">
      <alignment horizontal="center" vertical="center" wrapText="1"/>
    </xf>
    <xf numFmtId="0" fontId="4" fillId="11" borderId="1" xfId="0" applyFont="1" applyFill="1" applyBorder="1" applyAlignment="1">
      <alignment horizontal="center" vertical="center" wrapText="1"/>
    </xf>
    <xf numFmtId="0" fontId="1" fillId="11" borderId="12" xfId="0" applyFont="1" applyFill="1" applyBorder="1" applyAlignment="1">
      <alignment horizontal="center" vertical="center"/>
    </xf>
    <xf numFmtId="0" fontId="9" fillId="2" borderId="40"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44" xfId="0" applyFont="1" applyFill="1" applyBorder="1" applyAlignment="1">
      <alignment horizontal="center" vertical="center"/>
    </xf>
    <xf numFmtId="0" fontId="9" fillId="2" borderId="45"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4" xfId="0" applyFont="1" applyFill="1" applyBorder="1" applyAlignment="1">
      <alignment horizontal="center" vertical="center" wrapText="1"/>
    </xf>
    <xf numFmtId="14" fontId="0" fillId="11" borderId="1" xfId="0" applyNumberFormat="1" applyFill="1" applyBorder="1" applyAlignment="1">
      <alignment horizontal="center" vertical="center" wrapText="1"/>
    </xf>
    <xf numFmtId="0" fontId="0" fillId="12" borderId="13" xfId="0" applyFill="1" applyBorder="1" applyAlignment="1">
      <alignment horizontal="center" vertical="center"/>
    </xf>
    <xf numFmtId="0" fontId="0" fillId="12" borderId="4" xfId="0" applyFill="1" applyBorder="1" applyAlignment="1">
      <alignment horizontal="center" vertical="center"/>
    </xf>
    <xf numFmtId="0" fontId="1" fillId="2" borderId="40" xfId="0" applyFont="1" applyFill="1" applyBorder="1" applyAlignment="1">
      <alignment horizontal="center" vertical="center"/>
    </xf>
    <xf numFmtId="0" fontId="1" fillId="2" borderId="41" xfId="0" applyFont="1" applyFill="1" applyBorder="1" applyAlignment="1">
      <alignment horizontal="center" vertical="center"/>
    </xf>
    <xf numFmtId="0" fontId="1" fillId="2" borderId="42" xfId="0" applyFont="1" applyFill="1" applyBorder="1" applyAlignment="1">
      <alignment horizontal="center" vertical="center"/>
    </xf>
    <xf numFmtId="0" fontId="1" fillId="2" borderId="43" xfId="0" applyFont="1" applyFill="1" applyBorder="1" applyAlignment="1">
      <alignment horizontal="center" vertical="center"/>
    </xf>
    <xf numFmtId="14" fontId="0" fillId="11" borderId="1" xfId="0" applyNumberFormat="1" applyFill="1" applyBorder="1" applyAlignment="1">
      <alignment horizontal="center" vertical="center"/>
    </xf>
    <xf numFmtId="49" fontId="0" fillId="11" borderId="13" xfId="0" applyNumberFormat="1" applyFill="1" applyBorder="1" applyAlignment="1">
      <alignment horizontal="center" vertical="center" wrapText="1"/>
    </xf>
    <xf numFmtId="49" fontId="0" fillId="11" borderId="4" xfId="0" applyNumberFormat="1" applyFill="1" applyBorder="1" applyAlignment="1">
      <alignment horizontal="center" vertical="center" wrapText="1"/>
    </xf>
    <xf numFmtId="0" fontId="0" fillId="11" borderId="40" xfId="0" applyFill="1" applyBorder="1" applyAlignment="1">
      <alignment horizontal="center" vertical="center" wrapText="1"/>
    </xf>
    <xf numFmtId="0" fontId="0" fillId="11" borderId="41" xfId="0" applyFill="1" applyBorder="1" applyAlignment="1">
      <alignment horizontal="center" vertical="center" wrapText="1"/>
    </xf>
    <xf numFmtId="0" fontId="0" fillId="11" borderId="42" xfId="0" applyFill="1" applyBorder="1" applyAlignment="1">
      <alignment horizontal="center" vertical="center" wrapText="1"/>
    </xf>
    <xf numFmtId="0" fontId="0" fillId="11" borderId="43" xfId="0"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11" borderId="5" xfId="0" applyFill="1" applyBorder="1" applyAlignment="1">
      <alignment horizontal="justify" vertical="center" wrapText="1"/>
    </xf>
    <xf numFmtId="0" fontId="0" fillId="11" borderId="14" xfId="0" applyFill="1" applyBorder="1" applyAlignment="1">
      <alignment horizontal="justify" vertical="center" wrapText="1"/>
    </xf>
    <xf numFmtId="0" fontId="0" fillId="11" borderId="13" xfId="0" applyFill="1" applyBorder="1" applyAlignment="1">
      <alignment horizontal="justify" vertical="center"/>
    </xf>
    <xf numFmtId="0" fontId="0" fillId="11" borderId="12" xfId="0" applyFill="1" applyBorder="1" applyAlignment="1">
      <alignment horizontal="justify" vertical="center"/>
    </xf>
    <xf numFmtId="0" fontId="0" fillId="11" borderId="4" xfId="0" applyFill="1" applyBorder="1" applyAlignment="1">
      <alignment horizontal="justify" vertical="center"/>
    </xf>
    <xf numFmtId="0" fontId="0" fillId="11" borderId="13" xfId="0" applyFill="1" applyBorder="1" applyAlignment="1">
      <alignment horizontal="justify" vertical="center" wrapText="1"/>
    </xf>
    <xf numFmtId="0" fontId="0" fillId="11" borderId="12" xfId="0" applyFill="1" applyBorder="1" applyAlignment="1">
      <alignment horizontal="justify" vertical="center" wrapText="1"/>
    </xf>
    <xf numFmtId="0" fontId="0" fillId="11" borderId="4" xfId="0" applyFill="1" applyBorder="1" applyAlignment="1">
      <alignment horizontal="justify" vertical="center" wrapText="1"/>
    </xf>
    <xf numFmtId="14" fontId="0" fillId="11" borderId="12" xfId="0" applyNumberFormat="1" applyFill="1" applyBorder="1" applyAlignment="1">
      <alignment horizontal="center" vertical="center"/>
    </xf>
    <xf numFmtId="0" fontId="0" fillId="11" borderId="44" xfId="0" applyFill="1" applyBorder="1" applyAlignment="1">
      <alignment horizontal="center" vertical="center"/>
    </xf>
    <xf numFmtId="0" fontId="0" fillId="11" borderId="45" xfId="0" applyFill="1" applyBorder="1" applyAlignment="1">
      <alignment horizontal="center" vertical="center"/>
    </xf>
    <xf numFmtId="0" fontId="0" fillId="11" borderId="40" xfId="0" applyFill="1" applyBorder="1" applyAlignment="1">
      <alignment horizontal="justify" vertical="center"/>
    </xf>
    <xf numFmtId="0" fontId="0" fillId="11" borderId="41" xfId="0" applyFill="1" applyBorder="1" applyAlignment="1">
      <alignment horizontal="justify" vertical="center"/>
    </xf>
    <xf numFmtId="0" fontId="0" fillId="11" borderId="44" xfId="0" applyFill="1" applyBorder="1" applyAlignment="1">
      <alignment horizontal="justify" vertical="center"/>
    </xf>
    <xf numFmtId="0" fontId="0" fillId="11" borderId="45" xfId="0" applyFill="1" applyBorder="1" applyAlignment="1">
      <alignment horizontal="justify" vertical="center"/>
    </xf>
    <xf numFmtId="0" fontId="0" fillId="11" borderId="42" xfId="0" applyFill="1" applyBorder="1" applyAlignment="1">
      <alignment horizontal="justify" vertical="center"/>
    </xf>
    <xf numFmtId="0" fontId="0" fillId="11" borderId="43" xfId="0" applyFill="1" applyBorder="1" applyAlignment="1">
      <alignment horizontal="justify" vertical="center"/>
    </xf>
    <xf numFmtId="49" fontId="0" fillId="11" borderId="12" xfId="0" applyNumberFormat="1" applyFill="1" applyBorder="1" applyAlignment="1">
      <alignment horizontal="center" vertical="center" wrapText="1"/>
    </xf>
    <xf numFmtId="14" fontId="0" fillId="11" borderId="12" xfId="0" applyNumberFormat="1" applyFill="1" applyBorder="1" applyAlignment="1">
      <alignment horizontal="center" vertical="center" wrapText="1"/>
    </xf>
    <xf numFmtId="0" fontId="0" fillId="0" borderId="13"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4" xfId="0" applyFill="1" applyBorder="1" applyAlignment="1">
      <alignment horizontal="center" vertical="center" wrapText="1"/>
    </xf>
    <xf numFmtId="0" fontId="0" fillId="11" borderId="44" xfId="0" applyFill="1" applyBorder="1" applyAlignment="1">
      <alignment horizontal="center" vertical="center" wrapText="1"/>
    </xf>
    <xf numFmtId="0" fontId="0" fillId="11" borderId="45"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13" xfId="0" applyFill="1" applyBorder="1" applyAlignment="1">
      <alignment horizontal="justify" vertical="justify" wrapText="1"/>
    </xf>
    <xf numFmtId="0" fontId="0" fillId="11" borderId="4" xfId="0" applyFill="1" applyBorder="1" applyAlignment="1">
      <alignment horizontal="justify" vertical="justify" wrapText="1"/>
    </xf>
    <xf numFmtId="0" fontId="0" fillId="11" borderId="14" xfId="0" applyFill="1" applyBorder="1" applyAlignment="1">
      <alignment horizontal="center" vertical="center" wrapText="1"/>
    </xf>
    <xf numFmtId="0" fontId="0" fillId="4" borderId="13" xfId="0" applyFill="1" applyBorder="1" applyAlignment="1">
      <alignment horizontal="center" vertical="center" wrapText="1"/>
    </xf>
    <xf numFmtId="0" fontId="0" fillId="4" borderId="4" xfId="0" applyFill="1" applyBorder="1" applyAlignment="1">
      <alignment horizontal="center" vertical="center" wrapText="1"/>
    </xf>
    <xf numFmtId="14" fontId="0" fillId="4" borderId="13" xfId="0" applyNumberFormat="1" applyFill="1" applyBorder="1" applyAlignment="1">
      <alignment horizontal="center" vertical="center" wrapText="1"/>
    </xf>
    <xf numFmtId="14" fontId="0" fillId="4" borderId="4" xfId="0" applyNumberFormat="1" applyFill="1" applyBorder="1" applyAlignment="1">
      <alignment horizontal="center" vertical="center" wrapText="1"/>
    </xf>
    <xf numFmtId="0" fontId="14" fillId="11" borderId="13" xfId="0" applyFont="1" applyFill="1" applyBorder="1" applyAlignment="1">
      <alignment horizontal="center" vertical="center"/>
    </xf>
    <xf numFmtId="0" fontId="14" fillId="11" borderId="4" xfId="0" applyFont="1" applyFill="1" applyBorder="1" applyAlignment="1">
      <alignment horizontal="center" vertical="center"/>
    </xf>
    <xf numFmtId="0" fontId="1" fillId="3" borderId="6" xfId="0" applyFont="1" applyFill="1" applyBorder="1" applyAlignment="1">
      <alignment horizontal="left" vertical="center"/>
    </xf>
    <xf numFmtId="0" fontId="1" fillId="3" borderId="7" xfId="0" applyFont="1" applyFill="1" applyBorder="1" applyAlignment="1">
      <alignment horizontal="left" vertical="center"/>
    </xf>
    <xf numFmtId="0" fontId="0" fillId="11" borderId="40" xfId="0" applyFill="1" applyBorder="1" applyAlignment="1">
      <alignment horizontal="justify" vertical="center" wrapText="1"/>
    </xf>
    <xf numFmtId="0" fontId="0" fillId="11" borderId="41" xfId="0" applyFill="1" applyBorder="1" applyAlignment="1">
      <alignment horizontal="justify" vertical="center" wrapText="1"/>
    </xf>
    <xf numFmtId="0" fontId="0" fillId="11" borderId="42" xfId="0" applyFill="1" applyBorder="1" applyAlignment="1">
      <alignment horizontal="justify" vertical="center" wrapText="1"/>
    </xf>
    <xf numFmtId="0" fontId="0" fillId="11" borderId="43" xfId="0" applyFill="1" applyBorder="1" applyAlignment="1">
      <alignment horizontal="justify" vertical="center" wrapText="1"/>
    </xf>
    <xf numFmtId="0" fontId="0" fillId="0" borderId="1" xfId="0" applyFill="1" applyBorder="1" applyAlignment="1">
      <alignment horizontal="center" vertical="center"/>
    </xf>
    <xf numFmtId="0" fontId="0" fillId="11" borderId="13" xfId="0" applyFill="1" applyBorder="1" applyAlignment="1">
      <alignment horizontal="left" wrapText="1"/>
    </xf>
    <xf numFmtId="0" fontId="0" fillId="11" borderId="4" xfId="0" applyFill="1" applyBorder="1" applyAlignment="1">
      <alignment horizontal="left" wrapText="1"/>
    </xf>
    <xf numFmtId="0" fontId="0" fillId="11" borderId="13" xfId="0" applyFill="1" applyBorder="1" applyAlignment="1">
      <alignment horizontal="center" wrapText="1"/>
    </xf>
    <xf numFmtId="0" fontId="0" fillId="11" borderId="4" xfId="0" applyFill="1" applyBorder="1" applyAlignment="1">
      <alignment horizontal="center" wrapText="1"/>
    </xf>
    <xf numFmtId="0" fontId="0" fillId="11" borderId="13" xfId="0" applyFill="1" applyBorder="1" applyAlignment="1">
      <alignment horizontal="center"/>
    </xf>
    <xf numFmtId="0" fontId="0" fillId="11" borderId="4" xfId="0" applyFill="1" applyBorder="1" applyAlignment="1">
      <alignment horizontal="center"/>
    </xf>
    <xf numFmtId="14" fontId="0" fillId="11" borderId="13" xfId="0" applyNumberFormat="1" applyFill="1" applyBorder="1" applyAlignment="1">
      <alignment horizontal="center"/>
    </xf>
    <xf numFmtId="14" fontId="0" fillId="11" borderId="4" xfId="0" applyNumberFormat="1" applyFill="1" applyBorder="1" applyAlignment="1">
      <alignment horizontal="center"/>
    </xf>
    <xf numFmtId="0" fontId="0" fillId="11" borderId="12" xfId="0" applyFill="1" applyBorder="1" applyAlignment="1">
      <alignment horizontal="left" vertical="center" wrapText="1"/>
    </xf>
    <xf numFmtId="0" fontId="0" fillId="0" borderId="4" xfId="0" applyBorder="1" applyAlignment="1">
      <alignment horizontal="center" vertical="center" wrapText="1"/>
    </xf>
    <xf numFmtId="0" fontId="14" fillId="11" borderId="12" xfId="0" applyFont="1" applyFill="1" applyBorder="1" applyAlignment="1">
      <alignment horizontal="center" vertical="center"/>
    </xf>
    <xf numFmtId="0" fontId="11" fillId="11" borderId="13"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4" xfId="0" applyFont="1" applyFill="1" applyBorder="1" applyAlignment="1">
      <alignment horizontal="center" vertical="center" wrapText="1"/>
    </xf>
    <xf numFmtId="17" fontId="0" fillId="11" borderId="1" xfId="0" quotePrefix="1" applyNumberFormat="1" applyFill="1" applyBorder="1" applyAlignment="1">
      <alignment horizontal="center" wrapText="1"/>
    </xf>
    <xf numFmtId="0" fontId="0" fillId="11" borderId="1" xfId="0" applyFill="1" applyBorder="1" applyAlignment="1">
      <alignment horizontal="center" wrapText="1"/>
    </xf>
    <xf numFmtId="17" fontId="0" fillId="11" borderId="13" xfId="0" quotePrefix="1" applyNumberFormat="1" applyFill="1" applyBorder="1" applyAlignment="1">
      <alignment horizontal="center" vertical="center" wrapText="1"/>
    </xf>
    <xf numFmtId="17" fontId="0" fillId="11" borderId="12" xfId="0" quotePrefix="1" applyNumberFormat="1" applyFill="1" applyBorder="1" applyAlignment="1">
      <alignment horizontal="center" vertical="center" wrapText="1"/>
    </xf>
    <xf numFmtId="17" fontId="0" fillId="11" borderId="4" xfId="0" quotePrefix="1" applyNumberFormat="1" applyFill="1" applyBorder="1" applyAlignment="1">
      <alignment horizontal="center" vertical="center" wrapText="1"/>
    </xf>
    <xf numFmtId="2" fontId="0" fillId="11" borderId="13" xfId="0" quotePrefix="1" applyNumberFormat="1" applyFill="1" applyBorder="1" applyAlignment="1">
      <alignment horizontal="center" vertical="center"/>
    </xf>
    <xf numFmtId="2" fontId="0" fillId="11" borderId="12" xfId="0" quotePrefix="1" applyNumberFormat="1" applyFill="1" applyBorder="1" applyAlignment="1">
      <alignment horizontal="center" vertical="center"/>
    </xf>
    <xf numFmtId="2" fontId="0" fillId="11" borderId="4" xfId="0" quotePrefix="1" applyNumberFormat="1" applyFill="1" applyBorder="1" applyAlignment="1">
      <alignment horizontal="center" vertical="center"/>
    </xf>
    <xf numFmtId="0" fontId="1" fillId="2" borderId="1" xfId="0" applyFont="1" applyFill="1" applyBorder="1" applyAlignment="1">
      <alignment horizontal="center" vertical="center" wrapText="1"/>
    </xf>
    <xf numFmtId="0" fontId="33" fillId="11" borderId="13" xfId="0" applyFont="1" applyFill="1" applyBorder="1" applyAlignment="1">
      <alignment horizontal="center" vertical="center" wrapText="1"/>
    </xf>
    <xf numFmtId="0" fontId="33" fillId="11" borderId="12" xfId="0" applyFont="1" applyFill="1" applyBorder="1" applyAlignment="1">
      <alignment horizontal="center" vertical="center" wrapText="1"/>
    </xf>
    <xf numFmtId="0" fontId="33" fillId="11"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0" fillId="11" borderId="13" xfId="0" quotePrefix="1" applyFill="1" applyBorder="1" applyAlignment="1">
      <alignment horizontal="center" vertical="center" wrapText="1"/>
    </xf>
    <xf numFmtId="0" fontId="0" fillId="11" borderId="4" xfId="0" quotePrefix="1" applyFill="1" applyBorder="1" applyAlignment="1">
      <alignment horizontal="center" vertical="center" wrapText="1"/>
    </xf>
    <xf numFmtId="17" fontId="0" fillId="11" borderId="13" xfId="0" quotePrefix="1" applyNumberFormat="1" applyFill="1" applyBorder="1" applyAlignment="1">
      <alignment horizontal="center" vertical="center"/>
    </xf>
    <xf numFmtId="17" fontId="0" fillId="11" borderId="4" xfId="0" quotePrefix="1" applyNumberFormat="1" applyFill="1" applyBorder="1" applyAlignment="1">
      <alignment horizontal="center" vertical="center"/>
    </xf>
    <xf numFmtId="0" fontId="0" fillId="11" borderId="13" xfId="0" quotePrefix="1" applyFill="1" applyBorder="1" applyAlignment="1">
      <alignment horizontal="center" vertical="center"/>
    </xf>
    <xf numFmtId="0" fontId="0" fillId="11" borderId="4" xfId="0" quotePrefix="1" applyFill="1" applyBorder="1" applyAlignment="1">
      <alignment horizontal="center" vertical="center"/>
    </xf>
    <xf numFmtId="3" fontId="0" fillId="11" borderId="5" xfId="0" applyNumberFormat="1" applyFill="1" applyBorder="1" applyAlignment="1">
      <alignment horizontal="justify" vertical="center" wrapText="1"/>
    </xf>
    <xf numFmtId="3" fontId="0" fillId="11" borderId="14" xfId="0" applyNumberFormat="1" applyFill="1" applyBorder="1" applyAlignment="1">
      <alignment horizontal="justify" vertical="center" wrapText="1"/>
    </xf>
    <xf numFmtId="3" fontId="0" fillId="11" borderId="5" xfId="0" applyNumberFormat="1" applyFill="1" applyBorder="1" applyAlignment="1">
      <alignment horizontal="justify" vertical="justify" wrapText="1"/>
    </xf>
    <xf numFmtId="3" fontId="0" fillId="11" borderId="14" xfId="0" applyNumberFormat="1" applyFill="1" applyBorder="1" applyAlignment="1">
      <alignment horizontal="justify" vertical="justify" wrapText="1"/>
    </xf>
    <xf numFmtId="3" fontId="0" fillId="11" borderId="40" xfId="0" applyNumberFormat="1" applyFill="1" applyBorder="1" applyAlignment="1">
      <alignment horizontal="center" vertical="center" wrapText="1"/>
    </xf>
    <xf numFmtId="3" fontId="0" fillId="11" borderId="41" xfId="0" applyNumberFormat="1" applyFill="1" applyBorder="1" applyAlignment="1">
      <alignment horizontal="center" vertical="center" wrapText="1"/>
    </xf>
    <xf numFmtId="3" fontId="0" fillId="11" borderId="44" xfId="0" applyNumberFormat="1" applyFill="1" applyBorder="1" applyAlignment="1">
      <alignment horizontal="center" vertical="center" wrapText="1"/>
    </xf>
    <xf numFmtId="3" fontId="0" fillId="11" borderId="45" xfId="0" applyNumberFormat="1" applyFill="1" applyBorder="1" applyAlignment="1">
      <alignment horizontal="center" vertical="center" wrapText="1"/>
    </xf>
    <xf numFmtId="3" fontId="0" fillId="11" borderId="42" xfId="0" applyNumberFormat="1" applyFill="1" applyBorder="1" applyAlignment="1">
      <alignment horizontal="center" vertical="center" wrapText="1"/>
    </xf>
    <xf numFmtId="3" fontId="0" fillId="11" borderId="43" xfId="0" applyNumberFormat="1" applyFill="1" applyBorder="1" applyAlignment="1">
      <alignment horizontal="center" vertical="center" wrapText="1"/>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11" borderId="13" xfId="0" applyFill="1" applyBorder="1" applyAlignment="1">
      <alignment horizontal="left" vertical="center"/>
    </xf>
    <xf numFmtId="0" fontId="0" fillId="11" borderId="4" xfId="0" applyFill="1" applyBorder="1" applyAlignment="1">
      <alignment horizontal="left" vertical="center"/>
    </xf>
    <xf numFmtId="0" fontId="0" fillId="11" borderId="13" xfId="0" applyFill="1" applyBorder="1" applyAlignment="1">
      <alignment horizontal="right" vertical="center"/>
    </xf>
    <xf numFmtId="0" fontId="0" fillId="11" borderId="4" xfId="0" applyFill="1" applyBorder="1" applyAlignment="1">
      <alignment horizontal="right" vertical="center"/>
    </xf>
    <xf numFmtId="14" fontId="0" fillId="11" borderId="13" xfId="0" applyNumberFormat="1" applyFill="1" applyBorder="1" applyAlignment="1">
      <alignment horizontal="right" vertical="center"/>
    </xf>
    <xf numFmtId="14" fontId="0" fillId="11" borderId="4" xfId="0" applyNumberFormat="1" applyFill="1" applyBorder="1" applyAlignment="1">
      <alignment horizontal="right" vertical="center"/>
    </xf>
  </cellXfs>
  <cellStyles count="7">
    <cellStyle name="Millares" xfId="1" builtinId="3"/>
    <cellStyle name="Millares 2" xfId="5"/>
    <cellStyle name="Moneda" xfId="3" builtinId="4"/>
    <cellStyle name="Moneda 2" xfId="6"/>
    <cellStyle name="Normal" xfId="0" builtinId="0"/>
    <cellStyle name="Normal 5" xfId="2"/>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161"/>
  <sheetViews>
    <sheetView topLeftCell="A44" zoomScale="90" zoomScaleNormal="90" workbookViewId="0">
      <selection activeCell="H59" sqref="H59:L59"/>
    </sheetView>
  </sheetViews>
  <sheetFormatPr baseColWidth="10" defaultRowHeight="15" x14ac:dyDescent="0.2"/>
  <cols>
    <col min="1" max="4" width="15.5703125" style="108" customWidth="1"/>
    <col min="5" max="5" width="11.42578125" style="108"/>
    <col min="6" max="6" width="12" style="125" customWidth="1"/>
    <col min="7" max="7" width="14.42578125" style="108" customWidth="1"/>
    <col min="8" max="16384" width="11.42578125" style="108"/>
  </cols>
  <sheetData>
    <row r="2" spans="1:12" ht="15.75" x14ac:dyDescent="0.25">
      <c r="A2" s="369" t="s">
        <v>89</v>
      </c>
      <c r="B2" s="369"/>
      <c r="C2" s="369"/>
      <c r="D2" s="369"/>
      <c r="E2" s="369"/>
      <c r="F2" s="369"/>
      <c r="G2" s="369"/>
      <c r="H2" s="369"/>
      <c r="I2" s="369"/>
      <c r="J2" s="369"/>
      <c r="K2" s="369"/>
      <c r="L2" s="369"/>
    </row>
    <row r="4" spans="1:12" ht="15.75" x14ac:dyDescent="0.2">
      <c r="A4" s="363" t="s">
        <v>64</v>
      </c>
      <c r="B4" s="363"/>
      <c r="C4" s="363"/>
      <c r="D4" s="363"/>
      <c r="E4" s="363"/>
      <c r="F4" s="363"/>
      <c r="G4" s="363"/>
      <c r="H4" s="363"/>
      <c r="I4" s="363"/>
      <c r="J4" s="363"/>
      <c r="K4" s="363"/>
      <c r="L4" s="363"/>
    </row>
    <row r="5" spans="1:12" ht="15.75" x14ac:dyDescent="0.2">
      <c r="A5" s="110"/>
    </row>
    <row r="6" spans="1:12" ht="15.75" x14ac:dyDescent="0.2">
      <c r="A6" s="363" t="s">
        <v>235</v>
      </c>
      <c r="B6" s="363"/>
      <c r="C6" s="363"/>
      <c r="D6" s="363"/>
      <c r="E6" s="363"/>
      <c r="F6" s="363"/>
      <c r="G6" s="363"/>
      <c r="H6" s="363"/>
      <c r="I6" s="363"/>
      <c r="J6" s="363"/>
      <c r="K6" s="363"/>
      <c r="L6" s="363"/>
    </row>
    <row r="7" spans="1:12" x14ac:dyDescent="0.2">
      <c r="A7" s="111"/>
    </row>
    <row r="8" spans="1:12" ht="64.5" customHeight="1" x14ac:dyDescent="0.2">
      <c r="A8" s="376" t="s">
        <v>234</v>
      </c>
      <c r="B8" s="376"/>
      <c r="C8" s="376"/>
      <c r="D8" s="376"/>
      <c r="E8" s="376"/>
      <c r="F8" s="376"/>
      <c r="G8" s="376"/>
      <c r="H8" s="376"/>
      <c r="I8" s="376"/>
      <c r="J8" s="376"/>
      <c r="K8" s="376"/>
      <c r="L8" s="376"/>
    </row>
    <row r="9" spans="1:12" ht="64.5" customHeight="1" x14ac:dyDescent="0.2">
      <c r="A9" s="376"/>
      <c r="B9" s="376"/>
      <c r="C9" s="376"/>
      <c r="D9" s="376"/>
      <c r="E9" s="376"/>
      <c r="F9" s="376"/>
      <c r="G9" s="376"/>
      <c r="H9" s="376"/>
      <c r="I9" s="376"/>
      <c r="J9" s="376"/>
      <c r="K9" s="376"/>
      <c r="L9" s="376"/>
    </row>
    <row r="10" spans="1:12" x14ac:dyDescent="0.2">
      <c r="A10" s="376" t="s">
        <v>91</v>
      </c>
      <c r="B10" s="376"/>
      <c r="C10" s="376"/>
      <c r="D10" s="376"/>
      <c r="E10" s="376"/>
      <c r="F10" s="376"/>
      <c r="G10" s="376"/>
      <c r="H10" s="376"/>
      <c r="I10" s="376"/>
      <c r="J10" s="376"/>
      <c r="K10" s="376"/>
      <c r="L10" s="376"/>
    </row>
    <row r="11" spans="1:12" x14ac:dyDescent="0.2">
      <c r="A11" s="376"/>
      <c r="B11" s="376"/>
      <c r="C11" s="376"/>
      <c r="D11" s="376"/>
      <c r="E11" s="376"/>
      <c r="F11" s="376"/>
      <c r="G11" s="376"/>
      <c r="H11" s="376"/>
      <c r="I11" s="376"/>
      <c r="J11" s="376"/>
      <c r="K11" s="376"/>
      <c r="L11" s="376"/>
    </row>
    <row r="13" spans="1:12" ht="15.75" x14ac:dyDescent="0.2">
      <c r="A13" s="112" t="s">
        <v>65</v>
      </c>
      <c r="B13" s="377" t="s">
        <v>88</v>
      </c>
      <c r="C13" s="378"/>
      <c r="D13" s="378"/>
      <c r="E13" s="378"/>
      <c r="F13" s="378"/>
      <c r="G13" s="378"/>
      <c r="H13" s="378"/>
      <c r="I13" s="378"/>
      <c r="J13" s="378"/>
      <c r="K13" s="378"/>
      <c r="L13" s="378"/>
    </row>
    <row r="14" spans="1:12" ht="15.75" x14ac:dyDescent="0.2">
      <c r="A14" s="113">
        <v>1</v>
      </c>
      <c r="B14" s="368" t="s">
        <v>664</v>
      </c>
      <c r="C14" s="368"/>
      <c r="D14" s="368"/>
      <c r="E14" s="368"/>
      <c r="F14" s="368"/>
      <c r="G14" s="368"/>
      <c r="H14" s="368"/>
      <c r="I14" s="368"/>
      <c r="J14" s="368"/>
      <c r="K14" s="368"/>
      <c r="L14" s="368"/>
    </row>
    <row r="15" spans="1:12" ht="15.75" x14ac:dyDescent="0.2">
      <c r="A15" s="113">
        <v>2</v>
      </c>
      <c r="B15" s="368" t="s">
        <v>158</v>
      </c>
      <c r="C15" s="368"/>
      <c r="D15" s="368"/>
      <c r="E15" s="368"/>
      <c r="F15" s="368"/>
      <c r="G15" s="368"/>
      <c r="H15" s="368"/>
      <c r="I15" s="368"/>
      <c r="J15" s="368"/>
      <c r="K15" s="368"/>
      <c r="L15" s="368"/>
    </row>
    <row r="16" spans="1:12" ht="15.75" x14ac:dyDescent="0.2">
      <c r="A16" s="113">
        <v>3</v>
      </c>
      <c r="B16" s="368" t="s">
        <v>1514</v>
      </c>
      <c r="C16" s="368"/>
      <c r="D16" s="368"/>
      <c r="E16" s="368"/>
      <c r="F16" s="368"/>
      <c r="G16" s="368"/>
      <c r="H16" s="368"/>
      <c r="I16" s="368"/>
      <c r="J16" s="368"/>
      <c r="K16" s="368"/>
      <c r="L16" s="368"/>
    </row>
    <row r="17" spans="1:12" ht="15.75" x14ac:dyDescent="0.2">
      <c r="A17" s="113">
        <v>4</v>
      </c>
      <c r="B17" s="368" t="s">
        <v>159</v>
      </c>
      <c r="C17" s="368"/>
      <c r="D17" s="368"/>
      <c r="E17" s="368"/>
      <c r="F17" s="368"/>
      <c r="G17" s="368"/>
      <c r="H17" s="368"/>
      <c r="I17" s="368"/>
      <c r="J17" s="368"/>
      <c r="K17" s="368"/>
      <c r="L17" s="368"/>
    </row>
    <row r="18" spans="1:12" ht="15.75" x14ac:dyDescent="0.2">
      <c r="A18" s="113">
        <v>5</v>
      </c>
      <c r="B18" s="368" t="s">
        <v>160</v>
      </c>
      <c r="C18" s="368"/>
      <c r="D18" s="368"/>
      <c r="E18" s="368"/>
      <c r="F18" s="368"/>
      <c r="G18" s="368"/>
      <c r="H18" s="368"/>
      <c r="I18" s="368"/>
      <c r="J18" s="368"/>
      <c r="K18" s="368"/>
      <c r="L18" s="368"/>
    </row>
    <row r="19" spans="1:12" ht="15.75" x14ac:dyDescent="0.2">
      <c r="A19" s="113">
        <v>6</v>
      </c>
      <c r="B19" s="368" t="s">
        <v>161</v>
      </c>
      <c r="C19" s="368"/>
      <c r="D19" s="368"/>
      <c r="E19" s="368"/>
      <c r="F19" s="368"/>
      <c r="G19" s="368"/>
      <c r="H19" s="368"/>
      <c r="I19" s="368"/>
      <c r="J19" s="368"/>
      <c r="K19" s="368"/>
      <c r="L19" s="368"/>
    </row>
    <row r="20" spans="1:12" ht="15.75" x14ac:dyDescent="0.2">
      <c r="A20" s="113">
        <v>7</v>
      </c>
      <c r="B20" s="368" t="s">
        <v>238</v>
      </c>
      <c r="C20" s="368"/>
      <c r="D20" s="368"/>
      <c r="E20" s="368"/>
      <c r="F20" s="368"/>
      <c r="G20" s="368"/>
      <c r="H20" s="368"/>
      <c r="I20" s="368"/>
      <c r="J20" s="368"/>
      <c r="K20" s="368"/>
      <c r="L20" s="368"/>
    </row>
    <row r="21" spans="1:12" ht="15.75" x14ac:dyDescent="0.2">
      <c r="A21" s="114"/>
      <c r="B21" s="114"/>
      <c r="C21" s="114"/>
      <c r="D21" s="114"/>
      <c r="E21" s="114"/>
      <c r="F21" s="114"/>
      <c r="G21" s="114"/>
      <c r="H21" s="114"/>
      <c r="I21" s="114"/>
      <c r="J21" s="114"/>
      <c r="K21" s="114"/>
      <c r="L21" s="114"/>
    </row>
    <row r="22" spans="1:12" ht="15.75" x14ac:dyDescent="0.2">
      <c r="A22" s="114"/>
      <c r="B22" s="114"/>
      <c r="C22" s="114"/>
      <c r="D22" s="114"/>
      <c r="E22" s="114"/>
      <c r="F22" s="114"/>
      <c r="G22" s="114"/>
      <c r="H22" s="114"/>
      <c r="I22" s="114"/>
      <c r="J22" s="114"/>
      <c r="K22" s="114"/>
      <c r="L22" s="114"/>
    </row>
    <row r="23" spans="1:12" ht="15.75" x14ac:dyDescent="0.2">
      <c r="A23" s="111"/>
      <c r="B23" s="114"/>
      <c r="C23" s="114"/>
      <c r="D23" s="114"/>
      <c r="E23" s="114"/>
      <c r="F23" s="114"/>
      <c r="G23" s="114"/>
      <c r="H23" s="114"/>
      <c r="I23" s="114"/>
      <c r="J23" s="114"/>
      <c r="K23" s="114"/>
      <c r="L23" s="114"/>
    </row>
    <row r="24" spans="1:12" ht="15.75" x14ac:dyDescent="0.2">
      <c r="A24" s="363" t="s">
        <v>1573</v>
      </c>
      <c r="B24" s="363"/>
      <c r="C24" s="363"/>
      <c r="D24" s="363"/>
      <c r="E24" s="363"/>
      <c r="F24" s="363"/>
      <c r="G24" s="363"/>
      <c r="H24" s="363"/>
      <c r="I24" s="363"/>
      <c r="J24" s="363"/>
      <c r="K24" s="363"/>
      <c r="L24" s="363"/>
    </row>
    <row r="26" spans="1:12" ht="31.5" x14ac:dyDescent="0.2">
      <c r="A26" s="364" t="s">
        <v>66</v>
      </c>
      <c r="B26" s="364"/>
      <c r="C26" s="364"/>
      <c r="D26" s="364"/>
      <c r="E26" s="115" t="s">
        <v>67</v>
      </c>
      <c r="F26" s="116" t="s">
        <v>68</v>
      </c>
      <c r="G26" s="116" t="s">
        <v>69</v>
      </c>
      <c r="H26" s="364" t="s">
        <v>3</v>
      </c>
      <c r="I26" s="364"/>
      <c r="J26" s="364"/>
      <c r="K26" s="364"/>
      <c r="L26" s="364"/>
    </row>
    <row r="27" spans="1:12" s="124" customFormat="1" ht="89.25" customHeight="1" x14ac:dyDescent="0.25">
      <c r="A27" s="379" t="s">
        <v>212</v>
      </c>
      <c r="B27" s="380"/>
      <c r="C27" s="380"/>
      <c r="D27" s="381"/>
      <c r="E27" s="117" t="s">
        <v>166</v>
      </c>
      <c r="F27" s="123" t="s">
        <v>167</v>
      </c>
      <c r="G27" s="122"/>
      <c r="H27" s="360" t="s">
        <v>168</v>
      </c>
      <c r="I27" s="361"/>
      <c r="J27" s="361"/>
      <c r="K27" s="361"/>
      <c r="L27" s="362"/>
    </row>
    <row r="28" spans="1:12" s="124" customFormat="1" ht="50.25" customHeight="1" x14ac:dyDescent="0.25">
      <c r="A28" s="370" t="s">
        <v>94</v>
      </c>
      <c r="B28" s="371"/>
      <c r="C28" s="371"/>
      <c r="D28" s="372"/>
      <c r="E28" s="119" t="s">
        <v>170</v>
      </c>
      <c r="F28" s="123" t="s">
        <v>167</v>
      </c>
      <c r="G28" s="122"/>
      <c r="H28" s="349" t="s">
        <v>180</v>
      </c>
      <c r="I28" s="349"/>
      <c r="J28" s="349"/>
      <c r="K28" s="349"/>
      <c r="L28" s="349"/>
    </row>
    <row r="29" spans="1:12" s="124" customFormat="1" x14ac:dyDescent="0.25">
      <c r="A29" s="370" t="s">
        <v>132</v>
      </c>
      <c r="B29" s="371"/>
      <c r="C29" s="371"/>
      <c r="D29" s="372"/>
      <c r="E29" s="119" t="s">
        <v>172</v>
      </c>
      <c r="F29" s="123" t="s">
        <v>167</v>
      </c>
      <c r="G29" s="122"/>
      <c r="H29" s="349" t="s">
        <v>180</v>
      </c>
      <c r="I29" s="349"/>
      <c r="J29" s="349"/>
      <c r="K29" s="349"/>
      <c r="L29" s="349"/>
    </row>
    <row r="30" spans="1:12" s="124" customFormat="1" ht="44.25" customHeight="1" x14ac:dyDescent="0.25">
      <c r="A30" s="373" t="s">
        <v>70</v>
      </c>
      <c r="B30" s="374"/>
      <c r="C30" s="374"/>
      <c r="D30" s="375"/>
      <c r="E30" s="120" t="s">
        <v>176</v>
      </c>
      <c r="F30" s="123" t="s">
        <v>167</v>
      </c>
      <c r="G30" s="122"/>
      <c r="H30" s="360" t="s">
        <v>177</v>
      </c>
      <c r="I30" s="361"/>
      <c r="J30" s="361"/>
      <c r="K30" s="361"/>
      <c r="L30" s="362"/>
    </row>
    <row r="31" spans="1:12" s="124" customFormat="1" ht="53.25" customHeight="1" x14ac:dyDescent="0.25">
      <c r="A31" s="373" t="s">
        <v>90</v>
      </c>
      <c r="B31" s="374"/>
      <c r="C31" s="374"/>
      <c r="D31" s="375"/>
      <c r="E31" s="120" t="s">
        <v>189</v>
      </c>
      <c r="F31" s="123" t="s">
        <v>167</v>
      </c>
      <c r="G31" s="122"/>
      <c r="H31" s="360" t="s">
        <v>192</v>
      </c>
      <c r="I31" s="361"/>
      <c r="J31" s="361"/>
      <c r="K31" s="361"/>
      <c r="L31" s="362"/>
    </row>
    <row r="32" spans="1:12" s="124" customFormat="1" ht="75" customHeight="1" x14ac:dyDescent="0.25">
      <c r="A32" s="373" t="s">
        <v>133</v>
      </c>
      <c r="B32" s="374"/>
      <c r="C32" s="374"/>
      <c r="D32" s="375"/>
      <c r="E32" s="120"/>
      <c r="F32" s="123"/>
      <c r="G32" s="122"/>
      <c r="H32" s="349" t="s">
        <v>178</v>
      </c>
      <c r="I32" s="349"/>
      <c r="J32" s="349"/>
      <c r="K32" s="349"/>
      <c r="L32" s="349"/>
    </row>
    <row r="33" spans="1:12" s="124" customFormat="1" ht="44.25" customHeight="1" x14ac:dyDescent="0.25">
      <c r="A33" s="373" t="s">
        <v>93</v>
      </c>
      <c r="B33" s="374"/>
      <c r="C33" s="374"/>
      <c r="D33" s="375"/>
      <c r="E33" s="120"/>
      <c r="F33" s="123"/>
      <c r="G33" s="122"/>
      <c r="H33" s="353" t="s">
        <v>178</v>
      </c>
      <c r="I33" s="354"/>
      <c r="J33" s="354"/>
      <c r="K33" s="354"/>
      <c r="L33" s="355"/>
    </row>
    <row r="34" spans="1:12" s="124" customFormat="1" x14ac:dyDescent="0.25">
      <c r="A34" s="370" t="s">
        <v>71</v>
      </c>
      <c r="B34" s="371"/>
      <c r="C34" s="371"/>
      <c r="D34" s="372"/>
      <c r="E34" s="119">
        <v>8</v>
      </c>
      <c r="F34" s="123" t="s">
        <v>167</v>
      </c>
      <c r="G34" s="122"/>
      <c r="H34" s="349" t="s">
        <v>180</v>
      </c>
      <c r="I34" s="349"/>
      <c r="J34" s="349"/>
      <c r="K34" s="349"/>
      <c r="L34" s="349"/>
    </row>
    <row r="35" spans="1:12" s="124" customFormat="1" x14ac:dyDescent="0.25">
      <c r="A35" s="370" t="s">
        <v>72</v>
      </c>
      <c r="B35" s="371"/>
      <c r="C35" s="371"/>
      <c r="D35" s="372"/>
      <c r="E35" s="119">
        <v>17</v>
      </c>
      <c r="F35" s="123" t="s">
        <v>167</v>
      </c>
      <c r="G35" s="122"/>
      <c r="H35" s="349" t="s">
        <v>180</v>
      </c>
      <c r="I35" s="349"/>
      <c r="J35" s="349"/>
      <c r="K35" s="349"/>
      <c r="L35" s="349"/>
    </row>
    <row r="36" spans="1:12" s="124" customFormat="1" ht="51" customHeight="1" x14ac:dyDescent="0.25">
      <c r="A36" s="370" t="s">
        <v>73</v>
      </c>
      <c r="B36" s="371"/>
      <c r="C36" s="371"/>
      <c r="D36" s="372"/>
      <c r="E36" s="119" t="s">
        <v>193</v>
      </c>
      <c r="F36" s="123" t="s">
        <v>167</v>
      </c>
      <c r="G36" s="122"/>
      <c r="H36" s="349" t="s">
        <v>180</v>
      </c>
      <c r="I36" s="349"/>
      <c r="J36" s="349"/>
      <c r="K36" s="349"/>
      <c r="L36" s="349"/>
    </row>
    <row r="37" spans="1:12" s="124" customFormat="1" ht="99" customHeight="1" x14ac:dyDescent="0.25">
      <c r="A37" s="370" t="s">
        <v>74</v>
      </c>
      <c r="B37" s="371"/>
      <c r="C37" s="371"/>
      <c r="D37" s="372"/>
      <c r="E37" s="119" t="s">
        <v>197</v>
      </c>
      <c r="F37" s="123" t="s">
        <v>167</v>
      </c>
      <c r="G37" s="122"/>
      <c r="H37" s="349" t="s">
        <v>180</v>
      </c>
      <c r="I37" s="349"/>
      <c r="J37" s="349"/>
      <c r="K37" s="349"/>
      <c r="L37" s="349"/>
    </row>
    <row r="38" spans="1:12" s="124" customFormat="1" ht="44.25" customHeight="1" x14ac:dyDescent="0.25">
      <c r="A38" s="370" t="s">
        <v>75</v>
      </c>
      <c r="B38" s="371"/>
      <c r="C38" s="371"/>
      <c r="D38" s="372"/>
      <c r="E38" s="119">
        <v>9</v>
      </c>
      <c r="F38" s="123" t="s">
        <v>167</v>
      </c>
      <c r="G38" s="122"/>
      <c r="H38" s="349" t="s">
        <v>180</v>
      </c>
      <c r="I38" s="349"/>
      <c r="J38" s="349"/>
      <c r="K38" s="349"/>
      <c r="L38" s="349"/>
    </row>
    <row r="39" spans="1:12" s="124" customFormat="1" ht="54" customHeight="1" x14ac:dyDescent="0.25">
      <c r="A39" s="370" t="s">
        <v>92</v>
      </c>
      <c r="B39" s="371"/>
      <c r="C39" s="371"/>
      <c r="D39" s="372"/>
      <c r="E39" s="119" t="s">
        <v>205</v>
      </c>
      <c r="F39" s="123" t="s">
        <v>167</v>
      </c>
      <c r="G39" s="122"/>
      <c r="H39" s="353" t="s">
        <v>206</v>
      </c>
      <c r="I39" s="354"/>
      <c r="J39" s="354"/>
      <c r="K39" s="354"/>
      <c r="L39" s="355"/>
    </row>
    <row r="40" spans="1:12" s="124" customFormat="1" ht="51" customHeight="1" x14ac:dyDescent="0.25">
      <c r="A40" s="370" t="s">
        <v>95</v>
      </c>
      <c r="B40" s="371"/>
      <c r="C40" s="371"/>
      <c r="D40" s="372"/>
      <c r="E40" s="119" t="s">
        <v>208</v>
      </c>
      <c r="F40" s="123" t="s">
        <v>167</v>
      </c>
      <c r="G40" s="122"/>
      <c r="H40" s="353" t="s">
        <v>180</v>
      </c>
      <c r="I40" s="354"/>
      <c r="J40" s="354"/>
      <c r="K40" s="354"/>
      <c r="L40" s="355"/>
    </row>
    <row r="41" spans="1:12" s="124" customFormat="1" ht="51.75" customHeight="1" x14ac:dyDescent="0.25">
      <c r="A41" s="370" t="s">
        <v>96</v>
      </c>
      <c r="B41" s="371"/>
      <c r="C41" s="371"/>
      <c r="D41" s="372"/>
      <c r="E41" s="121"/>
      <c r="F41" s="123"/>
      <c r="G41" s="122"/>
      <c r="H41" s="349" t="s">
        <v>178</v>
      </c>
      <c r="I41" s="349"/>
      <c r="J41" s="349"/>
      <c r="K41" s="349"/>
      <c r="L41" s="349"/>
    </row>
    <row r="44" spans="1:12" ht="15.75" x14ac:dyDescent="0.2">
      <c r="A44" s="363" t="s">
        <v>162</v>
      </c>
      <c r="B44" s="363"/>
      <c r="C44" s="363"/>
      <c r="D44" s="363"/>
      <c r="E44" s="363"/>
      <c r="F44" s="363"/>
      <c r="G44" s="363"/>
      <c r="H44" s="363"/>
      <c r="I44" s="363"/>
      <c r="J44" s="363"/>
      <c r="K44" s="363"/>
      <c r="L44" s="363"/>
    </row>
    <row r="46" spans="1:12" ht="31.5" x14ac:dyDescent="0.2">
      <c r="A46" s="364" t="s">
        <v>66</v>
      </c>
      <c r="B46" s="364"/>
      <c r="C46" s="364"/>
      <c r="D46" s="364"/>
      <c r="E46" s="115" t="s">
        <v>67</v>
      </c>
      <c r="F46" s="116" t="s">
        <v>68</v>
      </c>
      <c r="G46" s="116" t="s">
        <v>69</v>
      </c>
      <c r="H46" s="364" t="s">
        <v>3</v>
      </c>
      <c r="I46" s="364"/>
      <c r="J46" s="364"/>
      <c r="K46" s="364"/>
      <c r="L46" s="364"/>
    </row>
    <row r="47" spans="1:12" ht="125.25" customHeight="1" x14ac:dyDescent="0.2">
      <c r="A47" s="365" t="s">
        <v>212</v>
      </c>
      <c r="B47" s="366"/>
      <c r="C47" s="366"/>
      <c r="D47" s="367"/>
      <c r="E47" s="117" t="s">
        <v>182</v>
      </c>
      <c r="F47" s="123" t="s">
        <v>167</v>
      </c>
      <c r="G47" s="118"/>
      <c r="H47" s="360" t="s">
        <v>184</v>
      </c>
      <c r="I47" s="361"/>
      <c r="J47" s="361"/>
      <c r="K47" s="361"/>
      <c r="L47" s="362"/>
    </row>
    <row r="48" spans="1:12" ht="54.75" customHeight="1" x14ac:dyDescent="0.2">
      <c r="A48" s="346" t="s">
        <v>1667</v>
      </c>
      <c r="B48" s="347"/>
      <c r="C48" s="347"/>
      <c r="D48" s="348"/>
      <c r="E48" s="119">
        <v>27</v>
      </c>
      <c r="F48" s="123" t="s">
        <v>167</v>
      </c>
      <c r="G48" s="118"/>
      <c r="H48" s="349" t="s">
        <v>180</v>
      </c>
      <c r="I48" s="349"/>
      <c r="J48" s="349"/>
      <c r="K48" s="349"/>
      <c r="L48" s="349"/>
    </row>
    <row r="49" spans="1:12" ht="126.75" customHeight="1" x14ac:dyDescent="0.2">
      <c r="A49" s="346" t="s">
        <v>132</v>
      </c>
      <c r="B49" s="347"/>
      <c r="C49" s="347"/>
      <c r="D49" s="348"/>
      <c r="E49" s="119" t="s">
        <v>185</v>
      </c>
      <c r="F49" s="123" t="s">
        <v>167</v>
      </c>
      <c r="G49" s="118"/>
      <c r="H49" s="349" t="s">
        <v>1574</v>
      </c>
      <c r="I49" s="349"/>
      <c r="J49" s="349"/>
      <c r="K49" s="349"/>
      <c r="L49" s="349"/>
    </row>
    <row r="50" spans="1:12" ht="74.25" customHeight="1" x14ac:dyDescent="0.2">
      <c r="A50" s="357" t="s">
        <v>70</v>
      </c>
      <c r="B50" s="358"/>
      <c r="C50" s="358"/>
      <c r="D50" s="359"/>
      <c r="E50" s="120">
        <v>2131187</v>
      </c>
      <c r="F50" s="123" t="s">
        <v>167</v>
      </c>
      <c r="G50" s="225"/>
      <c r="H50" s="356" t="s">
        <v>1668</v>
      </c>
      <c r="I50" s="349"/>
      <c r="J50" s="349"/>
      <c r="K50" s="349"/>
      <c r="L50" s="349"/>
    </row>
    <row r="51" spans="1:12" ht="42" customHeight="1" x14ac:dyDescent="0.2">
      <c r="A51" s="357" t="s">
        <v>90</v>
      </c>
      <c r="B51" s="358"/>
      <c r="C51" s="358"/>
      <c r="D51" s="359"/>
      <c r="E51" s="120" t="s">
        <v>187</v>
      </c>
      <c r="F51" s="123" t="s">
        <v>167</v>
      </c>
      <c r="G51" s="118"/>
      <c r="H51" s="360" t="s">
        <v>188</v>
      </c>
      <c r="I51" s="361"/>
      <c r="J51" s="361"/>
      <c r="K51" s="361"/>
      <c r="L51" s="362"/>
    </row>
    <row r="52" spans="1:12" ht="64.5" customHeight="1" x14ac:dyDescent="0.2">
      <c r="A52" s="357" t="s">
        <v>133</v>
      </c>
      <c r="B52" s="358"/>
      <c r="C52" s="358"/>
      <c r="D52" s="359"/>
      <c r="E52" s="120"/>
      <c r="F52" s="123"/>
      <c r="G52" s="118"/>
      <c r="H52" s="349" t="s">
        <v>178</v>
      </c>
      <c r="I52" s="349"/>
      <c r="J52" s="349"/>
      <c r="K52" s="349"/>
      <c r="L52" s="349"/>
    </row>
    <row r="53" spans="1:12" ht="42" customHeight="1" x14ac:dyDescent="0.2">
      <c r="A53" s="357" t="s">
        <v>93</v>
      </c>
      <c r="B53" s="358"/>
      <c r="C53" s="358"/>
      <c r="D53" s="359"/>
      <c r="E53" s="120"/>
      <c r="F53" s="123"/>
      <c r="G53" s="118"/>
      <c r="H53" s="353" t="s">
        <v>178</v>
      </c>
      <c r="I53" s="354"/>
      <c r="J53" s="354"/>
      <c r="K53" s="354"/>
      <c r="L53" s="355"/>
    </row>
    <row r="54" spans="1:12" x14ac:dyDescent="0.2">
      <c r="A54" s="346" t="s">
        <v>71</v>
      </c>
      <c r="B54" s="347"/>
      <c r="C54" s="347"/>
      <c r="D54" s="348"/>
      <c r="E54" s="119">
        <v>7</v>
      </c>
      <c r="F54" s="123" t="s">
        <v>167</v>
      </c>
      <c r="G54" s="118"/>
      <c r="H54" s="349" t="s">
        <v>180</v>
      </c>
      <c r="I54" s="349"/>
      <c r="J54" s="349"/>
      <c r="K54" s="349"/>
      <c r="L54" s="349"/>
    </row>
    <row r="55" spans="1:12" x14ac:dyDescent="0.2">
      <c r="A55" s="346" t="s">
        <v>72</v>
      </c>
      <c r="B55" s="347"/>
      <c r="C55" s="347"/>
      <c r="D55" s="348"/>
      <c r="E55" s="119">
        <v>8</v>
      </c>
      <c r="F55" s="123" t="s">
        <v>167</v>
      </c>
      <c r="G55" s="118"/>
      <c r="H55" s="349" t="s">
        <v>180</v>
      </c>
      <c r="I55" s="349"/>
      <c r="J55" s="349"/>
      <c r="K55" s="349"/>
      <c r="L55" s="349"/>
    </row>
    <row r="56" spans="1:12" ht="57" customHeight="1" x14ac:dyDescent="0.2">
      <c r="A56" s="346" t="s">
        <v>73</v>
      </c>
      <c r="B56" s="347"/>
      <c r="C56" s="347"/>
      <c r="D56" s="348"/>
      <c r="E56" s="119" t="s">
        <v>195</v>
      </c>
      <c r="F56" s="123" t="s">
        <v>167</v>
      </c>
      <c r="G56" s="118"/>
      <c r="H56" s="349" t="s">
        <v>200</v>
      </c>
      <c r="I56" s="349"/>
      <c r="J56" s="349"/>
      <c r="K56" s="349"/>
      <c r="L56" s="349"/>
    </row>
    <row r="57" spans="1:12" ht="98.25" customHeight="1" x14ac:dyDescent="0.2">
      <c r="A57" s="346" t="s">
        <v>74</v>
      </c>
      <c r="B57" s="347"/>
      <c r="C57" s="347"/>
      <c r="D57" s="348"/>
      <c r="E57" s="119" t="s">
        <v>195</v>
      </c>
      <c r="F57" s="123" t="s">
        <v>167</v>
      </c>
      <c r="G57" s="118"/>
      <c r="H57" s="349" t="s">
        <v>201</v>
      </c>
      <c r="I57" s="349"/>
      <c r="J57" s="349"/>
      <c r="K57" s="349"/>
      <c r="L57" s="349"/>
    </row>
    <row r="58" spans="1:12" ht="68.25" customHeight="1" x14ac:dyDescent="0.2">
      <c r="A58" s="346" t="s">
        <v>75</v>
      </c>
      <c r="B58" s="347"/>
      <c r="C58" s="347"/>
      <c r="D58" s="348"/>
      <c r="E58" s="119" t="s">
        <v>195</v>
      </c>
      <c r="F58" s="123" t="s">
        <v>167</v>
      </c>
      <c r="G58" s="118"/>
      <c r="H58" s="349" t="s">
        <v>202</v>
      </c>
      <c r="I58" s="349"/>
      <c r="J58" s="349"/>
      <c r="K58" s="349"/>
      <c r="L58" s="349"/>
    </row>
    <row r="59" spans="1:12" ht="75" customHeight="1" x14ac:dyDescent="0.2">
      <c r="A59" s="346" t="s">
        <v>1515</v>
      </c>
      <c r="B59" s="347"/>
      <c r="C59" s="347"/>
      <c r="D59" s="348"/>
      <c r="E59" s="119" t="s">
        <v>197</v>
      </c>
      <c r="F59" s="123" t="s">
        <v>167</v>
      </c>
      <c r="G59" s="225"/>
      <c r="H59" s="356" t="s">
        <v>1668</v>
      </c>
      <c r="I59" s="349"/>
      <c r="J59" s="349"/>
      <c r="K59" s="349"/>
      <c r="L59" s="349"/>
    </row>
    <row r="60" spans="1:12" ht="37.5" customHeight="1" x14ac:dyDescent="0.2">
      <c r="A60" s="346" t="s">
        <v>95</v>
      </c>
      <c r="B60" s="347"/>
      <c r="C60" s="347"/>
      <c r="D60" s="348"/>
      <c r="E60" s="119" t="s">
        <v>209</v>
      </c>
      <c r="F60" s="123" t="s">
        <v>167</v>
      </c>
      <c r="G60" s="118"/>
      <c r="H60" s="350" t="s">
        <v>180</v>
      </c>
      <c r="I60" s="351"/>
      <c r="J60" s="351"/>
      <c r="K60" s="351"/>
      <c r="L60" s="352"/>
    </row>
    <row r="61" spans="1:12" ht="43.5" customHeight="1" x14ac:dyDescent="0.2">
      <c r="A61" s="346" t="s">
        <v>96</v>
      </c>
      <c r="B61" s="347"/>
      <c r="C61" s="347"/>
      <c r="D61" s="348"/>
      <c r="E61" s="121"/>
      <c r="F61" s="123"/>
      <c r="G61" s="118"/>
      <c r="H61" s="349" t="s">
        <v>178</v>
      </c>
      <c r="I61" s="349"/>
      <c r="J61" s="349"/>
      <c r="K61" s="349"/>
      <c r="L61" s="349"/>
    </row>
    <row r="64" spans="1:12" ht="15.75" x14ac:dyDescent="0.2">
      <c r="A64" s="363" t="s">
        <v>1575</v>
      </c>
      <c r="B64" s="363"/>
      <c r="C64" s="363"/>
      <c r="D64" s="363"/>
      <c r="E64" s="363"/>
      <c r="F64" s="363"/>
      <c r="G64" s="363"/>
      <c r="H64" s="363"/>
      <c r="I64" s="363"/>
      <c r="J64" s="363"/>
      <c r="K64" s="363"/>
      <c r="L64" s="363"/>
    </row>
    <row r="66" spans="1:12" ht="31.5" x14ac:dyDescent="0.2">
      <c r="A66" s="364" t="s">
        <v>66</v>
      </c>
      <c r="B66" s="364"/>
      <c r="C66" s="364"/>
      <c r="D66" s="364"/>
      <c r="E66" s="115" t="s">
        <v>67</v>
      </c>
      <c r="F66" s="116" t="s">
        <v>68</v>
      </c>
      <c r="G66" s="116" t="s">
        <v>69</v>
      </c>
      <c r="H66" s="364" t="s">
        <v>3</v>
      </c>
      <c r="I66" s="364"/>
      <c r="J66" s="364"/>
      <c r="K66" s="364"/>
      <c r="L66" s="364"/>
    </row>
    <row r="67" spans="1:12" ht="58.5" customHeight="1" x14ac:dyDescent="0.2">
      <c r="A67" s="365" t="s">
        <v>212</v>
      </c>
      <c r="B67" s="366"/>
      <c r="C67" s="366"/>
      <c r="D67" s="367"/>
      <c r="E67" s="117" t="s">
        <v>211</v>
      </c>
      <c r="F67" s="123" t="s">
        <v>167</v>
      </c>
      <c r="G67" s="123"/>
      <c r="H67" s="360" t="s">
        <v>180</v>
      </c>
      <c r="I67" s="361"/>
      <c r="J67" s="361"/>
      <c r="K67" s="361"/>
      <c r="L67" s="362"/>
    </row>
    <row r="68" spans="1:12" ht="36" customHeight="1" x14ac:dyDescent="0.2">
      <c r="A68" s="346" t="s">
        <v>94</v>
      </c>
      <c r="B68" s="347"/>
      <c r="C68" s="347"/>
      <c r="D68" s="348"/>
      <c r="E68" s="119">
        <v>13</v>
      </c>
      <c r="F68" s="123" t="s">
        <v>167</v>
      </c>
      <c r="G68" s="123"/>
      <c r="H68" s="360" t="s">
        <v>180</v>
      </c>
      <c r="I68" s="361"/>
      <c r="J68" s="361"/>
      <c r="K68" s="361"/>
      <c r="L68" s="362"/>
    </row>
    <row r="69" spans="1:12" x14ac:dyDescent="0.2">
      <c r="A69" s="346" t="s">
        <v>132</v>
      </c>
      <c r="B69" s="347"/>
      <c r="C69" s="347"/>
      <c r="D69" s="348"/>
      <c r="E69" s="119" t="s">
        <v>216</v>
      </c>
      <c r="F69" s="123" t="s">
        <v>167</v>
      </c>
      <c r="G69" s="123"/>
      <c r="H69" s="360" t="s">
        <v>180</v>
      </c>
      <c r="I69" s="361"/>
      <c r="J69" s="361"/>
      <c r="K69" s="361"/>
      <c r="L69" s="362"/>
    </row>
    <row r="70" spans="1:12" ht="30.75" customHeight="1" x14ac:dyDescent="0.2">
      <c r="A70" s="357" t="s">
        <v>70</v>
      </c>
      <c r="B70" s="358"/>
      <c r="C70" s="358"/>
      <c r="D70" s="359"/>
      <c r="E70" s="120" t="s">
        <v>221</v>
      </c>
      <c r="F70" s="123" t="s">
        <v>167</v>
      </c>
      <c r="G70" s="123"/>
      <c r="H70" s="360" t="s">
        <v>180</v>
      </c>
      <c r="I70" s="361"/>
      <c r="J70" s="361"/>
      <c r="K70" s="361"/>
      <c r="L70" s="362"/>
    </row>
    <row r="71" spans="1:12" x14ac:dyDescent="0.2">
      <c r="A71" s="357" t="s">
        <v>90</v>
      </c>
      <c r="B71" s="358"/>
      <c r="C71" s="358"/>
      <c r="D71" s="359"/>
      <c r="E71" s="120" t="s">
        <v>226</v>
      </c>
      <c r="F71" s="123" t="s">
        <v>167</v>
      </c>
      <c r="G71" s="123"/>
      <c r="H71" s="360" t="s">
        <v>180</v>
      </c>
      <c r="I71" s="361"/>
      <c r="J71" s="361"/>
      <c r="K71" s="361"/>
      <c r="L71" s="362"/>
    </row>
    <row r="72" spans="1:12" ht="71.25" customHeight="1" x14ac:dyDescent="0.2">
      <c r="A72" s="357" t="s">
        <v>133</v>
      </c>
      <c r="B72" s="358"/>
      <c r="C72" s="358"/>
      <c r="D72" s="359"/>
      <c r="E72" s="120" t="s">
        <v>197</v>
      </c>
      <c r="F72" s="123" t="s">
        <v>167</v>
      </c>
      <c r="G72" s="123"/>
      <c r="H72" s="360" t="s">
        <v>180</v>
      </c>
      <c r="I72" s="361"/>
      <c r="J72" s="361"/>
      <c r="K72" s="361"/>
      <c r="L72" s="362"/>
    </row>
    <row r="73" spans="1:12" ht="43.5" customHeight="1" x14ac:dyDescent="0.2">
      <c r="A73" s="357" t="s">
        <v>93</v>
      </c>
      <c r="B73" s="358"/>
      <c r="C73" s="358"/>
      <c r="D73" s="359"/>
      <c r="E73" s="120"/>
      <c r="F73" s="123"/>
      <c r="G73" s="123"/>
      <c r="H73" s="360" t="s">
        <v>178</v>
      </c>
      <c r="I73" s="361"/>
      <c r="J73" s="361"/>
      <c r="K73" s="361"/>
      <c r="L73" s="362"/>
    </row>
    <row r="74" spans="1:12" x14ac:dyDescent="0.2">
      <c r="A74" s="346" t="s">
        <v>71</v>
      </c>
      <c r="B74" s="347"/>
      <c r="C74" s="347"/>
      <c r="D74" s="348"/>
      <c r="E74" s="119">
        <v>22</v>
      </c>
      <c r="F74" s="123" t="s">
        <v>167</v>
      </c>
      <c r="G74" s="123"/>
      <c r="H74" s="360" t="s">
        <v>180</v>
      </c>
      <c r="I74" s="361"/>
      <c r="J74" s="361"/>
      <c r="K74" s="361"/>
      <c r="L74" s="362"/>
    </row>
    <row r="75" spans="1:12" x14ac:dyDescent="0.2">
      <c r="A75" s="346" t="s">
        <v>72</v>
      </c>
      <c r="B75" s="347"/>
      <c r="C75" s="347"/>
      <c r="D75" s="348"/>
      <c r="E75" s="119">
        <v>12</v>
      </c>
      <c r="F75" s="123" t="s">
        <v>167</v>
      </c>
      <c r="G75" s="123"/>
      <c r="H75" s="360" t="s">
        <v>180</v>
      </c>
      <c r="I75" s="361"/>
      <c r="J75" s="361"/>
      <c r="K75" s="361"/>
      <c r="L75" s="362"/>
    </row>
    <row r="76" spans="1:12" ht="29.25" customHeight="1" x14ac:dyDescent="0.2">
      <c r="A76" s="346" t="s">
        <v>73</v>
      </c>
      <c r="B76" s="347"/>
      <c r="C76" s="347"/>
      <c r="D76" s="348"/>
      <c r="E76" s="119" t="s">
        <v>227</v>
      </c>
      <c r="F76" s="123" t="s">
        <v>167</v>
      </c>
      <c r="G76" s="123"/>
      <c r="H76" s="360" t="s">
        <v>180</v>
      </c>
      <c r="I76" s="361"/>
      <c r="J76" s="361"/>
      <c r="K76" s="361"/>
      <c r="L76" s="362"/>
    </row>
    <row r="77" spans="1:12" ht="87" customHeight="1" x14ac:dyDescent="0.2">
      <c r="A77" s="346" t="s">
        <v>74</v>
      </c>
      <c r="B77" s="347"/>
      <c r="C77" s="347"/>
      <c r="D77" s="348"/>
      <c r="E77" s="119" t="s">
        <v>228</v>
      </c>
      <c r="F77" s="123" t="s">
        <v>167</v>
      </c>
      <c r="G77" s="123"/>
      <c r="H77" s="360" t="s">
        <v>180</v>
      </c>
      <c r="I77" s="361"/>
      <c r="J77" s="361"/>
      <c r="K77" s="361"/>
      <c r="L77" s="362"/>
    </row>
    <row r="78" spans="1:12" ht="45" customHeight="1" x14ac:dyDescent="0.2">
      <c r="A78" s="346" t="s">
        <v>75</v>
      </c>
      <c r="B78" s="347"/>
      <c r="C78" s="347"/>
      <c r="D78" s="348"/>
      <c r="E78" s="119">
        <v>19</v>
      </c>
      <c r="F78" s="123" t="s">
        <v>167</v>
      </c>
      <c r="G78" s="123"/>
      <c r="H78" s="360" t="s">
        <v>180</v>
      </c>
      <c r="I78" s="361"/>
      <c r="J78" s="361"/>
      <c r="K78" s="361"/>
      <c r="L78" s="362"/>
    </row>
    <row r="79" spans="1:12" ht="51" customHeight="1" x14ac:dyDescent="0.2">
      <c r="A79" s="346" t="s">
        <v>92</v>
      </c>
      <c r="B79" s="347"/>
      <c r="C79" s="347"/>
      <c r="D79" s="348"/>
      <c r="E79" s="119" t="s">
        <v>229</v>
      </c>
      <c r="F79" s="123" t="s">
        <v>167</v>
      </c>
      <c r="G79" s="123"/>
      <c r="H79" s="360" t="s">
        <v>230</v>
      </c>
      <c r="I79" s="361"/>
      <c r="J79" s="361"/>
      <c r="K79" s="361"/>
      <c r="L79" s="362"/>
    </row>
    <row r="80" spans="1:12" ht="36" customHeight="1" x14ac:dyDescent="0.2">
      <c r="A80" s="346" t="s">
        <v>95</v>
      </c>
      <c r="B80" s="347"/>
      <c r="C80" s="347"/>
      <c r="D80" s="348"/>
      <c r="E80" s="119" t="s">
        <v>231</v>
      </c>
      <c r="F80" s="123" t="s">
        <v>167</v>
      </c>
      <c r="G80" s="123"/>
      <c r="H80" s="360" t="s">
        <v>180</v>
      </c>
      <c r="I80" s="361"/>
      <c r="J80" s="361"/>
      <c r="K80" s="361"/>
      <c r="L80" s="362"/>
    </row>
    <row r="81" spans="1:12" ht="38.25" customHeight="1" x14ac:dyDescent="0.2">
      <c r="A81" s="346" t="s">
        <v>96</v>
      </c>
      <c r="B81" s="347"/>
      <c r="C81" s="347"/>
      <c r="D81" s="348"/>
      <c r="E81" s="119"/>
      <c r="F81" s="123"/>
      <c r="G81" s="123"/>
      <c r="H81" s="360" t="s">
        <v>178</v>
      </c>
      <c r="I81" s="361"/>
      <c r="J81" s="361"/>
      <c r="K81" s="361"/>
      <c r="L81" s="362"/>
    </row>
    <row r="84" spans="1:12" ht="15.75" x14ac:dyDescent="0.2">
      <c r="A84" s="363" t="s">
        <v>163</v>
      </c>
      <c r="B84" s="363"/>
      <c r="C84" s="363"/>
      <c r="D84" s="363"/>
      <c r="E84" s="363"/>
      <c r="F84" s="363"/>
      <c r="G84" s="363"/>
      <c r="H84" s="363"/>
      <c r="I84" s="363"/>
      <c r="J84" s="363"/>
      <c r="K84" s="363"/>
      <c r="L84" s="363"/>
    </row>
    <row r="86" spans="1:12" ht="31.5" x14ac:dyDescent="0.2">
      <c r="A86" s="364" t="s">
        <v>66</v>
      </c>
      <c r="B86" s="364"/>
      <c r="C86" s="364"/>
      <c r="D86" s="364"/>
      <c r="E86" s="115" t="s">
        <v>67</v>
      </c>
      <c r="F86" s="116" t="s">
        <v>68</v>
      </c>
      <c r="G86" s="116" t="s">
        <v>69</v>
      </c>
      <c r="H86" s="364" t="s">
        <v>3</v>
      </c>
      <c r="I86" s="364"/>
      <c r="J86" s="364"/>
      <c r="K86" s="364"/>
      <c r="L86" s="364"/>
    </row>
    <row r="87" spans="1:12" ht="59.25" customHeight="1" x14ac:dyDescent="0.2">
      <c r="A87" s="365" t="s">
        <v>212</v>
      </c>
      <c r="B87" s="366"/>
      <c r="C87" s="366"/>
      <c r="D87" s="367"/>
      <c r="E87" s="117" t="s">
        <v>179</v>
      </c>
      <c r="F87" s="123" t="s">
        <v>167</v>
      </c>
      <c r="G87" s="118"/>
      <c r="H87" s="360" t="s">
        <v>180</v>
      </c>
      <c r="I87" s="361"/>
      <c r="J87" s="361"/>
      <c r="K87" s="361"/>
      <c r="L87" s="362"/>
    </row>
    <row r="88" spans="1:12" ht="54" customHeight="1" x14ac:dyDescent="0.2">
      <c r="A88" s="346" t="s">
        <v>94</v>
      </c>
      <c r="B88" s="347"/>
      <c r="C88" s="347"/>
      <c r="D88" s="348"/>
      <c r="E88" s="119" t="s">
        <v>181</v>
      </c>
      <c r="F88" s="123" t="s">
        <v>167</v>
      </c>
      <c r="G88" s="118"/>
      <c r="H88" s="360" t="s">
        <v>180</v>
      </c>
      <c r="I88" s="361"/>
      <c r="J88" s="361"/>
      <c r="K88" s="361"/>
      <c r="L88" s="362"/>
    </row>
    <row r="89" spans="1:12" x14ac:dyDescent="0.2">
      <c r="A89" s="346" t="s">
        <v>132</v>
      </c>
      <c r="B89" s="347"/>
      <c r="C89" s="347"/>
      <c r="D89" s="348"/>
      <c r="E89" s="119" t="s">
        <v>183</v>
      </c>
      <c r="F89" s="123" t="s">
        <v>167</v>
      </c>
      <c r="G89" s="118"/>
      <c r="H89" s="360" t="s">
        <v>180</v>
      </c>
      <c r="I89" s="361"/>
      <c r="J89" s="361"/>
      <c r="K89" s="361"/>
      <c r="L89" s="362"/>
    </row>
    <row r="90" spans="1:12" ht="43.5" customHeight="1" x14ac:dyDescent="0.2">
      <c r="A90" s="357" t="s">
        <v>70</v>
      </c>
      <c r="B90" s="358"/>
      <c r="C90" s="358"/>
      <c r="D90" s="359"/>
      <c r="E90" s="120" t="s">
        <v>186</v>
      </c>
      <c r="F90" s="123" t="s">
        <v>167</v>
      </c>
      <c r="G90" s="118"/>
      <c r="H90" s="360" t="s">
        <v>180</v>
      </c>
      <c r="I90" s="361"/>
      <c r="J90" s="361"/>
      <c r="K90" s="361"/>
      <c r="L90" s="362"/>
    </row>
    <row r="91" spans="1:12" ht="45.75" customHeight="1" x14ac:dyDescent="0.2">
      <c r="A91" s="357" t="s">
        <v>90</v>
      </c>
      <c r="B91" s="358"/>
      <c r="C91" s="358"/>
      <c r="D91" s="359"/>
      <c r="E91" s="120" t="s">
        <v>190</v>
      </c>
      <c r="F91" s="123" t="s">
        <v>167</v>
      </c>
      <c r="G91" s="118"/>
      <c r="H91" s="360" t="s">
        <v>191</v>
      </c>
      <c r="I91" s="361"/>
      <c r="J91" s="361"/>
      <c r="K91" s="361"/>
      <c r="L91" s="362"/>
    </row>
    <row r="92" spans="1:12" ht="73.5" customHeight="1" x14ac:dyDescent="0.2">
      <c r="A92" s="357" t="s">
        <v>133</v>
      </c>
      <c r="B92" s="358"/>
      <c r="C92" s="358"/>
      <c r="D92" s="359"/>
      <c r="E92" s="120"/>
      <c r="F92" s="123"/>
      <c r="G92" s="118"/>
      <c r="H92" s="360" t="s">
        <v>178</v>
      </c>
      <c r="I92" s="361"/>
      <c r="J92" s="361"/>
      <c r="K92" s="361"/>
      <c r="L92" s="362"/>
    </row>
    <row r="93" spans="1:12" ht="39" customHeight="1" x14ac:dyDescent="0.2">
      <c r="A93" s="357" t="s">
        <v>93</v>
      </c>
      <c r="B93" s="358"/>
      <c r="C93" s="358"/>
      <c r="D93" s="359"/>
      <c r="E93" s="120"/>
      <c r="F93" s="123"/>
      <c r="G93" s="118"/>
      <c r="H93" s="360" t="s">
        <v>178</v>
      </c>
      <c r="I93" s="361"/>
      <c r="J93" s="361"/>
      <c r="K93" s="361"/>
      <c r="L93" s="362"/>
    </row>
    <row r="94" spans="1:12" x14ac:dyDescent="0.2">
      <c r="A94" s="346" t="s">
        <v>71</v>
      </c>
      <c r="B94" s="347"/>
      <c r="C94" s="347"/>
      <c r="D94" s="348"/>
      <c r="E94" s="119">
        <v>39</v>
      </c>
      <c r="F94" s="123" t="s">
        <v>167</v>
      </c>
      <c r="G94" s="118"/>
      <c r="H94" s="360" t="s">
        <v>180</v>
      </c>
      <c r="I94" s="361"/>
      <c r="J94" s="361"/>
      <c r="K94" s="361"/>
      <c r="L94" s="362"/>
    </row>
    <row r="95" spans="1:12" x14ac:dyDescent="0.2">
      <c r="A95" s="346" t="s">
        <v>72</v>
      </c>
      <c r="B95" s="347"/>
      <c r="C95" s="347"/>
      <c r="D95" s="348"/>
      <c r="E95" s="119">
        <v>22</v>
      </c>
      <c r="F95" s="123" t="s">
        <v>167</v>
      </c>
      <c r="G95" s="118"/>
      <c r="H95" s="360" t="s">
        <v>180</v>
      </c>
      <c r="I95" s="361"/>
      <c r="J95" s="361"/>
      <c r="K95" s="361"/>
      <c r="L95" s="362"/>
    </row>
    <row r="96" spans="1:12" ht="33.75" customHeight="1" x14ac:dyDescent="0.2">
      <c r="A96" s="346" t="s">
        <v>73</v>
      </c>
      <c r="B96" s="347"/>
      <c r="C96" s="347"/>
      <c r="D96" s="348"/>
      <c r="E96" s="119" t="s">
        <v>194</v>
      </c>
      <c r="F96" s="123" t="s">
        <v>167</v>
      </c>
      <c r="G96" s="118"/>
      <c r="H96" s="360" t="s">
        <v>180</v>
      </c>
      <c r="I96" s="361"/>
      <c r="J96" s="361"/>
      <c r="K96" s="361"/>
      <c r="L96" s="362"/>
    </row>
    <row r="97" spans="1:12" ht="116.25" customHeight="1" x14ac:dyDescent="0.2">
      <c r="A97" s="346" t="s">
        <v>74</v>
      </c>
      <c r="B97" s="347"/>
      <c r="C97" s="347"/>
      <c r="D97" s="348"/>
      <c r="E97" s="119" t="s">
        <v>196</v>
      </c>
      <c r="F97" s="123" t="s">
        <v>167</v>
      </c>
      <c r="G97" s="118"/>
      <c r="H97" s="360" t="s">
        <v>180</v>
      </c>
      <c r="I97" s="361"/>
      <c r="J97" s="361"/>
      <c r="K97" s="361"/>
      <c r="L97" s="362"/>
    </row>
    <row r="98" spans="1:12" ht="36.75" customHeight="1" x14ac:dyDescent="0.2">
      <c r="A98" s="346" t="s">
        <v>75</v>
      </c>
      <c r="B98" s="347"/>
      <c r="C98" s="347"/>
      <c r="D98" s="348"/>
      <c r="E98" s="119">
        <v>37</v>
      </c>
      <c r="F98" s="123" t="s">
        <v>167</v>
      </c>
      <c r="G98" s="118"/>
      <c r="H98" s="360" t="s">
        <v>180</v>
      </c>
      <c r="I98" s="361"/>
      <c r="J98" s="361"/>
      <c r="K98" s="361"/>
      <c r="L98" s="362"/>
    </row>
    <row r="99" spans="1:12" ht="66" customHeight="1" x14ac:dyDescent="0.2">
      <c r="A99" s="346" t="s">
        <v>92</v>
      </c>
      <c r="B99" s="347"/>
      <c r="C99" s="347"/>
      <c r="D99" s="348"/>
      <c r="E99" s="119" t="s">
        <v>203</v>
      </c>
      <c r="F99" s="123" t="s">
        <v>167</v>
      </c>
      <c r="G99" s="118"/>
      <c r="H99" s="360" t="s">
        <v>204</v>
      </c>
      <c r="I99" s="361"/>
      <c r="J99" s="361"/>
      <c r="K99" s="361"/>
      <c r="L99" s="362"/>
    </row>
    <row r="100" spans="1:12" ht="38.25" customHeight="1" x14ac:dyDescent="0.2">
      <c r="A100" s="346" t="s">
        <v>95</v>
      </c>
      <c r="B100" s="347"/>
      <c r="C100" s="347"/>
      <c r="D100" s="348"/>
      <c r="E100" s="119" t="s">
        <v>207</v>
      </c>
      <c r="F100" s="123" t="s">
        <v>167</v>
      </c>
      <c r="G100" s="118"/>
      <c r="H100" s="360" t="s">
        <v>180</v>
      </c>
      <c r="I100" s="361"/>
      <c r="J100" s="361"/>
      <c r="K100" s="361"/>
      <c r="L100" s="362"/>
    </row>
    <row r="101" spans="1:12" ht="37.5" customHeight="1" x14ac:dyDescent="0.2">
      <c r="A101" s="346" t="s">
        <v>96</v>
      </c>
      <c r="B101" s="347"/>
      <c r="C101" s="347"/>
      <c r="D101" s="348"/>
      <c r="E101" s="121"/>
      <c r="F101" s="123"/>
      <c r="G101" s="118"/>
      <c r="H101" s="360" t="s">
        <v>178</v>
      </c>
      <c r="I101" s="361"/>
      <c r="J101" s="361"/>
      <c r="K101" s="361"/>
      <c r="L101" s="362"/>
    </row>
    <row r="104" spans="1:12" ht="15.75" x14ac:dyDescent="0.2">
      <c r="A104" s="363" t="s">
        <v>164</v>
      </c>
      <c r="B104" s="363"/>
      <c r="C104" s="363"/>
      <c r="D104" s="363"/>
      <c r="E104" s="363"/>
      <c r="F104" s="363"/>
      <c r="G104" s="363"/>
      <c r="H104" s="363"/>
      <c r="I104" s="363"/>
      <c r="J104" s="363"/>
      <c r="K104" s="363"/>
      <c r="L104" s="363"/>
    </row>
    <row r="106" spans="1:12" ht="31.5" x14ac:dyDescent="0.2">
      <c r="A106" s="364" t="s">
        <v>66</v>
      </c>
      <c r="B106" s="364"/>
      <c r="C106" s="364"/>
      <c r="D106" s="364"/>
      <c r="E106" s="115" t="s">
        <v>67</v>
      </c>
      <c r="F106" s="116" t="s">
        <v>68</v>
      </c>
      <c r="G106" s="116" t="s">
        <v>69</v>
      </c>
      <c r="H106" s="364" t="s">
        <v>3</v>
      </c>
      <c r="I106" s="364"/>
      <c r="J106" s="364"/>
      <c r="K106" s="364"/>
      <c r="L106" s="364"/>
    </row>
    <row r="107" spans="1:12" ht="75.75" customHeight="1" x14ac:dyDescent="0.2">
      <c r="A107" s="365" t="s">
        <v>212</v>
      </c>
      <c r="B107" s="366"/>
      <c r="C107" s="366"/>
      <c r="D107" s="367"/>
      <c r="E107" s="117" t="s">
        <v>213</v>
      </c>
      <c r="F107" s="123" t="s">
        <v>167</v>
      </c>
      <c r="G107" s="123"/>
      <c r="H107" s="360" t="s">
        <v>214</v>
      </c>
      <c r="I107" s="361"/>
      <c r="J107" s="361"/>
      <c r="K107" s="361"/>
      <c r="L107" s="362"/>
    </row>
    <row r="108" spans="1:12" ht="50.25" customHeight="1" x14ac:dyDescent="0.2">
      <c r="A108" s="346" t="s">
        <v>94</v>
      </c>
      <c r="B108" s="347"/>
      <c r="C108" s="347"/>
      <c r="D108" s="348"/>
      <c r="E108" s="119">
        <v>14</v>
      </c>
      <c r="F108" s="123" t="s">
        <v>167</v>
      </c>
      <c r="G108" s="123"/>
      <c r="H108" s="349" t="s">
        <v>180</v>
      </c>
      <c r="I108" s="349"/>
      <c r="J108" s="349"/>
      <c r="K108" s="349"/>
      <c r="L108" s="349"/>
    </row>
    <row r="109" spans="1:12" ht="18" customHeight="1" x14ac:dyDescent="0.2">
      <c r="A109" s="346" t="s">
        <v>132</v>
      </c>
      <c r="B109" s="347"/>
      <c r="C109" s="347"/>
      <c r="D109" s="348"/>
      <c r="E109" s="119" t="s">
        <v>218</v>
      </c>
      <c r="F109" s="123" t="s">
        <v>167</v>
      </c>
      <c r="G109" s="123"/>
      <c r="H109" s="349" t="s">
        <v>180</v>
      </c>
      <c r="I109" s="349"/>
      <c r="J109" s="349"/>
      <c r="K109" s="349"/>
      <c r="L109" s="349"/>
    </row>
    <row r="110" spans="1:12" ht="31.5" customHeight="1" x14ac:dyDescent="0.2">
      <c r="A110" s="357" t="s">
        <v>70</v>
      </c>
      <c r="B110" s="358"/>
      <c r="C110" s="358"/>
      <c r="D110" s="359"/>
      <c r="E110" s="120" t="s">
        <v>219</v>
      </c>
      <c r="F110" s="123"/>
      <c r="G110" s="123"/>
      <c r="H110" s="360" t="s">
        <v>220</v>
      </c>
      <c r="I110" s="361"/>
      <c r="J110" s="361"/>
      <c r="K110" s="361"/>
      <c r="L110" s="362"/>
    </row>
    <row r="111" spans="1:12" ht="55.5" customHeight="1" x14ac:dyDescent="0.2">
      <c r="A111" s="357" t="s">
        <v>90</v>
      </c>
      <c r="B111" s="358"/>
      <c r="C111" s="358"/>
      <c r="D111" s="359"/>
      <c r="E111" s="120" t="s">
        <v>224</v>
      </c>
      <c r="F111" s="123" t="s">
        <v>167</v>
      </c>
      <c r="G111" s="123"/>
      <c r="H111" s="360" t="s">
        <v>225</v>
      </c>
      <c r="I111" s="361"/>
      <c r="J111" s="361"/>
      <c r="K111" s="361"/>
      <c r="L111" s="362"/>
    </row>
    <row r="112" spans="1:12" ht="67.5" customHeight="1" x14ac:dyDescent="0.2">
      <c r="A112" s="357" t="s">
        <v>133</v>
      </c>
      <c r="B112" s="358"/>
      <c r="C112" s="358"/>
      <c r="D112" s="359"/>
      <c r="E112" s="120" t="s">
        <v>198</v>
      </c>
      <c r="F112" s="123" t="s">
        <v>167</v>
      </c>
      <c r="G112" s="123"/>
      <c r="H112" s="349" t="s">
        <v>180</v>
      </c>
      <c r="I112" s="349"/>
      <c r="J112" s="349"/>
      <c r="K112" s="349"/>
      <c r="L112" s="349"/>
    </row>
    <row r="113" spans="1:12" ht="39.75" customHeight="1" x14ac:dyDescent="0.2">
      <c r="A113" s="357" t="s">
        <v>93</v>
      </c>
      <c r="B113" s="358"/>
      <c r="C113" s="358"/>
      <c r="D113" s="359"/>
      <c r="E113" s="120"/>
      <c r="F113" s="123"/>
      <c r="G113" s="123"/>
      <c r="H113" s="353" t="s">
        <v>178</v>
      </c>
      <c r="I113" s="354"/>
      <c r="J113" s="354"/>
      <c r="K113" s="354"/>
      <c r="L113" s="355"/>
    </row>
    <row r="114" spans="1:12" x14ac:dyDescent="0.2">
      <c r="A114" s="346" t="s">
        <v>71</v>
      </c>
      <c r="B114" s="347"/>
      <c r="C114" s="347"/>
      <c r="D114" s="348"/>
      <c r="E114" s="119">
        <v>23</v>
      </c>
      <c r="F114" s="123" t="s">
        <v>167</v>
      </c>
      <c r="G114" s="123"/>
      <c r="H114" s="349" t="s">
        <v>180</v>
      </c>
      <c r="I114" s="349"/>
      <c r="J114" s="349"/>
      <c r="K114" s="349"/>
      <c r="L114" s="349"/>
    </row>
    <row r="115" spans="1:12" x14ac:dyDescent="0.2">
      <c r="A115" s="346" t="s">
        <v>72</v>
      </c>
      <c r="B115" s="347"/>
      <c r="C115" s="347"/>
      <c r="D115" s="348"/>
      <c r="E115" s="119">
        <v>13</v>
      </c>
      <c r="F115" s="123" t="s">
        <v>167</v>
      </c>
      <c r="G115" s="123"/>
      <c r="H115" s="349" t="s">
        <v>180</v>
      </c>
      <c r="I115" s="349"/>
      <c r="J115" s="349"/>
      <c r="K115" s="349"/>
      <c r="L115" s="349"/>
    </row>
    <row r="116" spans="1:12" ht="33" customHeight="1" x14ac:dyDescent="0.2">
      <c r="A116" s="346" t="s">
        <v>73</v>
      </c>
      <c r="B116" s="347"/>
      <c r="C116" s="347"/>
      <c r="D116" s="348"/>
      <c r="E116" s="119" t="s">
        <v>205</v>
      </c>
      <c r="F116" s="123" t="s">
        <v>167</v>
      </c>
      <c r="G116" s="123"/>
      <c r="H116" s="349" t="s">
        <v>180</v>
      </c>
      <c r="I116" s="349"/>
      <c r="J116" s="349"/>
      <c r="K116" s="349"/>
      <c r="L116" s="349"/>
    </row>
    <row r="117" spans="1:12" ht="90" customHeight="1" x14ac:dyDescent="0.2">
      <c r="A117" s="346" t="s">
        <v>74</v>
      </c>
      <c r="B117" s="347"/>
      <c r="C117" s="347"/>
      <c r="D117" s="348"/>
      <c r="E117" s="119" t="s">
        <v>227</v>
      </c>
      <c r="F117" s="123" t="s">
        <v>167</v>
      </c>
      <c r="G117" s="123"/>
      <c r="H117" s="349" t="s">
        <v>180</v>
      </c>
      <c r="I117" s="349"/>
      <c r="J117" s="349"/>
      <c r="K117" s="349"/>
      <c r="L117" s="349"/>
    </row>
    <row r="118" spans="1:12" ht="41.25" customHeight="1" x14ac:dyDescent="0.2">
      <c r="A118" s="346" t="s">
        <v>75</v>
      </c>
      <c r="B118" s="347"/>
      <c r="C118" s="347"/>
      <c r="D118" s="348"/>
      <c r="E118" s="119">
        <v>22</v>
      </c>
      <c r="F118" s="123" t="s">
        <v>167</v>
      </c>
      <c r="G118" s="123"/>
      <c r="H118" s="349" t="s">
        <v>180</v>
      </c>
      <c r="I118" s="349"/>
      <c r="J118" s="349"/>
      <c r="K118" s="349"/>
      <c r="L118" s="349"/>
    </row>
    <row r="119" spans="1:12" ht="54" customHeight="1" x14ac:dyDescent="0.2">
      <c r="A119" s="346" t="s">
        <v>92</v>
      </c>
      <c r="B119" s="347"/>
      <c r="C119" s="347"/>
      <c r="D119" s="348"/>
      <c r="E119" s="119">
        <v>24</v>
      </c>
      <c r="F119" s="123" t="s">
        <v>167</v>
      </c>
      <c r="G119" s="123"/>
      <c r="H119" s="353" t="s">
        <v>232</v>
      </c>
      <c r="I119" s="354"/>
      <c r="J119" s="354"/>
      <c r="K119" s="354"/>
      <c r="L119" s="355"/>
    </row>
    <row r="120" spans="1:12" ht="40.5" customHeight="1" x14ac:dyDescent="0.2">
      <c r="A120" s="346" t="s">
        <v>95</v>
      </c>
      <c r="B120" s="347"/>
      <c r="C120" s="347"/>
      <c r="D120" s="348"/>
      <c r="E120" s="119">
        <v>17</v>
      </c>
      <c r="F120" s="123" t="s">
        <v>167</v>
      </c>
      <c r="G120" s="123"/>
      <c r="H120" s="353" t="s">
        <v>180</v>
      </c>
      <c r="I120" s="354"/>
      <c r="J120" s="354"/>
      <c r="K120" s="354"/>
      <c r="L120" s="355"/>
    </row>
    <row r="121" spans="1:12" ht="41.25" customHeight="1" x14ac:dyDescent="0.2">
      <c r="A121" s="346" t="s">
        <v>96</v>
      </c>
      <c r="B121" s="347"/>
      <c r="C121" s="347"/>
      <c r="D121" s="348"/>
      <c r="E121" s="119"/>
      <c r="F121" s="123"/>
      <c r="G121" s="123"/>
      <c r="H121" s="349" t="s">
        <v>178</v>
      </c>
      <c r="I121" s="349"/>
      <c r="J121" s="349"/>
      <c r="K121" s="349"/>
      <c r="L121" s="349"/>
    </row>
    <row r="124" spans="1:12" ht="15.75" x14ac:dyDescent="0.2">
      <c r="A124" s="363" t="s">
        <v>165</v>
      </c>
      <c r="B124" s="363"/>
      <c r="C124" s="363"/>
      <c r="D124" s="363"/>
      <c r="E124" s="363"/>
      <c r="F124" s="363"/>
      <c r="G124" s="363"/>
      <c r="H124" s="363"/>
      <c r="I124" s="363"/>
      <c r="J124" s="363"/>
      <c r="K124" s="363"/>
      <c r="L124" s="363"/>
    </row>
    <row r="126" spans="1:12" ht="31.5" x14ac:dyDescent="0.2">
      <c r="A126" s="364" t="s">
        <v>66</v>
      </c>
      <c r="B126" s="364"/>
      <c r="C126" s="364"/>
      <c r="D126" s="364"/>
      <c r="E126" s="115" t="s">
        <v>67</v>
      </c>
      <c r="F126" s="116" t="s">
        <v>68</v>
      </c>
      <c r="G126" s="116" t="s">
        <v>69</v>
      </c>
      <c r="H126" s="364" t="s">
        <v>3</v>
      </c>
      <c r="I126" s="364"/>
      <c r="J126" s="364"/>
      <c r="K126" s="364"/>
      <c r="L126" s="364"/>
    </row>
    <row r="127" spans="1:12" ht="60" customHeight="1" x14ac:dyDescent="0.2">
      <c r="A127" s="346" t="s">
        <v>212</v>
      </c>
      <c r="B127" s="347"/>
      <c r="C127" s="347"/>
      <c r="D127" s="348"/>
      <c r="E127" s="117" t="s">
        <v>215</v>
      </c>
      <c r="F127" s="123" t="s">
        <v>167</v>
      </c>
      <c r="G127" s="123"/>
      <c r="H127" s="360" t="s">
        <v>180</v>
      </c>
      <c r="I127" s="361"/>
      <c r="J127" s="361"/>
      <c r="K127" s="361"/>
      <c r="L127" s="362"/>
    </row>
    <row r="128" spans="1:12" ht="34.5" customHeight="1" x14ac:dyDescent="0.2">
      <c r="A128" s="346" t="s">
        <v>94</v>
      </c>
      <c r="B128" s="347"/>
      <c r="C128" s="347"/>
      <c r="D128" s="348"/>
      <c r="E128" s="119">
        <v>30</v>
      </c>
      <c r="F128" s="123" t="s">
        <v>167</v>
      </c>
      <c r="G128" s="123"/>
      <c r="H128" s="349" t="s">
        <v>180</v>
      </c>
      <c r="I128" s="349"/>
      <c r="J128" s="349"/>
      <c r="K128" s="349"/>
      <c r="L128" s="349"/>
    </row>
    <row r="129" spans="1:12" ht="65.25" customHeight="1" x14ac:dyDescent="0.2">
      <c r="A129" s="346" t="s">
        <v>132</v>
      </c>
      <c r="B129" s="347"/>
      <c r="C129" s="347"/>
      <c r="D129" s="348"/>
      <c r="E129" s="119" t="s">
        <v>217</v>
      </c>
      <c r="F129" s="123" t="s">
        <v>167</v>
      </c>
      <c r="G129" s="123"/>
      <c r="H129" s="349" t="s">
        <v>236</v>
      </c>
      <c r="I129" s="349"/>
      <c r="J129" s="349"/>
      <c r="K129" s="349"/>
      <c r="L129" s="349"/>
    </row>
    <row r="130" spans="1:12" ht="15" customHeight="1" x14ac:dyDescent="0.2">
      <c r="A130" s="346" t="s">
        <v>70</v>
      </c>
      <c r="B130" s="347"/>
      <c r="C130" s="347"/>
      <c r="D130" s="348"/>
      <c r="E130" s="120">
        <v>5</v>
      </c>
      <c r="F130" s="123" t="s">
        <v>167</v>
      </c>
      <c r="G130" s="123"/>
      <c r="H130" s="349" t="s">
        <v>180</v>
      </c>
      <c r="I130" s="349"/>
      <c r="J130" s="349"/>
      <c r="K130" s="349"/>
      <c r="L130" s="349"/>
    </row>
    <row r="131" spans="1:12" ht="29.25" customHeight="1" x14ac:dyDescent="0.2">
      <c r="A131" s="346" t="s">
        <v>90</v>
      </c>
      <c r="B131" s="347"/>
      <c r="C131" s="347"/>
      <c r="D131" s="348"/>
      <c r="E131" s="120" t="s">
        <v>222</v>
      </c>
      <c r="F131" s="123" t="s">
        <v>167</v>
      </c>
      <c r="G131" s="123"/>
      <c r="H131" s="360" t="s">
        <v>223</v>
      </c>
      <c r="I131" s="361"/>
      <c r="J131" s="361"/>
      <c r="K131" s="361"/>
      <c r="L131" s="362"/>
    </row>
    <row r="132" spans="1:12" ht="68.25" customHeight="1" x14ac:dyDescent="0.2">
      <c r="A132" s="346" t="s">
        <v>133</v>
      </c>
      <c r="B132" s="347"/>
      <c r="C132" s="347"/>
      <c r="D132" s="348"/>
      <c r="E132" s="120">
        <v>28</v>
      </c>
      <c r="F132" s="123" t="s">
        <v>167</v>
      </c>
      <c r="G132" s="123"/>
      <c r="H132" s="349" t="s">
        <v>180</v>
      </c>
      <c r="I132" s="349"/>
      <c r="J132" s="349"/>
      <c r="K132" s="349"/>
      <c r="L132" s="349"/>
    </row>
    <row r="133" spans="1:12" ht="38.25" customHeight="1" x14ac:dyDescent="0.2">
      <c r="A133" s="346" t="s">
        <v>93</v>
      </c>
      <c r="B133" s="347"/>
      <c r="C133" s="347"/>
      <c r="D133" s="348"/>
      <c r="E133" s="120"/>
      <c r="F133" s="123"/>
      <c r="G133" s="123"/>
      <c r="H133" s="349" t="s">
        <v>178</v>
      </c>
      <c r="I133" s="349"/>
      <c r="J133" s="349"/>
      <c r="K133" s="349"/>
      <c r="L133" s="349"/>
    </row>
    <row r="134" spans="1:12" ht="15" customHeight="1" x14ac:dyDescent="0.2">
      <c r="A134" s="346" t="s">
        <v>71</v>
      </c>
      <c r="B134" s="347"/>
      <c r="C134" s="347"/>
      <c r="D134" s="348"/>
      <c r="E134" s="119">
        <v>37</v>
      </c>
      <c r="F134" s="123" t="s">
        <v>167</v>
      </c>
      <c r="G134" s="123"/>
      <c r="H134" s="349" t="s">
        <v>180</v>
      </c>
      <c r="I134" s="349"/>
      <c r="J134" s="349"/>
      <c r="K134" s="349"/>
      <c r="L134" s="349"/>
    </row>
    <row r="135" spans="1:12" ht="15" customHeight="1" x14ac:dyDescent="0.2">
      <c r="A135" s="346" t="s">
        <v>72</v>
      </c>
      <c r="B135" s="347"/>
      <c r="C135" s="347"/>
      <c r="D135" s="348"/>
      <c r="E135" s="119">
        <v>29</v>
      </c>
      <c r="F135" s="123" t="s">
        <v>167</v>
      </c>
      <c r="G135" s="123"/>
      <c r="H135" s="349" t="s">
        <v>180</v>
      </c>
      <c r="I135" s="349"/>
      <c r="J135" s="349"/>
      <c r="K135" s="349"/>
      <c r="L135" s="349"/>
    </row>
    <row r="136" spans="1:12" ht="75" customHeight="1" x14ac:dyDescent="0.2">
      <c r="A136" s="346" t="s">
        <v>73</v>
      </c>
      <c r="B136" s="347"/>
      <c r="C136" s="347"/>
      <c r="D136" s="348"/>
      <c r="E136" s="119">
        <v>33</v>
      </c>
      <c r="F136" s="123" t="s">
        <v>167</v>
      </c>
      <c r="G136" s="123"/>
      <c r="H136" s="349" t="s">
        <v>233</v>
      </c>
      <c r="I136" s="349"/>
      <c r="J136" s="349"/>
      <c r="K136" s="349"/>
      <c r="L136" s="349"/>
    </row>
    <row r="137" spans="1:12" ht="90.75" customHeight="1" x14ac:dyDescent="0.2">
      <c r="A137" s="346" t="s">
        <v>74</v>
      </c>
      <c r="B137" s="347"/>
      <c r="C137" s="347"/>
      <c r="D137" s="348"/>
      <c r="E137" s="119" t="s">
        <v>196</v>
      </c>
      <c r="F137" s="123" t="s">
        <v>167</v>
      </c>
      <c r="G137" s="123"/>
      <c r="H137" s="349" t="s">
        <v>180</v>
      </c>
      <c r="I137" s="349"/>
      <c r="J137" s="349"/>
      <c r="K137" s="349"/>
      <c r="L137" s="349"/>
    </row>
    <row r="138" spans="1:12" ht="34.5" customHeight="1" x14ac:dyDescent="0.2">
      <c r="A138" s="346" t="s">
        <v>75</v>
      </c>
      <c r="B138" s="347"/>
      <c r="C138" s="347"/>
      <c r="D138" s="348"/>
      <c r="E138" s="119">
        <v>36</v>
      </c>
      <c r="F138" s="123" t="s">
        <v>167</v>
      </c>
      <c r="G138" s="123"/>
      <c r="H138" s="349" t="s">
        <v>180</v>
      </c>
      <c r="I138" s="349"/>
      <c r="J138" s="349"/>
      <c r="K138" s="349"/>
      <c r="L138" s="349"/>
    </row>
    <row r="139" spans="1:12" ht="138" customHeight="1" x14ac:dyDescent="0.2">
      <c r="A139" s="346" t="s">
        <v>92</v>
      </c>
      <c r="B139" s="347"/>
      <c r="C139" s="347"/>
      <c r="D139" s="348"/>
      <c r="E139" s="119" t="s">
        <v>195</v>
      </c>
      <c r="F139" s="123"/>
      <c r="G139" s="123"/>
      <c r="H139" s="382" t="s">
        <v>1516</v>
      </c>
      <c r="I139" s="349"/>
      <c r="J139" s="349"/>
      <c r="K139" s="349"/>
      <c r="L139" s="349"/>
    </row>
    <row r="140" spans="1:12" ht="33" customHeight="1" x14ac:dyDescent="0.2">
      <c r="A140" s="346" t="s">
        <v>95</v>
      </c>
      <c r="B140" s="347"/>
      <c r="C140" s="347"/>
      <c r="D140" s="348"/>
      <c r="E140" s="119" t="s">
        <v>194</v>
      </c>
      <c r="F140" s="123" t="s">
        <v>167</v>
      </c>
      <c r="G140" s="123"/>
      <c r="H140" s="349" t="s">
        <v>180</v>
      </c>
      <c r="I140" s="349"/>
      <c r="J140" s="349"/>
      <c r="K140" s="349"/>
      <c r="L140" s="349"/>
    </row>
    <row r="141" spans="1:12" ht="34.5" customHeight="1" x14ac:dyDescent="0.2">
      <c r="A141" s="346" t="s">
        <v>96</v>
      </c>
      <c r="B141" s="347"/>
      <c r="C141" s="347"/>
      <c r="D141" s="348"/>
      <c r="E141" s="119"/>
      <c r="F141" s="123"/>
      <c r="G141" s="123"/>
      <c r="H141" s="349" t="s">
        <v>178</v>
      </c>
      <c r="I141" s="349"/>
      <c r="J141" s="349"/>
      <c r="K141" s="349"/>
      <c r="L141" s="349"/>
    </row>
    <row r="144" spans="1:12" ht="15.75" x14ac:dyDescent="0.2">
      <c r="A144" s="363" t="s">
        <v>237</v>
      </c>
      <c r="B144" s="363"/>
      <c r="C144" s="363"/>
      <c r="D144" s="363"/>
      <c r="E144" s="363"/>
      <c r="F144" s="363"/>
      <c r="G144" s="363"/>
      <c r="H144" s="363"/>
      <c r="I144" s="363"/>
      <c r="J144" s="363"/>
      <c r="K144" s="363"/>
      <c r="L144" s="363"/>
    </row>
    <row r="146" spans="1:12" ht="31.5" x14ac:dyDescent="0.2">
      <c r="A146" s="364" t="s">
        <v>66</v>
      </c>
      <c r="B146" s="364"/>
      <c r="C146" s="364"/>
      <c r="D146" s="364"/>
      <c r="E146" s="115" t="s">
        <v>67</v>
      </c>
      <c r="F146" s="116" t="s">
        <v>68</v>
      </c>
      <c r="G146" s="116" t="s">
        <v>69</v>
      </c>
      <c r="H146" s="364" t="s">
        <v>3</v>
      </c>
      <c r="I146" s="364"/>
      <c r="J146" s="364"/>
      <c r="K146" s="364"/>
      <c r="L146" s="364"/>
    </row>
    <row r="147" spans="1:12" ht="214.5" customHeight="1" x14ac:dyDescent="0.2">
      <c r="A147" s="379" t="s">
        <v>212</v>
      </c>
      <c r="B147" s="380"/>
      <c r="C147" s="380"/>
      <c r="D147" s="381"/>
      <c r="E147" s="117" t="s">
        <v>174</v>
      </c>
      <c r="F147" s="123" t="s">
        <v>167</v>
      </c>
      <c r="G147" s="118"/>
      <c r="H147" s="360" t="s">
        <v>169</v>
      </c>
      <c r="I147" s="361"/>
      <c r="J147" s="361"/>
      <c r="K147" s="361"/>
      <c r="L147" s="362"/>
    </row>
    <row r="148" spans="1:12" ht="78.75" customHeight="1" x14ac:dyDescent="0.2">
      <c r="A148" s="370" t="s">
        <v>94</v>
      </c>
      <c r="B148" s="371"/>
      <c r="C148" s="371"/>
      <c r="D148" s="372"/>
      <c r="E148" s="119">
        <v>40</v>
      </c>
      <c r="F148" s="123" t="s">
        <v>167</v>
      </c>
      <c r="G148" s="118"/>
      <c r="H148" s="360" t="s">
        <v>1576</v>
      </c>
      <c r="I148" s="361"/>
      <c r="J148" s="361"/>
      <c r="K148" s="361"/>
      <c r="L148" s="362"/>
    </row>
    <row r="149" spans="1:12" ht="59.25" customHeight="1" x14ac:dyDescent="0.2">
      <c r="A149" s="370" t="s">
        <v>132</v>
      </c>
      <c r="B149" s="371"/>
      <c r="C149" s="371"/>
      <c r="D149" s="372"/>
      <c r="E149" s="119" t="s">
        <v>173</v>
      </c>
      <c r="F149" s="123" t="s">
        <v>167</v>
      </c>
      <c r="G149" s="118"/>
      <c r="H149" s="360" t="s">
        <v>171</v>
      </c>
      <c r="I149" s="361"/>
      <c r="J149" s="361"/>
      <c r="K149" s="361"/>
      <c r="L149" s="362"/>
    </row>
    <row r="150" spans="1:12" ht="183.75" customHeight="1" x14ac:dyDescent="0.2">
      <c r="A150" s="373" t="s">
        <v>70</v>
      </c>
      <c r="B150" s="374"/>
      <c r="C150" s="374"/>
      <c r="D150" s="375"/>
      <c r="E150" s="120" t="s">
        <v>175</v>
      </c>
      <c r="F150" s="123" t="s">
        <v>167</v>
      </c>
      <c r="G150" s="225"/>
      <c r="H150" s="360" t="s">
        <v>1517</v>
      </c>
      <c r="I150" s="361"/>
      <c r="J150" s="361"/>
      <c r="K150" s="361"/>
      <c r="L150" s="362"/>
    </row>
    <row r="151" spans="1:12" x14ac:dyDescent="0.2">
      <c r="A151" s="373" t="s">
        <v>90</v>
      </c>
      <c r="B151" s="374"/>
      <c r="C151" s="374"/>
      <c r="D151" s="375"/>
      <c r="E151" s="120"/>
      <c r="F151" s="123"/>
      <c r="G151" s="118"/>
      <c r="H151" s="360" t="s">
        <v>178</v>
      </c>
      <c r="I151" s="361"/>
      <c r="J151" s="361"/>
      <c r="K151" s="361"/>
      <c r="L151" s="362"/>
    </row>
    <row r="152" spans="1:12" ht="82.5" customHeight="1" x14ac:dyDescent="0.2">
      <c r="A152" s="373" t="s">
        <v>133</v>
      </c>
      <c r="B152" s="374"/>
      <c r="C152" s="374"/>
      <c r="D152" s="375"/>
      <c r="E152" s="120"/>
      <c r="F152" s="123" t="s">
        <v>167</v>
      </c>
      <c r="G152" s="225"/>
      <c r="H152" s="360" t="s">
        <v>1518</v>
      </c>
      <c r="I152" s="361"/>
      <c r="J152" s="361"/>
      <c r="K152" s="361"/>
      <c r="L152" s="362"/>
    </row>
    <row r="153" spans="1:12" ht="74.25" customHeight="1" x14ac:dyDescent="0.2">
      <c r="A153" s="373" t="s">
        <v>93</v>
      </c>
      <c r="B153" s="374"/>
      <c r="C153" s="374"/>
      <c r="D153" s="375"/>
      <c r="E153" s="120"/>
      <c r="F153" s="123" t="s">
        <v>167</v>
      </c>
      <c r="G153" s="225"/>
      <c r="H153" s="360" t="s">
        <v>1519</v>
      </c>
      <c r="I153" s="361"/>
      <c r="J153" s="361"/>
      <c r="K153" s="361"/>
      <c r="L153" s="362"/>
    </row>
    <row r="154" spans="1:12" x14ac:dyDescent="0.2">
      <c r="A154" s="370" t="s">
        <v>71</v>
      </c>
      <c r="B154" s="371"/>
      <c r="C154" s="371"/>
      <c r="D154" s="372"/>
      <c r="E154" s="119">
        <v>7</v>
      </c>
      <c r="F154" s="123" t="s">
        <v>167</v>
      </c>
      <c r="G154" s="118"/>
      <c r="H154" s="360" t="s">
        <v>180</v>
      </c>
      <c r="I154" s="361"/>
      <c r="J154" s="361"/>
      <c r="K154" s="361"/>
      <c r="L154" s="362"/>
    </row>
    <row r="155" spans="1:12" x14ac:dyDescent="0.2">
      <c r="A155" s="370" t="s">
        <v>72</v>
      </c>
      <c r="B155" s="371"/>
      <c r="C155" s="371"/>
      <c r="D155" s="372"/>
      <c r="E155" s="119">
        <v>5</v>
      </c>
      <c r="F155" s="123" t="s">
        <v>167</v>
      </c>
      <c r="G155" s="118"/>
      <c r="H155" s="360" t="s">
        <v>180</v>
      </c>
      <c r="I155" s="361"/>
      <c r="J155" s="361"/>
      <c r="K155" s="361"/>
      <c r="L155" s="362"/>
    </row>
    <row r="156" spans="1:12" ht="46.5" customHeight="1" x14ac:dyDescent="0.2">
      <c r="A156" s="370" t="s">
        <v>73</v>
      </c>
      <c r="B156" s="371"/>
      <c r="C156" s="371"/>
      <c r="D156" s="372"/>
      <c r="E156" s="119" t="s">
        <v>198</v>
      </c>
      <c r="F156" s="123" t="s">
        <v>167</v>
      </c>
      <c r="G156" s="118"/>
      <c r="H156" s="360" t="s">
        <v>180</v>
      </c>
      <c r="I156" s="361"/>
      <c r="J156" s="361"/>
      <c r="K156" s="361"/>
      <c r="L156" s="362"/>
    </row>
    <row r="157" spans="1:12" ht="111.75" customHeight="1" x14ac:dyDescent="0.2">
      <c r="A157" s="370" t="s">
        <v>74</v>
      </c>
      <c r="B157" s="371"/>
      <c r="C157" s="371"/>
      <c r="D157" s="372"/>
      <c r="E157" s="119" t="s">
        <v>199</v>
      </c>
      <c r="F157" s="123" t="s">
        <v>167</v>
      </c>
      <c r="G157" s="118"/>
      <c r="H157" s="360" t="s">
        <v>180</v>
      </c>
      <c r="I157" s="361"/>
      <c r="J157" s="361"/>
      <c r="K157" s="361"/>
      <c r="L157" s="362"/>
    </row>
    <row r="158" spans="1:12" ht="45" customHeight="1" x14ac:dyDescent="0.2">
      <c r="A158" s="370" t="s">
        <v>75</v>
      </c>
      <c r="B158" s="371"/>
      <c r="C158" s="371"/>
      <c r="D158" s="372"/>
      <c r="E158" s="119">
        <v>8</v>
      </c>
      <c r="F158" s="123" t="s">
        <v>167</v>
      </c>
      <c r="G158" s="118"/>
      <c r="H158" s="360" t="s">
        <v>180</v>
      </c>
      <c r="I158" s="361"/>
      <c r="J158" s="361"/>
      <c r="K158" s="361"/>
      <c r="L158" s="362"/>
    </row>
    <row r="159" spans="1:12" ht="51.75" customHeight="1" x14ac:dyDescent="0.2">
      <c r="A159" s="370" t="s">
        <v>92</v>
      </c>
      <c r="B159" s="371"/>
      <c r="C159" s="371"/>
      <c r="D159" s="372"/>
      <c r="E159" s="119"/>
      <c r="F159" s="123"/>
      <c r="G159" s="118"/>
      <c r="H159" s="360" t="s">
        <v>178</v>
      </c>
      <c r="I159" s="361"/>
      <c r="J159" s="361"/>
      <c r="K159" s="361"/>
      <c r="L159" s="362"/>
    </row>
    <row r="160" spans="1:12" ht="39" customHeight="1" x14ac:dyDescent="0.2">
      <c r="A160" s="370" t="s">
        <v>95</v>
      </c>
      <c r="B160" s="371"/>
      <c r="C160" s="371"/>
      <c r="D160" s="372"/>
      <c r="E160" s="119" t="s">
        <v>210</v>
      </c>
      <c r="F160" s="123" t="s">
        <v>167</v>
      </c>
      <c r="G160" s="118"/>
      <c r="H160" s="360" t="s">
        <v>180</v>
      </c>
      <c r="I160" s="361"/>
      <c r="J160" s="361"/>
      <c r="K160" s="361"/>
      <c r="L160" s="362"/>
    </row>
    <row r="161" spans="1:12" ht="39" customHeight="1" x14ac:dyDescent="0.2">
      <c r="A161" s="370" t="s">
        <v>96</v>
      </c>
      <c r="B161" s="371"/>
      <c r="C161" s="371"/>
      <c r="D161" s="372"/>
      <c r="E161" s="121"/>
      <c r="F161" s="123"/>
      <c r="G161" s="118"/>
      <c r="H161" s="360" t="s">
        <v>178</v>
      </c>
      <c r="I161" s="361"/>
      <c r="J161" s="361"/>
      <c r="K161" s="361"/>
      <c r="L161" s="362"/>
    </row>
  </sheetData>
  <mergeCells count="244">
    <mergeCell ref="A160:D160"/>
    <mergeCell ref="H160:L160"/>
    <mergeCell ref="A161:D161"/>
    <mergeCell ref="H161:L161"/>
    <mergeCell ref="A157:D157"/>
    <mergeCell ref="H157:L157"/>
    <mergeCell ref="A158:D158"/>
    <mergeCell ref="H158:L158"/>
    <mergeCell ref="A159:D159"/>
    <mergeCell ref="H159:L159"/>
    <mergeCell ref="A154:D154"/>
    <mergeCell ref="H154:L154"/>
    <mergeCell ref="A155:D155"/>
    <mergeCell ref="H155:L155"/>
    <mergeCell ref="A156:D156"/>
    <mergeCell ref="H156:L156"/>
    <mergeCell ref="A151:D151"/>
    <mergeCell ref="H151:L151"/>
    <mergeCell ref="A152:D152"/>
    <mergeCell ref="H152:L152"/>
    <mergeCell ref="A153:D153"/>
    <mergeCell ref="H153:L153"/>
    <mergeCell ref="A148:D148"/>
    <mergeCell ref="H148:L148"/>
    <mergeCell ref="A149:D149"/>
    <mergeCell ref="H149:L149"/>
    <mergeCell ref="A150:D150"/>
    <mergeCell ref="H150:L150"/>
    <mergeCell ref="A144:L144"/>
    <mergeCell ref="A146:D146"/>
    <mergeCell ref="H146:L146"/>
    <mergeCell ref="A147:D147"/>
    <mergeCell ref="H147:L147"/>
    <mergeCell ref="A139:D139"/>
    <mergeCell ref="H139:L139"/>
    <mergeCell ref="A140:D140"/>
    <mergeCell ref="H140:L140"/>
    <mergeCell ref="A141:D141"/>
    <mergeCell ref="H141:L141"/>
    <mergeCell ref="A136:D136"/>
    <mergeCell ref="H136:L136"/>
    <mergeCell ref="A137:D137"/>
    <mergeCell ref="H137:L137"/>
    <mergeCell ref="A138:D138"/>
    <mergeCell ref="H138:L138"/>
    <mergeCell ref="A133:D133"/>
    <mergeCell ref="H133:L133"/>
    <mergeCell ref="A134:D134"/>
    <mergeCell ref="H134:L134"/>
    <mergeCell ref="A135:D135"/>
    <mergeCell ref="H135:L135"/>
    <mergeCell ref="A130:D130"/>
    <mergeCell ref="H130:L130"/>
    <mergeCell ref="A131:D131"/>
    <mergeCell ref="H131:L131"/>
    <mergeCell ref="A132:D132"/>
    <mergeCell ref="H132:L132"/>
    <mergeCell ref="A127:D127"/>
    <mergeCell ref="H127:L127"/>
    <mergeCell ref="A128:D128"/>
    <mergeCell ref="H128:L128"/>
    <mergeCell ref="A129:D129"/>
    <mergeCell ref="H129:L129"/>
    <mergeCell ref="A121:D121"/>
    <mergeCell ref="H121:L121"/>
    <mergeCell ref="A124:L124"/>
    <mergeCell ref="A126:D126"/>
    <mergeCell ref="H126:L126"/>
    <mergeCell ref="A118:D118"/>
    <mergeCell ref="H118:L118"/>
    <mergeCell ref="A119:D119"/>
    <mergeCell ref="H119:L119"/>
    <mergeCell ref="A120:D120"/>
    <mergeCell ref="H120:L120"/>
    <mergeCell ref="A115:D115"/>
    <mergeCell ref="H115:L115"/>
    <mergeCell ref="A116:D116"/>
    <mergeCell ref="H116:L116"/>
    <mergeCell ref="A117:D117"/>
    <mergeCell ref="H117:L117"/>
    <mergeCell ref="A112:D112"/>
    <mergeCell ref="H112:L112"/>
    <mergeCell ref="A113:D113"/>
    <mergeCell ref="H113:L113"/>
    <mergeCell ref="A114:D114"/>
    <mergeCell ref="H114:L114"/>
    <mergeCell ref="A109:D109"/>
    <mergeCell ref="H109:L109"/>
    <mergeCell ref="A110:D110"/>
    <mergeCell ref="H110:L110"/>
    <mergeCell ref="A111:D111"/>
    <mergeCell ref="H111:L111"/>
    <mergeCell ref="A106:D106"/>
    <mergeCell ref="H106:L106"/>
    <mergeCell ref="A107:D107"/>
    <mergeCell ref="H107:L107"/>
    <mergeCell ref="A108:D108"/>
    <mergeCell ref="H108:L108"/>
    <mergeCell ref="A100:D100"/>
    <mergeCell ref="H100:L100"/>
    <mergeCell ref="A101:D101"/>
    <mergeCell ref="H101:L101"/>
    <mergeCell ref="A104:L104"/>
    <mergeCell ref="A97:D97"/>
    <mergeCell ref="H97:L97"/>
    <mergeCell ref="A98:D98"/>
    <mergeCell ref="H98:L98"/>
    <mergeCell ref="A99:D99"/>
    <mergeCell ref="H99:L99"/>
    <mergeCell ref="A94:D94"/>
    <mergeCell ref="H94:L94"/>
    <mergeCell ref="A95:D95"/>
    <mergeCell ref="H95:L95"/>
    <mergeCell ref="A96:D96"/>
    <mergeCell ref="H96:L96"/>
    <mergeCell ref="A91:D91"/>
    <mergeCell ref="H91:L91"/>
    <mergeCell ref="A92:D92"/>
    <mergeCell ref="H92:L92"/>
    <mergeCell ref="A93:D93"/>
    <mergeCell ref="H93:L93"/>
    <mergeCell ref="A88:D88"/>
    <mergeCell ref="H88:L88"/>
    <mergeCell ref="A89:D89"/>
    <mergeCell ref="H89:L89"/>
    <mergeCell ref="A90:D90"/>
    <mergeCell ref="H90:L90"/>
    <mergeCell ref="A84:L84"/>
    <mergeCell ref="A86:D86"/>
    <mergeCell ref="H86:L86"/>
    <mergeCell ref="A87:D87"/>
    <mergeCell ref="H87:L87"/>
    <mergeCell ref="A79:D79"/>
    <mergeCell ref="H79:L79"/>
    <mergeCell ref="A80:D80"/>
    <mergeCell ref="H80:L80"/>
    <mergeCell ref="A81:D81"/>
    <mergeCell ref="H81:L81"/>
    <mergeCell ref="A76:D76"/>
    <mergeCell ref="H76:L76"/>
    <mergeCell ref="A77:D77"/>
    <mergeCell ref="H77:L77"/>
    <mergeCell ref="A78:D78"/>
    <mergeCell ref="H78:L78"/>
    <mergeCell ref="A73:D73"/>
    <mergeCell ref="H73:L73"/>
    <mergeCell ref="A74:D74"/>
    <mergeCell ref="H74:L74"/>
    <mergeCell ref="A75:D75"/>
    <mergeCell ref="H75:L75"/>
    <mergeCell ref="A70:D70"/>
    <mergeCell ref="H70:L70"/>
    <mergeCell ref="A71:D71"/>
    <mergeCell ref="H71:L71"/>
    <mergeCell ref="A72:D72"/>
    <mergeCell ref="H72:L72"/>
    <mergeCell ref="A67:D67"/>
    <mergeCell ref="H67:L67"/>
    <mergeCell ref="A68:D68"/>
    <mergeCell ref="H68:L68"/>
    <mergeCell ref="A69:D69"/>
    <mergeCell ref="H69:L69"/>
    <mergeCell ref="B19:L19"/>
    <mergeCell ref="B20:L20"/>
    <mergeCell ref="A64:L64"/>
    <mergeCell ref="A66:D66"/>
    <mergeCell ref="H66:L66"/>
    <mergeCell ref="A4:L4"/>
    <mergeCell ref="A6:L6"/>
    <mergeCell ref="A8:L9"/>
    <mergeCell ref="A10:L11"/>
    <mergeCell ref="B13:L13"/>
    <mergeCell ref="A26:D26"/>
    <mergeCell ref="A31:D31"/>
    <mergeCell ref="H31:L31"/>
    <mergeCell ref="H28:L28"/>
    <mergeCell ref="H29:L29"/>
    <mergeCell ref="H30:L30"/>
    <mergeCell ref="A27:D27"/>
    <mergeCell ref="A28:D28"/>
    <mergeCell ref="A29:D29"/>
    <mergeCell ref="H27:L27"/>
    <mergeCell ref="A30:D30"/>
    <mergeCell ref="B14:L14"/>
    <mergeCell ref="B15:L15"/>
    <mergeCell ref="B16:L16"/>
    <mergeCell ref="B17:L17"/>
    <mergeCell ref="B18:L18"/>
    <mergeCell ref="H41:L41"/>
    <mergeCell ref="A2:L2"/>
    <mergeCell ref="A24:L24"/>
    <mergeCell ref="H32:L32"/>
    <mergeCell ref="H34:L34"/>
    <mergeCell ref="H35:L35"/>
    <mergeCell ref="H36:L36"/>
    <mergeCell ref="H37:L37"/>
    <mergeCell ref="H38:L38"/>
    <mergeCell ref="A35:D35"/>
    <mergeCell ref="A36:D36"/>
    <mergeCell ref="A37:D37"/>
    <mergeCell ref="A38:D38"/>
    <mergeCell ref="A41:D41"/>
    <mergeCell ref="H26:L26"/>
    <mergeCell ref="A32:D32"/>
    <mergeCell ref="H39:L39"/>
    <mergeCell ref="A39:D39"/>
    <mergeCell ref="A40:D40"/>
    <mergeCell ref="A33:D33"/>
    <mergeCell ref="H33:L33"/>
    <mergeCell ref="A34:D34"/>
    <mergeCell ref="H53:L53"/>
    <mergeCell ref="A44:L44"/>
    <mergeCell ref="A46:D46"/>
    <mergeCell ref="H46:L46"/>
    <mergeCell ref="A47:D47"/>
    <mergeCell ref="H47:L47"/>
    <mergeCell ref="A48:D48"/>
    <mergeCell ref="H48:L48"/>
    <mergeCell ref="A49:D49"/>
    <mergeCell ref="H49:L49"/>
    <mergeCell ref="A60:D60"/>
    <mergeCell ref="A61:D61"/>
    <mergeCell ref="H61:L61"/>
    <mergeCell ref="H60:L60"/>
    <mergeCell ref="H40:L40"/>
    <mergeCell ref="A57:D57"/>
    <mergeCell ref="H57:L57"/>
    <mergeCell ref="A58:D58"/>
    <mergeCell ref="H58:L58"/>
    <mergeCell ref="A59:D59"/>
    <mergeCell ref="H59:L59"/>
    <mergeCell ref="A54:D54"/>
    <mergeCell ref="H54:L54"/>
    <mergeCell ref="A55:D55"/>
    <mergeCell ref="H55:L55"/>
    <mergeCell ref="A56:D56"/>
    <mergeCell ref="A50:D50"/>
    <mergeCell ref="H50:L50"/>
    <mergeCell ref="H56:L56"/>
    <mergeCell ref="A51:D51"/>
    <mergeCell ref="H51:L51"/>
    <mergeCell ref="A52:D52"/>
    <mergeCell ref="H52:L52"/>
    <mergeCell ref="A53:D53"/>
  </mergeCell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8"/>
  <sheetViews>
    <sheetView topLeftCell="A204" zoomScale="70" zoomScaleNormal="70" workbookViewId="0">
      <selection activeCell="D214" sqref="D214"/>
    </sheetView>
  </sheetViews>
  <sheetFormatPr baseColWidth="10" defaultRowHeight="15.75" x14ac:dyDescent="0.25"/>
  <cols>
    <col min="1" max="1" width="9.140625" style="108" customWidth="1"/>
    <col min="2" max="2" width="55.5703125" style="108" customWidth="1"/>
    <col min="3" max="3" width="41.28515625" style="108" customWidth="1"/>
    <col min="4" max="4" width="29.42578125" style="108" customWidth="1"/>
    <col min="5" max="5" width="9.140625" style="108" customWidth="1"/>
    <col min="6" max="16384" width="11.42578125" style="42"/>
  </cols>
  <sheetData>
    <row r="1" spans="1:5" x14ac:dyDescent="0.25">
      <c r="A1" s="402" t="s">
        <v>539</v>
      </c>
      <c r="B1" s="403"/>
      <c r="C1" s="403"/>
      <c r="D1" s="403"/>
      <c r="E1" s="213"/>
    </row>
    <row r="2" spans="1:5" x14ac:dyDescent="0.25">
      <c r="A2" s="162"/>
      <c r="B2" s="388" t="s">
        <v>76</v>
      </c>
      <c r="C2" s="388"/>
      <c r="D2" s="388"/>
      <c r="E2" s="214"/>
    </row>
    <row r="3" spans="1:5" x14ac:dyDescent="0.25">
      <c r="A3" s="223"/>
      <c r="B3" s="388" t="s">
        <v>149</v>
      </c>
      <c r="C3" s="388"/>
      <c r="D3" s="388"/>
      <c r="E3" s="214"/>
    </row>
    <row r="4" spans="1:5" ht="16.5" thickBot="1" x14ac:dyDescent="0.3">
      <c r="A4" s="23"/>
      <c r="B4" s="215"/>
      <c r="C4" s="215"/>
      <c r="D4" s="215"/>
      <c r="E4" s="214"/>
    </row>
    <row r="5" spans="1:5" ht="16.5" thickBot="1" x14ac:dyDescent="0.3">
      <c r="A5" s="23"/>
      <c r="B5" s="211" t="s">
        <v>88</v>
      </c>
      <c r="C5" s="408" t="s">
        <v>540</v>
      </c>
      <c r="D5" s="409"/>
      <c r="E5" s="214"/>
    </row>
    <row r="6" spans="1:5" ht="16.5" thickBot="1" x14ac:dyDescent="0.3">
      <c r="A6" s="23"/>
      <c r="B6" s="38" t="s">
        <v>78</v>
      </c>
      <c r="C6" s="391">
        <v>9001142531</v>
      </c>
      <c r="D6" s="392"/>
      <c r="E6" s="214"/>
    </row>
    <row r="7" spans="1:5" ht="16.5" thickBot="1" x14ac:dyDescent="0.3">
      <c r="A7" s="23"/>
      <c r="B7" s="38" t="s">
        <v>150</v>
      </c>
      <c r="C7" s="393" t="s">
        <v>151</v>
      </c>
      <c r="D7" s="394"/>
      <c r="E7" s="214"/>
    </row>
    <row r="8" spans="1:5" ht="16.5" thickBot="1" x14ac:dyDescent="0.3">
      <c r="A8" s="23"/>
      <c r="B8" s="39">
        <v>4</v>
      </c>
      <c r="C8" s="406">
        <v>1252968600</v>
      </c>
      <c r="D8" s="407"/>
      <c r="E8" s="214"/>
    </row>
    <row r="9" spans="1:5" ht="16.5" thickBot="1" x14ac:dyDescent="0.3">
      <c r="A9" s="23"/>
      <c r="B9" s="39">
        <v>6</v>
      </c>
      <c r="C9" s="406">
        <v>1053997446</v>
      </c>
      <c r="D9" s="407"/>
      <c r="E9" s="214"/>
    </row>
    <row r="10" spans="1:5" ht="16.5" thickBot="1" x14ac:dyDescent="0.3">
      <c r="A10" s="23"/>
      <c r="B10" s="39">
        <v>10</v>
      </c>
      <c r="C10" s="406">
        <v>1838553610</v>
      </c>
      <c r="D10" s="407"/>
      <c r="E10" s="214"/>
    </row>
    <row r="11" spans="1:5" ht="16.5" thickBot="1" x14ac:dyDescent="0.3">
      <c r="A11" s="23"/>
      <c r="B11" s="39">
        <v>15</v>
      </c>
      <c r="C11" s="406">
        <v>323099096</v>
      </c>
      <c r="D11" s="407"/>
      <c r="E11" s="214"/>
    </row>
    <row r="12" spans="1:5" ht="16.5" thickBot="1" x14ac:dyDescent="0.3">
      <c r="A12" s="23"/>
      <c r="B12" s="39">
        <v>17</v>
      </c>
      <c r="C12" s="406">
        <v>1200706876</v>
      </c>
      <c r="D12" s="407"/>
      <c r="E12" s="214"/>
    </row>
    <row r="13" spans="1:5" ht="16.5" thickBot="1" x14ac:dyDescent="0.3">
      <c r="A13" s="23"/>
      <c r="B13" s="39">
        <v>18</v>
      </c>
      <c r="C13" s="406">
        <v>832050540</v>
      </c>
      <c r="D13" s="407"/>
      <c r="E13" s="214"/>
    </row>
    <row r="14" spans="1:5" ht="16.5" thickBot="1" x14ac:dyDescent="0.3">
      <c r="A14" s="23"/>
      <c r="B14" s="39"/>
      <c r="C14" s="383"/>
      <c r="D14" s="384"/>
      <c r="E14" s="214"/>
    </row>
    <row r="15" spans="1:5" ht="32.25" thickBot="1" x14ac:dyDescent="0.3">
      <c r="A15" s="23"/>
      <c r="B15" s="40" t="s">
        <v>152</v>
      </c>
      <c r="C15" s="406">
        <f>SUM(C8:D14)</f>
        <v>6501376168</v>
      </c>
      <c r="D15" s="407"/>
      <c r="E15" s="214"/>
    </row>
    <row r="16" spans="1:5" ht="48" thickBot="1" x14ac:dyDescent="0.3">
      <c r="A16" s="23"/>
      <c r="B16" s="40" t="s">
        <v>153</v>
      </c>
      <c r="C16" s="383">
        <f>+C15/616000</f>
        <v>10554.182090909091</v>
      </c>
      <c r="D16" s="384"/>
      <c r="E16" s="214"/>
    </row>
    <row r="17" spans="1:9" x14ac:dyDescent="0.25">
      <c r="A17" s="23"/>
      <c r="B17" s="215"/>
      <c r="C17" s="216"/>
      <c r="D17" s="28"/>
      <c r="E17" s="214"/>
    </row>
    <row r="18" spans="1:9" ht="16.5" thickBot="1" x14ac:dyDescent="0.3">
      <c r="A18" s="23"/>
      <c r="B18" s="215" t="s">
        <v>154</v>
      </c>
      <c r="C18" s="216"/>
      <c r="D18" s="28"/>
      <c r="E18" s="214"/>
    </row>
    <row r="19" spans="1:9" x14ac:dyDescent="0.25">
      <c r="A19" s="23"/>
      <c r="B19" s="29" t="s">
        <v>79</v>
      </c>
      <c r="C19" s="204">
        <v>271785544</v>
      </c>
      <c r="D19" s="30"/>
      <c r="E19" s="214"/>
    </row>
    <row r="20" spans="1:9" x14ac:dyDescent="0.25">
      <c r="A20" s="23"/>
      <c r="B20" s="23" t="s">
        <v>80</v>
      </c>
      <c r="C20" s="217">
        <v>375637553</v>
      </c>
      <c r="D20" s="25"/>
      <c r="E20" s="214"/>
    </row>
    <row r="21" spans="1:9" x14ac:dyDescent="0.25">
      <c r="A21" s="23"/>
      <c r="B21" s="23" t="s">
        <v>81</v>
      </c>
      <c r="C21" s="217">
        <v>63412297</v>
      </c>
      <c r="D21" s="25"/>
      <c r="E21" s="214"/>
    </row>
    <row r="22" spans="1:9" ht="16.5" thickBot="1" x14ac:dyDescent="0.3">
      <c r="A22" s="23"/>
      <c r="B22" s="31" t="s">
        <v>82</v>
      </c>
      <c r="C22" s="205">
        <v>114072427</v>
      </c>
      <c r="D22" s="32"/>
      <c r="E22" s="214"/>
    </row>
    <row r="23" spans="1:9" ht="16.5" thickBot="1" x14ac:dyDescent="0.3">
      <c r="A23" s="23"/>
      <c r="B23" s="385" t="s">
        <v>83</v>
      </c>
      <c r="C23" s="386"/>
      <c r="D23" s="387"/>
      <c r="E23" s="214"/>
    </row>
    <row r="24" spans="1:9" ht="16.5" thickBot="1" x14ac:dyDescent="0.3">
      <c r="A24" s="23"/>
      <c r="B24" s="385" t="s">
        <v>84</v>
      </c>
      <c r="C24" s="386"/>
      <c r="D24" s="387"/>
      <c r="E24" s="214"/>
      <c r="H24" s="227"/>
      <c r="I24" s="227"/>
    </row>
    <row r="25" spans="1:9" x14ac:dyDescent="0.25">
      <c r="A25" s="23"/>
      <c r="B25" s="33" t="s">
        <v>155</v>
      </c>
      <c r="C25" s="221">
        <f>C19/C21</f>
        <v>4.2860069238621019</v>
      </c>
      <c r="D25" s="28" t="s">
        <v>541</v>
      </c>
      <c r="E25" s="214"/>
    </row>
    <row r="26" spans="1:9" ht="16.5" thickBot="1" x14ac:dyDescent="0.3">
      <c r="A26" s="23"/>
      <c r="B26" s="163" t="s">
        <v>85</v>
      </c>
      <c r="C26" s="210">
        <f>C22/C20</f>
        <v>0.30367684511031834</v>
      </c>
      <c r="D26" s="34" t="s">
        <v>542</v>
      </c>
      <c r="E26" s="214"/>
    </row>
    <row r="27" spans="1:9" ht="16.5" thickBot="1" x14ac:dyDescent="0.3">
      <c r="A27" s="23"/>
      <c r="B27" s="218"/>
      <c r="C27" s="219"/>
      <c r="D27" s="215"/>
      <c r="E27" s="214"/>
    </row>
    <row r="28" spans="1:9" x14ac:dyDescent="0.25">
      <c r="A28" s="395"/>
      <c r="B28" s="396" t="s">
        <v>86</v>
      </c>
      <c r="C28" s="398" t="s">
        <v>547</v>
      </c>
      <c r="D28" s="399"/>
      <c r="E28" s="214"/>
    </row>
    <row r="29" spans="1:9" ht="16.5" thickBot="1" x14ac:dyDescent="0.3">
      <c r="A29" s="395"/>
      <c r="B29" s="397"/>
      <c r="C29" s="400" t="s">
        <v>87</v>
      </c>
      <c r="D29" s="401"/>
      <c r="E29" s="214"/>
    </row>
    <row r="30" spans="1:9" ht="16.5" thickBot="1" x14ac:dyDescent="0.3">
      <c r="A30" s="31"/>
      <c r="B30" s="37"/>
      <c r="C30" s="37"/>
      <c r="D30" s="37"/>
      <c r="E30" s="220"/>
    </row>
    <row r="31" spans="1:9" x14ac:dyDescent="0.25">
      <c r="A31" s="215"/>
      <c r="B31" s="109" t="s">
        <v>156</v>
      </c>
      <c r="C31" s="254"/>
      <c r="D31" s="254"/>
      <c r="E31" s="255"/>
    </row>
    <row r="32" spans="1:9" x14ac:dyDescent="0.25">
      <c r="A32" s="215"/>
      <c r="B32" s="254"/>
      <c r="C32" s="254"/>
      <c r="D32" s="254"/>
      <c r="E32" s="255"/>
    </row>
    <row r="33" spans="1:5" ht="16.5" thickBot="1" x14ac:dyDescent="0.3">
      <c r="B33" s="42"/>
    </row>
    <row r="34" spans="1:5" x14ac:dyDescent="0.25">
      <c r="A34" s="402" t="s">
        <v>539</v>
      </c>
      <c r="B34" s="403"/>
      <c r="C34" s="403"/>
      <c r="D34" s="403"/>
      <c r="E34" s="213"/>
    </row>
    <row r="35" spans="1:5" x14ac:dyDescent="0.25">
      <c r="A35" s="162"/>
      <c r="B35" s="388" t="s">
        <v>76</v>
      </c>
      <c r="C35" s="388"/>
      <c r="D35" s="388"/>
      <c r="E35" s="214"/>
    </row>
    <row r="36" spans="1:5" x14ac:dyDescent="0.25">
      <c r="A36" s="223"/>
      <c r="B36" s="388" t="s">
        <v>149</v>
      </c>
      <c r="C36" s="388"/>
      <c r="D36" s="388"/>
      <c r="E36" s="214"/>
    </row>
    <row r="37" spans="1:5" ht="16.5" thickBot="1" x14ac:dyDescent="0.3">
      <c r="A37" s="23"/>
      <c r="B37" s="215"/>
      <c r="C37" s="215"/>
      <c r="D37" s="215"/>
      <c r="E37" s="214"/>
    </row>
    <row r="38" spans="1:5" ht="16.5" thickBot="1" x14ac:dyDescent="0.3">
      <c r="A38" s="23"/>
      <c r="B38" s="212" t="s">
        <v>77</v>
      </c>
      <c r="C38" s="389" t="s">
        <v>554</v>
      </c>
      <c r="D38" s="390"/>
      <c r="E38" s="214"/>
    </row>
    <row r="39" spans="1:5" ht="16.5" thickBot="1" x14ac:dyDescent="0.3">
      <c r="A39" s="23"/>
      <c r="B39" s="38" t="s">
        <v>549</v>
      </c>
      <c r="C39" s="391">
        <v>9005421238</v>
      </c>
      <c r="D39" s="392"/>
      <c r="E39" s="214"/>
    </row>
    <row r="40" spans="1:5" ht="16.5" thickBot="1" x14ac:dyDescent="0.3">
      <c r="A40" s="23"/>
      <c r="B40" s="38" t="s">
        <v>150</v>
      </c>
      <c r="C40" s="404" t="s">
        <v>151</v>
      </c>
      <c r="D40" s="405"/>
      <c r="E40" s="214"/>
    </row>
    <row r="41" spans="1:5" ht="16.5" thickBot="1" x14ac:dyDescent="0.3">
      <c r="A41" s="23"/>
      <c r="B41" s="39">
        <v>2</v>
      </c>
      <c r="C41" s="383">
        <v>313242150</v>
      </c>
      <c r="D41" s="384"/>
      <c r="E41" s="214"/>
    </row>
    <row r="42" spans="1:5" ht="16.5" thickBot="1" x14ac:dyDescent="0.3">
      <c r="A42" s="23"/>
      <c r="B42" s="39">
        <v>5</v>
      </c>
      <c r="C42" s="383">
        <v>1252968600</v>
      </c>
      <c r="D42" s="384"/>
      <c r="E42" s="214"/>
    </row>
    <row r="43" spans="1:5" ht="16.5" thickBot="1" x14ac:dyDescent="0.3">
      <c r="A43" s="23"/>
      <c r="B43" s="39">
        <v>12</v>
      </c>
      <c r="C43" s="383">
        <v>208828100</v>
      </c>
      <c r="D43" s="384"/>
      <c r="E43" s="214"/>
    </row>
    <row r="44" spans="1:5" ht="32.25" thickBot="1" x14ac:dyDescent="0.3">
      <c r="A44" s="23"/>
      <c r="B44" s="40" t="s">
        <v>152</v>
      </c>
      <c r="C44" s="383">
        <f>SUM(C41:D43)</f>
        <v>1775038850</v>
      </c>
      <c r="D44" s="384"/>
      <c r="E44" s="214"/>
    </row>
    <row r="45" spans="1:5" ht="48" thickBot="1" x14ac:dyDescent="0.3">
      <c r="A45" s="23"/>
      <c r="B45" s="40" t="s">
        <v>153</v>
      </c>
      <c r="C45" s="383">
        <f>+C44/616000</f>
        <v>2881.5565746753246</v>
      </c>
      <c r="D45" s="384"/>
      <c r="E45" s="214"/>
    </row>
    <row r="46" spans="1:5" x14ac:dyDescent="0.25">
      <c r="A46" s="23"/>
      <c r="B46" s="215"/>
      <c r="C46" s="216"/>
      <c r="D46" s="28"/>
      <c r="E46" s="214"/>
    </row>
    <row r="47" spans="1:5" ht="16.5" thickBot="1" x14ac:dyDescent="0.3">
      <c r="A47" s="23"/>
      <c r="B47" s="215" t="s">
        <v>154</v>
      </c>
      <c r="C47" s="216"/>
      <c r="D47" s="28"/>
      <c r="E47" s="214"/>
    </row>
    <row r="48" spans="1:5" x14ac:dyDescent="0.25">
      <c r="A48" s="23"/>
      <c r="B48" s="29" t="s">
        <v>79</v>
      </c>
      <c r="C48" s="206">
        <v>55626000</v>
      </c>
      <c r="D48" s="30"/>
      <c r="E48" s="214"/>
    </row>
    <row r="49" spans="1:5" x14ac:dyDescent="0.25">
      <c r="A49" s="23"/>
      <c r="B49" s="23" t="s">
        <v>80</v>
      </c>
      <c r="C49" s="222">
        <v>120565000</v>
      </c>
      <c r="D49" s="25"/>
      <c r="E49" s="214"/>
    </row>
    <row r="50" spans="1:5" x14ac:dyDescent="0.25">
      <c r="A50" s="23"/>
      <c r="B50" s="23" t="s">
        <v>81</v>
      </c>
      <c r="C50" s="222">
        <v>4225000</v>
      </c>
      <c r="D50" s="25"/>
      <c r="E50" s="214"/>
    </row>
    <row r="51" spans="1:5" ht="16.5" thickBot="1" x14ac:dyDescent="0.3">
      <c r="A51" s="23"/>
      <c r="B51" s="31" t="s">
        <v>82</v>
      </c>
      <c r="C51" s="208">
        <v>4225000</v>
      </c>
      <c r="D51" s="32"/>
      <c r="E51" s="214"/>
    </row>
    <row r="52" spans="1:5" ht="16.5" thickBot="1" x14ac:dyDescent="0.3">
      <c r="A52" s="23"/>
      <c r="B52" s="385" t="s">
        <v>83</v>
      </c>
      <c r="C52" s="386"/>
      <c r="D52" s="387"/>
      <c r="E52" s="214"/>
    </row>
    <row r="53" spans="1:5" ht="16.5" thickBot="1" x14ac:dyDescent="0.3">
      <c r="A53" s="23"/>
      <c r="B53" s="385" t="s">
        <v>84</v>
      </c>
      <c r="C53" s="386"/>
      <c r="D53" s="387"/>
      <c r="E53" s="214"/>
    </row>
    <row r="54" spans="1:5" x14ac:dyDescent="0.25">
      <c r="A54" s="23"/>
      <c r="B54" s="33" t="s">
        <v>155</v>
      </c>
      <c r="C54" s="221">
        <f>C48/C50</f>
        <v>13.165917159763314</v>
      </c>
      <c r="D54" s="28" t="s">
        <v>1577</v>
      </c>
      <c r="E54" s="214"/>
    </row>
    <row r="55" spans="1:5" ht="16.5" thickBot="1" x14ac:dyDescent="0.3">
      <c r="A55" s="23"/>
      <c r="B55" s="163" t="s">
        <v>85</v>
      </c>
      <c r="C55" s="210">
        <f>C51/C49</f>
        <v>3.5043337618711895E-2</v>
      </c>
      <c r="D55" s="34" t="s">
        <v>1577</v>
      </c>
      <c r="E55" s="214"/>
    </row>
    <row r="56" spans="1:5" ht="16.5" thickBot="1" x14ac:dyDescent="0.3">
      <c r="A56" s="23"/>
      <c r="B56" s="218"/>
      <c r="C56" s="219"/>
      <c r="D56" s="215"/>
      <c r="E56" s="214"/>
    </row>
    <row r="57" spans="1:5" x14ac:dyDescent="0.25">
      <c r="A57" s="395"/>
      <c r="B57" s="396" t="s">
        <v>86</v>
      </c>
      <c r="C57" s="398" t="s">
        <v>553</v>
      </c>
      <c r="D57" s="399"/>
      <c r="E57" s="214"/>
    </row>
    <row r="58" spans="1:5" ht="16.5" thickBot="1" x14ac:dyDescent="0.3">
      <c r="A58" s="395"/>
      <c r="B58" s="397"/>
      <c r="C58" s="400" t="s">
        <v>87</v>
      </c>
      <c r="D58" s="401"/>
      <c r="E58" s="214"/>
    </row>
    <row r="59" spans="1:5" ht="16.5" thickBot="1" x14ac:dyDescent="0.3">
      <c r="A59" s="31"/>
      <c r="B59" s="37"/>
      <c r="C59" s="37"/>
      <c r="D59" s="37"/>
      <c r="E59" s="220"/>
    </row>
    <row r="60" spans="1:5" x14ac:dyDescent="0.25">
      <c r="B60" s="109" t="s">
        <v>156</v>
      </c>
    </row>
    <row r="61" spans="1:5" ht="16.5" thickBot="1" x14ac:dyDescent="0.3">
      <c r="B61" s="109"/>
    </row>
    <row r="62" spans="1:5" x14ac:dyDescent="0.25">
      <c r="A62" s="402" t="s">
        <v>539</v>
      </c>
      <c r="B62" s="403"/>
      <c r="C62" s="403"/>
      <c r="D62" s="403"/>
      <c r="E62" s="213"/>
    </row>
    <row r="63" spans="1:5" x14ac:dyDescent="0.25">
      <c r="A63" s="162"/>
      <c r="B63" s="388" t="s">
        <v>76</v>
      </c>
      <c r="C63" s="388"/>
      <c r="D63" s="388"/>
      <c r="E63" s="214"/>
    </row>
    <row r="64" spans="1:5" x14ac:dyDescent="0.25">
      <c r="A64" s="223"/>
      <c r="B64" s="388" t="s">
        <v>149</v>
      </c>
      <c r="C64" s="388"/>
      <c r="D64" s="388"/>
      <c r="E64" s="214"/>
    </row>
    <row r="65" spans="1:5" ht="16.5" thickBot="1" x14ac:dyDescent="0.3">
      <c r="A65" s="23"/>
      <c r="B65" s="215"/>
      <c r="C65" s="215"/>
      <c r="D65" s="215"/>
      <c r="E65" s="214"/>
    </row>
    <row r="66" spans="1:5" ht="16.5" thickBot="1" x14ac:dyDescent="0.3">
      <c r="A66" s="23"/>
      <c r="B66" s="212" t="s">
        <v>551</v>
      </c>
      <c r="C66" s="389" t="s">
        <v>555</v>
      </c>
      <c r="D66" s="390"/>
      <c r="E66" s="214"/>
    </row>
    <row r="67" spans="1:5" ht="16.5" thickBot="1" x14ac:dyDescent="0.3">
      <c r="A67" s="23"/>
      <c r="B67" s="38" t="s">
        <v>549</v>
      </c>
      <c r="C67" s="391">
        <v>8280017251</v>
      </c>
      <c r="D67" s="392"/>
      <c r="E67" s="214"/>
    </row>
    <row r="68" spans="1:5" ht="16.5" thickBot="1" x14ac:dyDescent="0.3">
      <c r="A68" s="23"/>
      <c r="B68" s="38" t="s">
        <v>150</v>
      </c>
      <c r="C68" s="404" t="s">
        <v>151</v>
      </c>
      <c r="D68" s="405"/>
      <c r="E68" s="214"/>
    </row>
    <row r="69" spans="1:5" ht="16.5" thickBot="1" x14ac:dyDescent="0.3">
      <c r="A69" s="23"/>
      <c r="B69" s="39">
        <v>2</v>
      </c>
      <c r="C69" s="383">
        <v>313242150</v>
      </c>
      <c r="D69" s="384"/>
      <c r="E69" s="214"/>
    </row>
    <row r="70" spans="1:5" ht="16.5" thickBot="1" x14ac:dyDescent="0.3">
      <c r="A70" s="23"/>
      <c r="B70" s="39">
        <v>7</v>
      </c>
      <c r="C70" s="383">
        <v>626484300</v>
      </c>
      <c r="D70" s="384"/>
      <c r="E70" s="214"/>
    </row>
    <row r="71" spans="1:5" ht="16.5" thickBot="1" x14ac:dyDescent="0.3">
      <c r="A71" s="23"/>
      <c r="B71" s="39">
        <v>11</v>
      </c>
      <c r="C71" s="383">
        <v>488338350</v>
      </c>
      <c r="D71" s="384"/>
      <c r="E71" s="214"/>
    </row>
    <row r="72" spans="1:5" ht="16.5" thickBot="1" x14ac:dyDescent="0.3">
      <c r="A72" s="23"/>
      <c r="B72" s="39">
        <v>12</v>
      </c>
      <c r="C72" s="383">
        <v>208828100</v>
      </c>
      <c r="D72" s="384"/>
      <c r="E72" s="214"/>
    </row>
    <row r="73" spans="1:5" ht="16.5" thickBot="1" x14ac:dyDescent="0.3">
      <c r="A73" s="23"/>
      <c r="B73" s="39">
        <v>13</v>
      </c>
      <c r="C73" s="383">
        <v>721799950</v>
      </c>
      <c r="D73" s="384"/>
      <c r="E73" s="214"/>
    </row>
    <row r="74" spans="1:5" ht="16.5" thickBot="1" x14ac:dyDescent="0.3">
      <c r="A74" s="23"/>
      <c r="B74" s="39">
        <v>14</v>
      </c>
      <c r="C74" s="383">
        <v>651117800</v>
      </c>
      <c r="D74" s="384"/>
      <c r="E74" s="214"/>
    </row>
    <row r="75" spans="1:5" ht="16.5" thickBot="1" x14ac:dyDescent="0.3">
      <c r="A75" s="23"/>
      <c r="B75" s="39">
        <v>16</v>
      </c>
      <c r="C75" s="383">
        <v>1755833774</v>
      </c>
      <c r="D75" s="384"/>
      <c r="E75" s="214"/>
    </row>
    <row r="76" spans="1:5" ht="16.5" thickBot="1" x14ac:dyDescent="0.3">
      <c r="A76" s="23"/>
      <c r="B76" s="39">
        <v>20</v>
      </c>
      <c r="C76" s="383">
        <v>902973570</v>
      </c>
      <c r="D76" s="384"/>
      <c r="E76" s="214"/>
    </row>
    <row r="77" spans="1:5" ht="16.5" thickBot="1" x14ac:dyDescent="0.3">
      <c r="A77" s="23"/>
      <c r="B77" s="39">
        <v>21</v>
      </c>
      <c r="C77" s="383">
        <v>1200917298</v>
      </c>
      <c r="D77" s="384"/>
      <c r="E77" s="214"/>
    </row>
    <row r="78" spans="1:5" ht="16.5" thickBot="1" x14ac:dyDescent="0.3">
      <c r="A78" s="23"/>
      <c r="B78" s="39">
        <v>22</v>
      </c>
      <c r="C78" s="383">
        <v>417656200</v>
      </c>
      <c r="D78" s="384"/>
      <c r="E78" s="214"/>
    </row>
    <row r="79" spans="1:5" ht="16.5" thickBot="1" x14ac:dyDescent="0.3">
      <c r="A79" s="23"/>
      <c r="B79" s="39"/>
      <c r="C79" s="383"/>
      <c r="D79" s="384"/>
      <c r="E79" s="214"/>
    </row>
    <row r="80" spans="1:5" ht="16.5" thickBot="1" x14ac:dyDescent="0.3">
      <c r="A80" s="23"/>
      <c r="B80" s="39"/>
      <c r="C80" s="383"/>
      <c r="D80" s="384"/>
      <c r="E80" s="214"/>
    </row>
    <row r="81" spans="1:5" ht="32.25" thickBot="1" x14ac:dyDescent="0.3">
      <c r="A81" s="23"/>
      <c r="B81" s="40" t="s">
        <v>152</v>
      </c>
      <c r="C81" s="383">
        <f>SUM(C69:D78)</f>
        <v>7287191492</v>
      </c>
      <c r="D81" s="384"/>
      <c r="E81" s="214"/>
    </row>
    <row r="82" spans="1:5" ht="48" thickBot="1" x14ac:dyDescent="0.3">
      <c r="A82" s="23"/>
      <c r="B82" s="40" t="s">
        <v>153</v>
      </c>
      <c r="C82" s="383">
        <f>+C81/616000</f>
        <v>11829.856318181819</v>
      </c>
      <c r="D82" s="384"/>
      <c r="E82" s="214"/>
    </row>
    <row r="83" spans="1:5" x14ac:dyDescent="0.25">
      <c r="A83" s="23"/>
      <c r="B83" s="215"/>
      <c r="C83" s="216"/>
      <c r="D83" s="28"/>
      <c r="E83" s="214"/>
    </row>
    <row r="84" spans="1:5" ht="16.5" thickBot="1" x14ac:dyDescent="0.3">
      <c r="A84" s="23"/>
      <c r="B84" s="215" t="s">
        <v>154</v>
      </c>
      <c r="C84" s="216"/>
      <c r="D84" s="28"/>
      <c r="E84" s="214"/>
    </row>
    <row r="85" spans="1:5" x14ac:dyDescent="0.25">
      <c r="A85" s="23"/>
      <c r="B85" s="29" t="s">
        <v>79</v>
      </c>
      <c r="C85" s="204">
        <v>3558556375</v>
      </c>
      <c r="D85" s="30"/>
      <c r="E85" s="214"/>
    </row>
    <row r="86" spans="1:5" x14ac:dyDescent="0.25">
      <c r="A86" s="23"/>
      <c r="B86" s="23" t="s">
        <v>80</v>
      </c>
      <c r="C86" s="217">
        <v>3587311375</v>
      </c>
      <c r="D86" s="25"/>
      <c r="E86" s="214"/>
    </row>
    <row r="87" spans="1:5" x14ac:dyDescent="0.25">
      <c r="A87" s="23"/>
      <c r="B87" s="23" t="s">
        <v>81</v>
      </c>
      <c r="C87" s="217">
        <v>57884137</v>
      </c>
      <c r="D87" s="25"/>
      <c r="E87" s="214"/>
    </row>
    <row r="88" spans="1:5" ht="16.5" thickBot="1" x14ac:dyDescent="0.3">
      <c r="A88" s="23"/>
      <c r="B88" s="31" t="s">
        <v>82</v>
      </c>
      <c r="C88" s="205">
        <v>57884137</v>
      </c>
      <c r="D88" s="32"/>
      <c r="E88" s="214"/>
    </row>
    <row r="89" spans="1:5" ht="16.5" thickBot="1" x14ac:dyDescent="0.3">
      <c r="A89" s="23"/>
      <c r="B89" s="385" t="s">
        <v>83</v>
      </c>
      <c r="C89" s="386"/>
      <c r="D89" s="387"/>
      <c r="E89" s="214"/>
    </row>
    <row r="90" spans="1:5" ht="16.5" thickBot="1" x14ac:dyDescent="0.3">
      <c r="A90" s="23"/>
      <c r="B90" s="385" t="s">
        <v>84</v>
      </c>
      <c r="C90" s="386"/>
      <c r="D90" s="387"/>
      <c r="E90" s="214"/>
    </row>
    <row r="91" spans="1:5" x14ac:dyDescent="0.25">
      <c r="A91" s="23"/>
      <c r="B91" s="33" t="s">
        <v>155</v>
      </c>
      <c r="C91" s="221">
        <f>C85/C87</f>
        <v>61.477229504173138</v>
      </c>
      <c r="D91" s="28" t="s">
        <v>546</v>
      </c>
      <c r="E91" s="214"/>
    </row>
    <row r="92" spans="1:5" ht="16.5" thickBot="1" x14ac:dyDescent="0.3">
      <c r="A92" s="23"/>
      <c r="B92" s="163" t="s">
        <v>85</v>
      </c>
      <c r="C92" s="210">
        <f>C88/C86</f>
        <v>1.613579947461349E-2</v>
      </c>
      <c r="D92" s="34" t="s">
        <v>544</v>
      </c>
      <c r="E92" s="214"/>
    </row>
    <row r="93" spans="1:5" ht="16.5" thickBot="1" x14ac:dyDescent="0.3">
      <c r="A93" s="23"/>
      <c r="B93" s="218"/>
      <c r="C93" s="219"/>
      <c r="D93" s="215"/>
      <c r="E93" s="214"/>
    </row>
    <row r="94" spans="1:5" x14ac:dyDescent="0.25">
      <c r="A94" s="395"/>
      <c r="B94" s="396" t="s">
        <v>86</v>
      </c>
      <c r="C94" s="398" t="s">
        <v>556</v>
      </c>
      <c r="D94" s="399"/>
      <c r="E94" s="214"/>
    </row>
    <row r="95" spans="1:5" ht="16.5" thickBot="1" x14ac:dyDescent="0.3">
      <c r="A95" s="395"/>
      <c r="B95" s="397"/>
      <c r="C95" s="400" t="s">
        <v>87</v>
      </c>
      <c r="D95" s="401"/>
      <c r="E95" s="214"/>
    </row>
    <row r="96" spans="1:5" ht="16.5" thickBot="1" x14ac:dyDescent="0.3">
      <c r="A96" s="31"/>
      <c r="B96" s="37"/>
      <c r="C96" s="37"/>
      <c r="D96" s="37"/>
      <c r="E96" s="220"/>
    </row>
    <row r="97" spans="1:5" x14ac:dyDescent="0.25">
      <c r="B97" s="109" t="s">
        <v>156</v>
      </c>
    </row>
    <row r="98" spans="1:5" ht="16.5" thickBot="1" x14ac:dyDescent="0.3">
      <c r="B98" s="109"/>
    </row>
    <row r="99" spans="1:5" x14ac:dyDescent="0.25">
      <c r="A99" s="402" t="s">
        <v>539</v>
      </c>
      <c r="B99" s="403"/>
      <c r="C99" s="403"/>
      <c r="D99" s="403"/>
      <c r="E99" s="213"/>
    </row>
    <row r="100" spans="1:5" x14ac:dyDescent="0.25">
      <c r="A100" s="162"/>
      <c r="B100" s="388" t="s">
        <v>76</v>
      </c>
      <c r="C100" s="388"/>
      <c r="D100" s="388"/>
      <c r="E100" s="214"/>
    </row>
    <row r="101" spans="1:5" x14ac:dyDescent="0.25">
      <c r="A101" s="223"/>
      <c r="B101" s="388" t="s">
        <v>149</v>
      </c>
      <c r="C101" s="388"/>
      <c r="D101" s="388"/>
      <c r="E101" s="214"/>
    </row>
    <row r="102" spans="1:5" ht="16.5" thickBot="1" x14ac:dyDescent="0.3">
      <c r="A102" s="23"/>
      <c r="B102" s="215"/>
      <c r="C102" s="215"/>
      <c r="D102" s="215"/>
      <c r="E102" s="214"/>
    </row>
    <row r="103" spans="1:5" ht="16.5" thickBot="1" x14ac:dyDescent="0.3">
      <c r="A103" s="23"/>
      <c r="B103" s="212" t="s">
        <v>551</v>
      </c>
      <c r="C103" s="389" t="s">
        <v>552</v>
      </c>
      <c r="D103" s="390"/>
      <c r="E103" s="214"/>
    </row>
    <row r="104" spans="1:5" ht="16.5" thickBot="1" x14ac:dyDescent="0.3">
      <c r="A104" s="23"/>
      <c r="B104" s="38" t="s">
        <v>78</v>
      </c>
      <c r="C104" s="391">
        <v>8280007753</v>
      </c>
      <c r="D104" s="392"/>
      <c r="E104" s="214"/>
    </row>
    <row r="105" spans="1:5" ht="16.5" thickBot="1" x14ac:dyDescent="0.3">
      <c r="A105" s="23"/>
      <c r="B105" s="38" t="s">
        <v>150</v>
      </c>
      <c r="C105" s="393" t="s">
        <v>151</v>
      </c>
      <c r="D105" s="394"/>
      <c r="E105" s="214"/>
    </row>
    <row r="106" spans="1:5" ht="16.5" thickBot="1" x14ac:dyDescent="0.3">
      <c r="A106" s="23"/>
      <c r="B106" s="39">
        <v>8</v>
      </c>
      <c r="C106" s="383">
        <v>639730710</v>
      </c>
      <c r="D106" s="384"/>
      <c r="E106" s="214"/>
    </row>
    <row r="107" spans="1:5" ht="16.5" thickBot="1" x14ac:dyDescent="0.3">
      <c r="A107" s="23"/>
      <c r="B107" s="39">
        <v>9</v>
      </c>
      <c r="C107" s="383">
        <v>3274211322</v>
      </c>
      <c r="D107" s="384"/>
      <c r="E107" s="214"/>
    </row>
    <row r="108" spans="1:5" ht="16.5" thickBot="1" x14ac:dyDescent="0.3">
      <c r="A108" s="23"/>
      <c r="B108" s="39">
        <v>10</v>
      </c>
      <c r="C108" s="383">
        <v>1838553610</v>
      </c>
      <c r="D108" s="384"/>
      <c r="E108" s="214"/>
    </row>
    <row r="109" spans="1:5" ht="16.5" thickBot="1" x14ac:dyDescent="0.3">
      <c r="A109" s="23"/>
      <c r="B109" s="39">
        <v>16</v>
      </c>
      <c r="C109" s="383">
        <v>1755833774</v>
      </c>
      <c r="D109" s="384"/>
      <c r="E109" s="214"/>
    </row>
    <row r="110" spans="1:5" ht="16.5" thickBot="1" x14ac:dyDescent="0.3">
      <c r="A110" s="23"/>
      <c r="B110" s="39">
        <v>17</v>
      </c>
      <c r="C110" s="383">
        <v>1200706876</v>
      </c>
      <c r="D110" s="384"/>
      <c r="E110" s="214"/>
    </row>
    <row r="111" spans="1:5" ht="16.5" thickBot="1" x14ac:dyDescent="0.3">
      <c r="A111" s="23"/>
      <c r="B111" s="39">
        <v>18</v>
      </c>
      <c r="C111" s="383">
        <v>832050540</v>
      </c>
      <c r="D111" s="384"/>
      <c r="E111" s="214"/>
    </row>
    <row r="112" spans="1:5" ht="16.5" thickBot="1" x14ac:dyDescent="0.3">
      <c r="A112" s="23"/>
      <c r="B112" s="39">
        <v>19</v>
      </c>
      <c r="C112" s="383">
        <v>1206358774</v>
      </c>
      <c r="D112" s="384"/>
      <c r="E112" s="214"/>
    </row>
    <row r="113" spans="1:5" ht="32.25" thickBot="1" x14ac:dyDescent="0.3">
      <c r="A113" s="23"/>
      <c r="B113" s="40" t="s">
        <v>152</v>
      </c>
      <c r="C113" s="383">
        <f>SUM(C106:D112)</f>
        <v>10747445606</v>
      </c>
      <c r="D113" s="384"/>
      <c r="E113" s="214"/>
    </row>
    <row r="114" spans="1:5" ht="48" thickBot="1" x14ac:dyDescent="0.3">
      <c r="A114" s="23"/>
      <c r="B114" s="40" t="s">
        <v>153</v>
      </c>
      <c r="C114" s="383">
        <f>+C113/616000</f>
        <v>17447.151957792208</v>
      </c>
      <c r="D114" s="384"/>
      <c r="E114" s="214"/>
    </row>
    <row r="115" spans="1:5" x14ac:dyDescent="0.25">
      <c r="A115" s="23"/>
      <c r="B115" s="215"/>
      <c r="C115" s="216"/>
      <c r="D115" s="28"/>
      <c r="E115" s="214"/>
    </row>
    <row r="116" spans="1:5" ht="16.5" thickBot="1" x14ac:dyDescent="0.3">
      <c r="A116" s="23"/>
      <c r="B116" s="215" t="s">
        <v>154</v>
      </c>
      <c r="C116" s="216"/>
      <c r="D116" s="28"/>
      <c r="E116" s="214"/>
    </row>
    <row r="117" spans="1:5" x14ac:dyDescent="0.25">
      <c r="A117" s="23"/>
      <c r="B117" s="29" t="s">
        <v>79</v>
      </c>
      <c r="C117" s="204">
        <v>1256465903</v>
      </c>
      <c r="D117" s="30"/>
      <c r="E117" s="214"/>
    </row>
    <row r="118" spans="1:5" x14ac:dyDescent="0.25">
      <c r="A118" s="23"/>
      <c r="B118" s="23" t="s">
        <v>80</v>
      </c>
      <c r="C118" s="217">
        <v>1451450799</v>
      </c>
      <c r="D118" s="25"/>
      <c r="E118" s="214"/>
    </row>
    <row r="119" spans="1:5" x14ac:dyDescent="0.25">
      <c r="A119" s="23"/>
      <c r="B119" s="23" t="s">
        <v>81</v>
      </c>
      <c r="C119" s="217">
        <v>116050711</v>
      </c>
      <c r="D119" s="25"/>
      <c r="E119" s="214"/>
    </row>
    <row r="120" spans="1:5" ht="16.5" thickBot="1" x14ac:dyDescent="0.3">
      <c r="A120" s="23"/>
      <c r="B120" s="31" t="s">
        <v>82</v>
      </c>
      <c r="C120" s="205">
        <v>270478233</v>
      </c>
      <c r="D120" s="32"/>
      <c r="E120" s="214"/>
    </row>
    <row r="121" spans="1:5" ht="16.5" thickBot="1" x14ac:dyDescent="0.3">
      <c r="A121" s="23"/>
      <c r="B121" s="385" t="s">
        <v>83</v>
      </c>
      <c r="C121" s="386"/>
      <c r="D121" s="387"/>
      <c r="E121" s="214"/>
    </row>
    <row r="122" spans="1:5" ht="16.5" thickBot="1" x14ac:dyDescent="0.3">
      <c r="A122" s="23"/>
      <c r="B122" s="385" t="s">
        <v>84</v>
      </c>
      <c r="C122" s="386"/>
      <c r="D122" s="387"/>
      <c r="E122" s="214"/>
    </row>
    <row r="123" spans="1:5" x14ac:dyDescent="0.25">
      <c r="A123" s="23"/>
      <c r="B123" s="33" t="s">
        <v>155</v>
      </c>
      <c r="C123" s="221">
        <f>C117/C119</f>
        <v>10.826869496732337</v>
      </c>
      <c r="D123" s="28" t="s">
        <v>544</v>
      </c>
      <c r="E123" s="214"/>
    </row>
    <row r="124" spans="1:5" ht="16.5" thickBot="1" x14ac:dyDescent="0.3">
      <c r="A124" s="23"/>
      <c r="B124" s="163" t="s">
        <v>85</v>
      </c>
      <c r="C124" s="210">
        <f>C120/C118</f>
        <v>0.18635025946890535</v>
      </c>
      <c r="D124" s="34" t="s">
        <v>544</v>
      </c>
      <c r="E124" s="214"/>
    </row>
    <row r="125" spans="1:5" ht="16.5" thickBot="1" x14ac:dyDescent="0.3">
      <c r="A125" s="23"/>
      <c r="B125" s="218"/>
      <c r="C125" s="219"/>
      <c r="D125" s="215"/>
      <c r="E125" s="214"/>
    </row>
    <row r="126" spans="1:5" x14ac:dyDescent="0.25">
      <c r="A126" s="395"/>
      <c r="B126" s="396" t="s">
        <v>86</v>
      </c>
      <c r="C126" s="398" t="s">
        <v>550</v>
      </c>
      <c r="D126" s="399"/>
      <c r="E126" s="214"/>
    </row>
    <row r="127" spans="1:5" ht="16.5" thickBot="1" x14ac:dyDescent="0.3">
      <c r="A127" s="395"/>
      <c r="B127" s="397"/>
      <c r="C127" s="400" t="s">
        <v>87</v>
      </c>
      <c r="D127" s="401"/>
      <c r="E127" s="214"/>
    </row>
    <row r="128" spans="1:5" ht="16.5" thickBot="1" x14ac:dyDescent="0.3">
      <c r="A128" s="31"/>
      <c r="B128" s="37"/>
      <c r="C128" s="37"/>
      <c r="D128" s="37"/>
      <c r="E128" s="220"/>
    </row>
    <row r="129" spans="1:5" x14ac:dyDescent="0.25">
      <c r="B129" s="109" t="s">
        <v>156</v>
      </c>
    </row>
    <row r="130" spans="1:5" x14ac:dyDescent="0.25">
      <c r="B130" s="109"/>
    </row>
    <row r="131" spans="1:5" ht="16.5" thickBot="1" x14ac:dyDescent="0.3"/>
    <row r="132" spans="1:5" x14ac:dyDescent="0.25">
      <c r="A132" s="402" t="s">
        <v>539</v>
      </c>
      <c r="B132" s="403"/>
      <c r="C132" s="403"/>
      <c r="D132" s="403"/>
      <c r="E132" s="213"/>
    </row>
    <row r="133" spans="1:5" x14ac:dyDescent="0.25">
      <c r="A133" s="162"/>
      <c r="B133" s="388" t="s">
        <v>76</v>
      </c>
      <c r="C133" s="388"/>
      <c r="D133" s="388"/>
      <c r="E133" s="214"/>
    </row>
    <row r="134" spans="1:5" x14ac:dyDescent="0.25">
      <c r="A134" s="223"/>
      <c r="B134" s="388" t="s">
        <v>149</v>
      </c>
      <c r="C134" s="388"/>
      <c r="D134" s="388"/>
      <c r="E134" s="214"/>
    </row>
    <row r="135" spans="1:5" ht="16.5" thickBot="1" x14ac:dyDescent="0.3">
      <c r="A135" s="23"/>
      <c r="B135" s="215"/>
      <c r="C135" s="215"/>
      <c r="D135" s="215"/>
      <c r="E135" s="214"/>
    </row>
    <row r="136" spans="1:5" ht="16.5" thickBot="1" x14ac:dyDescent="0.3">
      <c r="A136" s="23"/>
      <c r="B136" s="212" t="s">
        <v>77</v>
      </c>
      <c r="C136" s="389" t="s">
        <v>548</v>
      </c>
      <c r="D136" s="390"/>
      <c r="E136" s="214"/>
    </row>
    <row r="137" spans="1:5" ht="16.5" thickBot="1" x14ac:dyDescent="0.3">
      <c r="A137" s="23"/>
      <c r="B137" s="38" t="s">
        <v>549</v>
      </c>
      <c r="C137" s="391">
        <v>9006294514</v>
      </c>
      <c r="D137" s="392"/>
      <c r="E137" s="214"/>
    </row>
    <row r="138" spans="1:5" ht="16.5" thickBot="1" x14ac:dyDescent="0.3">
      <c r="A138" s="23"/>
      <c r="B138" s="38" t="s">
        <v>150</v>
      </c>
      <c r="C138" s="393" t="s">
        <v>151</v>
      </c>
      <c r="D138" s="394"/>
      <c r="E138" s="214"/>
    </row>
    <row r="139" spans="1:5" ht="16.5" thickBot="1" x14ac:dyDescent="0.3">
      <c r="A139" s="23"/>
      <c r="B139" s="39">
        <v>1</v>
      </c>
      <c r="C139" s="406">
        <v>1385234500</v>
      </c>
      <c r="D139" s="407"/>
      <c r="E139" s="214"/>
    </row>
    <row r="140" spans="1:5" ht="16.5" thickBot="1" x14ac:dyDescent="0.3">
      <c r="A140" s="23"/>
      <c r="B140" s="39">
        <v>9</v>
      </c>
      <c r="C140" s="406">
        <v>3274211322</v>
      </c>
      <c r="D140" s="407"/>
      <c r="E140" s="214"/>
    </row>
    <row r="141" spans="1:5" ht="16.5" thickBot="1" x14ac:dyDescent="0.3">
      <c r="A141" s="23"/>
      <c r="B141" s="39">
        <v>19</v>
      </c>
      <c r="C141" s="406">
        <v>1206358774</v>
      </c>
      <c r="D141" s="407"/>
      <c r="E141" s="214"/>
    </row>
    <row r="142" spans="1:5" ht="16.5" thickBot="1" x14ac:dyDescent="0.3">
      <c r="A142" s="23"/>
      <c r="B142" s="39">
        <v>3</v>
      </c>
      <c r="C142" s="406">
        <v>733261808</v>
      </c>
      <c r="D142" s="407"/>
      <c r="E142" s="214"/>
    </row>
    <row r="143" spans="1:5" ht="16.5" thickBot="1" x14ac:dyDescent="0.3">
      <c r="A143" s="23"/>
      <c r="B143" s="39">
        <v>5</v>
      </c>
      <c r="C143" s="406">
        <v>1252968600</v>
      </c>
      <c r="D143" s="407"/>
      <c r="E143" s="214"/>
    </row>
    <row r="144" spans="1:5" ht="16.5" thickBot="1" x14ac:dyDescent="0.3">
      <c r="A144" s="23"/>
      <c r="B144" s="39">
        <v>8</v>
      </c>
      <c r="C144" s="406">
        <v>639730710</v>
      </c>
      <c r="D144" s="407"/>
      <c r="E144" s="214"/>
    </row>
    <row r="145" spans="1:5" ht="32.25" thickBot="1" x14ac:dyDescent="0.3">
      <c r="A145" s="23"/>
      <c r="B145" s="40" t="s">
        <v>152</v>
      </c>
      <c r="C145" s="406">
        <f>SUM(C139:D144)</f>
        <v>8491765714</v>
      </c>
      <c r="D145" s="407"/>
      <c r="E145" s="214"/>
    </row>
    <row r="146" spans="1:5" ht="48" thickBot="1" x14ac:dyDescent="0.3">
      <c r="A146" s="23"/>
      <c r="B146" s="40" t="s">
        <v>153</v>
      </c>
      <c r="C146" s="383">
        <f>+C145/616000</f>
        <v>13785.3339512987</v>
      </c>
      <c r="D146" s="384"/>
      <c r="E146" s="214"/>
    </row>
    <row r="147" spans="1:5" x14ac:dyDescent="0.25">
      <c r="A147" s="23"/>
      <c r="B147" s="215"/>
      <c r="C147" s="216"/>
      <c r="D147" s="28"/>
      <c r="E147" s="214"/>
    </row>
    <row r="148" spans="1:5" ht="16.5" thickBot="1" x14ac:dyDescent="0.3">
      <c r="A148" s="23"/>
      <c r="B148" s="215" t="s">
        <v>154</v>
      </c>
      <c r="C148" s="216"/>
      <c r="D148" s="28"/>
      <c r="E148" s="214"/>
    </row>
    <row r="149" spans="1:5" x14ac:dyDescent="0.25">
      <c r="A149" s="23"/>
      <c r="B149" s="29" t="s">
        <v>79</v>
      </c>
      <c r="C149" s="204">
        <v>1532201831</v>
      </c>
      <c r="D149" s="30"/>
      <c r="E149" s="214"/>
    </row>
    <row r="150" spans="1:5" x14ac:dyDescent="0.25">
      <c r="A150" s="23"/>
      <c r="B150" s="23" t="s">
        <v>80</v>
      </c>
      <c r="C150" s="217">
        <v>2278444271</v>
      </c>
      <c r="D150" s="25"/>
      <c r="E150" s="214"/>
    </row>
    <row r="151" spans="1:5" x14ac:dyDescent="0.25">
      <c r="A151" s="23"/>
      <c r="B151" s="23" t="s">
        <v>81</v>
      </c>
      <c r="C151" s="217">
        <v>424897613</v>
      </c>
      <c r="D151" s="25"/>
      <c r="E151" s="214"/>
    </row>
    <row r="152" spans="1:5" ht="16.5" thickBot="1" x14ac:dyDescent="0.3">
      <c r="A152" s="23"/>
      <c r="B152" s="31" t="s">
        <v>82</v>
      </c>
      <c r="C152" s="205">
        <v>1433074831</v>
      </c>
      <c r="D152" s="32"/>
      <c r="E152" s="214"/>
    </row>
    <row r="153" spans="1:5" ht="16.5" thickBot="1" x14ac:dyDescent="0.3">
      <c r="A153" s="23"/>
      <c r="B153" s="385" t="s">
        <v>83</v>
      </c>
      <c r="C153" s="386"/>
      <c r="D153" s="387"/>
      <c r="E153" s="214"/>
    </row>
    <row r="154" spans="1:5" ht="16.5" thickBot="1" x14ac:dyDescent="0.3">
      <c r="A154" s="23"/>
      <c r="B154" s="385" t="s">
        <v>84</v>
      </c>
      <c r="C154" s="386"/>
      <c r="D154" s="387"/>
      <c r="E154" s="214"/>
    </row>
    <row r="155" spans="1:5" x14ac:dyDescent="0.25">
      <c r="A155" s="23"/>
      <c r="B155" s="33" t="s">
        <v>155</v>
      </c>
      <c r="C155" s="221">
        <f>C150/C152</f>
        <v>1.5898990211209703</v>
      </c>
      <c r="D155" s="28" t="s">
        <v>543</v>
      </c>
      <c r="E155" s="214"/>
    </row>
    <row r="156" spans="1:5" ht="16.5" thickBot="1" x14ac:dyDescent="0.3">
      <c r="A156" s="23"/>
      <c r="B156" s="163" t="s">
        <v>85</v>
      </c>
      <c r="C156" s="210">
        <f>C152/C150</f>
        <v>0.62897076274375108</v>
      </c>
      <c r="D156" s="34" t="s">
        <v>543</v>
      </c>
      <c r="E156" s="214"/>
    </row>
    <row r="157" spans="1:5" ht="16.5" thickBot="1" x14ac:dyDescent="0.3">
      <c r="A157" s="23"/>
      <c r="B157" s="218"/>
      <c r="C157" s="219"/>
      <c r="D157" s="215"/>
      <c r="E157" s="214"/>
    </row>
    <row r="158" spans="1:5" x14ac:dyDescent="0.25">
      <c r="A158" s="395"/>
      <c r="B158" s="396" t="s">
        <v>86</v>
      </c>
      <c r="C158" s="398" t="s">
        <v>550</v>
      </c>
      <c r="D158" s="399"/>
      <c r="E158" s="214"/>
    </row>
    <row r="159" spans="1:5" ht="16.5" thickBot="1" x14ac:dyDescent="0.3">
      <c r="A159" s="395"/>
      <c r="B159" s="397"/>
      <c r="C159" s="400" t="s">
        <v>87</v>
      </c>
      <c r="D159" s="401"/>
      <c r="E159" s="214"/>
    </row>
    <row r="160" spans="1:5" ht="16.5" thickBot="1" x14ac:dyDescent="0.3">
      <c r="A160" s="31"/>
      <c r="B160" s="37"/>
      <c r="C160" s="37"/>
      <c r="D160" s="37"/>
      <c r="E160" s="220"/>
    </row>
    <row r="161" spans="1:5" x14ac:dyDescent="0.25">
      <c r="B161" s="109" t="s">
        <v>156</v>
      </c>
    </row>
    <row r="163" spans="1:5" ht="16.5" thickBot="1" x14ac:dyDescent="0.3"/>
    <row r="164" spans="1:5" x14ac:dyDescent="0.25">
      <c r="A164" s="402" t="s">
        <v>539</v>
      </c>
      <c r="B164" s="403"/>
      <c r="C164" s="403"/>
      <c r="D164" s="403"/>
      <c r="E164" s="213"/>
    </row>
    <row r="165" spans="1:5" x14ac:dyDescent="0.25">
      <c r="A165" s="162"/>
      <c r="B165" s="388" t="s">
        <v>76</v>
      </c>
      <c r="C165" s="388"/>
      <c r="D165" s="388"/>
      <c r="E165" s="214"/>
    </row>
    <row r="166" spans="1:5" x14ac:dyDescent="0.25">
      <c r="A166" s="223"/>
      <c r="B166" s="388" t="s">
        <v>149</v>
      </c>
      <c r="C166" s="388"/>
      <c r="D166" s="388"/>
      <c r="E166" s="214"/>
    </row>
    <row r="167" spans="1:5" ht="16.5" thickBot="1" x14ac:dyDescent="0.3">
      <c r="A167" s="23"/>
      <c r="B167" s="215"/>
      <c r="C167" s="215"/>
      <c r="D167" s="215"/>
      <c r="E167" s="214"/>
    </row>
    <row r="168" spans="1:5" ht="16.5" thickBot="1" x14ac:dyDescent="0.3">
      <c r="A168" s="23"/>
      <c r="B168" s="212" t="s">
        <v>77</v>
      </c>
      <c r="C168" s="389" t="s">
        <v>545</v>
      </c>
      <c r="D168" s="390"/>
      <c r="E168" s="214"/>
    </row>
    <row r="169" spans="1:5" ht="16.5" thickBot="1" x14ac:dyDescent="0.3">
      <c r="A169" s="23"/>
      <c r="B169" s="38" t="s">
        <v>549</v>
      </c>
      <c r="C169" s="391">
        <v>8911900472</v>
      </c>
      <c r="D169" s="392"/>
      <c r="E169" s="214"/>
    </row>
    <row r="170" spans="1:5" ht="16.5" thickBot="1" x14ac:dyDescent="0.3">
      <c r="A170" s="23"/>
      <c r="B170" s="38" t="s">
        <v>150</v>
      </c>
      <c r="C170" s="404" t="s">
        <v>151</v>
      </c>
      <c r="D170" s="405"/>
      <c r="E170" s="214"/>
    </row>
    <row r="171" spans="1:5" ht="16.5" thickBot="1" x14ac:dyDescent="0.3">
      <c r="A171" s="23"/>
      <c r="B171" s="39">
        <v>2</v>
      </c>
      <c r="C171" s="383">
        <v>313242150</v>
      </c>
      <c r="D171" s="384"/>
      <c r="E171" s="214"/>
    </row>
    <row r="172" spans="1:5" ht="16.5" thickBot="1" x14ac:dyDescent="0.3">
      <c r="A172" s="23"/>
      <c r="B172" s="39">
        <v>5</v>
      </c>
      <c r="C172" s="383">
        <v>1252968600</v>
      </c>
      <c r="D172" s="384"/>
      <c r="E172" s="214"/>
    </row>
    <row r="173" spans="1:5" ht="16.5" thickBot="1" x14ac:dyDescent="0.3">
      <c r="A173" s="23"/>
      <c r="B173" s="39">
        <v>6</v>
      </c>
      <c r="C173" s="383">
        <v>1053997446</v>
      </c>
      <c r="D173" s="384"/>
      <c r="E173" s="214"/>
    </row>
    <row r="174" spans="1:5" ht="16.5" thickBot="1" x14ac:dyDescent="0.3">
      <c r="A174" s="23"/>
      <c r="B174" s="39"/>
      <c r="C174" s="383"/>
      <c r="D174" s="384"/>
      <c r="E174" s="214"/>
    </row>
    <row r="175" spans="1:5" ht="32.25" thickBot="1" x14ac:dyDescent="0.3">
      <c r="A175" s="23"/>
      <c r="B175" s="40" t="s">
        <v>152</v>
      </c>
      <c r="C175" s="383">
        <f>SUM(C171:D174)</f>
        <v>2620208196</v>
      </c>
      <c r="D175" s="384"/>
      <c r="E175" s="214"/>
    </row>
    <row r="176" spans="1:5" ht="48" thickBot="1" x14ac:dyDescent="0.3">
      <c r="A176" s="23"/>
      <c r="B176" s="40" t="s">
        <v>153</v>
      </c>
      <c r="C176" s="383">
        <f>+C175/616000</f>
        <v>4253.5847337662335</v>
      </c>
      <c r="D176" s="384"/>
      <c r="E176" s="214"/>
    </row>
    <row r="177" spans="1:5" x14ac:dyDescent="0.25">
      <c r="A177" s="23"/>
      <c r="B177" s="215"/>
      <c r="C177" s="216"/>
      <c r="D177" s="28"/>
      <c r="E177" s="214"/>
    </row>
    <row r="178" spans="1:5" ht="16.5" thickBot="1" x14ac:dyDescent="0.3">
      <c r="A178" s="23"/>
      <c r="B178" s="215" t="s">
        <v>154</v>
      </c>
      <c r="C178" s="216"/>
      <c r="D178" s="28"/>
      <c r="E178" s="214"/>
    </row>
    <row r="179" spans="1:5" x14ac:dyDescent="0.25">
      <c r="A179" s="23"/>
      <c r="B179" s="29" t="s">
        <v>79</v>
      </c>
      <c r="C179" s="204">
        <v>6836912457</v>
      </c>
      <c r="D179" s="30"/>
      <c r="E179" s="214"/>
    </row>
    <row r="180" spans="1:5" x14ac:dyDescent="0.25">
      <c r="A180" s="23"/>
      <c r="B180" s="23" t="s">
        <v>80</v>
      </c>
      <c r="C180" s="217">
        <v>30070801703</v>
      </c>
      <c r="D180" s="25"/>
      <c r="E180" s="214"/>
    </row>
    <row r="181" spans="1:5" x14ac:dyDescent="0.25">
      <c r="A181" s="23"/>
      <c r="B181" s="23" t="s">
        <v>81</v>
      </c>
      <c r="C181" s="217">
        <v>6393934481</v>
      </c>
      <c r="D181" s="25"/>
      <c r="E181" s="214"/>
    </row>
    <row r="182" spans="1:5" ht="16.5" thickBot="1" x14ac:dyDescent="0.3">
      <c r="A182" s="23"/>
      <c r="B182" s="31" t="s">
        <v>82</v>
      </c>
      <c r="C182" s="205">
        <v>15753198214</v>
      </c>
      <c r="D182" s="32"/>
      <c r="E182" s="214"/>
    </row>
    <row r="183" spans="1:5" ht="16.5" thickBot="1" x14ac:dyDescent="0.3">
      <c r="A183" s="23"/>
      <c r="B183" s="385" t="s">
        <v>83</v>
      </c>
      <c r="C183" s="386"/>
      <c r="D183" s="387"/>
      <c r="E183" s="214"/>
    </row>
    <row r="184" spans="1:5" ht="16.5" thickBot="1" x14ac:dyDescent="0.3">
      <c r="A184" s="23"/>
      <c r="B184" s="385" t="s">
        <v>84</v>
      </c>
      <c r="C184" s="386"/>
      <c r="D184" s="387"/>
      <c r="E184" s="214"/>
    </row>
    <row r="185" spans="1:5" x14ac:dyDescent="0.25">
      <c r="A185" s="23"/>
      <c r="B185" s="33" t="s">
        <v>155</v>
      </c>
      <c r="C185" s="221">
        <f>C179/C181</f>
        <v>1.0692809689114486</v>
      </c>
      <c r="D185" s="28" t="s">
        <v>544</v>
      </c>
      <c r="E185" s="214"/>
    </row>
    <row r="186" spans="1:5" ht="16.5" thickBot="1" x14ac:dyDescent="0.3">
      <c r="A186" s="23"/>
      <c r="B186" s="163" t="s">
        <v>85</v>
      </c>
      <c r="C186" s="210">
        <f>C182/C180</f>
        <v>0.52387024362002255</v>
      </c>
      <c r="D186" s="34" t="s">
        <v>544</v>
      </c>
      <c r="E186" s="214"/>
    </row>
    <row r="187" spans="1:5" ht="16.5" thickBot="1" x14ac:dyDescent="0.3">
      <c r="A187" s="23"/>
      <c r="B187" s="218"/>
      <c r="C187" s="219"/>
      <c r="D187" s="215"/>
      <c r="E187" s="214"/>
    </row>
    <row r="188" spans="1:5" x14ac:dyDescent="0.25">
      <c r="A188" s="395"/>
      <c r="B188" s="396" t="s">
        <v>86</v>
      </c>
      <c r="C188" s="398" t="s">
        <v>553</v>
      </c>
      <c r="D188" s="399"/>
      <c r="E188" s="214"/>
    </row>
    <row r="189" spans="1:5" ht="16.5" thickBot="1" x14ac:dyDescent="0.3">
      <c r="A189" s="395"/>
      <c r="B189" s="397"/>
      <c r="C189" s="400" t="s">
        <v>87</v>
      </c>
      <c r="D189" s="401"/>
      <c r="E189" s="214"/>
    </row>
    <row r="190" spans="1:5" ht="16.5" thickBot="1" x14ac:dyDescent="0.3">
      <c r="A190" s="31"/>
      <c r="B190" s="37"/>
      <c r="C190" s="37"/>
      <c r="D190" s="37"/>
      <c r="E190" s="220"/>
    </row>
    <row r="191" spans="1:5" x14ac:dyDescent="0.25">
      <c r="B191" s="109" t="s">
        <v>156</v>
      </c>
    </row>
    <row r="193" spans="1:5" ht="16.5" thickBot="1" x14ac:dyDescent="0.3"/>
    <row r="194" spans="1:5" x14ac:dyDescent="0.25">
      <c r="A194" s="402" t="s">
        <v>157</v>
      </c>
      <c r="B194" s="403"/>
      <c r="C194" s="403"/>
      <c r="D194" s="403"/>
      <c r="E194" s="411"/>
    </row>
    <row r="195" spans="1:5" x14ac:dyDescent="0.25">
      <c r="A195" s="412" t="s">
        <v>76</v>
      </c>
      <c r="B195" s="413"/>
      <c r="C195" s="413"/>
      <c r="D195" s="413"/>
      <c r="E195" s="414"/>
    </row>
    <row r="196" spans="1:5" x14ac:dyDescent="0.25">
      <c r="A196" s="412" t="s">
        <v>149</v>
      </c>
      <c r="B196" s="413"/>
      <c r="C196" s="413"/>
      <c r="D196" s="413"/>
      <c r="E196" s="414"/>
    </row>
    <row r="197" spans="1:5" thickBot="1" x14ac:dyDescent="0.3">
      <c r="A197" s="23"/>
      <c r="B197" s="24"/>
      <c r="C197" s="24"/>
      <c r="D197" s="24"/>
      <c r="E197" s="25"/>
    </row>
    <row r="198" spans="1:5" ht="26.25" customHeight="1" thickBot="1" x14ac:dyDescent="0.3">
      <c r="A198" s="23"/>
      <c r="B198" s="26" t="s">
        <v>77</v>
      </c>
      <c r="C198" s="389" t="s">
        <v>238</v>
      </c>
      <c r="D198" s="390"/>
      <c r="E198" s="25"/>
    </row>
    <row r="199" spans="1:5" ht="27.75" customHeight="1" thickBot="1" x14ac:dyDescent="0.3">
      <c r="A199" s="23"/>
      <c r="B199" s="38" t="s">
        <v>78</v>
      </c>
      <c r="C199" s="391">
        <v>8000126454</v>
      </c>
      <c r="D199" s="392"/>
      <c r="E199" s="25"/>
    </row>
    <row r="200" spans="1:5" ht="29.25" customHeight="1" thickBot="1" x14ac:dyDescent="0.3">
      <c r="A200" s="23"/>
      <c r="B200" s="38" t="s">
        <v>150</v>
      </c>
      <c r="C200" s="404" t="s">
        <v>151</v>
      </c>
      <c r="D200" s="405"/>
      <c r="E200" s="25"/>
    </row>
    <row r="201" spans="1:5" ht="16.5" thickBot="1" x14ac:dyDescent="0.3">
      <c r="A201" s="23"/>
      <c r="B201" s="39">
        <v>4</v>
      </c>
      <c r="C201" s="383">
        <v>1252968600</v>
      </c>
      <c r="D201" s="384"/>
      <c r="E201" s="25"/>
    </row>
    <row r="202" spans="1:5" ht="36.75" customHeight="1" thickBot="1" x14ac:dyDescent="0.3">
      <c r="A202" s="23"/>
      <c r="B202" s="40" t="s">
        <v>152</v>
      </c>
      <c r="C202" s="383">
        <f>SUM(C201:D201)</f>
        <v>1252968600</v>
      </c>
      <c r="D202" s="384"/>
      <c r="E202" s="25"/>
    </row>
    <row r="203" spans="1:5" ht="36.75" customHeight="1" thickBot="1" x14ac:dyDescent="0.3">
      <c r="A203" s="23"/>
      <c r="B203" s="40" t="s">
        <v>153</v>
      </c>
      <c r="C203" s="383">
        <f>+C202/616000</f>
        <v>2034.039935064935</v>
      </c>
      <c r="D203" s="384"/>
      <c r="E203" s="25"/>
    </row>
    <row r="204" spans="1:5" ht="24.75" customHeight="1" x14ac:dyDescent="0.25">
      <c r="A204" s="23"/>
      <c r="B204" s="24"/>
      <c r="C204" s="27"/>
      <c r="D204" s="28"/>
      <c r="E204" s="25"/>
    </row>
    <row r="205" spans="1:5" ht="28.5" customHeight="1" thickBot="1" x14ac:dyDescent="0.3">
      <c r="A205" s="23"/>
      <c r="B205" s="24" t="s">
        <v>154</v>
      </c>
      <c r="C205" s="27"/>
      <c r="D205" s="28"/>
      <c r="E205" s="25"/>
    </row>
    <row r="206" spans="1:5" ht="27" customHeight="1" x14ac:dyDescent="0.25">
      <c r="A206" s="23"/>
      <c r="B206" s="29" t="s">
        <v>79</v>
      </c>
      <c r="C206" s="206">
        <v>6924296106</v>
      </c>
      <c r="D206" s="30"/>
      <c r="E206" s="25"/>
    </row>
    <row r="207" spans="1:5" ht="28.5" customHeight="1" x14ac:dyDescent="0.25">
      <c r="A207" s="23"/>
      <c r="B207" s="23" t="s">
        <v>80</v>
      </c>
      <c r="C207" s="207">
        <v>8476363653</v>
      </c>
      <c r="D207" s="25"/>
      <c r="E207" s="25"/>
    </row>
    <row r="208" spans="1:5" ht="15" x14ac:dyDescent="0.25">
      <c r="A208" s="23"/>
      <c r="B208" s="23" t="s">
        <v>81</v>
      </c>
      <c r="C208" s="207">
        <v>41979003</v>
      </c>
      <c r="D208" s="25"/>
      <c r="E208" s="25"/>
    </row>
    <row r="209" spans="1:5" ht="27" customHeight="1" thickBot="1" x14ac:dyDescent="0.3">
      <c r="A209" s="23"/>
      <c r="B209" s="31" t="s">
        <v>82</v>
      </c>
      <c r="C209" s="208">
        <v>5355582025</v>
      </c>
      <c r="D209" s="32"/>
      <c r="E209" s="25"/>
    </row>
    <row r="210" spans="1:5" ht="27" customHeight="1" thickBot="1" x14ac:dyDescent="0.3">
      <c r="A210" s="23"/>
      <c r="B210" s="385" t="s">
        <v>83</v>
      </c>
      <c r="C210" s="386"/>
      <c r="D210" s="387"/>
      <c r="E210" s="25"/>
    </row>
    <row r="211" spans="1:5" ht="16.5" thickBot="1" x14ac:dyDescent="0.3">
      <c r="A211" s="23"/>
      <c r="B211" s="385" t="s">
        <v>84</v>
      </c>
      <c r="C211" s="386"/>
      <c r="D211" s="387"/>
      <c r="E211" s="25"/>
    </row>
    <row r="212" spans="1:5" x14ac:dyDescent="0.25">
      <c r="A212" s="23"/>
      <c r="B212" s="33" t="s">
        <v>155</v>
      </c>
      <c r="C212" s="209">
        <f>C206/C208</f>
        <v>164.9466545453688</v>
      </c>
      <c r="D212" s="28" t="s">
        <v>1578</v>
      </c>
      <c r="E212" s="25"/>
    </row>
    <row r="213" spans="1:5" ht="16.5" thickBot="1" x14ac:dyDescent="0.3">
      <c r="A213" s="23"/>
      <c r="B213" s="163" t="s">
        <v>85</v>
      </c>
      <c r="C213" s="210">
        <f>C209/C207</f>
        <v>0.63182541998472708</v>
      </c>
      <c r="D213" s="34" t="s">
        <v>1578</v>
      </c>
      <c r="E213" s="25"/>
    </row>
    <row r="214" spans="1:5" ht="16.5" thickBot="1" x14ac:dyDescent="0.3">
      <c r="A214" s="23"/>
      <c r="B214" s="35"/>
      <c r="C214" s="36"/>
      <c r="D214" s="24"/>
      <c r="E214" s="107"/>
    </row>
    <row r="215" spans="1:5" x14ac:dyDescent="0.25">
      <c r="A215" s="395"/>
      <c r="B215" s="396" t="s">
        <v>86</v>
      </c>
      <c r="C215" s="398" t="s">
        <v>538</v>
      </c>
      <c r="D215" s="399"/>
      <c r="E215" s="410"/>
    </row>
    <row r="216" spans="1:5" ht="16.5" thickBot="1" x14ac:dyDescent="0.3">
      <c r="A216" s="395"/>
      <c r="B216" s="397"/>
      <c r="C216" s="400" t="s">
        <v>87</v>
      </c>
      <c r="D216" s="401"/>
      <c r="E216" s="410"/>
    </row>
    <row r="217" spans="1:5" thickBot="1" x14ac:dyDescent="0.3">
      <c r="A217" s="31"/>
      <c r="B217" s="37"/>
      <c r="C217" s="37"/>
      <c r="D217" s="37"/>
      <c r="E217" s="32"/>
    </row>
    <row r="218" spans="1:5" x14ac:dyDescent="0.25">
      <c r="B218" s="109" t="s">
        <v>156</v>
      </c>
    </row>
  </sheetData>
  <mergeCells count="139">
    <mergeCell ref="C142:D142"/>
    <mergeCell ref="C138:D138"/>
    <mergeCell ref="C139:D139"/>
    <mergeCell ref="C140:D140"/>
    <mergeCell ref="C110:D110"/>
    <mergeCell ref="C111:D111"/>
    <mergeCell ref="C109:D109"/>
    <mergeCell ref="C112:D112"/>
    <mergeCell ref="C113:D113"/>
    <mergeCell ref="C114:D114"/>
    <mergeCell ref="B121:D121"/>
    <mergeCell ref="B122:D122"/>
    <mergeCell ref="C136:D136"/>
    <mergeCell ref="C137:D137"/>
    <mergeCell ref="A126:A127"/>
    <mergeCell ref="B126:B127"/>
    <mergeCell ref="C126:D126"/>
    <mergeCell ref="C127:D127"/>
    <mergeCell ref="E215:E216"/>
    <mergeCell ref="A194:E194"/>
    <mergeCell ref="A195:E195"/>
    <mergeCell ref="A196:E196"/>
    <mergeCell ref="C216:D216"/>
    <mergeCell ref="B211:D211"/>
    <mergeCell ref="A215:A216"/>
    <mergeCell ref="B215:B216"/>
    <mergeCell ref="C215:D215"/>
    <mergeCell ref="C198:D198"/>
    <mergeCell ref="C199:D199"/>
    <mergeCell ref="C203:D203"/>
    <mergeCell ref="B210:D210"/>
    <mergeCell ref="C201:D201"/>
    <mergeCell ref="C200:D200"/>
    <mergeCell ref="C202:D202"/>
    <mergeCell ref="C141:D141"/>
    <mergeCell ref="A132:D132"/>
    <mergeCell ref="B133:D133"/>
    <mergeCell ref="B134:D134"/>
    <mergeCell ref="A1:D1"/>
    <mergeCell ref="B2:D2"/>
    <mergeCell ref="B3:D3"/>
    <mergeCell ref="C11:D11"/>
    <mergeCell ref="C12:D12"/>
    <mergeCell ref="C13:D13"/>
    <mergeCell ref="C14:D14"/>
    <mergeCell ref="C15:D15"/>
    <mergeCell ref="C16:D16"/>
    <mergeCell ref="B23:D23"/>
    <mergeCell ref="C9:D9"/>
    <mergeCell ref="C10:D10"/>
    <mergeCell ref="C5:D5"/>
    <mergeCell ref="C6:D6"/>
    <mergeCell ref="C7:D7"/>
    <mergeCell ref="C8:D8"/>
    <mergeCell ref="A99:D99"/>
    <mergeCell ref="B100:D100"/>
    <mergeCell ref="B24:D24"/>
    <mergeCell ref="A28:A29"/>
    <mergeCell ref="B28:B29"/>
    <mergeCell ref="C28:D28"/>
    <mergeCell ref="C29:D29"/>
    <mergeCell ref="C44:D44"/>
    <mergeCell ref="C45:D45"/>
    <mergeCell ref="B52:D52"/>
    <mergeCell ref="B53:D53"/>
    <mergeCell ref="C40:D40"/>
    <mergeCell ref="C41:D41"/>
    <mergeCell ref="C42:D42"/>
    <mergeCell ref="C43:D43"/>
    <mergeCell ref="A34:D34"/>
    <mergeCell ref="B35:D35"/>
    <mergeCell ref="C168:D168"/>
    <mergeCell ref="C169:D169"/>
    <mergeCell ref="C143:D143"/>
    <mergeCell ref="C144:D144"/>
    <mergeCell ref="C145:D145"/>
    <mergeCell ref="C146:D146"/>
    <mergeCell ref="B153:D153"/>
    <mergeCell ref="A164:D164"/>
    <mergeCell ref="B165:D165"/>
    <mergeCell ref="B166:D166"/>
    <mergeCell ref="B154:D154"/>
    <mergeCell ref="A158:A159"/>
    <mergeCell ref="B158:B159"/>
    <mergeCell ref="C158:D158"/>
    <mergeCell ref="C159:D159"/>
    <mergeCell ref="B184:D184"/>
    <mergeCell ref="A188:A189"/>
    <mergeCell ref="B188:B189"/>
    <mergeCell ref="C188:D188"/>
    <mergeCell ref="C189:D189"/>
    <mergeCell ref="C170:D170"/>
    <mergeCell ref="C171:D171"/>
    <mergeCell ref="C172:D172"/>
    <mergeCell ref="C173:D173"/>
    <mergeCell ref="C174:D174"/>
    <mergeCell ref="C175:D175"/>
    <mergeCell ref="C176:D176"/>
    <mergeCell ref="B183:D183"/>
    <mergeCell ref="B36:D36"/>
    <mergeCell ref="C38:D38"/>
    <mergeCell ref="C39:D39"/>
    <mergeCell ref="B63:D63"/>
    <mergeCell ref="B64:D64"/>
    <mergeCell ref="C66:D66"/>
    <mergeCell ref="C67:D67"/>
    <mergeCell ref="C68:D68"/>
    <mergeCell ref="C78:D78"/>
    <mergeCell ref="C107:D107"/>
    <mergeCell ref="C108:D108"/>
    <mergeCell ref="A57:A58"/>
    <mergeCell ref="B57:B58"/>
    <mergeCell ref="C57:D57"/>
    <mergeCell ref="C58:D58"/>
    <mergeCell ref="A62:D62"/>
    <mergeCell ref="C74:D74"/>
    <mergeCell ref="C75:D75"/>
    <mergeCell ref="C76:D76"/>
    <mergeCell ref="C77:D77"/>
    <mergeCell ref="C69:D69"/>
    <mergeCell ref="C70:D70"/>
    <mergeCell ref="C71:D71"/>
    <mergeCell ref="C72:D72"/>
    <mergeCell ref="C73:D73"/>
    <mergeCell ref="A94:A95"/>
    <mergeCell ref="B94:B95"/>
    <mergeCell ref="C94:D94"/>
    <mergeCell ref="C95:D95"/>
    <mergeCell ref="C79:D79"/>
    <mergeCell ref="C80:D80"/>
    <mergeCell ref="C81:D81"/>
    <mergeCell ref="C82:D82"/>
    <mergeCell ref="B89:D89"/>
    <mergeCell ref="B90:D90"/>
    <mergeCell ref="B101:D101"/>
    <mergeCell ref="C103:D103"/>
    <mergeCell ref="C104:D104"/>
    <mergeCell ref="C105:D105"/>
    <mergeCell ref="C106:D106"/>
  </mergeCells>
  <pageMargins left="0.70866141732283472" right="0.70866141732283472" top="0.74803149606299213" bottom="0.74803149606299213" header="0.31496062992125984" footer="0.31496062992125984"/>
  <pageSetup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64"/>
  <sheetViews>
    <sheetView topLeftCell="A25" zoomScale="80" zoomScaleNormal="80" workbookViewId="0">
      <selection activeCell="C12" sqref="C12"/>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30.285156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664</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666</v>
      </c>
      <c r="D10" s="420"/>
      <c r="E10" s="421"/>
      <c r="F10" s="1"/>
      <c r="G10" s="1"/>
      <c r="H10" s="1"/>
      <c r="I10" s="1"/>
      <c r="J10" s="1"/>
      <c r="K10" s="1"/>
      <c r="L10" s="1"/>
      <c r="M10" s="1"/>
      <c r="N10" s="2"/>
    </row>
    <row r="11" spans="2:16" ht="16.5" thickBot="1" x14ac:dyDescent="0.3">
      <c r="B11" s="47" t="s">
        <v>8</v>
      </c>
      <c r="C11" s="48">
        <v>41982</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9"/>
      <c r="D14" s="187" t="s">
        <v>11</v>
      </c>
      <c r="E14" s="187" t="s">
        <v>12</v>
      </c>
      <c r="F14" s="187" t="s">
        <v>28</v>
      </c>
      <c r="G14" s="42"/>
      <c r="I14" s="56"/>
      <c r="J14" s="56"/>
      <c r="K14" s="56"/>
      <c r="L14" s="56"/>
      <c r="M14" s="56"/>
      <c r="N14" s="55"/>
    </row>
    <row r="15" spans="2:16" x14ac:dyDescent="0.25">
      <c r="B15" s="470"/>
      <c r="C15" s="471"/>
      <c r="D15" s="187">
        <v>4</v>
      </c>
      <c r="E15" s="3">
        <v>1252968600</v>
      </c>
      <c r="F15" s="287">
        <v>600</v>
      </c>
      <c r="G15" s="42"/>
      <c r="I15" s="57"/>
      <c r="J15" s="57"/>
      <c r="K15" s="57"/>
      <c r="L15" s="57"/>
      <c r="M15" s="57"/>
      <c r="N15" s="55"/>
    </row>
    <row r="16" spans="2:16" x14ac:dyDescent="0.25">
      <c r="B16" s="470"/>
      <c r="C16" s="471"/>
      <c r="D16" s="187">
        <v>6</v>
      </c>
      <c r="E16" s="3">
        <v>1053997446</v>
      </c>
      <c r="F16" s="287">
        <v>492</v>
      </c>
      <c r="G16" s="42"/>
      <c r="I16" s="57"/>
      <c r="J16" s="57"/>
      <c r="K16" s="57"/>
      <c r="L16" s="57"/>
      <c r="M16" s="57"/>
      <c r="N16" s="55"/>
    </row>
    <row r="17" spans="1:14" x14ac:dyDescent="0.25">
      <c r="B17" s="470"/>
      <c r="C17" s="471"/>
      <c r="D17" s="187">
        <v>10</v>
      </c>
      <c r="E17" s="3">
        <v>1838553610</v>
      </c>
      <c r="F17" s="287">
        <v>758</v>
      </c>
      <c r="G17" s="42"/>
      <c r="I17" s="57"/>
      <c r="J17" s="57"/>
      <c r="K17" s="57"/>
      <c r="L17" s="57"/>
      <c r="M17" s="57"/>
      <c r="N17" s="55"/>
    </row>
    <row r="18" spans="1:14" x14ac:dyDescent="0.25">
      <c r="B18" s="470"/>
      <c r="C18" s="471"/>
      <c r="D18" s="187">
        <v>15</v>
      </c>
      <c r="E18" s="3">
        <v>323099096</v>
      </c>
      <c r="F18" s="287">
        <v>142</v>
      </c>
      <c r="G18" s="42"/>
      <c r="I18" s="57"/>
      <c r="J18" s="57"/>
      <c r="K18" s="57"/>
      <c r="L18" s="57"/>
      <c r="M18" s="57"/>
      <c r="N18" s="55"/>
    </row>
    <row r="19" spans="1:14" x14ac:dyDescent="0.25">
      <c r="B19" s="470"/>
      <c r="C19" s="471"/>
      <c r="D19" s="187">
        <v>17</v>
      </c>
      <c r="E19" s="3">
        <v>1200706876</v>
      </c>
      <c r="F19" s="287">
        <v>482</v>
      </c>
      <c r="G19" s="42"/>
      <c r="I19" s="57"/>
      <c r="J19" s="57"/>
      <c r="K19" s="57"/>
      <c r="L19" s="57"/>
      <c r="M19" s="57"/>
      <c r="N19" s="55"/>
    </row>
    <row r="20" spans="1:14" x14ac:dyDescent="0.25">
      <c r="B20" s="472"/>
      <c r="C20" s="473"/>
      <c r="D20" s="187">
        <v>18</v>
      </c>
      <c r="E20" s="3">
        <v>832050540</v>
      </c>
      <c r="F20" s="287">
        <v>342</v>
      </c>
      <c r="G20" s="42"/>
      <c r="I20" s="57"/>
      <c r="J20" s="57"/>
      <c r="K20" s="57"/>
      <c r="L20" s="57"/>
      <c r="M20" s="57"/>
      <c r="N20" s="55"/>
    </row>
    <row r="21" spans="1:14" x14ac:dyDescent="0.25">
      <c r="B21" s="474" t="s">
        <v>13</v>
      </c>
      <c r="C21" s="475"/>
      <c r="D21" s="187"/>
      <c r="E21" s="7">
        <f>SUM(E15:E20)</f>
        <v>6501376168</v>
      </c>
      <c r="F21" s="286">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+F15*80%</f>
        <v>480</v>
      </c>
      <c r="D23" s="57"/>
      <c r="E23" s="4">
        <f>E15</f>
        <v>1252968600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85" t="s">
        <v>68</v>
      </c>
      <c r="D29" s="319"/>
      <c r="E29" s="42"/>
      <c r="F29" s="42"/>
      <c r="G29" s="42"/>
      <c r="H29" s="42"/>
      <c r="I29" s="54"/>
      <c r="J29" s="54"/>
      <c r="K29" s="54"/>
      <c r="L29" s="54"/>
      <c r="M29" s="54"/>
      <c r="N29" s="55"/>
    </row>
    <row r="30" spans="1:14" x14ac:dyDescent="0.25">
      <c r="A30" s="65"/>
      <c r="B30" s="69" t="s">
        <v>138</v>
      </c>
      <c r="C30" s="234" t="s">
        <v>68</v>
      </c>
      <c r="D30" s="69"/>
      <c r="E30" s="42"/>
      <c r="F30" s="42"/>
      <c r="G30" s="42"/>
      <c r="H30" s="42"/>
      <c r="I30" s="54"/>
      <c r="J30" s="54"/>
      <c r="K30" s="54"/>
      <c r="L30" s="54"/>
      <c r="M30" s="54"/>
      <c r="N30" s="55"/>
    </row>
    <row r="31" spans="1:14" x14ac:dyDescent="0.25">
      <c r="A31" s="65"/>
      <c r="B31" s="69" t="s">
        <v>139</v>
      </c>
      <c r="C31" s="234" t="s">
        <v>68</v>
      </c>
      <c r="D31" s="69"/>
      <c r="E31" s="42"/>
      <c r="F31" s="42"/>
      <c r="G31" s="42"/>
      <c r="H31" s="42"/>
      <c r="I31" s="54"/>
      <c r="J31" s="54"/>
      <c r="K31" s="54"/>
      <c r="L31" s="54"/>
      <c r="M31" s="54"/>
      <c r="N31" s="55"/>
    </row>
    <row r="32" spans="1:14" x14ac:dyDescent="0.25">
      <c r="A32" s="65"/>
      <c r="B32" s="69" t="s">
        <v>140</v>
      </c>
      <c r="C32" s="234" t="s">
        <v>68</v>
      </c>
      <c r="D32" s="69"/>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85">
        <v>40</v>
      </c>
      <c r="E39" s="422">
        <f>+D39+D40</f>
        <v>75</v>
      </c>
      <c r="F39" s="42"/>
      <c r="G39" s="42"/>
      <c r="H39" s="42"/>
      <c r="I39" s="54"/>
      <c r="J39" s="54"/>
      <c r="K39" s="54"/>
      <c r="L39" s="54"/>
      <c r="M39" s="54"/>
      <c r="N39" s="55"/>
    </row>
    <row r="40" spans="1:26" ht="42.75" x14ac:dyDescent="0.25">
      <c r="A40" s="65"/>
      <c r="B40" s="70" t="s">
        <v>143</v>
      </c>
      <c r="C40" s="71">
        <v>60</v>
      </c>
      <c r="D40" s="185">
        <v>35</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24" t="s">
        <v>34</v>
      </c>
      <c r="N44" s="42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92" t="s">
        <v>10</v>
      </c>
      <c r="Q47" s="192" t="s">
        <v>18</v>
      </c>
    </row>
    <row r="48" spans="1:26" s="86" customFormat="1" ht="60.75" customHeight="1" x14ac:dyDescent="0.25">
      <c r="A48" s="74">
        <v>1</v>
      </c>
      <c r="B48" s="75" t="s">
        <v>667</v>
      </c>
      <c r="C48" s="75" t="s">
        <v>667</v>
      </c>
      <c r="D48" s="76" t="s">
        <v>668</v>
      </c>
      <c r="E48" s="264" t="s">
        <v>840</v>
      </c>
      <c r="F48" s="78" t="s">
        <v>135</v>
      </c>
      <c r="G48" s="79" t="s">
        <v>670</v>
      </c>
      <c r="H48" s="80">
        <v>40969</v>
      </c>
      <c r="I48" s="80">
        <v>41273</v>
      </c>
      <c r="J48" s="81" t="s">
        <v>136</v>
      </c>
      <c r="K48" s="136">
        <v>10</v>
      </c>
      <c r="L48" s="136">
        <v>0</v>
      </c>
      <c r="M48" s="136">
        <v>1280</v>
      </c>
      <c r="N48" s="82">
        <v>0</v>
      </c>
      <c r="O48" s="83">
        <v>36049920</v>
      </c>
      <c r="P48" s="83" t="s">
        <v>1530</v>
      </c>
      <c r="Q48" s="84"/>
      <c r="R48" s="85"/>
      <c r="S48" s="85"/>
      <c r="T48" s="85"/>
      <c r="U48" s="85"/>
      <c r="V48" s="85"/>
      <c r="W48" s="85"/>
      <c r="X48" s="85"/>
      <c r="Y48" s="85"/>
      <c r="Z48" s="85"/>
    </row>
    <row r="49" spans="1:26" s="86" customFormat="1" ht="60.75" customHeight="1" x14ac:dyDescent="0.25">
      <c r="A49" s="74">
        <f>+A45+1</f>
        <v>1</v>
      </c>
      <c r="B49" s="75" t="s">
        <v>667</v>
      </c>
      <c r="C49" s="75" t="s">
        <v>667</v>
      </c>
      <c r="D49" s="76" t="s">
        <v>668</v>
      </c>
      <c r="E49" s="264" t="s">
        <v>671</v>
      </c>
      <c r="F49" s="78" t="s">
        <v>135</v>
      </c>
      <c r="G49" s="78" t="s">
        <v>670</v>
      </c>
      <c r="H49" s="80">
        <v>41295</v>
      </c>
      <c r="I49" s="80">
        <v>41639</v>
      </c>
      <c r="J49" s="81" t="s">
        <v>136</v>
      </c>
      <c r="K49" s="136">
        <v>11</v>
      </c>
      <c r="L49" s="136">
        <v>0</v>
      </c>
      <c r="M49" s="136">
        <v>1036</v>
      </c>
      <c r="N49" s="82">
        <v>0</v>
      </c>
      <c r="O49" s="83">
        <v>1038936937</v>
      </c>
      <c r="P49" s="83" t="s">
        <v>1529</v>
      </c>
      <c r="Q49" s="84"/>
      <c r="R49" s="85"/>
      <c r="S49" s="85"/>
      <c r="T49" s="85"/>
      <c r="U49" s="85"/>
      <c r="V49" s="85"/>
      <c r="W49" s="85"/>
      <c r="X49" s="85"/>
      <c r="Y49" s="85"/>
      <c r="Z49" s="85"/>
    </row>
    <row r="50" spans="1:26" s="86" customFormat="1" ht="60.75" customHeight="1" x14ac:dyDescent="0.25">
      <c r="A50" s="74">
        <f>+A49+1</f>
        <v>2</v>
      </c>
      <c r="B50" s="75" t="s">
        <v>667</v>
      </c>
      <c r="C50" s="75" t="s">
        <v>667</v>
      </c>
      <c r="D50" s="76" t="s">
        <v>668</v>
      </c>
      <c r="E50" s="264" t="s">
        <v>672</v>
      </c>
      <c r="F50" s="78" t="s">
        <v>135</v>
      </c>
      <c r="G50" s="78" t="s">
        <v>670</v>
      </c>
      <c r="H50" s="80">
        <v>41660</v>
      </c>
      <c r="I50" s="80">
        <v>41973</v>
      </c>
      <c r="J50" s="81" t="s">
        <v>136</v>
      </c>
      <c r="K50" s="136">
        <v>10</v>
      </c>
      <c r="L50" s="136">
        <v>0</v>
      </c>
      <c r="M50" s="136">
        <v>826</v>
      </c>
      <c r="N50" s="82">
        <v>0</v>
      </c>
      <c r="O50" s="83">
        <v>944773755</v>
      </c>
      <c r="P50" s="83" t="s">
        <v>1531</v>
      </c>
      <c r="Q50" s="84"/>
      <c r="R50" s="85"/>
      <c r="S50" s="85"/>
      <c r="T50" s="85"/>
      <c r="U50" s="85"/>
      <c r="V50" s="85"/>
      <c r="W50" s="85"/>
      <c r="X50" s="85"/>
      <c r="Y50" s="85"/>
      <c r="Z50" s="85"/>
    </row>
    <row r="51" spans="1:26" s="86" customFormat="1" x14ac:dyDescent="0.25">
      <c r="A51" s="44"/>
      <c r="B51" s="87" t="s">
        <v>15</v>
      </c>
      <c r="C51" s="76"/>
      <c r="D51" s="75"/>
      <c r="E51" s="77"/>
      <c r="F51" s="78"/>
      <c r="G51" s="78"/>
      <c r="H51" s="78"/>
      <c r="I51" s="81"/>
      <c r="J51" s="81"/>
      <c r="K51" s="88" t="s">
        <v>1592</v>
      </c>
      <c r="L51" s="88">
        <f>SUM('HORIZONTES G6'!L48:L50)</f>
        <v>0</v>
      </c>
      <c r="M51" s="265">
        <f>SUM('HORIZONTES G6'!M48:M50)</f>
        <v>2404</v>
      </c>
      <c r="N51" s="88">
        <f>SUM('HORIZONTES G6'!N48:N50)</f>
        <v>0</v>
      </c>
      <c r="O51" s="83"/>
      <c r="P51" s="83"/>
      <c r="Q51" s="90"/>
    </row>
    <row r="52" spans="1:26" x14ac:dyDescent="0.25">
      <c r="E52" s="91"/>
    </row>
    <row r="53" spans="1:26" x14ac:dyDescent="0.25">
      <c r="B53" s="425" t="s">
        <v>27</v>
      </c>
      <c r="C53" s="425" t="s">
        <v>26</v>
      </c>
      <c r="D53" s="427" t="s">
        <v>33</v>
      </c>
      <c r="E53" s="427"/>
    </row>
    <row r="54" spans="1:26" x14ac:dyDescent="0.25">
      <c r="B54" s="426"/>
      <c r="C54" s="426"/>
      <c r="D54" s="188" t="s">
        <v>22</v>
      </c>
      <c r="E54" s="93" t="s">
        <v>23</v>
      </c>
    </row>
    <row r="55" spans="1:26" ht="30.6" customHeight="1" x14ac:dyDescent="0.25">
      <c r="B55" s="94" t="s">
        <v>20</v>
      </c>
      <c r="C55" s="95" t="str">
        <f>+K51</f>
        <v>31</v>
      </c>
      <c r="D55" s="326" t="s">
        <v>1524</v>
      </c>
      <c r="E55" s="234"/>
      <c r="F55" s="96"/>
      <c r="G55" s="96"/>
      <c r="H55" s="96"/>
      <c r="I55" s="96"/>
      <c r="J55" s="96"/>
      <c r="K55" s="96"/>
      <c r="L55" s="96"/>
      <c r="M55" s="96"/>
    </row>
    <row r="56" spans="1:26" ht="30" customHeight="1" x14ac:dyDescent="0.25">
      <c r="B56" s="94" t="s">
        <v>24</v>
      </c>
      <c r="C56" s="95">
        <f>+M51</f>
        <v>2404</v>
      </c>
      <c r="D56" s="234" t="s">
        <v>1524</v>
      </c>
      <c r="E56" s="69"/>
    </row>
    <row r="57" spans="1:26" x14ac:dyDescent="0.25">
      <c r="B57" s="97"/>
      <c r="C57" s="437"/>
      <c r="D57" s="437"/>
      <c r="E57" s="437"/>
      <c r="F57" s="437"/>
      <c r="G57" s="437"/>
      <c r="H57" s="437"/>
      <c r="I57" s="437"/>
      <c r="J57" s="437"/>
      <c r="K57" s="437"/>
      <c r="L57" s="437"/>
      <c r="M57" s="437"/>
      <c r="N57" s="437"/>
    </row>
    <row r="58" spans="1:26" ht="28.15" customHeight="1" thickBot="1" x14ac:dyDescent="0.3"/>
    <row r="59" spans="1:26" ht="27" thickBot="1" x14ac:dyDescent="0.3">
      <c r="B59" s="438" t="s">
        <v>100</v>
      </c>
      <c r="C59" s="438"/>
      <c r="D59" s="438"/>
      <c r="E59" s="438"/>
      <c r="F59" s="438"/>
      <c r="G59" s="438"/>
      <c r="H59" s="438"/>
      <c r="I59" s="438"/>
      <c r="J59" s="438"/>
      <c r="K59" s="438"/>
      <c r="L59" s="438"/>
      <c r="M59" s="438"/>
      <c r="N59" s="438"/>
    </row>
    <row r="62" spans="1:26" ht="109.5" customHeight="1" x14ac:dyDescent="0.25">
      <c r="B62" s="197" t="s">
        <v>148</v>
      </c>
      <c r="C62" s="9" t="s">
        <v>2</v>
      </c>
      <c r="D62" s="9" t="s">
        <v>102</v>
      </c>
      <c r="E62" s="9" t="s">
        <v>101</v>
      </c>
      <c r="F62" s="9" t="s">
        <v>103</v>
      </c>
      <c r="G62" s="9" t="s">
        <v>104</v>
      </c>
      <c r="H62" s="9" t="s">
        <v>105</v>
      </c>
      <c r="I62" s="9" t="s">
        <v>106</v>
      </c>
      <c r="J62" s="9" t="s">
        <v>107</v>
      </c>
      <c r="K62" s="9" t="s">
        <v>108</v>
      </c>
      <c r="L62" s="9" t="s">
        <v>109</v>
      </c>
      <c r="M62" s="16" t="s">
        <v>110</v>
      </c>
      <c r="N62" s="16" t="s">
        <v>111</v>
      </c>
      <c r="O62" s="439" t="s">
        <v>3</v>
      </c>
      <c r="P62" s="440"/>
      <c r="Q62" s="321" t="s">
        <v>17</v>
      </c>
    </row>
    <row r="63" spans="1:26" ht="60" x14ac:dyDescent="0.25">
      <c r="B63" s="185" t="s">
        <v>256</v>
      </c>
      <c r="C63" s="185" t="s">
        <v>257</v>
      </c>
      <c r="D63" s="142" t="s">
        <v>673</v>
      </c>
      <c r="E63" s="185">
        <v>150</v>
      </c>
      <c r="F63" s="185" t="s">
        <v>670</v>
      </c>
      <c r="G63" s="185" t="s">
        <v>670</v>
      </c>
      <c r="H63" s="185" t="s">
        <v>670</v>
      </c>
      <c r="I63" s="185" t="s">
        <v>135</v>
      </c>
      <c r="J63" s="185" t="s">
        <v>135</v>
      </c>
      <c r="K63" s="185" t="s">
        <v>135</v>
      </c>
      <c r="L63" s="185" t="s">
        <v>135</v>
      </c>
      <c r="M63" s="185" t="s">
        <v>135</v>
      </c>
      <c r="N63" s="185" t="s">
        <v>135</v>
      </c>
      <c r="O63" s="428"/>
      <c r="P63" s="429"/>
      <c r="Q63" s="185" t="s">
        <v>135</v>
      </c>
    </row>
    <row r="64" spans="1:26" ht="60" x14ac:dyDescent="0.25">
      <c r="B64" s="185"/>
      <c r="C64" s="185"/>
      <c r="D64" s="142" t="s">
        <v>674</v>
      </c>
      <c r="E64" s="185">
        <v>50</v>
      </c>
      <c r="F64" s="185" t="s">
        <v>670</v>
      </c>
      <c r="G64" s="185" t="s">
        <v>670</v>
      </c>
      <c r="H64" s="185" t="s">
        <v>670</v>
      </c>
      <c r="I64" s="185" t="s">
        <v>135</v>
      </c>
      <c r="J64" s="185" t="s">
        <v>135</v>
      </c>
      <c r="K64" s="185" t="s">
        <v>135</v>
      </c>
      <c r="L64" s="185" t="s">
        <v>135</v>
      </c>
      <c r="M64" s="185" t="s">
        <v>135</v>
      </c>
      <c r="N64" s="185" t="s">
        <v>135</v>
      </c>
      <c r="O64" s="428"/>
      <c r="P64" s="429"/>
      <c r="Q64" s="185" t="s">
        <v>135</v>
      </c>
    </row>
    <row r="65" spans="2:17" ht="60" x14ac:dyDescent="0.25">
      <c r="B65" s="185"/>
      <c r="C65" s="185"/>
      <c r="D65" s="142" t="s">
        <v>675</v>
      </c>
      <c r="E65" s="185">
        <v>50</v>
      </c>
      <c r="F65" s="185" t="s">
        <v>670</v>
      </c>
      <c r="G65" s="185" t="s">
        <v>670</v>
      </c>
      <c r="H65" s="185" t="s">
        <v>670</v>
      </c>
      <c r="I65" s="185" t="s">
        <v>135</v>
      </c>
      <c r="J65" s="185" t="s">
        <v>135</v>
      </c>
      <c r="K65" s="185" t="s">
        <v>135</v>
      </c>
      <c r="L65" s="185" t="s">
        <v>135</v>
      </c>
      <c r="M65" s="185" t="s">
        <v>135</v>
      </c>
      <c r="N65" s="185" t="s">
        <v>135</v>
      </c>
      <c r="O65" s="428"/>
      <c r="P65" s="429"/>
      <c r="Q65" s="185" t="s">
        <v>135</v>
      </c>
    </row>
    <row r="66" spans="2:17" ht="60" x14ac:dyDescent="0.25">
      <c r="B66" s="185"/>
      <c r="C66" s="185"/>
      <c r="D66" s="142" t="s">
        <v>676</v>
      </c>
      <c r="E66" s="185">
        <v>100</v>
      </c>
      <c r="F66" s="185" t="s">
        <v>670</v>
      </c>
      <c r="G66" s="185" t="s">
        <v>670</v>
      </c>
      <c r="H66" s="185" t="s">
        <v>670</v>
      </c>
      <c r="I66" s="185" t="s">
        <v>135</v>
      </c>
      <c r="J66" s="185" t="s">
        <v>135</v>
      </c>
      <c r="K66" s="185" t="s">
        <v>135</v>
      </c>
      <c r="L66" s="185" t="s">
        <v>135</v>
      </c>
      <c r="M66" s="185" t="s">
        <v>135</v>
      </c>
      <c r="N66" s="185" t="s">
        <v>135</v>
      </c>
      <c r="O66" s="428"/>
      <c r="P66" s="429"/>
      <c r="Q66" s="185" t="s">
        <v>135</v>
      </c>
    </row>
    <row r="67" spans="2:17" ht="60" x14ac:dyDescent="0.25">
      <c r="B67" s="185"/>
      <c r="C67" s="185"/>
      <c r="D67" s="142" t="s">
        <v>677</v>
      </c>
      <c r="E67" s="185">
        <v>50</v>
      </c>
      <c r="F67" s="185" t="s">
        <v>670</v>
      </c>
      <c r="G67" s="185" t="s">
        <v>670</v>
      </c>
      <c r="H67" s="185" t="s">
        <v>670</v>
      </c>
      <c r="I67" s="185" t="s">
        <v>135</v>
      </c>
      <c r="J67" s="185" t="s">
        <v>135</v>
      </c>
      <c r="K67" s="185" t="s">
        <v>135</v>
      </c>
      <c r="L67" s="185" t="s">
        <v>135</v>
      </c>
      <c r="M67" s="185" t="s">
        <v>135</v>
      </c>
      <c r="N67" s="185" t="s">
        <v>135</v>
      </c>
      <c r="O67" s="428"/>
      <c r="P67" s="429"/>
      <c r="Q67" s="185" t="s">
        <v>135</v>
      </c>
    </row>
    <row r="68" spans="2:17" ht="60" x14ac:dyDescent="0.25">
      <c r="B68" s="185"/>
      <c r="C68" s="185"/>
      <c r="D68" s="142" t="s">
        <v>678</v>
      </c>
      <c r="E68" s="185">
        <v>50</v>
      </c>
      <c r="F68" s="185" t="s">
        <v>670</v>
      </c>
      <c r="G68" s="185" t="s">
        <v>670</v>
      </c>
      <c r="H68" s="185" t="s">
        <v>670</v>
      </c>
      <c r="I68" s="185" t="s">
        <v>679</v>
      </c>
      <c r="J68" s="185" t="s">
        <v>135</v>
      </c>
      <c r="K68" s="185" t="s">
        <v>135</v>
      </c>
      <c r="L68" s="185" t="s">
        <v>135</v>
      </c>
      <c r="M68" s="185" t="s">
        <v>135</v>
      </c>
      <c r="N68" s="185" t="s">
        <v>135</v>
      </c>
      <c r="O68" s="428"/>
      <c r="P68" s="429"/>
      <c r="Q68" s="185" t="s">
        <v>135</v>
      </c>
    </row>
    <row r="69" spans="2:17" ht="60" x14ac:dyDescent="0.25">
      <c r="B69" s="185"/>
      <c r="C69" s="185"/>
      <c r="D69" s="142" t="s">
        <v>680</v>
      </c>
      <c r="E69" s="185">
        <v>50</v>
      </c>
      <c r="F69" s="185" t="s">
        <v>670</v>
      </c>
      <c r="G69" s="185" t="s">
        <v>670</v>
      </c>
      <c r="H69" s="185" t="s">
        <v>670</v>
      </c>
      <c r="I69" s="185" t="s">
        <v>679</v>
      </c>
      <c r="J69" s="185" t="s">
        <v>135</v>
      </c>
      <c r="K69" s="185" t="s">
        <v>135</v>
      </c>
      <c r="L69" s="185" t="s">
        <v>135</v>
      </c>
      <c r="M69" s="185" t="s">
        <v>135</v>
      </c>
      <c r="N69" s="185" t="s">
        <v>135</v>
      </c>
      <c r="O69" s="428"/>
      <c r="P69" s="429"/>
      <c r="Q69" s="185" t="s">
        <v>135</v>
      </c>
    </row>
    <row r="70" spans="2:17" ht="60" x14ac:dyDescent="0.25">
      <c r="B70" s="185"/>
      <c r="C70" s="185"/>
      <c r="D70" s="142" t="s">
        <v>681</v>
      </c>
      <c r="E70" s="185">
        <v>50</v>
      </c>
      <c r="F70" s="185" t="s">
        <v>670</v>
      </c>
      <c r="G70" s="185" t="s">
        <v>670</v>
      </c>
      <c r="H70" s="185" t="s">
        <v>670</v>
      </c>
      <c r="I70" s="185" t="s">
        <v>679</v>
      </c>
      <c r="J70" s="185" t="s">
        <v>135</v>
      </c>
      <c r="K70" s="185" t="s">
        <v>135</v>
      </c>
      <c r="L70" s="185" t="s">
        <v>135</v>
      </c>
      <c r="M70" s="185" t="s">
        <v>135</v>
      </c>
      <c r="N70" s="185" t="s">
        <v>135</v>
      </c>
      <c r="O70" s="428"/>
      <c r="P70" s="429"/>
      <c r="Q70" s="185" t="s">
        <v>135</v>
      </c>
    </row>
    <row r="71" spans="2:17" ht="60" x14ac:dyDescent="0.25">
      <c r="B71" s="185"/>
      <c r="C71" s="185"/>
      <c r="D71" s="142" t="s">
        <v>682</v>
      </c>
      <c r="E71" s="185">
        <v>50</v>
      </c>
      <c r="F71" s="185" t="s">
        <v>670</v>
      </c>
      <c r="G71" s="185" t="s">
        <v>670</v>
      </c>
      <c r="H71" s="185" t="s">
        <v>670</v>
      </c>
      <c r="I71" s="185" t="s">
        <v>135</v>
      </c>
      <c r="J71" s="185" t="s">
        <v>135</v>
      </c>
      <c r="K71" s="185" t="s">
        <v>135</v>
      </c>
      <c r="L71" s="185" t="s">
        <v>135</v>
      </c>
      <c r="M71" s="185" t="s">
        <v>135</v>
      </c>
      <c r="N71" s="185" t="s">
        <v>135</v>
      </c>
      <c r="O71" s="428"/>
      <c r="P71" s="429"/>
      <c r="Q71" s="185" t="s">
        <v>135</v>
      </c>
    </row>
    <row r="72" spans="2:17" ht="60" x14ac:dyDescent="0.25">
      <c r="B72" s="185"/>
      <c r="C72" s="185"/>
      <c r="D72" s="142" t="s">
        <v>683</v>
      </c>
      <c r="E72" s="185">
        <v>250</v>
      </c>
      <c r="F72" s="185" t="s">
        <v>670</v>
      </c>
      <c r="G72" s="185" t="s">
        <v>670</v>
      </c>
      <c r="H72" s="185" t="s">
        <v>670</v>
      </c>
      <c r="I72" s="185" t="s">
        <v>135</v>
      </c>
      <c r="J72" s="185" t="s">
        <v>135</v>
      </c>
      <c r="K72" s="185" t="s">
        <v>135</v>
      </c>
      <c r="L72" s="185" t="s">
        <v>135</v>
      </c>
      <c r="M72" s="185" t="s">
        <v>135</v>
      </c>
      <c r="N72" s="185" t="s">
        <v>135</v>
      </c>
      <c r="O72" s="428"/>
      <c r="P72" s="429"/>
      <c r="Q72" s="185" t="s">
        <v>135</v>
      </c>
    </row>
    <row r="73" spans="2:17" ht="60" x14ac:dyDescent="0.25">
      <c r="B73" s="185"/>
      <c r="C73" s="185"/>
      <c r="D73" s="142" t="s">
        <v>684</v>
      </c>
      <c r="E73" s="185">
        <v>50</v>
      </c>
      <c r="F73" s="185" t="s">
        <v>670</v>
      </c>
      <c r="G73" s="185" t="s">
        <v>670</v>
      </c>
      <c r="H73" s="185" t="s">
        <v>670</v>
      </c>
      <c r="I73" s="185" t="s">
        <v>135</v>
      </c>
      <c r="J73" s="185" t="s">
        <v>135</v>
      </c>
      <c r="K73" s="185" t="s">
        <v>135</v>
      </c>
      <c r="L73" s="185" t="s">
        <v>135</v>
      </c>
      <c r="M73" s="185" t="s">
        <v>135</v>
      </c>
      <c r="N73" s="185" t="s">
        <v>135</v>
      </c>
      <c r="O73" s="428"/>
      <c r="P73" s="429"/>
      <c r="Q73" s="185" t="s">
        <v>135</v>
      </c>
    </row>
    <row r="74" spans="2:17" ht="60" x14ac:dyDescent="0.25">
      <c r="B74" s="185"/>
      <c r="C74" s="185"/>
      <c r="D74" s="142" t="s">
        <v>685</v>
      </c>
      <c r="E74" s="185">
        <v>100</v>
      </c>
      <c r="F74" s="185" t="s">
        <v>670</v>
      </c>
      <c r="G74" s="185" t="s">
        <v>670</v>
      </c>
      <c r="H74" s="185" t="s">
        <v>670</v>
      </c>
      <c r="I74" s="185" t="s">
        <v>135</v>
      </c>
      <c r="J74" s="185" t="s">
        <v>135</v>
      </c>
      <c r="K74" s="185" t="s">
        <v>135</v>
      </c>
      <c r="L74" s="185" t="s">
        <v>135</v>
      </c>
      <c r="M74" s="185" t="s">
        <v>135</v>
      </c>
      <c r="N74" s="185" t="s">
        <v>135</v>
      </c>
      <c r="O74" s="428"/>
      <c r="P74" s="429"/>
      <c r="Q74" s="185" t="s">
        <v>135</v>
      </c>
    </row>
    <row r="75" spans="2:17" ht="60" x14ac:dyDescent="0.25">
      <c r="B75" s="185"/>
      <c r="C75" s="185"/>
      <c r="D75" s="142" t="s">
        <v>686</v>
      </c>
      <c r="E75" s="185">
        <v>50</v>
      </c>
      <c r="F75" s="185" t="s">
        <v>670</v>
      </c>
      <c r="G75" s="185" t="s">
        <v>670</v>
      </c>
      <c r="H75" s="185" t="s">
        <v>670</v>
      </c>
      <c r="I75" s="185" t="s">
        <v>679</v>
      </c>
      <c r="J75" s="185" t="s">
        <v>135</v>
      </c>
      <c r="K75" s="185" t="s">
        <v>135</v>
      </c>
      <c r="L75" s="185" t="s">
        <v>135</v>
      </c>
      <c r="M75" s="185" t="s">
        <v>135</v>
      </c>
      <c r="N75" s="185" t="s">
        <v>135</v>
      </c>
      <c r="O75" s="428"/>
      <c r="P75" s="429"/>
      <c r="Q75" s="185" t="s">
        <v>135</v>
      </c>
    </row>
    <row r="76" spans="2:17" ht="60" x14ac:dyDescent="0.25">
      <c r="B76" s="185"/>
      <c r="C76" s="185"/>
      <c r="D76" s="142" t="s">
        <v>687</v>
      </c>
      <c r="E76" s="185">
        <v>200</v>
      </c>
      <c r="F76" s="185" t="s">
        <v>670</v>
      </c>
      <c r="G76" s="185" t="s">
        <v>670</v>
      </c>
      <c r="H76" s="185" t="s">
        <v>670</v>
      </c>
      <c r="I76" s="185" t="s">
        <v>135</v>
      </c>
      <c r="J76" s="185" t="s">
        <v>135</v>
      </c>
      <c r="K76" s="185" t="s">
        <v>135</v>
      </c>
      <c r="L76" s="185" t="s">
        <v>135</v>
      </c>
      <c r="M76" s="185" t="s">
        <v>135</v>
      </c>
      <c r="N76" s="185" t="s">
        <v>135</v>
      </c>
      <c r="O76" s="428"/>
      <c r="P76" s="429"/>
      <c r="Q76" s="185" t="s">
        <v>135</v>
      </c>
    </row>
    <row r="77" spans="2:17" ht="60" x14ac:dyDescent="0.25">
      <c r="B77" s="185"/>
      <c r="C77" s="185"/>
      <c r="D77" s="142" t="s">
        <v>688</v>
      </c>
      <c r="E77" s="185">
        <v>200</v>
      </c>
      <c r="F77" s="185" t="s">
        <v>670</v>
      </c>
      <c r="G77" s="185" t="s">
        <v>670</v>
      </c>
      <c r="H77" s="185" t="s">
        <v>670</v>
      </c>
      <c r="I77" s="185" t="s">
        <v>135</v>
      </c>
      <c r="J77" s="185" t="s">
        <v>135</v>
      </c>
      <c r="K77" s="185" t="s">
        <v>135</v>
      </c>
      <c r="L77" s="185" t="s">
        <v>135</v>
      </c>
      <c r="M77" s="185" t="s">
        <v>135</v>
      </c>
      <c r="N77" s="185" t="s">
        <v>135</v>
      </c>
      <c r="O77" s="428"/>
      <c r="P77" s="429"/>
      <c r="Q77" s="185" t="s">
        <v>135</v>
      </c>
    </row>
    <row r="78" spans="2:17" ht="60" x14ac:dyDescent="0.25">
      <c r="B78" s="185"/>
      <c r="C78" s="185"/>
      <c r="D78" s="142" t="s">
        <v>689</v>
      </c>
      <c r="E78" s="185">
        <v>100</v>
      </c>
      <c r="F78" s="185" t="s">
        <v>670</v>
      </c>
      <c r="G78" s="185" t="s">
        <v>670</v>
      </c>
      <c r="H78" s="185" t="s">
        <v>670</v>
      </c>
      <c r="I78" s="185" t="s">
        <v>679</v>
      </c>
      <c r="J78" s="185" t="s">
        <v>135</v>
      </c>
      <c r="K78" s="185" t="s">
        <v>135</v>
      </c>
      <c r="L78" s="185" t="s">
        <v>135</v>
      </c>
      <c r="M78" s="185" t="s">
        <v>135</v>
      </c>
      <c r="N78" s="185" t="s">
        <v>135</v>
      </c>
      <c r="O78" s="428"/>
      <c r="P78" s="429"/>
      <c r="Q78" s="185" t="s">
        <v>135</v>
      </c>
    </row>
    <row r="79" spans="2:17" ht="45" x14ac:dyDescent="0.25">
      <c r="B79" s="185"/>
      <c r="C79" s="185"/>
      <c r="D79" s="142" t="s">
        <v>690</v>
      </c>
      <c r="E79" s="185">
        <v>300</v>
      </c>
      <c r="F79" s="185" t="s">
        <v>670</v>
      </c>
      <c r="G79" s="185" t="s">
        <v>670</v>
      </c>
      <c r="H79" s="185" t="s">
        <v>670</v>
      </c>
      <c r="I79" s="185" t="s">
        <v>135</v>
      </c>
      <c r="J79" s="185" t="s">
        <v>135</v>
      </c>
      <c r="K79" s="185" t="s">
        <v>135</v>
      </c>
      <c r="L79" s="185" t="s">
        <v>135</v>
      </c>
      <c r="M79" s="185" t="s">
        <v>135</v>
      </c>
      <c r="N79" s="185" t="s">
        <v>135</v>
      </c>
      <c r="O79" s="428"/>
      <c r="P79" s="429"/>
      <c r="Q79" s="185" t="s">
        <v>135</v>
      </c>
    </row>
    <row r="80" spans="2:17" ht="45" x14ac:dyDescent="0.25">
      <c r="B80" s="185"/>
      <c r="C80" s="185"/>
      <c r="D80" s="142" t="s">
        <v>691</v>
      </c>
      <c r="E80" s="185">
        <v>100</v>
      </c>
      <c r="F80" s="185" t="s">
        <v>670</v>
      </c>
      <c r="G80" s="185" t="s">
        <v>670</v>
      </c>
      <c r="H80" s="185" t="s">
        <v>670</v>
      </c>
      <c r="I80" s="185" t="s">
        <v>135</v>
      </c>
      <c r="J80" s="185" t="s">
        <v>135</v>
      </c>
      <c r="K80" s="185" t="s">
        <v>135</v>
      </c>
      <c r="L80" s="185" t="s">
        <v>135</v>
      </c>
      <c r="M80" s="185" t="s">
        <v>135</v>
      </c>
      <c r="N80" s="185" t="s">
        <v>135</v>
      </c>
      <c r="O80" s="428"/>
      <c r="P80" s="429"/>
      <c r="Q80" s="185" t="s">
        <v>135</v>
      </c>
    </row>
    <row r="81" spans="2:17" ht="75" x14ac:dyDescent="0.25">
      <c r="B81" s="185"/>
      <c r="C81" s="185"/>
      <c r="D81" s="142" t="s">
        <v>692</v>
      </c>
      <c r="E81" s="185">
        <v>50</v>
      </c>
      <c r="F81" s="185" t="s">
        <v>670</v>
      </c>
      <c r="G81" s="185" t="s">
        <v>670</v>
      </c>
      <c r="H81" s="185" t="s">
        <v>670</v>
      </c>
      <c r="I81" s="185" t="s">
        <v>135</v>
      </c>
      <c r="J81" s="185" t="s">
        <v>135</v>
      </c>
      <c r="K81" s="185" t="s">
        <v>135</v>
      </c>
      <c r="L81" s="185" t="s">
        <v>135</v>
      </c>
      <c r="M81" s="185" t="s">
        <v>135</v>
      </c>
      <c r="N81" s="185" t="s">
        <v>135</v>
      </c>
      <c r="O81" s="428"/>
      <c r="P81" s="429"/>
      <c r="Q81" s="185" t="s">
        <v>135</v>
      </c>
    </row>
    <row r="82" spans="2:17" ht="30" x14ac:dyDescent="0.25">
      <c r="B82" s="185" t="s">
        <v>773</v>
      </c>
      <c r="C82" s="185" t="s">
        <v>255</v>
      </c>
      <c r="D82" s="142" t="s">
        <v>774</v>
      </c>
      <c r="E82" s="185">
        <v>42</v>
      </c>
      <c r="F82" s="185" t="s">
        <v>670</v>
      </c>
      <c r="G82" s="185" t="s">
        <v>670</v>
      </c>
      <c r="H82" s="185" t="s">
        <v>670</v>
      </c>
      <c r="I82" s="185" t="s">
        <v>679</v>
      </c>
      <c r="J82" s="185" t="s">
        <v>135</v>
      </c>
      <c r="K82" s="185" t="s">
        <v>135</v>
      </c>
      <c r="L82" s="185" t="s">
        <v>135</v>
      </c>
      <c r="M82" s="185" t="s">
        <v>135</v>
      </c>
      <c r="N82" s="185" t="s">
        <v>135</v>
      </c>
      <c r="O82" s="428"/>
      <c r="P82" s="429"/>
      <c r="Q82" s="185" t="s">
        <v>135</v>
      </c>
    </row>
    <row r="83" spans="2:17" x14ac:dyDescent="0.25">
      <c r="B83" s="61"/>
      <c r="C83" s="61"/>
      <c r="D83" s="61"/>
      <c r="E83" s="61"/>
      <c r="F83" s="61"/>
      <c r="G83" s="61"/>
      <c r="H83" s="61"/>
      <c r="I83" s="61"/>
      <c r="J83" s="61"/>
      <c r="K83" s="61"/>
      <c r="L83" s="61"/>
      <c r="M83" s="61"/>
      <c r="N83" s="61"/>
      <c r="O83" s="250"/>
      <c r="P83" s="250"/>
      <c r="Q83" s="61"/>
    </row>
    <row r="84" spans="2:17" x14ac:dyDescent="0.25">
      <c r="B84" s="44" t="s">
        <v>1</v>
      </c>
    </row>
    <row r="85" spans="2:17" x14ac:dyDescent="0.25">
      <c r="B85" s="44" t="s">
        <v>36</v>
      </c>
    </row>
    <row r="86" spans="2:17" x14ac:dyDescent="0.25">
      <c r="B86" s="44" t="s">
        <v>61</v>
      </c>
    </row>
    <row r="88" spans="2:17" ht="15.75" thickBot="1" x14ac:dyDescent="0.3"/>
    <row r="89" spans="2:17" ht="27" thickBot="1" x14ac:dyDescent="0.3">
      <c r="B89" s="430" t="s">
        <v>37</v>
      </c>
      <c r="C89" s="431"/>
      <c r="D89" s="431"/>
      <c r="E89" s="431"/>
      <c r="F89" s="431"/>
      <c r="G89" s="431"/>
      <c r="H89" s="431"/>
      <c r="I89" s="431"/>
      <c r="J89" s="431"/>
      <c r="K89" s="431"/>
      <c r="L89" s="431"/>
      <c r="M89" s="431"/>
      <c r="N89" s="432"/>
    </row>
    <row r="94" spans="2:17" ht="76.5" customHeight="1" x14ac:dyDescent="0.25">
      <c r="B94" s="441" t="s">
        <v>0</v>
      </c>
      <c r="C94" s="441" t="s">
        <v>38</v>
      </c>
      <c r="D94" s="441" t="s">
        <v>39</v>
      </c>
      <c r="E94" s="441" t="s">
        <v>112</v>
      </c>
      <c r="F94" s="441" t="s">
        <v>114</v>
      </c>
      <c r="G94" s="441" t="s">
        <v>115</v>
      </c>
      <c r="H94" s="441" t="s">
        <v>116</v>
      </c>
      <c r="I94" s="441" t="s">
        <v>113</v>
      </c>
      <c r="J94" s="439" t="s">
        <v>117</v>
      </c>
      <c r="K94" s="443"/>
      <c r="L94" s="440"/>
      <c r="M94" s="441" t="s">
        <v>121</v>
      </c>
      <c r="N94" s="441" t="s">
        <v>40</v>
      </c>
      <c r="O94" s="441" t="s">
        <v>41</v>
      </c>
      <c r="P94" s="445" t="s">
        <v>3</v>
      </c>
      <c r="Q94" s="446"/>
    </row>
    <row r="95" spans="2:17" ht="60.75" customHeight="1" x14ac:dyDescent="0.25">
      <c r="B95" s="442"/>
      <c r="C95" s="442"/>
      <c r="D95" s="442"/>
      <c r="E95" s="442"/>
      <c r="F95" s="442"/>
      <c r="G95" s="442"/>
      <c r="H95" s="442"/>
      <c r="I95" s="442"/>
      <c r="J95" s="21" t="s">
        <v>118</v>
      </c>
      <c r="K95" s="197" t="s">
        <v>119</v>
      </c>
      <c r="L95" s="21" t="s">
        <v>120</v>
      </c>
      <c r="M95" s="442"/>
      <c r="N95" s="442"/>
      <c r="O95" s="442"/>
      <c r="P95" s="447"/>
      <c r="Q95" s="448"/>
    </row>
    <row r="96" spans="2:17" ht="60" x14ac:dyDescent="0.25">
      <c r="B96" s="142" t="s">
        <v>42</v>
      </c>
      <c r="C96" s="189" t="s">
        <v>775</v>
      </c>
      <c r="D96" s="189" t="s">
        <v>776</v>
      </c>
      <c r="E96" s="185">
        <v>39676622</v>
      </c>
      <c r="F96" s="189" t="s">
        <v>777</v>
      </c>
      <c r="G96" s="189" t="s">
        <v>345</v>
      </c>
      <c r="H96" s="196">
        <v>39256</v>
      </c>
      <c r="I96" s="185" t="s">
        <v>670</v>
      </c>
      <c r="J96" s="189" t="s">
        <v>778</v>
      </c>
      <c r="K96" s="178" t="s">
        <v>779</v>
      </c>
      <c r="L96" s="189" t="s">
        <v>780</v>
      </c>
      <c r="M96" s="185" t="s">
        <v>135</v>
      </c>
      <c r="N96" s="185" t="s">
        <v>135</v>
      </c>
      <c r="O96" s="185" t="s">
        <v>135</v>
      </c>
      <c r="P96" s="449"/>
      <c r="Q96" s="449"/>
    </row>
    <row r="97" spans="2:17" ht="67.5" customHeight="1" x14ac:dyDescent="0.25">
      <c r="B97" s="142" t="s">
        <v>42</v>
      </c>
      <c r="C97" s="189" t="s">
        <v>775</v>
      </c>
      <c r="D97" s="189" t="s">
        <v>781</v>
      </c>
      <c r="E97" s="185">
        <v>1117493813</v>
      </c>
      <c r="F97" s="189" t="s">
        <v>470</v>
      </c>
      <c r="G97" s="189" t="s">
        <v>263</v>
      </c>
      <c r="H97" s="196">
        <v>41026</v>
      </c>
      <c r="I97" s="185" t="s">
        <v>670</v>
      </c>
      <c r="J97" s="189" t="s">
        <v>782</v>
      </c>
      <c r="K97" s="189" t="s">
        <v>783</v>
      </c>
      <c r="L97" s="189" t="s">
        <v>784</v>
      </c>
      <c r="M97" s="185" t="s">
        <v>135</v>
      </c>
      <c r="N97" s="185" t="s">
        <v>135</v>
      </c>
      <c r="O97" s="185" t="s">
        <v>135</v>
      </c>
      <c r="P97" s="449"/>
      <c r="Q97" s="449"/>
    </row>
    <row r="98" spans="2:17" ht="54.75" customHeight="1" x14ac:dyDescent="0.25">
      <c r="B98" s="142" t="s">
        <v>43</v>
      </c>
      <c r="C98" s="189" t="s">
        <v>775</v>
      </c>
      <c r="D98" s="189" t="s">
        <v>785</v>
      </c>
      <c r="E98" s="185">
        <v>30507218</v>
      </c>
      <c r="F98" s="189" t="s">
        <v>445</v>
      </c>
      <c r="G98" s="189" t="s">
        <v>345</v>
      </c>
      <c r="H98" s="196">
        <v>41811</v>
      </c>
      <c r="I98" s="185" t="s">
        <v>670</v>
      </c>
      <c r="J98" s="189" t="s">
        <v>786</v>
      </c>
      <c r="K98" s="189" t="s">
        <v>787</v>
      </c>
      <c r="L98" s="189" t="s">
        <v>788</v>
      </c>
      <c r="M98" s="185" t="s">
        <v>135</v>
      </c>
      <c r="N98" s="185" t="s">
        <v>135</v>
      </c>
      <c r="O98" s="185" t="s">
        <v>135</v>
      </c>
      <c r="P98" s="444"/>
      <c r="Q98" s="444"/>
    </row>
    <row r="99" spans="2:17" ht="69.75" customHeight="1" x14ac:dyDescent="0.25">
      <c r="B99" s="453" t="s">
        <v>43</v>
      </c>
      <c r="C99" s="455" t="s">
        <v>775</v>
      </c>
      <c r="D99" s="455" t="s">
        <v>789</v>
      </c>
      <c r="E99" s="422">
        <v>30505119</v>
      </c>
      <c r="F99" s="455" t="s">
        <v>445</v>
      </c>
      <c r="G99" s="455" t="s">
        <v>345</v>
      </c>
      <c r="H99" s="457">
        <v>38891</v>
      </c>
      <c r="I99" s="422">
        <v>120692</v>
      </c>
      <c r="J99" s="189" t="s">
        <v>790</v>
      </c>
      <c r="K99" s="189" t="s">
        <v>791</v>
      </c>
      <c r="L99" s="189" t="s">
        <v>709</v>
      </c>
      <c r="M99" s="185" t="s">
        <v>135</v>
      </c>
      <c r="N99" s="185" t="s">
        <v>135</v>
      </c>
      <c r="O99" s="185" t="s">
        <v>135</v>
      </c>
      <c r="P99" s="444"/>
      <c r="Q99" s="444"/>
    </row>
    <row r="100" spans="2:17" ht="54" customHeight="1" x14ac:dyDescent="0.25">
      <c r="B100" s="454"/>
      <c r="C100" s="456"/>
      <c r="D100" s="456"/>
      <c r="E100" s="423"/>
      <c r="F100" s="456"/>
      <c r="G100" s="456"/>
      <c r="H100" s="458"/>
      <c r="I100" s="423"/>
      <c r="J100" s="189" t="s">
        <v>792</v>
      </c>
      <c r="K100" s="189" t="s">
        <v>793</v>
      </c>
      <c r="L100" s="189" t="s">
        <v>794</v>
      </c>
      <c r="M100" s="185" t="s">
        <v>135</v>
      </c>
      <c r="N100" s="185" t="s">
        <v>135</v>
      </c>
      <c r="O100" s="185" t="s">
        <v>135</v>
      </c>
      <c r="P100" s="444"/>
      <c r="Q100" s="444"/>
    </row>
    <row r="101" spans="2:17" ht="48.75" customHeight="1" x14ac:dyDescent="0.25">
      <c r="B101" s="142" t="s">
        <v>43</v>
      </c>
      <c r="C101" s="189" t="s">
        <v>775</v>
      </c>
      <c r="D101" s="189" t="s">
        <v>795</v>
      </c>
      <c r="E101" s="185">
        <v>30508943</v>
      </c>
      <c r="F101" s="189" t="s">
        <v>445</v>
      </c>
      <c r="G101" s="189" t="s">
        <v>345</v>
      </c>
      <c r="H101" s="196">
        <v>41811</v>
      </c>
      <c r="I101" s="185" t="s">
        <v>670</v>
      </c>
      <c r="J101" s="189" t="s">
        <v>796</v>
      </c>
      <c r="K101" s="189" t="s">
        <v>797</v>
      </c>
      <c r="L101" s="189" t="s">
        <v>798</v>
      </c>
      <c r="M101" s="185" t="s">
        <v>135</v>
      </c>
      <c r="N101" s="185" t="s">
        <v>135</v>
      </c>
      <c r="O101" s="185" t="s">
        <v>135</v>
      </c>
      <c r="P101" s="444"/>
      <c r="Q101" s="444"/>
    </row>
    <row r="103" spans="2:17" ht="15.75" thickBot="1" x14ac:dyDescent="0.3">
      <c r="B103" s="44" t="s">
        <v>799</v>
      </c>
    </row>
    <row r="104" spans="2:17" ht="27" thickBot="1" x14ac:dyDescent="0.3">
      <c r="B104" s="430" t="s">
        <v>45</v>
      </c>
      <c r="C104" s="431"/>
      <c r="D104" s="431"/>
      <c r="E104" s="431"/>
      <c r="F104" s="431"/>
      <c r="G104" s="431"/>
      <c r="H104" s="431"/>
      <c r="I104" s="431"/>
      <c r="J104" s="431"/>
      <c r="K104" s="431"/>
      <c r="L104" s="431"/>
      <c r="M104" s="431"/>
      <c r="N104" s="432"/>
    </row>
    <row r="107" spans="2:17" ht="46.15" customHeight="1" x14ac:dyDescent="0.25">
      <c r="B107" s="9" t="s">
        <v>32</v>
      </c>
      <c r="C107" s="9" t="s">
        <v>46</v>
      </c>
      <c r="D107" s="439" t="s">
        <v>3</v>
      </c>
      <c r="E107" s="440"/>
    </row>
    <row r="108" spans="2:17" ht="46.9" customHeight="1" x14ac:dyDescent="0.25">
      <c r="B108" s="101" t="s">
        <v>122</v>
      </c>
      <c r="C108" s="185" t="s">
        <v>135</v>
      </c>
      <c r="D108" s="449"/>
      <c r="E108" s="449"/>
    </row>
    <row r="111" spans="2:17" ht="26.25" x14ac:dyDescent="0.25">
      <c r="B111" s="433" t="s">
        <v>63</v>
      </c>
      <c r="C111" s="434"/>
      <c r="D111" s="434"/>
      <c r="E111" s="434"/>
      <c r="F111" s="434"/>
      <c r="G111" s="434"/>
      <c r="H111" s="434"/>
      <c r="I111" s="434"/>
      <c r="J111" s="434"/>
      <c r="K111" s="434"/>
      <c r="L111" s="434"/>
      <c r="M111" s="434"/>
      <c r="N111" s="434"/>
      <c r="O111" s="434"/>
      <c r="P111" s="434"/>
    </row>
    <row r="113" spans="1:26" ht="15.75" thickBot="1" x14ac:dyDescent="0.3"/>
    <row r="114" spans="1:26" ht="27" thickBot="1" x14ac:dyDescent="0.3">
      <c r="B114" s="430" t="s">
        <v>53</v>
      </c>
      <c r="C114" s="431"/>
      <c r="D114" s="431"/>
      <c r="E114" s="431"/>
      <c r="F114" s="431"/>
      <c r="G114" s="431"/>
      <c r="H114" s="431"/>
      <c r="I114" s="431"/>
      <c r="J114" s="431"/>
      <c r="K114" s="431"/>
      <c r="L114" s="431"/>
      <c r="M114" s="431"/>
      <c r="N114" s="432"/>
    </row>
    <row r="116" spans="1:26" ht="15.75" thickBot="1" x14ac:dyDescent="0.3">
      <c r="M116" s="73"/>
      <c r="N116" s="73"/>
    </row>
    <row r="117" spans="1:26" s="54" customFormat="1" ht="109.5" customHeight="1" x14ac:dyDescent="0.25">
      <c r="B117" s="18" t="s">
        <v>144</v>
      </c>
      <c r="C117" s="18" t="s">
        <v>145</v>
      </c>
      <c r="D117" s="18" t="s">
        <v>146</v>
      </c>
      <c r="E117" s="18" t="s">
        <v>44</v>
      </c>
      <c r="F117" s="18" t="s">
        <v>21</v>
      </c>
      <c r="G117" s="18" t="s">
        <v>99</v>
      </c>
      <c r="H117" s="18" t="s">
        <v>16</v>
      </c>
      <c r="I117" s="18" t="s">
        <v>9</v>
      </c>
      <c r="J117" s="18" t="s">
        <v>30</v>
      </c>
      <c r="K117" s="18" t="s">
        <v>60</v>
      </c>
      <c r="L117" s="18" t="s">
        <v>19</v>
      </c>
      <c r="M117" s="17" t="s">
        <v>25</v>
      </c>
      <c r="N117" s="18" t="s">
        <v>147</v>
      </c>
      <c r="O117" s="18" t="s">
        <v>35</v>
      </c>
      <c r="P117" s="192" t="s">
        <v>10</v>
      </c>
      <c r="Q117" s="192" t="s">
        <v>18</v>
      </c>
    </row>
    <row r="118" spans="1:26" s="86" customFormat="1" ht="30" x14ac:dyDescent="0.25">
      <c r="A118" s="74">
        <v>1</v>
      </c>
      <c r="B118" s="75" t="s">
        <v>667</v>
      </c>
      <c r="C118" s="75" t="s">
        <v>667</v>
      </c>
      <c r="D118" s="76" t="s">
        <v>668</v>
      </c>
      <c r="E118" s="266">
        <v>145</v>
      </c>
      <c r="F118" s="78" t="s">
        <v>135</v>
      </c>
      <c r="G118" s="79" t="s">
        <v>670</v>
      </c>
      <c r="H118" s="80">
        <v>41518</v>
      </c>
      <c r="I118" s="81">
        <v>41988</v>
      </c>
      <c r="J118" s="81" t="s">
        <v>136</v>
      </c>
      <c r="K118" s="136">
        <v>15</v>
      </c>
      <c r="L118" s="136">
        <v>0</v>
      </c>
      <c r="M118" s="136">
        <v>500</v>
      </c>
      <c r="N118" s="82" t="e">
        <f>+M118*G118</f>
        <v>#VALUE!</v>
      </c>
      <c r="O118" s="83">
        <v>1312834224</v>
      </c>
      <c r="P118" s="83">
        <v>819</v>
      </c>
      <c r="Q118" s="84"/>
      <c r="R118" s="85"/>
      <c r="S118" s="85"/>
      <c r="T118" s="85"/>
      <c r="U118" s="85"/>
      <c r="V118" s="85"/>
      <c r="W118" s="85"/>
      <c r="X118" s="85"/>
      <c r="Y118" s="85"/>
      <c r="Z118" s="85"/>
    </row>
    <row r="119" spans="1:26" s="86" customFormat="1" ht="30" x14ac:dyDescent="0.25">
      <c r="A119" s="74">
        <f>+A118+1</f>
        <v>2</v>
      </c>
      <c r="B119" s="75" t="s">
        <v>667</v>
      </c>
      <c r="C119" s="75" t="s">
        <v>667</v>
      </c>
      <c r="D119" s="76" t="s">
        <v>668</v>
      </c>
      <c r="E119" s="266">
        <v>244</v>
      </c>
      <c r="F119" s="78" t="s">
        <v>135</v>
      </c>
      <c r="G119" s="78" t="s">
        <v>670</v>
      </c>
      <c r="H119" s="80">
        <v>41258</v>
      </c>
      <c r="I119" s="81">
        <v>41986</v>
      </c>
      <c r="J119" s="81" t="s">
        <v>136</v>
      </c>
      <c r="K119" s="136">
        <v>8</v>
      </c>
      <c r="L119" s="136">
        <v>16</v>
      </c>
      <c r="M119" s="136">
        <v>100</v>
      </c>
      <c r="N119" s="82"/>
      <c r="O119" s="83">
        <f>309560600+64560925+23188650</f>
        <v>397310175</v>
      </c>
      <c r="P119" s="83" t="s">
        <v>718</v>
      </c>
      <c r="Q119" s="84"/>
      <c r="R119" s="85"/>
      <c r="S119" s="85"/>
      <c r="T119" s="85"/>
      <c r="U119" s="85"/>
      <c r="V119" s="85"/>
      <c r="W119" s="85"/>
      <c r="X119" s="85"/>
      <c r="Y119" s="85"/>
      <c r="Z119" s="85"/>
    </row>
    <row r="120" spans="1:26" s="86" customFormat="1" ht="30" x14ac:dyDescent="0.25">
      <c r="A120" s="74">
        <f t="shared" ref="A120:A121" si="0">+A119+1</f>
        <v>3</v>
      </c>
      <c r="B120" s="75" t="s">
        <v>667</v>
      </c>
      <c r="C120" s="75" t="s">
        <v>667</v>
      </c>
      <c r="D120" s="75" t="s">
        <v>719</v>
      </c>
      <c r="E120" s="267" t="s">
        <v>720</v>
      </c>
      <c r="F120" s="78" t="s">
        <v>135</v>
      </c>
      <c r="G120" s="78" t="s">
        <v>670</v>
      </c>
      <c r="H120" s="80">
        <v>40725</v>
      </c>
      <c r="I120" s="81">
        <v>40877</v>
      </c>
      <c r="J120" s="81" t="s">
        <v>136</v>
      </c>
      <c r="K120" s="136">
        <v>0</v>
      </c>
      <c r="L120" s="136">
        <v>4</v>
      </c>
      <c r="M120" s="136">
        <v>2248</v>
      </c>
      <c r="N120" s="82"/>
      <c r="O120" s="83">
        <v>209299000</v>
      </c>
      <c r="P120" s="83" t="s">
        <v>721</v>
      </c>
      <c r="Q120" s="84"/>
      <c r="R120" s="85"/>
      <c r="S120" s="85"/>
      <c r="T120" s="85"/>
      <c r="U120" s="85"/>
      <c r="V120" s="85"/>
      <c r="W120" s="85"/>
      <c r="X120" s="85"/>
      <c r="Y120" s="85"/>
      <c r="Z120" s="85"/>
    </row>
    <row r="121" spans="1:26" s="86" customFormat="1" ht="30" x14ac:dyDescent="0.25">
      <c r="A121" s="74">
        <f t="shared" si="0"/>
        <v>4</v>
      </c>
      <c r="B121" s="75" t="s">
        <v>667</v>
      </c>
      <c r="C121" s="75" t="s">
        <v>667</v>
      </c>
      <c r="D121" s="75" t="s">
        <v>719</v>
      </c>
      <c r="E121" s="267" t="s">
        <v>722</v>
      </c>
      <c r="F121" s="78" t="s">
        <v>135</v>
      </c>
      <c r="G121" s="78" t="s">
        <v>670</v>
      </c>
      <c r="H121" s="80">
        <v>40791</v>
      </c>
      <c r="I121" s="81">
        <v>40908</v>
      </c>
      <c r="J121" s="81" t="s">
        <v>136</v>
      </c>
      <c r="K121" s="136">
        <v>0</v>
      </c>
      <c r="L121" s="136">
        <v>3</v>
      </c>
      <c r="M121" s="136">
        <v>2248</v>
      </c>
      <c r="N121" s="82"/>
      <c r="O121" s="83">
        <v>184450000</v>
      </c>
      <c r="P121" s="83" t="s">
        <v>723</v>
      </c>
      <c r="Q121" s="84"/>
      <c r="R121" s="85"/>
      <c r="S121" s="85"/>
      <c r="T121" s="85"/>
      <c r="U121" s="85"/>
      <c r="V121" s="85"/>
      <c r="W121" s="85"/>
      <c r="X121" s="85"/>
      <c r="Y121" s="85"/>
      <c r="Z121" s="85"/>
    </row>
    <row r="122" spans="1:26" s="86" customFormat="1" x14ac:dyDescent="0.25">
      <c r="A122" s="74"/>
      <c r="B122" s="87" t="s">
        <v>15</v>
      </c>
      <c r="C122" s="76"/>
      <c r="D122" s="75"/>
      <c r="E122" s="77"/>
      <c r="F122" s="78"/>
      <c r="G122" s="78"/>
      <c r="H122" s="78"/>
      <c r="I122" s="81"/>
      <c r="J122" s="81"/>
      <c r="K122" s="88">
        <f>SUM(K118:K121)</f>
        <v>23</v>
      </c>
      <c r="L122" s="88">
        <f>SUM(L118:L121)</f>
        <v>23</v>
      </c>
      <c r="M122" s="265">
        <f>SUM(M118:M121)</f>
        <v>5096</v>
      </c>
      <c r="N122" s="88" t="e">
        <f>SUM(N118:N121)</f>
        <v>#VALUE!</v>
      </c>
      <c r="O122" s="83"/>
      <c r="P122" s="83"/>
      <c r="Q122" s="90"/>
    </row>
    <row r="123" spans="1:26" x14ac:dyDescent="0.25">
      <c r="E123" s="91"/>
    </row>
    <row r="124" spans="1:26" ht="18.75" x14ac:dyDescent="0.25">
      <c r="B124" s="94" t="s">
        <v>31</v>
      </c>
      <c r="C124" s="10">
        <f>+K122</f>
        <v>23</v>
      </c>
      <c r="H124" s="96"/>
      <c r="I124" s="96"/>
      <c r="J124" s="96"/>
      <c r="K124" s="96"/>
      <c r="L124" s="96"/>
      <c r="M124" s="96"/>
    </row>
    <row r="126" spans="1:26" ht="15.75" thickBot="1" x14ac:dyDescent="0.3"/>
    <row r="127" spans="1:26" ht="37.15" customHeight="1" thickBot="1" x14ac:dyDescent="0.3">
      <c r="B127" s="11" t="s">
        <v>48</v>
      </c>
      <c r="C127" s="12" t="s">
        <v>49</v>
      </c>
      <c r="D127" s="11" t="s">
        <v>50</v>
      </c>
      <c r="E127" s="12" t="s">
        <v>54</v>
      </c>
    </row>
    <row r="128" spans="1:26" ht="41.45" customHeight="1" x14ac:dyDescent="0.25">
      <c r="B128" s="8" t="s">
        <v>123</v>
      </c>
      <c r="C128" s="102">
        <v>20</v>
      </c>
      <c r="D128" s="102">
        <v>0</v>
      </c>
      <c r="E128" s="450">
        <f>+D128+D129+D130</f>
        <v>40</v>
      </c>
    </row>
    <row r="129" spans="2:17" x14ac:dyDescent="0.25">
      <c r="B129" s="8" t="s">
        <v>124</v>
      </c>
      <c r="C129" s="185">
        <v>30</v>
      </c>
      <c r="D129" s="185">
        <v>0</v>
      </c>
      <c r="E129" s="451"/>
    </row>
    <row r="130" spans="2:17" ht="15.75" thickBot="1" x14ac:dyDescent="0.3">
      <c r="B130" s="8" t="s">
        <v>125</v>
      </c>
      <c r="C130" s="103">
        <v>40</v>
      </c>
      <c r="D130" s="103">
        <v>40</v>
      </c>
      <c r="E130" s="452"/>
    </row>
    <row r="132" spans="2:17" ht="15.75" thickBot="1" x14ac:dyDescent="0.3"/>
    <row r="133" spans="2:17" ht="27" thickBot="1" x14ac:dyDescent="0.3">
      <c r="B133" s="430" t="s">
        <v>51</v>
      </c>
      <c r="C133" s="431"/>
      <c r="D133" s="431"/>
      <c r="E133" s="431"/>
      <c r="F133" s="431"/>
      <c r="G133" s="431"/>
      <c r="H133" s="431"/>
      <c r="I133" s="431"/>
      <c r="J133" s="431"/>
      <c r="K133" s="431"/>
      <c r="L133" s="431"/>
      <c r="M133" s="431"/>
      <c r="N133" s="432"/>
    </row>
    <row r="135" spans="2:17" ht="76.5" customHeight="1" x14ac:dyDescent="0.25">
      <c r="B135" s="197" t="s">
        <v>0</v>
      </c>
      <c r="C135" s="197" t="s">
        <v>38</v>
      </c>
      <c r="D135" s="197" t="s">
        <v>39</v>
      </c>
      <c r="E135" s="197" t="s">
        <v>112</v>
      </c>
      <c r="F135" s="197" t="s">
        <v>114</v>
      </c>
      <c r="G135" s="197" t="s">
        <v>115</v>
      </c>
      <c r="H135" s="197" t="s">
        <v>116</v>
      </c>
      <c r="I135" s="197" t="s">
        <v>113</v>
      </c>
      <c r="J135" s="439" t="s">
        <v>117</v>
      </c>
      <c r="K135" s="443"/>
      <c r="L135" s="440"/>
      <c r="M135" s="197" t="s">
        <v>121</v>
      </c>
      <c r="N135" s="197" t="s">
        <v>40</v>
      </c>
      <c r="O135" s="197" t="s">
        <v>41</v>
      </c>
      <c r="P135" s="439" t="s">
        <v>3</v>
      </c>
      <c r="Q135" s="440"/>
    </row>
    <row r="136" spans="2:17" ht="60.75" customHeight="1" x14ac:dyDescent="0.25">
      <c r="B136" s="101" t="s">
        <v>129</v>
      </c>
      <c r="C136" s="189" t="s">
        <v>724</v>
      </c>
      <c r="D136" s="185" t="s">
        <v>725</v>
      </c>
      <c r="E136" s="185">
        <v>41927327</v>
      </c>
      <c r="F136" s="189" t="s">
        <v>445</v>
      </c>
      <c r="G136" s="189" t="s">
        <v>726</v>
      </c>
      <c r="H136" s="196">
        <v>41622</v>
      </c>
      <c r="I136" s="185" t="s">
        <v>670</v>
      </c>
      <c r="J136" s="75" t="s">
        <v>667</v>
      </c>
      <c r="K136" s="101" t="s">
        <v>727</v>
      </c>
      <c r="L136" s="101" t="s">
        <v>695</v>
      </c>
      <c r="M136" s="320" t="s">
        <v>135</v>
      </c>
      <c r="N136" s="320" t="s">
        <v>136</v>
      </c>
      <c r="O136" s="320" t="s">
        <v>136</v>
      </c>
      <c r="P136" s="449"/>
      <c r="Q136" s="449"/>
    </row>
    <row r="137" spans="2:17" ht="60.75" customHeight="1" x14ac:dyDescent="0.25">
      <c r="B137" s="453" t="s">
        <v>129</v>
      </c>
      <c r="C137" s="455" t="s">
        <v>728</v>
      </c>
      <c r="D137" s="422" t="s">
        <v>729</v>
      </c>
      <c r="E137" s="422">
        <v>17689026</v>
      </c>
      <c r="F137" s="455" t="s">
        <v>730</v>
      </c>
      <c r="G137" s="455" t="s">
        <v>263</v>
      </c>
      <c r="H137" s="457">
        <v>39632</v>
      </c>
      <c r="I137" s="422" t="s">
        <v>670</v>
      </c>
      <c r="J137" s="75" t="s">
        <v>731</v>
      </c>
      <c r="K137" s="259" t="s">
        <v>732</v>
      </c>
      <c r="L137" s="100" t="s">
        <v>733</v>
      </c>
      <c r="M137" s="422" t="s">
        <v>135</v>
      </c>
      <c r="N137" s="422" t="s">
        <v>135</v>
      </c>
      <c r="O137" s="422" t="s">
        <v>135</v>
      </c>
      <c r="P137" s="428"/>
      <c r="Q137" s="429"/>
    </row>
    <row r="138" spans="2:17" ht="60.75" customHeight="1" x14ac:dyDescent="0.25">
      <c r="B138" s="454"/>
      <c r="C138" s="456"/>
      <c r="D138" s="423"/>
      <c r="E138" s="423"/>
      <c r="F138" s="456"/>
      <c r="G138" s="456"/>
      <c r="H138" s="458"/>
      <c r="I138" s="423"/>
      <c r="J138" s="75" t="s">
        <v>667</v>
      </c>
      <c r="K138" s="259" t="s">
        <v>694</v>
      </c>
      <c r="L138" s="100" t="s">
        <v>695</v>
      </c>
      <c r="M138" s="423"/>
      <c r="N138" s="423"/>
      <c r="O138" s="423"/>
      <c r="P138" s="428"/>
      <c r="Q138" s="429"/>
    </row>
    <row r="139" spans="2:17" ht="60.75" customHeight="1" x14ac:dyDescent="0.25">
      <c r="B139" s="453" t="s">
        <v>129</v>
      </c>
      <c r="C139" s="455" t="s">
        <v>728</v>
      </c>
      <c r="D139" s="455" t="s">
        <v>734</v>
      </c>
      <c r="E139" s="422">
        <v>40778306</v>
      </c>
      <c r="F139" s="455" t="s">
        <v>730</v>
      </c>
      <c r="G139" s="455" t="s">
        <v>735</v>
      </c>
      <c r="H139" s="457">
        <v>38310</v>
      </c>
      <c r="I139" s="422" t="s">
        <v>670</v>
      </c>
      <c r="J139" s="75" t="s">
        <v>736</v>
      </c>
      <c r="K139" s="259" t="s">
        <v>737</v>
      </c>
      <c r="L139" s="100" t="s">
        <v>738</v>
      </c>
      <c r="M139" s="422" t="s">
        <v>135</v>
      </c>
      <c r="N139" s="422" t="s">
        <v>135</v>
      </c>
      <c r="O139" s="422" t="s">
        <v>135</v>
      </c>
      <c r="P139" s="415"/>
      <c r="Q139" s="416"/>
    </row>
    <row r="140" spans="2:17" ht="60.75" customHeight="1" x14ac:dyDescent="0.25">
      <c r="B140" s="454"/>
      <c r="C140" s="456"/>
      <c r="D140" s="456"/>
      <c r="E140" s="423"/>
      <c r="F140" s="456"/>
      <c r="G140" s="456"/>
      <c r="H140" s="458"/>
      <c r="I140" s="423"/>
      <c r="J140" s="75" t="s">
        <v>667</v>
      </c>
      <c r="K140" s="259" t="s">
        <v>739</v>
      </c>
      <c r="L140" s="100" t="s">
        <v>740</v>
      </c>
      <c r="M140" s="423"/>
      <c r="N140" s="423"/>
      <c r="O140" s="423"/>
      <c r="P140" s="417"/>
      <c r="Q140" s="418"/>
    </row>
    <row r="141" spans="2:17" ht="60.75" customHeight="1" x14ac:dyDescent="0.25">
      <c r="B141" s="459" t="s">
        <v>130</v>
      </c>
      <c r="C141" s="455" t="s">
        <v>728</v>
      </c>
      <c r="D141" s="422" t="s">
        <v>741</v>
      </c>
      <c r="E141" s="422">
        <v>40780789</v>
      </c>
      <c r="F141" s="455" t="s">
        <v>742</v>
      </c>
      <c r="G141" s="455" t="s">
        <v>263</v>
      </c>
      <c r="H141" s="457">
        <v>41299</v>
      </c>
      <c r="I141" s="422" t="s">
        <v>670</v>
      </c>
      <c r="J141" s="101" t="s">
        <v>482</v>
      </c>
      <c r="K141" s="101" t="s">
        <v>743</v>
      </c>
      <c r="L141" s="101" t="s">
        <v>744</v>
      </c>
      <c r="M141" s="422" t="s">
        <v>135</v>
      </c>
      <c r="N141" s="422" t="s">
        <v>135</v>
      </c>
      <c r="O141" s="422" t="s">
        <v>135</v>
      </c>
      <c r="P141" s="415"/>
      <c r="Q141" s="416"/>
    </row>
    <row r="142" spans="2:17" ht="60.75" customHeight="1" x14ac:dyDescent="0.25">
      <c r="B142" s="460"/>
      <c r="C142" s="456"/>
      <c r="D142" s="423"/>
      <c r="E142" s="423"/>
      <c r="F142" s="456"/>
      <c r="G142" s="456"/>
      <c r="H142" s="458"/>
      <c r="I142" s="423"/>
      <c r="J142" s="101" t="s">
        <v>667</v>
      </c>
      <c r="K142" s="167" t="s">
        <v>745</v>
      </c>
      <c r="L142" s="101" t="s">
        <v>746</v>
      </c>
      <c r="M142" s="423"/>
      <c r="N142" s="423"/>
      <c r="O142" s="423"/>
      <c r="P142" s="417"/>
      <c r="Q142" s="418"/>
    </row>
    <row r="143" spans="2:17" ht="60.75" customHeight="1" x14ac:dyDescent="0.25">
      <c r="B143" s="459" t="s">
        <v>130</v>
      </c>
      <c r="C143" s="455" t="s">
        <v>728</v>
      </c>
      <c r="D143" s="422" t="s">
        <v>747</v>
      </c>
      <c r="E143" s="422">
        <v>30517911</v>
      </c>
      <c r="F143" s="455" t="s">
        <v>748</v>
      </c>
      <c r="G143" s="455" t="s">
        <v>749</v>
      </c>
      <c r="H143" s="461">
        <v>36593</v>
      </c>
      <c r="I143" s="422" t="s">
        <v>670</v>
      </c>
      <c r="J143" s="101" t="s">
        <v>482</v>
      </c>
      <c r="K143" s="167" t="s">
        <v>750</v>
      </c>
      <c r="L143" s="100" t="s">
        <v>751</v>
      </c>
      <c r="M143" s="422" t="s">
        <v>135</v>
      </c>
      <c r="N143" s="422" t="s">
        <v>135</v>
      </c>
      <c r="O143" s="422" t="s">
        <v>135</v>
      </c>
      <c r="P143" s="415"/>
      <c r="Q143" s="416"/>
    </row>
    <row r="144" spans="2:17" ht="120" x14ac:dyDescent="0.25">
      <c r="B144" s="460"/>
      <c r="C144" s="456"/>
      <c r="D144" s="423"/>
      <c r="E144" s="423"/>
      <c r="F144" s="456"/>
      <c r="G144" s="456"/>
      <c r="H144" s="462"/>
      <c r="I144" s="423"/>
      <c r="J144" s="101" t="s">
        <v>667</v>
      </c>
      <c r="K144" s="167" t="s">
        <v>752</v>
      </c>
      <c r="L144" s="100" t="s">
        <v>753</v>
      </c>
      <c r="M144" s="423"/>
      <c r="N144" s="423"/>
      <c r="O144" s="423"/>
      <c r="P144" s="417"/>
      <c r="Q144" s="418"/>
    </row>
    <row r="145" spans="2:17" ht="60" x14ac:dyDescent="0.25">
      <c r="B145" s="459" t="s">
        <v>130</v>
      </c>
      <c r="C145" s="455" t="s">
        <v>728</v>
      </c>
      <c r="D145" s="422" t="s">
        <v>754</v>
      </c>
      <c r="E145" s="422">
        <v>40764234</v>
      </c>
      <c r="F145" s="455" t="s">
        <v>755</v>
      </c>
      <c r="G145" s="455" t="s">
        <v>263</v>
      </c>
      <c r="H145" s="461">
        <v>36616</v>
      </c>
      <c r="I145" s="422" t="s">
        <v>670</v>
      </c>
      <c r="J145" s="101" t="s">
        <v>756</v>
      </c>
      <c r="K145" s="167" t="s">
        <v>757</v>
      </c>
      <c r="L145" s="100" t="s">
        <v>758</v>
      </c>
      <c r="M145" s="422" t="s">
        <v>135</v>
      </c>
      <c r="N145" s="422" t="s">
        <v>135</v>
      </c>
      <c r="O145" s="422" t="s">
        <v>135</v>
      </c>
      <c r="P145" s="415"/>
      <c r="Q145" s="416"/>
    </row>
    <row r="146" spans="2:17" ht="105" x14ac:dyDescent="0.25">
      <c r="B146" s="460"/>
      <c r="C146" s="465"/>
      <c r="D146" s="423"/>
      <c r="E146" s="423"/>
      <c r="F146" s="456"/>
      <c r="G146" s="456"/>
      <c r="H146" s="462"/>
      <c r="I146" s="423"/>
      <c r="J146" s="101" t="s">
        <v>667</v>
      </c>
      <c r="K146" s="167" t="s">
        <v>759</v>
      </c>
      <c r="L146" s="100" t="s">
        <v>760</v>
      </c>
      <c r="M146" s="423"/>
      <c r="N146" s="423"/>
      <c r="O146" s="423"/>
      <c r="P146" s="417"/>
      <c r="Q146" s="418"/>
    </row>
    <row r="147" spans="2:17" ht="120" x14ac:dyDescent="0.25">
      <c r="B147" s="463" t="s">
        <v>131</v>
      </c>
      <c r="C147" s="464" t="s">
        <v>800</v>
      </c>
      <c r="D147" s="449" t="s">
        <v>762</v>
      </c>
      <c r="E147" s="449">
        <v>1117498123</v>
      </c>
      <c r="F147" s="444" t="s">
        <v>763</v>
      </c>
      <c r="G147" s="444" t="s">
        <v>263</v>
      </c>
      <c r="H147" s="476">
        <v>41516</v>
      </c>
      <c r="I147" s="449" t="s">
        <v>670</v>
      </c>
      <c r="J147" s="101" t="s">
        <v>764</v>
      </c>
      <c r="K147" s="167" t="s">
        <v>765</v>
      </c>
      <c r="L147" s="142" t="s">
        <v>766</v>
      </c>
      <c r="M147" s="422" t="s">
        <v>135</v>
      </c>
      <c r="N147" s="422" t="s">
        <v>135</v>
      </c>
      <c r="O147" s="422" t="s">
        <v>135</v>
      </c>
      <c r="P147" s="415"/>
      <c r="Q147" s="416"/>
    </row>
    <row r="148" spans="2:17" ht="45" x14ac:dyDescent="0.25">
      <c r="B148" s="463"/>
      <c r="C148" s="464"/>
      <c r="D148" s="449"/>
      <c r="E148" s="449"/>
      <c r="F148" s="444"/>
      <c r="G148" s="444"/>
      <c r="H148" s="476"/>
      <c r="I148" s="449"/>
      <c r="J148" s="101" t="s">
        <v>767</v>
      </c>
      <c r="K148" s="167" t="s">
        <v>768</v>
      </c>
      <c r="L148" s="100" t="s">
        <v>769</v>
      </c>
      <c r="M148" s="423"/>
      <c r="N148" s="423"/>
      <c r="O148" s="423"/>
      <c r="P148" s="417"/>
      <c r="Q148" s="418"/>
    </row>
    <row r="149" spans="2:17" x14ac:dyDescent="0.25">
      <c r="C149" s="56"/>
    </row>
    <row r="151" spans="2:17" ht="15.75" thickBot="1" x14ac:dyDescent="0.3"/>
    <row r="152" spans="2:17" ht="54" customHeight="1" x14ac:dyDescent="0.25">
      <c r="B152" s="21" t="s">
        <v>32</v>
      </c>
      <c r="C152" s="21" t="s">
        <v>48</v>
      </c>
      <c r="D152" s="197" t="s">
        <v>49</v>
      </c>
      <c r="E152" s="21" t="s">
        <v>50</v>
      </c>
      <c r="F152" s="12" t="s">
        <v>55</v>
      </c>
      <c r="G152" s="15"/>
    </row>
    <row r="153" spans="2:17" ht="120.75" customHeight="1" x14ac:dyDescent="0.2">
      <c r="B153" s="466" t="s">
        <v>52</v>
      </c>
      <c r="C153" s="104" t="s">
        <v>126</v>
      </c>
      <c r="D153" s="185">
        <v>25</v>
      </c>
      <c r="E153" s="185">
        <v>0</v>
      </c>
      <c r="F153" s="425">
        <f>+E153+E154+E155</f>
        <v>35</v>
      </c>
      <c r="G153" s="105"/>
    </row>
    <row r="154" spans="2:17" ht="76.150000000000006" customHeight="1" x14ac:dyDescent="0.2">
      <c r="B154" s="466"/>
      <c r="C154" s="104" t="s">
        <v>127</v>
      </c>
      <c r="D154" s="189">
        <v>25</v>
      </c>
      <c r="E154" s="185">
        <v>25</v>
      </c>
      <c r="F154" s="467"/>
      <c r="G154" s="105"/>
    </row>
    <row r="155" spans="2:17" ht="69" customHeight="1" x14ac:dyDescent="0.2">
      <c r="B155" s="466"/>
      <c r="C155" s="104" t="s">
        <v>128</v>
      </c>
      <c r="D155" s="185">
        <v>10</v>
      </c>
      <c r="E155" s="185">
        <v>10</v>
      </c>
      <c r="F155" s="426"/>
      <c r="G155" s="105"/>
    </row>
    <row r="156" spans="2:17" x14ac:dyDescent="0.25">
      <c r="C156" s="42"/>
    </row>
    <row r="159" spans="2:17" x14ac:dyDescent="0.25">
      <c r="B159" s="68" t="s">
        <v>56</v>
      </c>
    </row>
    <row r="162" spans="2:5" x14ac:dyDescent="0.25">
      <c r="B162" s="22" t="s">
        <v>32</v>
      </c>
      <c r="C162" s="22" t="s">
        <v>57</v>
      </c>
      <c r="D162" s="21" t="s">
        <v>50</v>
      </c>
      <c r="E162" s="21" t="s">
        <v>15</v>
      </c>
    </row>
    <row r="163" spans="2:5" ht="28.5" x14ac:dyDescent="0.25">
      <c r="B163" s="70" t="s">
        <v>58</v>
      </c>
      <c r="C163" s="71">
        <v>40</v>
      </c>
      <c r="D163" s="185">
        <f>+E128</f>
        <v>40</v>
      </c>
      <c r="E163" s="422">
        <f>+D163+D164</f>
        <v>75</v>
      </c>
    </row>
    <row r="164" spans="2:5" ht="42.75" x14ac:dyDescent="0.25">
      <c r="B164" s="70" t="s">
        <v>59</v>
      </c>
      <c r="C164" s="71">
        <v>60</v>
      </c>
      <c r="D164" s="185">
        <f>+F153</f>
        <v>35</v>
      </c>
      <c r="E164" s="423"/>
    </row>
  </sheetData>
  <mergeCells count="151">
    <mergeCell ref="B153:B155"/>
    <mergeCell ref="F153:F155"/>
    <mergeCell ref="E163:E164"/>
    <mergeCell ref="B14:C20"/>
    <mergeCell ref="B21:C21"/>
    <mergeCell ref="G147:G148"/>
    <mergeCell ref="H147:H148"/>
    <mergeCell ref="I147:I148"/>
    <mergeCell ref="M147:M148"/>
    <mergeCell ref="G143:G144"/>
    <mergeCell ref="H143:H144"/>
    <mergeCell ref="I143:I144"/>
    <mergeCell ref="M143:M144"/>
    <mergeCell ref="G139:G140"/>
    <mergeCell ref="H139:H140"/>
    <mergeCell ref="I139:I140"/>
    <mergeCell ref="M139:M140"/>
    <mergeCell ref="B133:N133"/>
    <mergeCell ref="J135:L135"/>
    <mergeCell ref="G99:G100"/>
    <mergeCell ref="H99:H100"/>
    <mergeCell ref="I99:I100"/>
    <mergeCell ref="N147:N148"/>
    <mergeCell ref="N143:N144"/>
    <mergeCell ref="O147:O148"/>
    <mergeCell ref="H145:H146"/>
    <mergeCell ref="I145:I146"/>
    <mergeCell ref="M145:M146"/>
    <mergeCell ref="N145:N146"/>
    <mergeCell ref="O145:O146"/>
    <mergeCell ref="B147:B148"/>
    <mergeCell ref="C147:C148"/>
    <mergeCell ref="D147:D148"/>
    <mergeCell ref="E147:E148"/>
    <mergeCell ref="F147:F148"/>
    <mergeCell ref="B145:B146"/>
    <mergeCell ref="C145:C146"/>
    <mergeCell ref="D145:D146"/>
    <mergeCell ref="E145:E146"/>
    <mergeCell ref="F145:F146"/>
    <mergeCell ref="G145:G146"/>
    <mergeCell ref="O143:O144"/>
    <mergeCell ref="H141:H142"/>
    <mergeCell ref="I141:I142"/>
    <mergeCell ref="M141:M142"/>
    <mergeCell ref="N141:N142"/>
    <mergeCell ref="O141:O142"/>
    <mergeCell ref="B143:B144"/>
    <mergeCell ref="C143:C144"/>
    <mergeCell ref="D143:D144"/>
    <mergeCell ref="E143:E144"/>
    <mergeCell ref="F143:F144"/>
    <mergeCell ref="B141:B142"/>
    <mergeCell ref="C141:C142"/>
    <mergeCell ref="D141:D142"/>
    <mergeCell ref="E141:E142"/>
    <mergeCell ref="F141:F142"/>
    <mergeCell ref="G141:G142"/>
    <mergeCell ref="N139:N140"/>
    <mergeCell ref="O139:O140"/>
    <mergeCell ref="H137:H138"/>
    <mergeCell ref="I137:I138"/>
    <mergeCell ref="M137:M138"/>
    <mergeCell ref="N137:N138"/>
    <mergeCell ref="O137:O138"/>
    <mergeCell ref="B139:B140"/>
    <mergeCell ref="C139:C140"/>
    <mergeCell ref="D139:D140"/>
    <mergeCell ref="E139:E140"/>
    <mergeCell ref="F139:F140"/>
    <mergeCell ref="B137:B138"/>
    <mergeCell ref="C137:C138"/>
    <mergeCell ref="D137:D138"/>
    <mergeCell ref="E137:E138"/>
    <mergeCell ref="F137:F138"/>
    <mergeCell ref="G137:G138"/>
    <mergeCell ref="B104:N104"/>
    <mergeCell ref="D107:E107"/>
    <mergeCell ref="D108:E108"/>
    <mergeCell ref="B111:P111"/>
    <mergeCell ref="B114:N114"/>
    <mergeCell ref="E128:E130"/>
    <mergeCell ref="P137:Q137"/>
    <mergeCell ref="P138:Q138"/>
    <mergeCell ref="M94:M95"/>
    <mergeCell ref="N94:N95"/>
    <mergeCell ref="B94:B95"/>
    <mergeCell ref="C94:C95"/>
    <mergeCell ref="D94:D95"/>
    <mergeCell ref="E94:E95"/>
    <mergeCell ref="F94:F95"/>
    <mergeCell ref="P135:Q135"/>
    <mergeCell ref="P136:Q136"/>
    <mergeCell ref="B99:B100"/>
    <mergeCell ref="C99:C100"/>
    <mergeCell ref="D99:D100"/>
    <mergeCell ref="E99:E100"/>
    <mergeCell ref="F99:F100"/>
    <mergeCell ref="G94:G95"/>
    <mergeCell ref="H94:H95"/>
    <mergeCell ref="I94:I95"/>
    <mergeCell ref="J94:L94"/>
    <mergeCell ref="O76:P76"/>
    <mergeCell ref="O77:P77"/>
    <mergeCell ref="P99:Q99"/>
    <mergeCell ref="P100:Q100"/>
    <mergeCell ref="P101:Q101"/>
    <mergeCell ref="O94:O95"/>
    <mergeCell ref="P94:Q95"/>
    <mergeCell ref="P96:Q96"/>
    <mergeCell ref="P97:Q97"/>
    <mergeCell ref="P98:Q98"/>
    <mergeCell ref="B2:P2"/>
    <mergeCell ref="B4:P4"/>
    <mergeCell ref="C6:N6"/>
    <mergeCell ref="C7:N7"/>
    <mergeCell ref="C8:N8"/>
    <mergeCell ref="C9:N9"/>
    <mergeCell ref="O66:P66"/>
    <mergeCell ref="O67:P67"/>
    <mergeCell ref="O68:P68"/>
    <mergeCell ref="C57:N57"/>
    <mergeCell ref="B59:N59"/>
    <mergeCell ref="O62:P62"/>
    <mergeCell ref="O63:P63"/>
    <mergeCell ref="O64:P64"/>
    <mergeCell ref="O65:P65"/>
    <mergeCell ref="P139:Q140"/>
    <mergeCell ref="P141:Q142"/>
    <mergeCell ref="P143:Q144"/>
    <mergeCell ref="P145:Q146"/>
    <mergeCell ref="P147:Q148"/>
    <mergeCell ref="C10:E10"/>
    <mergeCell ref="E39:E40"/>
    <mergeCell ref="M44:N44"/>
    <mergeCell ref="B53:B54"/>
    <mergeCell ref="C53:C54"/>
    <mergeCell ref="D53:E53"/>
    <mergeCell ref="O69:P69"/>
    <mergeCell ref="O70:P70"/>
    <mergeCell ref="O71:P71"/>
    <mergeCell ref="O78:P78"/>
    <mergeCell ref="O79:P79"/>
    <mergeCell ref="O80:P80"/>
    <mergeCell ref="O81:P81"/>
    <mergeCell ref="O82:P82"/>
    <mergeCell ref="B89:N89"/>
    <mergeCell ref="O72:P72"/>
    <mergeCell ref="O73:P73"/>
    <mergeCell ref="O74:P74"/>
    <mergeCell ref="O75:P75"/>
  </mergeCells>
  <dataValidations disablePrompts="1" count="2">
    <dataValidation type="list" allowBlank="1" showInputMessage="1" showErrorMessage="1" sqref="WVE983080 A65576 IS65576 SO65576 ACK65576 AMG65576 AWC65576 BFY65576 BPU65576 BZQ65576 CJM65576 CTI65576 DDE65576 DNA65576 DWW65576 EGS65576 EQO65576 FAK65576 FKG65576 FUC65576 GDY65576 GNU65576 GXQ65576 HHM65576 HRI65576 IBE65576 ILA65576 IUW65576 JES65576 JOO65576 JYK65576 KIG65576 KSC65576 LBY65576 LLU65576 LVQ65576 MFM65576 MPI65576 MZE65576 NJA65576 NSW65576 OCS65576 OMO65576 OWK65576 PGG65576 PQC65576 PZY65576 QJU65576 QTQ65576 RDM65576 RNI65576 RXE65576 SHA65576 SQW65576 TAS65576 TKO65576 TUK65576 UEG65576 UOC65576 UXY65576 VHU65576 VRQ65576 WBM65576 WLI65576 WVE65576 A131112 IS131112 SO131112 ACK131112 AMG131112 AWC131112 BFY131112 BPU131112 BZQ131112 CJM131112 CTI131112 DDE131112 DNA131112 DWW131112 EGS131112 EQO131112 FAK131112 FKG131112 FUC131112 GDY131112 GNU131112 GXQ131112 HHM131112 HRI131112 IBE131112 ILA131112 IUW131112 JES131112 JOO131112 JYK131112 KIG131112 KSC131112 LBY131112 LLU131112 LVQ131112 MFM131112 MPI131112 MZE131112 NJA131112 NSW131112 OCS131112 OMO131112 OWK131112 PGG131112 PQC131112 PZY131112 QJU131112 QTQ131112 RDM131112 RNI131112 RXE131112 SHA131112 SQW131112 TAS131112 TKO131112 TUK131112 UEG131112 UOC131112 UXY131112 VHU131112 VRQ131112 WBM131112 WLI131112 WVE131112 A196648 IS196648 SO196648 ACK196648 AMG196648 AWC196648 BFY196648 BPU196648 BZQ196648 CJM196648 CTI196648 DDE196648 DNA196648 DWW196648 EGS196648 EQO196648 FAK196648 FKG196648 FUC196648 GDY196648 GNU196648 GXQ196648 HHM196648 HRI196648 IBE196648 ILA196648 IUW196648 JES196648 JOO196648 JYK196648 KIG196648 KSC196648 LBY196648 LLU196648 LVQ196648 MFM196648 MPI196648 MZE196648 NJA196648 NSW196648 OCS196648 OMO196648 OWK196648 PGG196648 PQC196648 PZY196648 QJU196648 QTQ196648 RDM196648 RNI196648 RXE196648 SHA196648 SQW196648 TAS196648 TKO196648 TUK196648 UEG196648 UOC196648 UXY196648 VHU196648 VRQ196648 WBM196648 WLI196648 WVE196648 A262184 IS262184 SO262184 ACK262184 AMG262184 AWC262184 BFY262184 BPU262184 BZQ262184 CJM262184 CTI262184 DDE262184 DNA262184 DWW262184 EGS262184 EQO262184 FAK262184 FKG262184 FUC262184 GDY262184 GNU262184 GXQ262184 HHM262184 HRI262184 IBE262184 ILA262184 IUW262184 JES262184 JOO262184 JYK262184 KIG262184 KSC262184 LBY262184 LLU262184 LVQ262184 MFM262184 MPI262184 MZE262184 NJA262184 NSW262184 OCS262184 OMO262184 OWK262184 PGG262184 PQC262184 PZY262184 QJU262184 QTQ262184 RDM262184 RNI262184 RXE262184 SHA262184 SQW262184 TAS262184 TKO262184 TUK262184 UEG262184 UOC262184 UXY262184 VHU262184 VRQ262184 WBM262184 WLI262184 WVE262184 A327720 IS327720 SO327720 ACK327720 AMG327720 AWC327720 BFY327720 BPU327720 BZQ327720 CJM327720 CTI327720 DDE327720 DNA327720 DWW327720 EGS327720 EQO327720 FAK327720 FKG327720 FUC327720 GDY327720 GNU327720 GXQ327720 HHM327720 HRI327720 IBE327720 ILA327720 IUW327720 JES327720 JOO327720 JYK327720 KIG327720 KSC327720 LBY327720 LLU327720 LVQ327720 MFM327720 MPI327720 MZE327720 NJA327720 NSW327720 OCS327720 OMO327720 OWK327720 PGG327720 PQC327720 PZY327720 QJU327720 QTQ327720 RDM327720 RNI327720 RXE327720 SHA327720 SQW327720 TAS327720 TKO327720 TUK327720 UEG327720 UOC327720 UXY327720 VHU327720 VRQ327720 WBM327720 WLI327720 WVE327720 A393256 IS393256 SO393256 ACK393256 AMG393256 AWC393256 BFY393256 BPU393256 BZQ393256 CJM393256 CTI393256 DDE393256 DNA393256 DWW393256 EGS393256 EQO393256 FAK393256 FKG393256 FUC393256 GDY393256 GNU393256 GXQ393256 HHM393256 HRI393256 IBE393256 ILA393256 IUW393256 JES393256 JOO393256 JYK393256 KIG393256 KSC393256 LBY393256 LLU393256 LVQ393256 MFM393256 MPI393256 MZE393256 NJA393256 NSW393256 OCS393256 OMO393256 OWK393256 PGG393256 PQC393256 PZY393256 QJU393256 QTQ393256 RDM393256 RNI393256 RXE393256 SHA393256 SQW393256 TAS393256 TKO393256 TUK393256 UEG393256 UOC393256 UXY393256 VHU393256 VRQ393256 WBM393256 WLI393256 WVE393256 A458792 IS458792 SO458792 ACK458792 AMG458792 AWC458792 BFY458792 BPU458792 BZQ458792 CJM458792 CTI458792 DDE458792 DNA458792 DWW458792 EGS458792 EQO458792 FAK458792 FKG458792 FUC458792 GDY458792 GNU458792 GXQ458792 HHM458792 HRI458792 IBE458792 ILA458792 IUW458792 JES458792 JOO458792 JYK458792 KIG458792 KSC458792 LBY458792 LLU458792 LVQ458792 MFM458792 MPI458792 MZE458792 NJA458792 NSW458792 OCS458792 OMO458792 OWK458792 PGG458792 PQC458792 PZY458792 QJU458792 QTQ458792 RDM458792 RNI458792 RXE458792 SHA458792 SQW458792 TAS458792 TKO458792 TUK458792 UEG458792 UOC458792 UXY458792 VHU458792 VRQ458792 WBM458792 WLI458792 WVE458792 A524328 IS524328 SO524328 ACK524328 AMG524328 AWC524328 BFY524328 BPU524328 BZQ524328 CJM524328 CTI524328 DDE524328 DNA524328 DWW524328 EGS524328 EQO524328 FAK524328 FKG524328 FUC524328 GDY524328 GNU524328 GXQ524328 HHM524328 HRI524328 IBE524328 ILA524328 IUW524328 JES524328 JOO524328 JYK524328 KIG524328 KSC524328 LBY524328 LLU524328 LVQ524328 MFM524328 MPI524328 MZE524328 NJA524328 NSW524328 OCS524328 OMO524328 OWK524328 PGG524328 PQC524328 PZY524328 QJU524328 QTQ524328 RDM524328 RNI524328 RXE524328 SHA524328 SQW524328 TAS524328 TKO524328 TUK524328 UEG524328 UOC524328 UXY524328 VHU524328 VRQ524328 WBM524328 WLI524328 WVE524328 A589864 IS589864 SO589864 ACK589864 AMG589864 AWC589864 BFY589864 BPU589864 BZQ589864 CJM589864 CTI589864 DDE589864 DNA589864 DWW589864 EGS589864 EQO589864 FAK589864 FKG589864 FUC589864 GDY589864 GNU589864 GXQ589864 HHM589864 HRI589864 IBE589864 ILA589864 IUW589864 JES589864 JOO589864 JYK589864 KIG589864 KSC589864 LBY589864 LLU589864 LVQ589864 MFM589864 MPI589864 MZE589864 NJA589864 NSW589864 OCS589864 OMO589864 OWK589864 PGG589864 PQC589864 PZY589864 QJU589864 QTQ589864 RDM589864 RNI589864 RXE589864 SHA589864 SQW589864 TAS589864 TKO589864 TUK589864 UEG589864 UOC589864 UXY589864 VHU589864 VRQ589864 WBM589864 WLI589864 WVE589864 A655400 IS655400 SO655400 ACK655400 AMG655400 AWC655400 BFY655400 BPU655400 BZQ655400 CJM655400 CTI655400 DDE655400 DNA655400 DWW655400 EGS655400 EQO655400 FAK655400 FKG655400 FUC655400 GDY655400 GNU655400 GXQ655400 HHM655400 HRI655400 IBE655400 ILA655400 IUW655400 JES655400 JOO655400 JYK655400 KIG655400 KSC655400 LBY655400 LLU655400 LVQ655400 MFM655400 MPI655400 MZE655400 NJA655400 NSW655400 OCS655400 OMO655400 OWK655400 PGG655400 PQC655400 PZY655400 QJU655400 QTQ655400 RDM655400 RNI655400 RXE655400 SHA655400 SQW655400 TAS655400 TKO655400 TUK655400 UEG655400 UOC655400 UXY655400 VHU655400 VRQ655400 WBM655400 WLI655400 WVE655400 A720936 IS720936 SO720936 ACK720936 AMG720936 AWC720936 BFY720936 BPU720936 BZQ720936 CJM720936 CTI720936 DDE720936 DNA720936 DWW720936 EGS720936 EQO720936 FAK720936 FKG720936 FUC720936 GDY720936 GNU720936 GXQ720936 HHM720936 HRI720936 IBE720936 ILA720936 IUW720936 JES720936 JOO720936 JYK720936 KIG720936 KSC720936 LBY720936 LLU720936 LVQ720936 MFM720936 MPI720936 MZE720936 NJA720936 NSW720936 OCS720936 OMO720936 OWK720936 PGG720936 PQC720936 PZY720936 QJU720936 QTQ720936 RDM720936 RNI720936 RXE720936 SHA720936 SQW720936 TAS720936 TKO720936 TUK720936 UEG720936 UOC720936 UXY720936 VHU720936 VRQ720936 WBM720936 WLI720936 WVE720936 A786472 IS786472 SO786472 ACK786472 AMG786472 AWC786472 BFY786472 BPU786472 BZQ786472 CJM786472 CTI786472 DDE786472 DNA786472 DWW786472 EGS786472 EQO786472 FAK786472 FKG786472 FUC786472 GDY786472 GNU786472 GXQ786472 HHM786472 HRI786472 IBE786472 ILA786472 IUW786472 JES786472 JOO786472 JYK786472 KIG786472 KSC786472 LBY786472 LLU786472 LVQ786472 MFM786472 MPI786472 MZE786472 NJA786472 NSW786472 OCS786472 OMO786472 OWK786472 PGG786472 PQC786472 PZY786472 QJU786472 QTQ786472 RDM786472 RNI786472 RXE786472 SHA786472 SQW786472 TAS786472 TKO786472 TUK786472 UEG786472 UOC786472 UXY786472 VHU786472 VRQ786472 WBM786472 WLI786472 WVE786472 A852008 IS852008 SO852008 ACK852008 AMG852008 AWC852008 BFY852008 BPU852008 BZQ852008 CJM852008 CTI852008 DDE852008 DNA852008 DWW852008 EGS852008 EQO852008 FAK852008 FKG852008 FUC852008 GDY852008 GNU852008 GXQ852008 HHM852008 HRI852008 IBE852008 ILA852008 IUW852008 JES852008 JOO852008 JYK852008 KIG852008 KSC852008 LBY852008 LLU852008 LVQ852008 MFM852008 MPI852008 MZE852008 NJA852008 NSW852008 OCS852008 OMO852008 OWK852008 PGG852008 PQC852008 PZY852008 QJU852008 QTQ852008 RDM852008 RNI852008 RXE852008 SHA852008 SQW852008 TAS852008 TKO852008 TUK852008 UEG852008 UOC852008 UXY852008 VHU852008 VRQ852008 WBM852008 WLI852008 WVE852008 A917544 IS917544 SO917544 ACK917544 AMG917544 AWC917544 BFY917544 BPU917544 BZQ917544 CJM917544 CTI917544 DDE917544 DNA917544 DWW917544 EGS917544 EQO917544 FAK917544 FKG917544 FUC917544 GDY917544 GNU917544 GXQ917544 HHM917544 HRI917544 IBE917544 ILA917544 IUW917544 JES917544 JOO917544 JYK917544 KIG917544 KSC917544 LBY917544 LLU917544 LVQ917544 MFM917544 MPI917544 MZE917544 NJA917544 NSW917544 OCS917544 OMO917544 OWK917544 PGG917544 PQC917544 PZY917544 QJU917544 QTQ917544 RDM917544 RNI917544 RXE917544 SHA917544 SQW917544 TAS917544 TKO917544 TUK917544 UEG917544 UOC917544 UXY917544 VHU917544 VRQ917544 WBM917544 WLI917544 WVE917544 A983080 IS983080 SO983080 ACK983080 AMG983080 AWC983080 BFY983080 BPU983080 BZQ983080 CJM983080 CTI983080 DDE983080 DNA983080 DWW983080 EGS983080 EQO983080 FAK983080 FKG983080 FUC983080 GDY983080 GNU983080 GXQ983080 HHM983080 HRI983080 IBE983080 ILA983080 IUW983080 JES983080 JOO983080 JYK983080 KIG983080 KSC983080 LBY983080 LLU983080 LVQ983080 MFM983080 MPI983080 MZE983080 NJA983080 NSW983080 OCS983080 OMO983080 OWK983080 PGG983080 PQC983080 PZY983080 QJU983080 QTQ983080 RDM983080 RNI983080 RXE983080 SHA983080 SQW983080 TAS983080 TKO983080 TUK983080 UEG983080 UOC983080 UXY983080 VHU983080 VRQ983080 WBM983080 WLI983080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 type="decimal" allowBlank="1" showInputMessage="1" showErrorMessage="1" sqref="WVH983080 WLL983080 C65576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C131112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C196648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C262184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C327720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C393256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C458792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C524328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C589864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C655400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C720936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C786472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C852008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C917544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C983080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61"/>
  <sheetViews>
    <sheetView topLeftCell="A151" zoomScale="80" zoomScaleNormal="80" workbookViewId="0">
      <selection activeCell="D133" sqref="D133"/>
    </sheetView>
  </sheetViews>
  <sheetFormatPr baseColWidth="10" defaultRowHeight="15" x14ac:dyDescent="0.25"/>
  <cols>
    <col min="1" max="1" width="3.140625" style="44" bestFit="1" customWidth="1"/>
    <col min="2" max="2" width="102.7109375" style="44" bestFit="1" customWidth="1"/>
    <col min="3" max="3" width="31.140625" style="44" customWidth="1"/>
    <col min="4" max="4" width="30.855468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38.285156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664</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771</v>
      </c>
      <c r="D10" s="420"/>
      <c r="E10" s="421"/>
      <c r="F10" s="1"/>
      <c r="G10" s="1"/>
      <c r="H10" s="1"/>
      <c r="I10" s="1"/>
      <c r="J10" s="1"/>
      <c r="K10" s="1"/>
      <c r="L10" s="1"/>
      <c r="M10" s="1"/>
      <c r="N10" s="2"/>
    </row>
    <row r="11" spans="2:16" ht="16.5" thickBot="1" x14ac:dyDescent="0.3">
      <c r="B11" s="47" t="s">
        <v>8</v>
      </c>
      <c r="C11" s="48">
        <v>41982</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9"/>
      <c r="D14" s="187" t="s">
        <v>11</v>
      </c>
      <c r="E14" s="187" t="s">
        <v>12</v>
      </c>
      <c r="F14" s="187" t="s">
        <v>28</v>
      </c>
      <c r="G14" s="42"/>
      <c r="I14" s="56"/>
      <c r="J14" s="56"/>
      <c r="K14" s="56"/>
      <c r="L14" s="56"/>
      <c r="M14" s="56"/>
      <c r="N14" s="55"/>
    </row>
    <row r="15" spans="2:16" x14ac:dyDescent="0.25">
      <c r="B15" s="470"/>
      <c r="C15" s="471"/>
      <c r="D15" s="187">
        <v>4</v>
      </c>
      <c r="E15" s="3">
        <v>1252968600</v>
      </c>
      <c r="F15" s="287">
        <v>600</v>
      </c>
      <c r="G15" s="42"/>
      <c r="I15" s="57"/>
      <c r="J15" s="57"/>
      <c r="K15" s="57"/>
      <c r="L15" s="57"/>
      <c r="M15" s="57"/>
      <c r="N15" s="55"/>
    </row>
    <row r="16" spans="2:16" x14ac:dyDescent="0.25">
      <c r="B16" s="470"/>
      <c r="C16" s="471"/>
      <c r="D16" s="187">
        <v>6</v>
      </c>
      <c r="E16" s="3">
        <v>1053997446</v>
      </c>
      <c r="F16" s="287">
        <v>492</v>
      </c>
      <c r="G16" s="42"/>
      <c r="I16" s="57"/>
      <c r="J16" s="57"/>
      <c r="K16" s="57"/>
      <c r="L16" s="57"/>
      <c r="M16" s="57"/>
      <c r="N16" s="55"/>
    </row>
    <row r="17" spans="1:14" x14ac:dyDescent="0.25">
      <c r="B17" s="470"/>
      <c r="C17" s="471"/>
      <c r="D17" s="187">
        <v>10</v>
      </c>
      <c r="E17" s="3">
        <v>1838553610</v>
      </c>
      <c r="F17" s="287">
        <v>758</v>
      </c>
      <c r="G17" s="42"/>
      <c r="I17" s="57"/>
      <c r="J17" s="57"/>
      <c r="K17" s="57"/>
      <c r="L17" s="57"/>
      <c r="M17" s="57"/>
      <c r="N17" s="55"/>
    </row>
    <row r="18" spans="1:14" x14ac:dyDescent="0.25">
      <c r="B18" s="470"/>
      <c r="C18" s="471"/>
      <c r="D18" s="187">
        <v>15</v>
      </c>
      <c r="E18" s="3">
        <v>323099096</v>
      </c>
      <c r="F18" s="287">
        <v>142</v>
      </c>
      <c r="G18" s="42"/>
      <c r="I18" s="57"/>
      <c r="J18" s="57"/>
      <c r="K18" s="57"/>
      <c r="L18" s="57"/>
      <c r="M18" s="57"/>
      <c r="N18" s="55"/>
    </row>
    <row r="19" spans="1:14" x14ac:dyDescent="0.25">
      <c r="B19" s="470"/>
      <c r="C19" s="471"/>
      <c r="D19" s="187">
        <v>17</v>
      </c>
      <c r="E19" s="3">
        <v>1200706876</v>
      </c>
      <c r="F19" s="287">
        <v>482</v>
      </c>
      <c r="G19" s="42"/>
      <c r="I19" s="57"/>
      <c r="J19" s="57"/>
      <c r="K19" s="57"/>
      <c r="L19" s="57"/>
      <c r="M19" s="57"/>
      <c r="N19" s="55"/>
    </row>
    <row r="20" spans="1:14" x14ac:dyDescent="0.25">
      <c r="B20" s="472"/>
      <c r="C20" s="473"/>
      <c r="D20" s="187">
        <v>18</v>
      </c>
      <c r="E20" s="3">
        <v>832050540</v>
      </c>
      <c r="F20" s="287">
        <v>342</v>
      </c>
      <c r="G20" s="42"/>
      <c r="I20" s="57"/>
      <c r="J20" s="57"/>
      <c r="K20" s="57"/>
      <c r="L20" s="57"/>
      <c r="M20" s="57"/>
      <c r="N20" s="55"/>
    </row>
    <row r="21" spans="1:14" x14ac:dyDescent="0.25">
      <c r="B21" s="474" t="s">
        <v>13</v>
      </c>
      <c r="C21" s="475"/>
      <c r="D21" s="187"/>
      <c r="E21" s="7">
        <f>SUM(E15:E20)</f>
        <v>6501376168</v>
      </c>
      <c r="F21" s="286">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+F16*80%</f>
        <v>393.6</v>
      </c>
      <c r="D23" s="57"/>
      <c r="E23" s="4">
        <f>E16</f>
        <v>1053997446</v>
      </c>
      <c r="F23" s="63"/>
      <c r="G23" s="63"/>
      <c r="H23" s="63"/>
      <c r="I23" s="64"/>
      <c r="J23" s="64"/>
      <c r="K23" s="64"/>
      <c r="L23" s="64"/>
      <c r="M23" s="64"/>
    </row>
    <row r="24" spans="1:14" x14ac:dyDescent="0.25">
      <c r="C24" s="66"/>
      <c r="D24" s="57"/>
      <c r="E24" s="67"/>
      <c r="F24" s="63"/>
      <c r="G24" s="63"/>
      <c r="H24" s="63"/>
      <c r="I24" s="64"/>
      <c r="J24" s="64"/>
      <c r="K24" s="64"/>
      <c r="L24" s="64"/>
      <c r="M24" s="64"/>
    </row>
    <row r="25" spans="1:14" x14ac:dyDescent="0.2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85" t="s">
        <v>68</v>
      </c>
      <c r="D29" s="316"/>
      <c r="E29" s="42"/>
      <c r="F29" s="42"/>
      <c r="G29" s="42"/>
      <c r="H29" s="42"/>
      <c r="I29" s="54"/>
      <c r="J29" s="54"/>
      <c r="K29" s="54"/>
      <c r="L29" s="54"/>
      <c r="M29" s="54"/>
      <c r="N29" s="55"/>
    </row>
    <row r="30" spans="1:14" x14ac:dyDescent="0.25">
      <c r="A30" s="65"/>
      <c r="B30" s="69" t="s">
        <v>138</v>
      </c>
      <c r="C30" s="185" t="s">
        <v>68</v>
      </c>
      <c r="D30" s="69"/>
      <c r="E30" s="42"/>
      <c r="F30" s="42"/>
      <c r="G30" s="42"/>
      <c r="H30" s="42"/>
      <c r="I30" s="54"/>
      <c r="J30" s="54"/>
      <c r="K30" s="54"/>
      <c r="L30" s="54"/>
      <c r="M30" s="54"/>
      <c r="N30" s="55"/>
    </row>
    <row r="31" spans="1:14" x14ac:dyDescent="0.25">
      <c r="A31" s="65"/>
      <c r="B31" s="69" t="s">
        <v>139</v>
      </c>
      <c r="C31" s="185" t="s">
        <v>68</v>
      </c>
      <c r="D31" s="69"/>
      <c r="E31" s="42"/>
      <c r="F31" s="42"/>
      <c r="G31" s="42"/>
      <c r="H31" s="42"/>
      <c r="I31" s="54"/>
      <c r="J31" s="54"/>
      <c r="K31" s="54"/>
      <c r="L31" s="54"/>
      <c r="M31" s="54"/>
      <c r="N31" s="55"/>
    </row>
    <row r="32" spans="1:14" x14ac:dyDescent="0.25">
      <c r="A32" s="65"/>
      <c r="B32" s="69" t="s">
        <v>140</v>
      </c>
      <c r="C32" s="320" t="s">
        <v>68</v>
      </c>
      <c r="D32" s="316"/>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85">
        <v>40</v>
      </c>
      <c r="E39" s="422">
        <f>+D39+D40</f>
        <v>75</v>
      </c>
      <c r="F39" s="42"/>
      <c r="G39" s="42"/>
      <c r="H39" s="42"/>
      <c r="I39" s="54"/>
      <c r="J39" s="54"/>
      <c r="K39" s="54"/>
      <c r="L39" s="54"/>
      <c r="M39" s="54"/>
      <c r="N39" s="55"/>
    </row>
    <row r="40" spans="1:26" ht="42.75" x14ac:dyDescent="0.25">
      <c r="A40" s="65"/>
      <c r="B40" s="70" t="s">
        <v>143</v>
      </c>
      <c r="C40" s="71">
        <v>60</v>
      </c>
      <c r="D40" s="185">
        <v>35</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24" t="s">
        <v>34</v>
      </c>
      <c r="N44" s="42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92" t="s">
        <v>10</v>
      </c>
      <c r="Q47" s="192" t="s">
        <v>18</v>
      </c>
    </row>
    <row r="48" spans="1:26" s="86" customFormat="1" ht="54.75" customHeight="1" x14ac:dyDescent="0.25">
      <c r="A48" s="74">
        <v>1</v>
      </c>
      <c r="B48" s="75" t="s">
        <v>664</v>
      </c>
      <c r="C48" s="75" t="s">
        <v>667</v>
      </c>
      <c r="D48" s="76" t="s">
        <v>668</v>
      </c>
      <c r="E48" s="264" t="s">
        <v>841</v>
      </c>
      <c r="F48" s="78" t="s">
        <v>135</v>
      </c>
      <c r="G48" s="78" t="s">
        <v>670</v>
      </c>
      <c r="H48" s="80">
        <v>40575</v>
      </c>
      <c r="I48" s="80">
        <v>40908</v>
      </c>
      <c r="J48" s="81" t="s">
        <v>136</v>
      </c>
      <c r="K48" s="136">
        <v>11</v>
      </c>
      <c r="L48" s="136">
        <v>0</v>
      </c>
      <c r="M48" s="136">
        <v>1280</v>
      </c>
      <c r="N48" s="82">
        <v>0</v>
      </c>
      <c r="O48" s="83">
        <v>35005440</v>
      </c>
      <c r="P48" s="83" t="s">
        <v>1526</v>
      </c>
      <c r="Q48" s="84" t="s">
        <v>1525</v>
      </c>
      <c r="R48" s="85"/>
      <c r="S48" s="85"/>
      <c r="T48" s="85"/>
      <c r="U48" s="85"/>
      <c r="V48" s="85"/>
      <c r="W48" s="85"/>
      <c r="X48" s="85"/>
      <c r="Y48" s="85"/>
      <c r="Z48" s="85"/>
    </row>
    <row r="49" spans="1:26" s="86" customFormat="1" ht="54.75" customHeight="1" x14ac:dyDescent="0.25">
      <c r="A49" s="74">
        <v>2</v>
      </c>
      <c r="B49" s="75" t="s">
        <v>664</v>
      </c>
      <c r="C49" s="75" t="s">
        <v>667</v>
      </c>
      <c r="D49" s="76" t="s">
        <v>668</v>
      </c>
      <c r="E49" s="264" t="s">
        <v>842</v>
      </c>
      <c r="F49" s="78" t="s">
        <v>135</v>
      </c>
      <c r="G49" s="78" t="s">
        <v>670</v>
      </c>
      <c r="H49" s="80">
        <v>40205</v>
      </c>
      <c r="I49" s="80">
        <v>40538</v>
      </c>
      <c r="J49" s="81" t="s">
        <v>136</v>
      </c>
      <c r="K49" s="136">
        <v>11</v>
      </c>
      <c r="L49" s="136">
        <v>0</v>
      </c>
      <c r="M49" s="136"/>
      <c r="N49" s="82">
        <v>0</v>
      </c>
      <c r="O49" s="83">
        <v>33983204</v>
      </c>
      <c r="P49" s="83" t="s">
        <v>1527</v>
      </c>
      <c r="Q49" s="84" t="s">
        <v>1525</v>
      </c>
      <c r="R49" s="85"/>
      <c r="S49" s="85"/>
      <c r="T49" s="85"/>
      <c r="U49" s="85"/>
      <c r="V49" s="85"/>
      <c r="W49" s="85"/>
      <c r="X49" s="85"/>
      <c r="Y49" s="85"/>
      <c r="Z49" s="85"/>
    </row>
    <row r="50" spans="1:26" s="86" customFormat="1" ht="54.75" customHeight="1" x14ac:dyDescent="0.25">
      <c r="A50" s="74">
        <v>3</v>
      </c>
      <c r="B50" s="75" t="s">
        <v>667</v>
      </c>
      <c r="C50" s="75" t="s">
        <v>667</v>
      </c>
      <c r="D50" s="76" t="s">
        <v>668</v>
      </c>
      <c r="E50" s="264" t="s">
        <v>669</v>
      </c>
      <c r="F50" s="78" t="s">
        <v>135</v>
      </c>
      <c r="G50" s="79" t="s">
        <v>670</v>
      </c>
      <c r="H50" s="80">
        <v>40924</v>
      </c>
      <c r="I50" s="80">
        <v>41273</v>
      </c>
      <c r="J50" s="81" t="s">
        <v>136</v>
      </c>
      <c r="K50" s="136">
        <v>11</v>
      </c>
      <c r="L50" s="136">
        <v>0</v>
      </c>
      <c r="M50" s="136">
        <v>1124</v>
      </c>
      <c r="N50" s="82">
        <v>0</v>
      </c>
      <c r="O50" s="83">
        <v>1028803373</v>
      </c>
      <c r="P50" s="83" t="s">
        <v>1528</v>
      </c>
      <c r="Q50" s="84" t="s">
        <v>1525</v>
      </c>
      <c r="R50" s="85"/>
      <c r="S50" s="85"/>
      <c r="T50" s="85"/>
      <c r="U50" s="85"/>
      <c r="V50" s="85"/>
      <c r="W50" s="85"/>
      <c r="X50" s="85"/>
      <c r="Y50" s="85"/>
      <c r="Z50" s="85"/>
    </row>
    <row r="51" spans="1:26" s="86" customFormat="1" x14ac:dyDescent="0.25">
      <c r="A51" s="74"/>
      <c r="B51" s="87" t="s">
        <v>15</v>
      </c>
      <c r="C51" s="76"/>
      <c r="D51" s="75"/>
      <c r="E51" s="77"/>
      <c r="F51" s="78"/>
      <c r="G51" s="78"/>
      <c r="H51" s="78"/>
      <c r="I51" s="81"/>
      <c r="J51" s="81"/>
      <c r="K51" s="285">
        <v>33</v>
      </c>
      <c r="L51" s="88">
        <f>SUM('HORIZONTES G4'!L50:L50)</f>
        <v>0</v>
      </c>
      <c r="M51" s="285">
        <f>SUM('HORIZONTES G4'!M48:M50)</f>
        <v>3142</v>
      </c>
      <c r="N51" s="88">
        <f>SUM('HORIZONTES G4'!N50:N50)</f>
        <v>0</v>
      </c>
      <c r="O51" s="83"/>
      <c r="P51" s="83"/>
      <c r="Q51" s="90"/>
    </row>
    <row r="52" spans="1:26" x14ac:dyDescent="0.25">
      <c r="E52" s="91"/>
    </row>
    <row r="53" spans="1:26" x14ac:dyDescent="0.25">
      <c r="B53" s="425" t="s">
        <v>27</v>
      </c>
      <c r="C53" s="425" t="s">
        <v>26</v>
      </c>
      <c r="D53" s="427" t="s">
        <v>33</v>
      </c>
      <c r="E53" s="427"/>
    </row>
    <row r="54" spans="1:26" x14ac:dyDescent="0.25">
      <c r="B54" s="426"/>
      <c r="C54" s="426"/>
      <c r="D54" s="188" t="s">
        <v>22</v>
      </c>
      <c r="E54" s="93" t="s">
        <v>23</v>
      </c>
    </row>
    <row r="55" spans="1:26" ht="30.6" customHeight="1" x14ac:dyDescent="0.25">
      <c r="B55" s="94" t="s">
        <v>20</v>
      </c>
      <c r="C55" s="95">
        <f>+K51</f>
        <v>33</v>
      </c>
      <c r="D55" s="185" t="s">
        <v>68</v>
      </c>
      <c r="E55" s="69"/>
      <c r="F55" s="96"/>
      <c r="G55" s="96"/>
      <c r="H55" s="96"/>
      <c r="I55" s="96"/>
      <c r="J55" s="96"/>
      <c r="K55" s="96"/>
      <c r="L55" s="96"/>
      <c r="M55" s="96"/>
    </row>
    <row r="56" spans="1:26" ht="30" customHeight="1" x14ac:dyDescent="0.25">
      <c r="B56" s="94" t="s">
        <v>24</v>
      </c>
      <c r="C56" s="95">
        <f>+M51</f>
        <v>3142</v>
      </c>
      <c r="D56" s="185" t="s">
        <v>68</v>
      </c>
      <c r="E56" s="69"/>
    </row>
    <row r="57" spans="1:26" x14ac:dyDescent="0.25">
      <c r="B57" s="97"/>
      <c r="C57" s="437"/>
      <c r="D57" s="437"/>
      <c r="E57" s="437"/>
      <c r="F57" s="437"/>
      <c r="G57" s="437"/>
      <c r="H57" s="437"/>
      <c r="I57" s="437"/>
      <c r="J57" s="437"/>
      <c r="K57" s="437"/>
      <c r="L57" s="437"/>
      <c r="M57" s="437"/>
      <c r="N57" s="437"/>
    </row>
    <row r="58" spans="1:26" ht="28.15" customHeight="1" x14ac:dyDescent="0.25"/>
    <row r="59" spans="1:26" ht="26.25" x14ac:dyDescent="0.25">
      <c r="B59" s="433" t="s">
        <v>100</v>
      </c>
      <c r="C59" s="434"/>
      <c r="D59" s="434"/>
      <c r="E59" s="434"/>
      <c r="F59" s="434"/>
      <c r="G59" s="434"/>
      <c r="H59" s="434"/>
      <c r="I59" s="434"/>
      <c r="J59" s="434"/>
      <c r="K59" s="434"/>
      <c r="L59" s="434"/>
      <c r="M59" s="434"/>
      <c r="N59" s="434"/>
      <c r="O59" s="434"/>
      <c r="P59" s="434"/>
      <c r="Q59" s="434"/>
    </row>
    <row r="62" spans="1:26" ht="109.5" customHeight="1" x14ac:dyDescent="0.25">
      <c r="B62" s="197" t="s">
        <v>148</v>
      </c>
      <c r="C62" s="197" t="s">
        <v>2</v>
      </c>
      <c r="D62" s="197" t="s">
        <v>102</v>
      </c>
      <c r="E62" s="197" t="s">
        <v>101</v>
      </c>
      <c r="F62" s="197" t="s">
        <v>103</v>
      </c>
      <c r="G62" s="197" t="s">
        <v>104</v>
      </c>
      <c r="H62" s="197" t="s">
        <v>105</v>
      </c>
      <c r="I62" s="197" t="s">
        <v>106</v>
      </c>
      <c r="J62" s="197" t="s">
        <v>107</v>
      </c>
      <c r="K62" s="197" t="s">
        <v>108</v>
      </c>
      <c r="L62" s="197" t="s">
        <v>109</v>
      </c>
      <c r="M62" s="184" t="s">
        <v>110</v>
      </c>
      <c r="N62" s="184" t="s">
        <v>111</v>
      </c>
      <c r="O62" s="439" t="s">
        <v>3</v>
      </c>
      <c r="P62" s="440"/>
      <c r="Q62" s="197" t="s">
        <v>17</v>
      </c>
    </row>
    <row r="63" spans="1:26" ht="96" customHeight="1" x14ac:dyDescent="0.25">
      <c r="B63" s="185" t="s">
        <v>256</v>
      </c>
      <c r="C63" s="185" t="s">
        <v>257</v>
      </c>
      <c r="D63" s="76" t="s">
        <v>673</v>
      </c>
      <c r="E63" s="185">
        <v>150</v>
      </c>
      <c r="F63" s="185" t="s">
        <v>670</v>
      </c>
      <c r="G63" s="185" t="s">
        <v>670</v>
      </c>
      <c r="H63" s="185" t="s">
        <v>670</v>
      </c>
      <c r="I63" s="185" t="s">
        <v>135</v>
      </c>
      <c r="J63" s="185" t="s">
        <v>135</v>
      </c>
      <c r="K63" s="185" t="s">
        <v>135</v>
      </c>
      <c r="L63" s="185" t="s">
        <v>135</v>
      </c>
      <c r="M63" s="185" t="s">
        <v>135</v>
      </c>
      <c r="N63" s="185" t="s">
        <v>135</v>
      </c>
      <c r="O63" s="428"/>
      <c r="P63" s="429"/>
      <c r="Q63" s="185" t="s">
        <v>135</v>
      </c>
    </row>
    <row r="64" spans="1:26" ht="96" customHeight="1" x14ac:dyDescent="0.25">
      <c r="B64" s="185" t="s">
        <v>256</v>
      </c>
      <c r="C64" s="185" t="s">
        <v>257</v>
      </c>
      <c r="D64" s="76" t="s">
        <v>674</v>
      </c>
      <c r="E64" s="185">
        <v>50</v>
      </c>
      <c r="F64" s="185" t="s">
        <v>670</v>
      </c>
      <c r="G64" s="185" t="s">
        <v>670</v>
      </c>
      <c r="H64" s="185" t="s">
        <v>670</v>
      </c>
      <c r="I64" s="185" t="s">
        <v>135</v>
      </c>
      <c r="J64" s="185" t="s">
        <v>135</v>
      </c>
      <c r="K64" s="185" t="s">
        <v>135</v>
      </c>
      <c r="L64" s="185" t="s">
        <v>135</v>
      </c>
      <c r="M64" s="185" t="s">
        <v>135</v>
      </c>
      <c r="N64" s="185" t="s">
        <v>135</v>
      </c>
      <c r="O64" s="428"/>
      <c r="P64" s="429"/>
      <c r="Q64" s="185" t="s">
        <v>135</v>
      </c>
    </row>
    <row r="65" spans="2:17" ht="96" customHeight="1" x14ac:dyDescent="0.25">
      <c r="B65" s="185" t="s">
        <v>256</v>
      </c>
      <c r="C65" s="185" t="s">
        <v>257</v>
      </c>
      <c r="D65" s="76" t="s">
        <v>675</v>
      </c>
      <c r="E65" s="185">
        <v>50</v>
      </c>
      <c r="F65" s="185" t="s">
        <v>670</v>
      </c>
      <c r="G65" s="185" t="s">
        <v>670</v>
      </c>
      <c r="H65" s="185" t="s">
        <v>670</v>
      </c>
      <c r="I65" s="185" t="s">
        <v>135</v>
      </c>
      <c r="J65" s="185" t="s">
        <v>135</v>
      </c>
      <c r="K65" s="185" t="s">
        <v>135</v>
      </c>
      <c r="L65" s="185" t="s">
        <v>135</v>
      </c>
      <c r="M65" s="185" t="s">
        <v>135</v>
      </c>
      <c r="N65" s="185" t="s">
        <v>135</v>
      </c>
      <c r="O65" s="428"/>
      <c r="P65" s="429"/>
      <c r="Q65" s="185" t="s">
        <v>135</v>
      </c>
    </row>
    <row r="66" spans="2:17" ht="96" customHeight="1" x14ac:dyDescent="0.25">
      <c r="B66" s="185" t="s">
        <v>256</v>
      </c>
      <c r="C66" s="185" t="s">
        <v>257</v>
      </c>
      <c r="D66" s="76" t="s">
        <v>676</v>
      </c>
      <c r="E66" s="185">
        <v>100</v>
      </c>
      <c r="F66" s="185" t="s">
        <v>670</v>
      </c>
      <c r="G66" s="185" t="s">
        <v>670</v>
      </c>
      <c r="H66" s="185" t="s">
        <v>670</v>
      </c>
      <c r="I66" s="185" t="s">
        <v>135</v>
      </c>
      <c r="J66" s="185" t="s">
        <v>135</v>
      </c>
      <c r="K66" s="185" t="s">
        <v>135</v>
      </c>
      <c r="L66" s="185" t="s">
        <v>135</v>
      </c>
      <c r="M66" s="185" t="s">
        <v>135</v>
      </c>
      <c r="N66" s="185" t="s">
        <v>135</v>
      </c>
      <c r="O66" s="428"/>
      <c r="P66" s="429"/>
      <c r="Q66" s="185" t="s">
        <v>135</v>
      </c>
    </row>
    <row r="67" spans="2:17" ht="96" customHeight="1" x14ac:dyDescent="0.25">
      <c r="B67" s="185" t="s">
        <v>256</v>
      </c>
      <c r="C67" s="185" t="s">
        <v>257</v>
      </c>
      <c r="D67" s="76" t="s">
        <v>677</v>
      </c>
      <c r="E67" s="185">
        <v>50</v>
      </c>
      <c r="F67" s="185" t="s">
        <v>670</v>
      </c>
      <c r="G67" s="185" t="s">
        <v>670</v>
      </c>
      <c r="H67" s="185" t="s">
        <v>670</v>
      </c>
      <c r="I67" s="185" t="s">
        <v>135</v>
      </c>
      <c r="J67" s="185" t="s">
        <v>135</v>
      </c>
      <c r="K67" s="185" t="s">
        <v>135</v>
      </c>
      <c r="L67" s="185" t="s">
        <v>135</v>
      </c>
      <c r="M67" s="185" t="s">
        <v>135</v>
      </c>
      <c r="N67" s="185" t="s">
        <v>135</v>
      </c>
      <c r="O67" s="428"/>
      <c r="P67" s="429"/>
      <c r="Q67" s="185" t="s">
        <v>135</v>
      </c>
    </row>
    <row r="68" spans="2:17" ht="96" customHeight="1" x14ac:dyDescent="0.25">
      <c r="B68" s="185" t="s">
        <v>256</v>
      </c>
      <c r="C68" s="185" t="s">
        <v>257</v>
      </c>
      <c r="D68" s="76" t="s">
        <v>678</v>
      </c>
      <c r="E68" s="185">
        <v>50</v>
      </c>
      <c r="F68" s="185" t="s">
        <v>670</v>
      </c>
      <c r="G68" s="185" t="s">
        <v>670</v>
      </c>
      <c r="H68" s="185" t="s">
        <v>670</v>
      </c>
      <c r="I68" s="185" t="s">
        <v>679</v>
      </c>
      <c r="J68" s="185" t="s">
        <v>135</v>
      </c>
      <c r="K68" s="185" t="s">
        <v>135</v>
      </c>
      <c r="L68" s="185" t="s">
        <v>135</v>
      </c>
      <c r="M68" s="185" t="s">
        <v>135</v>
      </c>
      <c r="N68" s="185" t="s">
        <v>135</v>
      </c>
      <c r="O68" s="428"/>
      <c r="P68" s="429"/>
      <c r="Q68" s="185" t="s">
        <v>135</v>
      </c>
    </row>
    <row r="69" spans="2:17" ht="96" customHeight="1" x14ac:dyDescent="0.25">
      <c r="B69" s="185" t="s">
        <v>256</v>
      </c>
      <c r="C69" s="185" t="s">
        <v>257</v>
      </c>
      <c r="D69" s="76" t="s">
        <v>680</v>
      </c>
      <c r="E69" s="185">
        <v>50</v>
      </c>
      <c r="F69" s="185" t="s">
        <v>670</v>
      </c>
      <c r="G69" s="185" t="s">
        <v>670</v>
      </c>
      <c r="H69" s="185" t="s">
        <v>670</v>
      </c>
      <c r="I69" s="185" t="s">
        <v>679</v>
      </c>
      <c r="J69" s="185" t="s">
        <v>135</v>
      </c>
      <c r="K69" s="185" t="s">
        <v>135</v>
      </c>
      <c r="L69" s="185" t="s">
        <v>135</v>
      </c>
      <c r="M69" s="185" t="s">
        <v>135</v>
      </c>
      <c r="N69" s="185" t="s">
        <v>135</v>
      </c>
      <c r="O69" s="428"/>
      <c r="P69" s="429"/>
      <c r="Q69" s="185" t="s">
        <v>135</v>
      </c>
    </row>
    <row r="70" spans="2:17" ht="96" customHeight="1" x14ac:dyDescent="0.25">
      <c r="B70" s="185" t="s">
        <v>256</v>
      </c>
      <c r="C70" s="185" t="s">
        <v>257</v>
      </c>
      <c r="D70" s="76" t="s">
        <v>681</v>
      </c>
      <c r="E70" s="185">
        <v>50</v>
      </c>
      <c r="F70" s="185" t="s">
        <v>670</v>
      </c>
      <c r="G70" s="185" t="s">
        <v>670</v>
      </c>
      <c r="H70" s="185" t="s">
        <v>670</v>
      </c>
      <c r="I70" s="185" t="s">
        <v>679</v>
      </c>
      <c r="J70" s="185" t="s">
        <v>135</v>
      </c>
      <c r="K70" s="185" t="s">
        <v>135</v>
      </c>
      <c r="L70" s="185" t="s">
        <v>135</v>
      </c>
      <c r="M70" s="185" t="s">
        <v>135</v>
      </c>
      <c r="N70" s="185" t="s">
        <v>135</v>
      </c>
      <c r="O70" s="428"/>
      <c r="P70" s="429"/>
      <c r="Q70" s="185" t="s">
        <v>135</v>
      </c>
    </row>
    <row r="71" spans="2:17" ht="96" customHeight="1" x14ac:dyDescent="0.25">
      <c r="B71" s="185" t="s">
        <v>256</v>
      </c>
      <c r="C71" s="185" t="s">
        <v>257</v>
      </c>
      <c r="D71" s="76" t="s">
        <v>682</v>
      </c>
      <c r="E71" s="185">
        <v>50</v>
      </c>
      <c r="F71" s="185" t="s">
        <v>670</v>
      </c>
      <c r="G71" s="185" t="s">
        <v>670</v>
      </c>
      <c r="H71" s="185" t="s">
        <v>670</v>
      </c>
      <c r="I71" s="185" t="s">
        <v>135</v>
      </c>
      <c r="J71" s="185" t="s">
        <v>135</v>
      </c>
      <c r="K71" s="185" t="s">
        <v>135</v>
      </c>
      <c r="L71" s="185" t="s">
        <v>135</v>
      </c>
      <c r="M71" s="185" t="s">
        <v>135</v>
      </c>
      <c r="N71" s="185" t="s">
        <v>135</v>
      </c>
      <c r="O71" s="428"/>
      <c r="P71" s="429"/>
      <c r="Q71" s="185" t="s">
        <v>135</v>
      </c>
    </row>
    <row r="72" spans="2:17" ht="96" customHeight="1" x14ac:dyDescent="0.25">
      <c r="B72" s="185" t="s">
        <v>256</v>
      </c>
      <c r="C72" s="185" t="s">
        <v>257</v>
      </c>
      <c r="D72" s="76" t="s">
        <v>683</v>
      </c>
      <c r="E72" s="185">
        <v>250</v>
      </c>
      <c r="F72" s="185" t="s">
        <v>670</v>
      </c>
      <c r="G72" s="185" t="s">
        <v>670</v>
      </c>
      <c r="H72" s="185" t="s">
        <v>670</v>
      </c>
      <c r="I72" s="185" t="s">
        <v>135</v>
      </c>
      <c r="J72" s="185" t="s">
        <v>135</v>
      </c>
      <c r="K72" s="185" t="s">
        <v>135</v>
      </c>
      <c r="L72" s="185" t="s">
        <v>135</v>
      </c>
      <c r="M72" s="185" t="s">
        <v>135</v>
      </c>
      <c r="N72" s="185" t="s">
        <v>135</v>
      </c>
      <c r="O72" s="428"/>
      <c r="P72" s="429"/>
      <c r="Q72" s="185" t="s">
        <v>135</v>
      </c>
    </row>
    <row r="73" spans="2:17" ht="96" customHeight="1" x14ac:dyDescent="0.25">
      <c r="B73" s="185" t="s">
        <v>256</v>
      </c>
      <c r="C73" s="185" t="s">
        <v>257</v>
      </c>
      <c r="D73" s="76" t="s">
        <v>684</v>
      </c>
      <c r="E73" s="185">
        <v>50</v>
      </c>
      <c r="F73" s="185" t="s">
        <v>670</v>
      </c>
      <c r="G73" s="185" t="s">
        <v>670</v>
      </c>
      <c r="H73" s="185" t="s">
        <v>670</v>
      </c>
      <c r="I73" s="185" t="s">
        <v>135</v>
      </c>
      <c r="J73" s="185" t="s">
        <v>135</v>
      </c>
      <c r="K73" s="185" t="s">
        <v>135</v>
      </c>
      <c r="L73" s="185" t="s">
        <v>135</v>
      </c>
      <c r="M73" s="185" t="s">
        <v>135</v>
      </c>
      <c r="N73" s="185" t="s">
        <v>135</v>
      </c>
      <c r="O73" s="428"/>
      <c r="P73" s="429"/>
      <c r="Q73" s="185" t="s">
        <v>135</v>
      </c>
    </row>
    <row r="74" spans="2:17" ht="96" customHeight="1" x14ac:dyDescent="0.25">
      <c r="B74" s="185" t="s">
        <v>256</v>
      </c>
      <c r="C74" s="185" t="s">
        <v>257</v>
      </c>
      <c r="D74" s="76" t="s">
        <v>685</v>
      </c>
      <c r="E74" s="185">
        <v>100</v>
      </c>
      <c r="F74" s="185" t="s">
        <v>670</v>
      </c>
      <c r="G74" s="185" t="s">
        <v>670</v>
      </c>
      <c r="H74" s="185" t="s">
        <v>670</v>
      </c>
      <c r="I74" s="185" t="s">
        <v>135</v>
      </c>
      <c r="J74" s="185" t="s">
        <v>135</v>
      </c>
      <c r="K74" s="185" t="s">
        <v>135</v>
      </c>
      <c r="L74" s="185" t="s">
        <v>135</v>
      </c>
      <c r="M74" s="185" t="s">
        <v>135</v>
      </c>
      <c r="N74" s="185" t="s">
        <v>135</v>
      </c>
      <c r="O74" s="428"/>
      <c r="P74" s="429"/>
      <c r="Q74" s="185" t="s">
        <v>135</v>
      </c>
    </row>
    <row r="75" spans="2:17" ht="96" customHeight="1" x14ac:dyDescent="0.25">
      <c r="B75" s="185" t="s">
        <v>256</v>
      </c>
      <c r="C75" s="185" t="s">
        <v>257</v>
      </c>
      <c r="D75" s="76" t="s">
        <v>686</v>
      </c>
      <c r="E75" s="185">
        <v>50</v>
      </c>
      <c r="F75" s="185" t="s">
        <v>670</v>
      </c>
      <c r="G75" s="185" t="s">
        <v>670</v>
      </c>
      <c r="H75" s="185" t="s">
        <v>670</v>
      </c>
      <c r="I75" s="185" t="s">
        <v>679</v>
      </c>
      <c r="J75" s="185" t="s">
        <v>135</v>
      </c>
      <c r="K75" s="185" t="s">
        <v>135</v>
      </c>
      <c r="L75" s="185" t="s">
        <v>135</v>
      </c>
      <c r="M75" s="185" t="s">
        <v>135</v>
      </c>
      <c r="N75" s="185" t="s">
        <v>135</v>
      </c>
      <c r="O75" s="428"/>
      <c r="P75" s="429"/>
      <c r="Q75" s="185" t="s">
        <v>135</v>
      </c>
    </row>
    <row r="76" spans="2:17" ht="96" customHeight="1" x14ac:dyDescent="0.25">
      <c r="B76" s="185" t="s">
        <v>256</v>
      </c>
      <c r="C76" s="185" t="s">
        <v>257</v>
      </c>
      <c r="D76" s="76" t="s">
        <v>687</v>
      </c>
      <c r="E76" s="185">
        <v>200</v>
      </c>
      <c r="F76" s="185" t="s">
        <v>670</v>
      </c>
      <c r="G76" s="185" t="s">
        <v>670</v>
      </c>
      <c r="H76" s="185" t="s">
        <v>670</v>
      </c>
      <c r="I76" s="185" t="s">
        <v>135</v>
      </c>
      <c r="J76" s="185" t="s">
        <v>135</v>
      </c>
      <c r="K76" s="185" t="s">
        <v>135</v>
      </c>
      <c r="L76" s="185" t="s">
        <v>135</v>
      </c>
      <c r="M76" s="185" t="s">
        <v>135</v>
      </c>
      <c r="N76" s="185" t="s">
        <v>135</v>
      </c>
      <c r="O76" s="428"/>
      <c r="P76" s="429"/>
      <c r="Q76" s="185" t="s">
        <v>135</v>
      </c>
    </row>
    <row r="77" spans="2:17" ht="96" customHeight="1" x14ac:dyDescent="0.25">
      <c r="B77" s="185" t="s">
        <v>256</v>
      </c>
      <c r="C77" s="185" t="s">
        <v>257</v>
      </c>
      <c r="D77" s="76" t="s">
        <v>688</v>
      </c>
      <c r="E77" s="185">
        <v>200</v>
      </c>
      <c r="F77" s="185" t="s">
        <v>670</v>
      </c>
      <c r="G77" s="185" t="s">
        <v>670</v>
      </c>
      <c r="H77" s="185" t="s">
        <v>670</v>
      </c>
      <c r="I77" s="185" t="s">
        <v>135</v>
      </c>
      <c r="J77" s="185" t="s">
        <v>135</v>
      </c>
      <c r="K77" s="185" t="s">
        <v>135</v>
      </c>
      <c r="L77" s="185" t="s">
        <v>135</v>
      </c>
      <c r="M77" s="185" t="s">
        <v>135</v>
      </c>
      <c r="N77" s="185" t="s">
        <v>135</v>
      </c>
      <c r="O77" s="428"/>
      <c r="P77" s="429"/>
      <c r="Q77" s="185" t="s">
        <v>135</v>
      </c>
    </row>
    <row r="78" spans="2:17" ht="96" customHeight="1" x14ac:dyDescent="0.25">
      <c r="B78" s="185" t="s">
        <v>256</v>
      </c>
      <c r="C78" s="185" t="s">
        <v>257</v>
      </c>
      <c r="D78" s="76" t="s">
        <v>689</v>
      </c>
      <c r="E78" s="185">
        <v>100</v>
      </c>
      <c r="F78" s="185" t="s">
        <v>670</v>
      </c>
      <c r="G78" s="185" t="s">
        <v>670</v>
      </c>
      <c r="H78" s="185" t="s">
        <v>670</v>
      </c>
      <c r="I78" s="185" t="s">
        <v>679</v>
      </c>
      <c r="J78" s="185" t="s">
        <v>135</v>
      </c>
      <c r="K78" s="185" t="s">
        <v>135</v>
      </c>
      <c r="L78" s="185" t="s">
        <v>135</v>
      </c>
      <c r="M78" s="185" t="s">
        <v>135</v>
      </c>
      <c r="N78" s="185" t="s">
        <v>135</v>
      </c>
      <c r="O78" s="428"/>
      <c r="P78" s="429"/>
      <c r="Q78" s="185" t="s">
        <v>135</v>
      </c>
    </row>
    <row r="79" spans="2:17" ht="96" customHeight="1" x14ac:dyDescent="0.25">
      <c r="B79" s="185" t="s">
        <v>256</v>
      </c>
      <c r="C79" s="185" t="s">
        <v>257</v>
      </c>
      <c r="D79" s="76" t="s">
        <v>690</v>
      </c>
      <c r="E79" s="185">
        <v>300</v>
      </c>
      <c r="F79" s="185" t="s">
        <v>670</v>
      </c>
      <c r="G79" s="185" t="s">
        <v>670</v>
      </c>
      <c r="H79" s="185" t="s">
        <v>670</v>
      </c>
      <c r="I79" s="185" t="s">
        <v>135</v>
      </c>
      <c r="J79" s="185" t="s">
        <v>135</v>
      </c>
      <c r="K79" s="185" t="s">
        <v>135</v>
      </c>
      <c r="L79" s="185" t="s">
        <v>135</v>
      </c>
      <c r="M79" s="185" t="s">
        <v>135</v>
      </c>
      <c r="N79" s="185" t="s">
        <v>135</v>
      </c>
      <c r="O79" s="428"/>
      <c r="P79" s="429"/>
      <c r="Q79" s="185" t="s">
        <v>135</v>
      </c>
    </row>
    <row r="80" spans="2:17" ht="96" customHeight="1" x14ac:dyDescent="0.25">
      <c r="B80" s="185" t="s">
        <v>256</v>
      </c>
      <c r="C80" s="185" t="s">
        <v>257</v>
      </c>
      <c r="D80" s="76" t="s">
        <v>691</v>
      </c>
      <c r="E80" s="185">
        <v>100</v>
      </c>
      <c r="F80" s="185" t="s">
        <v>670</v>
      </c>
      <c r="G80" s="185" t="s">
        <v>670</v>
      </c>
      <c r="H80" s="185" t="s">
        <v>670</v>
      </c>
      <c r="I80" s="185" t="s">
        <v>135</v>
      </c>
      <c r="J80" s="185" t="s">
        <v>135</v>
      </c>
      <c r="K80" s="185" t="s">
        <v>135</v>
      </c>
      <c r="L80" s="185" t="s">
        <v>135</v>
      </c>
      <c r="M80" s="185" t="s">
        <v>135</v>
      </c>
      <c r="N80" s="185" t="s">
        <v>135</v>
      </c>
      <c r="O80" s="428"/>
      <c r="P80" s="429"/>
      <c r="Q80" s="185" t="s">
        <v>135</v>
      </c>
    </row>
    <row r="81" spans="1:17" ht="96" customHeight="1" x14ac:dyDescent="0.25">
      <c r="B81" s="185" t="s">
        <v>256</v>
      </c>
      <c r="C81" s="185" t="s">
        <v>257</v>
      </c>
      <c r="D81" s="76" t="s">
        <v>692</v>
      </c>
      <c r="E81" s="185">
        <v>50</v>
      </c>
      <c r="F81" s="185" t="s">
        <v>670</v>
      </c>
      <c r="G81" s="185" t="s">
        <v>670</v>
      </c>
      <c r="H81" s="185" t="s">
        <v>670</v>
      </c>
      <c r="I81" s="185" t="s">
        <v>135</v>
      </c>
      <c r="J81" s="185" t="s">
        <v>135</v>
      </c>
      <c r="K81" s="185" t="s">
        <v>135</v>
      </c>
      <c r="L81" s="185" t="s">
        <v>135</v>
      </c>
      <c r="M81" s="185" t="s">
        <v>135</v>
      </c>
      <c r="N81" s="185" t="s">
        <v>135</v>
      </c>
      <c r="O81" s="428"/>
      <c r="P81" s="429"/>
      <c r="Q81" s="185" t="s">
        <v>135</v>
      </c>
    </row>
    <row r="82" spans="1:17" x14ac:dyDescent="0.25">
      <c r="B82" s="61"/>
      <c r="C82" s="61"/>
      <c r="D82" s="61"/>
      <c r="E82" s="61"/>
      <c r="F82" s="61"/>
      <c r="G82" s="61"/>
      <c r="H82" s="61"/>
      <c r="I82" s="61"/>
      <c r="J82" s="61"/>
      <c r="K82" s="61"/>
      <c r="L82" s="61"/>
      <c r="M82" s="61"/>
      <c r="N82" s="61"/>
      <c r="O82" s="250"/>
      <c r="P82" s="250"/>
      <c r="Q82" s="61"/>
    </row>
    <row r="83" spans="1:17" x14ac:dyDescent="0.25">
      <c r="B83" s="44" t="s">
        <v>1</v>
      </c>
    </row>
    <row r="84" spans="1:17" x14ac:dyDescent="0.25">
      <c r="B84" s="44" t="s">
        <v>36</v>
      </c>
    </row>
    <row r="85" spans="1:17" x14ac:dyDescent="0.25">
      <c r="B85" s="44" t="s">
        <v>61</v>
      </c>
    </row>
    <row r="88" spans="1:17" ht="26.25" x14ac:dyDescent="0.25">
      <c r="B88" s="434" t="s">
        <v>37</v>
      </c>
      <c r="C88" s="434"/>
      <c r="D88" s="434"/>
      <c r="E88" s="434"/>
      <c r="F88" s="434"/>
      <c r="G88" s="434"/>
      <c r="H88" s="434"/>
      <c r="I88" s="434"/>
      <c r="J88" s="434"/>
      <c r="K88" s="434"/>
      <c r="L88" s="434"/>
      <c r="M88" s="434"/>
      <c r="N88" s="434"/>
      <c r="O88" s="434"/>
      <c r="P88" s="434"/>
      <c r="Q88" s="434"/>
    </row>
    <row r="91" spans="1:17" ht="76.5" customHeight="1" x14ac:dyDescent="0.25">
      <c r="A91" s="441"/>
      <c r="B91" s="441" t="s">
        <v>0</v>
      </c>
      <c r="C91" s="441" t="s">
        <v>38</v>
      </c>
      <c r="D91" s="441" t="s">
        <v>39</v>
      </c>
      <c r="E91" s="441" t="s">
        <v>112</v>
      </c>
      <c r="F91" s="441" t="s">
        <v>114</v>
      </c>
      <c r="G91" s="441" t="s">
        <v>115</v>
      </c>
      <c r="H91" s="441" t="s">
        <v>116</v>
      </c>
      <c r="I91" s="441" t="s">
        <v>113</v>
      </c>
      <c r="J91" s="439" t="s">
        <v>117</v>
      </c>
      <c r="K91" s="443"/>
      <c r="L91" s="440"/>
      <c r="M91" s="441" t="s">
        <v>121</v>
      </c>
      <c r="N91" s="441" t="s">
        <v>40</v>
      </c>
      <c r="O91" s="441" t="s">
        <v>41</v>
      </c>
      <c r="P91" s="445" t="s">
        <v>3</v>
      </c>
      <c r="Q91" s="446"/>
    </row>
    <row r="92" spans="1:17" ht="60.75" customHeight="1" x14ac:dyDescent="0.25">
      <c r="A92" s="442"/>
      <c r="B92" s="442"/>
      <c r="C92" s="442"/>
      <c r="D92" s="442"/>
      <c r="E92" s="442"/>
      <c r="F92" s="442"/>
      <c r="G92" s="442"/>
      <c r="H92" s="442"/>
      <c r="I92" s="442"/>
      <c r="J92" s="21" t="s">
        <v>118</v>
      </c>
      <c r="K92" s="197" t="s">
        <v>119</v>
      </c>
      <c r="L92" s="21" t="s">
        <v>120</v>
      </c>
      <c r="M92" s="442"/>
      <c r="N92" s="442"/>
      <c r="O92" s="442"/>
      <c r="P92" s="447"/>
      <c r="Q92" s="448"/>
    </row>
    <row r="93" spans="1:17" ht="75.75" customHeight="1" x14ac:dyDescent="0.25">
      <c r="B93" s="189" t="s">
        <v>42</v>
      </c>
      <c r="C93" s="189" t="s">
        <v>279</v>
      </c>
      <c r="D93" s="185" t="s">
        <v>693</v>
      </c>
      <c r="E93" s="185">
        <v>6804222</v>
      </c>
      <c r="F93" s="189" t="s">
        <v>445</v>
      </c>
      <c r="G93" s="76" t="s">
        <v>345</v>
      </c>
      <c r="H93" s="196">
        <v>41152</v>
      </c>
      <c r="I93" s="185" t="s">
        <v>670</v>
      </c>
      <c r="J93" s="76" t="s">
        <v>667</v>
      </c>
      <c r="K93" s="189" t="s">
        <v>694</v>
      </c>
      <c r="L93" s="189" t="s">
        <v>695</v>
      </c>
      <c r="M93" s="185" t="s">
        <v>135</v>
      </c>
      <c r="N93" s="185" t="s">
        <v>135</v>
      </c>
      <c r="O93" s="185" t="s">
        <v>135</v>
      </c>
      <c r="P93" s="449"/>
      <c r="Q93" s="449"/>
    </row>
    <row r="94" spans="1:17" ht="75.75" customHeight="1" x14ac:dyDescent="0.25">
      <c r="B94" s="189" t="s">
        <v>42</v>
      </c>
      <c r="C94" s="189" t="s">
        <v>279</v>
      </c>
      <c r="D94" s="185" t="s">
        <v>696</v>
      </c>
      <c r="E94" s="185">
        <v>17640720</v>
      </c>
      <c r="F94" s="189" t="s">
        <v>697</v>
      </c>
      <c r="G94" s="76" t="s">
        <v>698</v>
      </c>
      <c r="H94" s="196">
        <v>40816</v>
      </c>
      <c r="I94" s="185" t="s">
        <v>699</v>
      </c>
      <c r="J94" s="76" t="s">
        <v>667</v>
      </c>
      <c r="K94" s="189" t="s">
        <v>700</v>
      </c>
      <c r="L94" s="189" t="s">
        <v>701</v>
      </c>
      <c r="M94" s="185" t="s">
        <v>135</v>
      </c>
      <c r="N94" s="185" t="s">
        <v>135</v>
      </c>
      <c r="O94" s="185" t="s">
        <v>135</v>
      </c>
      <c r="P94" s="449"/>
      <c r="Q94" s="449"/>
    </row>
    <row r="95" spans="1:17" ht="75.75" customHeight="1" x14ac:dyDescent="0.25">
      <c r="B95" s="189" t="s">
        <v>43</v>
      </c>
      <c r="C95" s="189" t="s">
        <v>702</v>
      </c>
      <c r="D95" s="185" t="s">
        <v>703</v>
      </c>
      <c r="E95" s="185">
        <v>17655572</v>
      </c>
      <c r="F95" s="189" t="s">
        <v>445</v>
      </c>
      <c r="G95" s="76" t="s">
        <v>345</v>
      </c>
      <c r="H95" s="196">
        <v>41956</v>
      </c>
      <c r="I95" s="319" t="s">
        <v>704</v>
      </c>
      <c r="J95" s="76" t="s">
        <v>667</v>
      </c>
      <c r="K95" s="189" t="s">
        <v>705</v>
      </c>
      <c r="L95" s="189" t="s">
        <v>706</v>
      </c>
      <c r="M95" s="185" t="s">
        <v>135</v>
      </c>
      <c r="N95" s="185" t="s">
        <v>135</v>
      </c>
      <c r="O95" s="185" t="s">
        <v>135</v>
      </c>
      <c r="P95" s="444" t="s">
        <v>1550</v>
      </c>
      <c r="Q95" s="444"/>
    </row>
    <row r="96" spans="1:17" ht="75.75" customHeight="1" x14ac:dyDescent="0.25">
      <c r="B96" s="189" t="s">
        <v>43</v>
      </c>
      <c r="C96" s="189" t="s">
        <v>702</v>
      </c>
      <c r="D96" s="185" t="s">
        <v>707</v>
      </c>
      <c r="E96" s="185">
        <v>49695517</v>
      </c>
      <c r="F96" s="189" t="s">
        <v>445</v>
      </c>
      <c r="G96" s="76" t="s">
        <v>345</v>
      </c>
      <c r="H96" s="196">
        <v>40165</v>
      </c>
      <c r="I96" s="319" t="s">
        <v>1553</v>
      </c>
      <c r="J96" s="76" t="s">
        <v>667</v>
      </c>
      <c r="K96" s="189" t="s">
        <v>708</v>
      </c>
      <c r="L96" s="189" t="s">
        <v>709</v>
      </c>
      <c r="M96" s="185" t="s">
        <v>135</v>
      </c>
      <c r="N96" s="185" t="s">
        <v>135</v>
      </c>
      <c r="O96" s="185" t="s">
        <v>135</v>
      </c>
      <c r="P96" s="444" t="s">
        <v>710</v>
      </c>
      <c r="Q96" s="444"/>
    </row>
    <row r="97" spans="2:17" ht="142.5" customHeight="1" x14ac:dyDescent="0.25">
      <c r="B97" s="189" t="s">
        <v>43</v>
      </c>
      <c r="C97" s="189" t="s">
        <v>702</v>
      </c>
      <c r="D97" s="310" t="s">
        <v>711</v>
      </c>
      <c r="E97" s="185">
        <v>30519637</v>
      </c>
      <c r="F97" s="189" t="s">
        <v>445</v>
      </c>
      <c r="G97" s="76" t="s">
        <v>345</v>
      </c>
      <c r="H97" s="196">
        <v>41828</v>
      </c>
      <c r="I97" s="319" t="s">
        <v>704</v>
      </c>
      <c r="J97" s="76" t="s">
        <v>712</v>
      </c>
      <c r="K97" s="189" t="s">
        <v>713</v>
      </c>
      <c r="L97" s="189" t="s">
        <v>714</v>
      </c>
      <c r="M97" s="185" t="s">
        <v>135</v>
      </c>
      <c r="N97" s="185" t="s">
        <v>135</v>
      </c>
      <c r="O97" s="185" t="s">
        <v>135</v>
      </c>
      <c r="P97" s="444" t="s">
        <v>1551</v>
      </c>
      <c r="Q97" s="444"/>
    </row>
    <row r="98" spans="2:17" ht="75.75" customHeight="1" x14ac:dyDescent="0.25">
      <c r="B98" s="189" t="s">
        <v>43</v>
      </c>
      <c r="C98" s="189" t="s">
        <v>702</v>
      </c>
      <c r="D98" s="185" t="s">
        <v>715</v>
      </c>
      <c r="E98" s="185">
        <v>40079138</v>
      </c>
      <c r="F98" s="189" t="s">
        <v>445</v>
      </c>
      <c r="G98" s="76" t="s">
        <v>345</v>
      </c>
      <c r="H98" s="196">
        <v>41926</v>
      </c>
      <c r="I98" s="319" t="s">
        <v>704</v>
      </c>
      <c r="J98" s="76" t="s">
        <v>667</v>
      </c>
      <c r="K98" s="189" t="s">
        <v>716</v>
      </c>
      <c r="L98" s="189" t="s">
        <v>717</v>
      </c>
      <c r="M98" s="185" t="s">
        <v>135</v>
      </c>
      <c r="N98" s="185" t="s">
        <v>135</v>
      </c>
      <c r="O98" s="185" t="s">
        <v>135</v>
      </c>
      <c r="P98" s="444" t="s">
        <v>1552</v>
      </c>
      <c r="Q98" s="444"/>
    </row>
    <row r="100" spans="2:17" ht="15.75" thickBot="1" x14ac:dyDescent="0.3"/>
    <row r="101" spans="2:17" ht="27" thickBot="1" x14ac:dyDescent="0.3">
      <c r="B101" s="430" t="s">
        <v>45</v>
      </c>
      <c r="C101" s="431"/>
      <c r="D101" s="431"/>
      <c r="E101" s="431"/>
      <c r="F101" s="431"/>
      <c r="G101" s="431"/>
      <c r="H101" s="431"/>
      <c r="I101" s="431"/>
      <c r="J101" s="431"/>
      <c r="K101" s="431"/>
      <c r="L101" s="431"/>
      <c r="M101" s="431"/>
      <c r="N101" s="432"/>
    </row>
    <row r="104" spans="2:17" ht="46.15" customHeight="1" x14ac:dyDescent="0.25">
      <c r="B104" s="9" t="s">
        <v>32</v>
      </c>
      <c r="C104" s="9" t="s">
        <v>46</v>
      </c>
      <c r="D104" s="439" t="s">
        <v>3</v>
      </c>
      <c r="E104" s="440"/>
    </row>
    <row r="105" spans="2:17" ht="46.9" customHeight="1" x14ac:dyDescent="0.25">
      <c r="B105" s="101" t="s">
        <v>122</v>
      </c>
      <c r="C105" s="185" t="s">
        <v>135</v>
      </c>
      <c r="D105" s="449"/>
      <c r="E105" s="449"/>
    </row>
    <row r="108" spans="2:17" ht="26.25" x14ac:dyDescent="0.25">
      <c r="B108" s="433" t="s">
        <v>63</v>
      </c>
      <c r="C108" s="434"/>
      <c r="D108" s="434"/>
      <c r="E108" s="434"/>
      <c r="F108" s="434"/>
      <c r="G108" s="434"/>
      <c r="H108" s="434"/>
      <c r="I108" s="434"/>
      <c r="J108" s="434"/>
      <c r="K108" s="434"/>
      <c r="L108" s="434"/>
      <c r="M108" s="434"/>
      <c r="N108" s="434"/>
      <c r="O108" s="434"/>
      <c r="P108" s="434"/>
    </row>
    <row r="110" spans="2:17" ht="15.75" thickBot="1" x14ac:dyDescent="0.3"/>
    <row r="111" spans="2:17" ht="27" thickBot="1" x14ac:dyDescent="0.3">
      <c r="B111" s="430" t="s">
        <v>53</v>
      </c>
      <c r="C111" s="431"/>
      <c r="D111" s="431"/>
      <c r="E111" s="431"/>
      <c r="F111" s="431"/>
      <c r="G111" s="431"/>
      <c r="H111" s="431"/>
      <c r="I111" s="431"/>
      <c r="J111" s="431"/>
      <c r="K111" s="431"/>
      <c r="L111" s="431"/>
      <c r="M111" s="431"/>
      <c r="N111" s="432"/>
    </row>
    <row r="113" spans="1:26" ht="15.75" thickBot="1" x14ac:dyDescent="0.3">
      <c r="M113" s="73"/>
      <c r="N113" s="73"/>
    </row>
    <row r="114" spans="1:26" s="54" customFormat="1" ht="109.5" customHeight="1" x14ac:dyDescent="0.25">
      <c r="B114" s="18" t="s">
        <v>144</v>
      </c>
      <c r="C114" s="18" t="s">
        <v>145</v>
      </c>
      <c r="D114" s="18" t="s">
        <v>146</v>
      </c>
      <c r="E114" s="18" t="s">
        <v>44</v>
      </c>
      <c r="F114" s="18" t="s">
        <v>21</v>
      </c>
      <c r="G114" s="18" t="s">
        <v>99</v>
      </c>
      <c r="H114" s="18" t="s">
        <v>16</v>
      </c>
      <c r="I114" s="18" t="s">
        <v>9</v>
      </c>
      <c r="J114" s="18" t="s">
        <v>30</v>
      </c>
      <c r="K114" s="18" t="s">
        <v>60</v>
      </c>
      <c r="L114" s="18" t="s">
        <v>19</v>
      </c>
      <c r="M114" s="17" t="s">
        <v>25</v>
      </c>
      <c r="N114" s="18" t="s">
        <v>147</v>
      </c>
      <c r="O114" s="18" t="s">
        <v>35</v>
      </c>
      <c r="P114" s="192" t="s">
        <v>10</v>
      </c>
      <c r="Q114" s="192" t="s">
        <v>18</v>
      </c>
    </row>
    <row r="115" spans="1:26" s="86" customFormat="1" ht="54" customHeight="1" x14ac:dyDescent="0.25">
      <c r="A115" s="74">
        <v>1</v>
      </c>
      <c r="B115" s="75" t="s">
        <v>667</v>
      </c>
      <c r="C115" s="75" t="s">
        <v>667</v>
      </c>
      <c r="D115" s="76" t="s">
        <v>668</v>
      </c>
      <c r="E115" s="266">
        <v>145</v>
      </c>
      <c r="F115" s="78" t="s">
        <v>135</v>
      </c>
      <c r="G115" s="79" t="s">
        <v>670</v>
      </c>
      <c r="H115" s="80">
        <v>41518</v>
      </c>
      <c r="I115" s="81">
        <v>41988</v>
      </c>
      <c r="J115" s="81" t="s">
        <v>136</v>
      </c>
      <c r="K115" s="136">
        <v>15</v>
      </c>
      <c r="L115" s="136">
        <v>0</v>
      </c>
      <c r="M115" s="136">
        <v>500</v>
      </c>
      <c r="N115" s="82" t="s">
        <v>670</v>
      </c>
      <c r="O115" s="83">
        <v>1312834224</v>
      </c>
      <c r="P115" s="83">
        <v>819</v>
      </c>
      <c r="Q115" s="84"/>
      <c r="R115" s="85"/>
      <c r="S115" s="85"/>
      <c r="T115" s="85"/>
      <c r="U115" s="85"/>
      <c r="V115" s="85"/>
      <c r="W115" s="85"/>
      <c r="X115" s="85"/>
      <c r="Y115" s="85"/>
      <c r="Z115" s="85"/>
    </row>
    <row r="116" spans="1:26" s="86" customFormat="1" ht="54" customHeight="1" x14ac:dyDescent="0.25">
      <c r="A116" s="74">
        <f>+A115+1</f>
        <v>2</v>
      </c>
      <c r="B116" s="75" t="s">
        <v>667</v>
      </c>
      <c r="C116" s="75" t="s">
        <v>667</v>
      </c>
      <c r="D116" s="76" t="s">
        <v>668</v>
      </c>
      <c r="E116" s="266">
        <v>244</v>
      </c>
      <c r="F116" s="78" t="s">
        <v>135</v>
      </c>
      <c r="G116" s="78" t="s">
        <v>670</v>
      </c>
      <c r="H116" s="80">
        <v>41258</v>
      </c>
      <c r="I116" s="81">
        <v>41986</v>
      </c>
      <c r="J116" s="81" t="s">
        <v>136</v>
      </c>
      <c r="K116" s="136">
        <v>8</v>
      </c>
      <c r="L116" s="136">
        <v>16</v>
      </c>
      <c r="M116" s="136">
        <v>100</v>
      </c>
      <c r="N116" s="82" t="s">
        <v>670</v>
      </c>
      <c r="O116" s="83">
        <f>309560600+64560925+23188650</f>
        <v>397310175</v>
      </c>
      <c r="P116" s="83" t="s">
        <v>718</v>
      </c>
      <c r="Q116" s="84"/>
      <c r="R116" s="85"/>
      <c r="S116" s="85"/>
      <c r="T116" s="85"/>
      <c r="U116" s="85"/>
      <c r="V116" s="85"/>
      <c r="W116" s="85"/>
      <c r="X116" s="85"/>
      <c r="Y116" s="85"/>
      <c r="Z116" s="85"/>
    </row>
    <row r="117" spans="1:26" s="86" customFormat="1" ht="54" customHeight="1" x14ac:dyDescent="0.25">
      <c r="A117" s="74">
        <f t="shared" ref="A117:A118" si="0">+A116+1</f>
        <v>3</v>
      </c>
      <c r="B117" s="75" t="s">
        <v>667</v>
      </c>
      <c r="C117" s="75" t="s">
        <v>667</v>
      </c>
      <c r="D117" s="75" t="s">
        <v>719</v>
      </c>
      <c r="E117" s="267" t="s">
        <v>720</v>
      </c>
      <c r="F117" s="78" t="s">
        <v>135</v>
      </c>
      <c r="G117" s="78" t="s">
        <v>670</v>
      </c>
      <c r="H117" s="80">
        <v>40725</v>
      </c>
      <c r="I117" s="81">
        <v>40877</v>
      </c>
      <c r="J117" s="81" t="s">
        <v>136</v>
      </c>
      <c r="K117" s="136">
        <v>0</v>
      </c>
      <c r="L117" s="136">
        <v>4</v>
      </c>
      <c r="M117" s="136">
        <v>2248</v>
      </c>
      <c r="N117" s="82" t="s">
        <v>670</v>
      </c>
      <c r="O117" s="83">
        <v>209299000</v>
      </c>
      <c r="P117" s="83" t="s">
        <v>721</v>
      </c>
      <c r="Q117" s="84"/>
      <c r="R117" s="85"/>
      <c r="S117" s="85"/>
      <c r="T117" s="85"/>
      <c r="U117" s="85"/>
      <c r="V117" s="85"/>
      <c r="W117" s="85"/>
      <c r="X117" s="85"/>
      <c r="Y117" s="85"/>
      <c r="Z117" s="85"/>
    </row>
    <row r="118" spans="1:26" s="86" customFormat="1" ht="54" customHeight="1" x14ac:dyDescent="0.25">
      <c r="A118" s="74">
        <f t="shared" si="0"/>
        <v>4</v>
      </c>
      <c r="B118" s="75" t="s">
        <v>667</v>
      </c>
      <c r="C118" s="75" t="s">
        <v>667</v>
      </c>
      <c r="D118" s="75" t="s">
        <v>719</v>
      </c>
      <c r="E118" s="267" t="s">
        <v>722</v>
      </c>
      <c r="F118" s="78" t="s">
        <v>135</v>
      </c>
      <c r="G118" s="78" t="s">
        <v>670</v>
      </c>
      <c r="H118" s="80">
        <v>40791</v>
      </c>
      <c r="I118" s="81">
        <v>40908</v>
      </c>
      <c r="J118" s="81" t="s">
        <v>136</v>
      </c>
      <c r="K118" s="136">
        <v>0</v>
      </c>
      <c r="L118" s="136">
        <v>3</v>
      </c>
      <c r="M118" s="136">
        <v>2248</v>
      </c>
      <c r="N118" s="82" t="s">
        <v>670</v>
      </c>
      <c r="O118" s="83">
        <v>184450000</v>
      </c>
      <c r="P118" s="83" t="s">
        <v>723</v>
      </c>
      <c r="Q118" s="84"/>
      <c r="R118" s="85"/>
      <c r="S118" s="85"/>
      <c r="T118" s="85"/>
      <c r="U118" s="85"/>
      <c r="V118" s="85"/>
      <c r="W118" s="85"/>
      <c r="X118" s="85"/>
      <c r="Y118" s="85"/>
      <c r="Z118" s="85"/>
    </row>
    <row r="119" spans="1:26" s="86" customFormat="1" x14ac:dyDescent="0.25">
      <c r="A119" s="74"/>
      <c r="B119" s="87" t="s">
        <v>15</v>
      </c>
      <c r="C119" s="76"/>
      <c r="D119" s="75"/>
      <c r="E119" s="77"/>
      <c r="F119" s="78"/>
      <c r="G119" s="78"/>
      <c r="H119" s="78"/>
      <c r="I119" s="81"/>
      <c r="J119" s="81"/>
      <c r="K119" s="88">
        <f>SUM(K115:K118)</f>
        <v>23</v>
      </c>
      <c r="L119" s="88">
        <f>SUM(L115:L118)</f>
        <v>23</v>
      </c>
      <c r="M119" s="265">
        <f>SUM(M115:M118)</f>
        <v>5096</v>
      </c>
      <c r="N119" s="88">
        <f>SUM(N115:N118)</f>
        <v>0</v>
      </c>
      <c r="O119" s="83"/>
      <c r="P119" s="83"/>
      <c r="Q119" s="90"/>
    </row>
    <row r="120" spans="1:26" x14ac:dyDescent="0.25">
      <c r="E120" s="91"/>
    </row>
    <row r="121" spans="1:26" ht="18.75" x14ac:dyDescent="0.25">
      <c r="B121" s="94" t="s">
        <v>31</v>
      </c>
      <c r="C121" s="10">
        <f>+K119</f>
        <v>23</v>
      </c>
      <c r="H121" s="96"/>
      <c r="I121" s="96"/>
      <c r="J121" s="96"/>
      <c r="K121" s="96"/>
      <c r="L121" s="96"/>
      <c r="M121" s="96"/>
    </row>
    <row r="123" spans="1:26" ht="15.75" thickBot="1" x14ac:dyDescent="0.3"/>
    <row r="124" spans="1:26" ht="37.15" customHeight="1" thickBot="1" x14ac:dyDescent="0.3">
      <c r="B124" s="11" t="s">
        <v>48</v>
      </c>
      <c r="C124" s="12" t="s">
        <v>49</v>
      </c>
      <c r="D124" s="11" t="s">
        <v>50</v>
      </c>
      <c r="E124" s="12" t="s">
        <v>54</v>
      </c>
    </row>
    <row r="125" spans="1:26" ht="41.45" customHeight="1" x14ac:dyDescent="0.25">
      <c r="B125" s="8" t="s">
        <v>123</v>
      </c>
      <c r="C125" s="102">
        <v>20</v>
      </c>
      <c r="D125" s="102">
        <v>0</v>
      </c>
      <c r="E125" s="450">
        <f>+D125+D126+D127</f>
        <v>40</v>
      </c>
    </row>
    <row r="126" spans="1:26" x14ac:dyDescent="0.25">
      <c r="B126" s="8" t="s">
        <v>124</v>
      </c>
      <c r="C126" s="185">
        <v>30</v>
      </c>
      <c r="D126" s="185">
        <v>0</v>
      </c>
      <c r="E126" s="451"/>
    </row>
    <row r="127" spans="1:26" ht="15.75" thickBot="1" x14ac:dyDescent="0.3">
      <c r="B127" s="8" t="s">
        <v>125</v>
      </c>
      <c r="C127" s="103">
        <v>40</v>
      </c>
      <c r="D127" s="103">
        <v>40</v>
      </c>
      <c r="E127" s="452"/>
    </row>
    <row r="129" spans="2:17" ht="15.75" thickBot="1" x14ac:dyDescent="0.3"/>
    <row r="130" spans="2:17" ht="27" thickBot="1" x14ac:dyDescent="0.3">
      <c r="B130" s="430" t="s">
        <v>51</v>
      </c>
      <c r="C130" s="431"/>
      <c r="D130" s="431"/>
      <c r="E130" s="431"/>
      <c r="F130" s="431"/>
      <c r="G130" s="431"/>
      <c r="H130" s="431"/>
      <c r="I130" s="431"/>
      <c r="J130" s="431"/>
      <c r="K130" s="431"/>
      <c r="L130" s="431"/>
      <c r="M130" s="431"/>
      <c r="N130" s="432"/>
    </row>
    <row r="132" spans="2:17" ht="76.5" customHeight="1" x14ac:dyDescent="0.25">
      <c r="B132" s="197" t="s">
        <v>0</v>
      </c>
      <c r="C132" s="197" t="s">
        <v>38</v>
      </c>
      <c r="D132" s="197" t="s">
        <v>39</v>
      </c>
      <c r="E132" s="197" t="s">
        <v>112</v>
      </c>
      <c r="F132" s="197" t="s">
        <v>114</v>
      </c>
      <c r="G132" s="197" t="s">
        <v>115</v>
      </c>
      <c r="H132" s="197" t="s">
        <v>116</v>
      </c>
      <c r="I132" s="197" t="s">
        <v>113</v>
      </c>
      <c r="J132" s="439" t="s">
        <v>117</v>
      </c>
      <c r="K132" s="443"/>
      <c r="L132" s="440"/>
      <c r="M132" s="197" t="s">
        <v>121</v>
      </c>
      <c r="N132" s="197" t="s">
        <v>40</v>
      </c>
      <c r="O132" s="197" t="s">
        <v>41</v>
      </c>
      <c r="P132" s="439" t="s">
        <v>3</v>
      </c>
      <c r="Q132" s="440"/>
    </row>
    <row r="133" spans="2:17" ht="120" x14ac:dyDescent="0.25">
      <c r="B133" s="101" t="s">
        <v>129</v>
      </c>
      <c r="C133" s="189" t="s">
        <v>724</v>
      </c>
      <c r="D133" s="189" t="s">
        <v>725</v>
      </c>
      <c r="E133" s="185">
        <v>41927327</v>
      </c>
      <c r="F133" s="189" t="s">
        <v>445</v>
      </c>
      <c r="G133" s="189" t="s">
        <v>726</v>
      </c>
      <c r="H133" s="196">
        <v>41622</v>
      </c>
      <c r="I133" s="185" t="s">
        <v>670</v>
      </c>
      <c r="J133" s="75" t="s">
        <v>667</v>
      </c>
      <c r="K133" s="101" t="s">
        <v>727</v>
      </c>
      <c r="L133" s="101" t="s">
        <v>695</v>
      </c>
      <c r="M133" s="69" t="s">
        <v>135</v>
      </c>
      <c r="N133" s="69" t="s">
        <v>136</v>
      </c>
      <c r="O133" s="69" t="s">
        <v>136</v>
      </c>
      <c r="P133" s="428"/>
      <c r="Q133" s="429"/>
    </row>
    <row r="134" spans="2:17" ht="60.75" customHeight="1" x14ac:dyDescent="0.25">
      <c r="B134" s="453" t="s">
        <v>129</v>
      </c>
      <c r="C134" s="455" t="s">
        <v>728</v>
      </c>
      <c r="D134" s="455" t="s">
        <v>729</v>
      </c>
      <c r="E134" s="422">
        <v>17689026</v>
      </c>
      <c r="F134" s="455" t="s">
        <v>730</v>
      </c>
      <c r="G134" s="455" t="s">
        <v>263</v>
      </c>
      <c r="H134" s="457">
        <v>39632</v>
      </c>
      <c r="I134" s="422" t="s">
        <v>670</v>
      </c>
      <c r="J134" s="75" t="s">
        <v>731</v>
      </c>
      <c r="K134" s="259" t="s">
        <v>732</v>
      </c>
      <c r="L134" s="100" t="s">
        <v>733</v>
      </c>
      <c r="M134" s="422" t="s">
        <v>135</v>
      </c>
      <c r="N134" s="422" t="s">
        <v>135</v>
      </c>
      <c r="O134" s="422" t="s">
        <v>135</v>
      </c>
      <c r="P134" s="415"/>
      <c r="Q134" s="416"/>
    </row>
    <row r="135" spans="2:17" ht="60.75" customHeight="1" x14ac:dyDescent="0.25">
      <c r="B135" s="454"/>
      <c r="C135" s="456"/>
      <c r="D135" s="456"/>
      <c r="E135" s="423"/>
      <c r="F135" s="456"/>
      <c r="G135" s="456"/>
      <c r="H135" s="458"/>
      <c r="I135" s="423"/>
      <c r="J135" s="75" t="s">
        <v>667</v>
      </c>
      <c r="K135" s="259" t="s">
        <v>694</v>
      </c>
      <c r="L135" s="100" t="s">
        <v>695</v>
      </c>
      <c r="M135" s="423"/>
      <c r="N135" s="423"/>
      <c r="O135" s="423"/>
      <c r="P135" s="417"/>
      <c r="Q135" s="418"/>
    </row>
    <row r="136" spans="2:17" ht="60.75" customHeight="1" x14ac:dyDescent="0.25">
      <c r="B136" s="453" t="s">
        <v>129</v>
      </c>
      <c r="C136" s="455" t="s">
        <v>728</v>
      </c>
      <c r="D136" s="455" t="s">
        <v>734</v>
      </c>
      <c r="E136" s="422">
        <v>40778306</v>
      </c>
      <c r="F136" s="455" t="s">
        <v>730</v>
      </c>
      <c r="G136" s="455" t="s">
        <v>735</v>
      </c>
      <c r="H136" s="457">
        <v>38310</v>
      </c>
      <c r="I136" s="422" t="s">
        <v>670</v>
      </c>
      <c r="J136" s="75" t="s">
        <v>736</v>
      </c>
      <c r="K136" s="259" t="s">
        <v>737</v>
      </c>
      <c r="L136" s="100" t="s">
        <v>738</v>
      </c>
      <c r="M136" s="422" t="s">
        <v>135</v>
      </c>
      <c r="N136" s="422" t="s">
        <v>135</v>
      </c>
      <c r="O136" s="422" t="s">
        <v>135</v>
      </c>
      <c r="P136" s="415"/>
      <c r="Q136" s="416"/>
    </row>
    <row r="137" spans="2:17" ht="60.75" customHeight="1" x14ac:dyDescent="0.25">
      <c r="B137" s="454"/>
      <c r="C137" s="456"/>
      <c r="D137" s="456"/>
      <c r="E137" s="423"/>
      <c r="F137" s="456"/>
      <c r="G137" s="456"/>
      <c r="H137" s="458"/>
      <c r="I137" s="423"/>
      <c r="J137" s="75" t="s">
        <v>667</v>
      </c>
      <c r="K137" s="259" t="s">
        <v>739</v>
      </c>
      <c r="L137" s="100" t="s">
        <v>740</v>
      </c>
      <c r="M137" s="423"/>
      <c r="N137" s="423"/>
      <c r="O137" s="423"/>
      <c r="P137" s="417"/>
      <c r="Q137" s="418"/>
    </row>
    <row r="138" spans="2:17" ht="60.75" customHeight="1" x14ac:dyDescent="0.25">
      <c r="B138" s="459" t="s">
        <v>130</v>
      </c>
      <c r="C138" s="455" t="s">
        <v>728</v>
      </c>
      <c r="D138" s="455" t="s">
        <v>741</v>
      </c>
      <c r="E138" s="422">
        <v>40780789</v>
      </c>
      <c r="F138" s="455" t="s">
        <v>742</v>
      </c>
      <c r="G138" s="455" t="s">
        <v>263</v>
      </c>
      <c r="H138" s="457">
        <v>41299</v>
      </c>
      <c r="I138" s="422" t="s">
        <v>670</v>
      </c>
      <c r="J138" s="101" t="s">
        <v>482</v>
      </c>
      <c r="K138" s="101" t="s">
        <v>743</v>
      </c>
      <c r="L138" s="101" t="s">
        <v>744</v>
      </c>
      <c r="M138" s="422" t="s">
        <v>135</v>
      </c>
      <c r="N138" s="422" t="s">
        <v>135</v>
      </c>
      <c r="O138" s="422" t="s">
        <v>135</v>
      </c>
      <c r="P138" s="415"/>
      <c r="Q138" s="416"/>
    </row>
    <row r="139" spans="2:17" ht="60.75" customHeight="1" x14ac:dyDescent="0.25">
      <c r="B139" s="460"/>
      <c r="C139" s="456"/>
      <c r="D139" s="456"/>
      <c r="E139" s="423"/>
      <c r="F139" s="456"/>
      <c r="G139" s="456"/>
      <c r="H139" s="458"/>
      <c r="I139" s="423"/>
      <c r="J139" s="101" t="s">
        <v>667</v>
      </c>
      <c r="K139" s="167" t="s">
        <v>745</v>
      </c>
      <c r="L139" s="101" t="s">
        <v>746</v>
      </c>
      <c r="M139" s="423"/>
      <c r="N139" s="423"/>
      <c r="O139" s="423"/>
      <c r="P139" s="417"/>
      <c r="Q139" s="418"/>
    </row>
    <row r="140" spans="2:17" ht="60.75" customHeight="1" x14ac:dyDescent="0.25">
      <c r="B140" s="459" t="s">
        <v>130</v>
      </c>
      <c r="C140" s="455" t="s">
        <v>728</v>
      </c>
      <c r="D140" s="455" t="s">
        <v>747</v>
      </c>
      <c r="E140" s="422">
        <v>30517911</v>
      </c>
      <c r="F140" s="455" t="s">
        <v>748</v>
      </c>
      <c r="G140" s="455" t="s">
        <v>749</v>
      </c>
      <c r="H140" s="461">
        <v>36593</v>
      </c>
      <c r="I140" s="422" t="s">
        <v>670</v>
      </c>
      <c r="J140" s="101" t="s">
        <v>482</v>
      </c>
      <c r="K140" s="167" t="s">
        <v>750</v>
      </c>
      <c r="L140" s="100" t="s">
        <v>751</v>
      </c>
      <c r="M140" s="422" t="s">
        <v>135</v>
      </c>
      <c r="N140" s="422" t="s">
        <v>135</v>
      </c>
      <c r="O140" s="422" t="s">
        <v>135</v>
      </c>
      <c r="P140" s="415"/>
      <c r="Q140" s="416"/>
    </row>
    <row r="141" spans="2:17" ht="120" x14ac:dyDescent="0.25">
      <c r="B141" s="460"/>
      <c r="C141" s="456"/>
      <c r="D141" s="456"/>
      <c r="E141" s="423"/>
      <c r="F141" s="456"/>
      <c r="G141" s="456"/>
      <c r="H141" s="462"/>
      <c r="I141" s="423"/>
      <c r="J141" s="101" t="s">
        <v>667</v>
      </c>
      <c r="K141" s="167" t="s">
        <v>752</v>
      </c>
      <c r="L141" s="100" t="s">
        <v>753</v>
      </c>
      <c r="M141" s="423"/>
      <c r="N141" s="423"/>
      <c r="O141" s="423"/>
      <c r="P141" s="417"/>
      <c r="Q141" s="418"/>
    </row>
    <row r="142" spans="2:17" ht="60" x14ac:dyDescent="0.25">
      <c r="B142" s="459" t="s">
        <v>130</v>
      </c>
      <c r="C142" s="455" t="s">
        <v>728</v>
      </c>
      <c r="D142" s="455" t="s">
        <v>754</v>
      </c>
      <c r="E142" s="422">
        <v>40764234</v>
      </c>
      <c r="F142" s="455" t="s">
        <v>755</v>
      </c>
      <c r="G142" s="455" t="s">
        <v>263</v>
      </c>
      <c r="H142" s="461">
        <v>36616</v>
      </c>
      <c r="I142" s="422" t="s">
        <v>670</v>
      </c>
      <c r="J142" s="101" t="s">
        <v>756</v>
      </c>
      <c r="K142" s="167" t="s">
        <v>757</v>
      </c>
      <c r="L142" s="100" t="s">
        <v>758</v>
      </c>
      <c r="M142" s="422" t="s">
        <v>135</v>
      </c>
      <c r="N142" s="422" t="s">
        <v>135</v>
      </c>
      <c r="O142" s="422" t="s">
        <v>135</v>
      </c>
      <c r="P142" s="415"/>
      <c r="Q142" s="416"/>
    </row>
    <row r="143" spans="2:17" ht="105" x14ac:dyDescent="0.25">
      <c r="B143" s="460"/>
      <c r="C143" s="465"/>
      <c r="D143" s="456"/>
      <c r="E143" s="423"/>
      <c r="F143" s="456"/>
      <c r="G143" s="456"/>
      <c r="H143" s="462"/>
      <c r="I143" s="423"/>
      <c r="J143" s="101" t="s">
        <v>667</v>
      </c>
      <c r="K143" s="167" t="s">
        <v>759</v>
      </c>
      <c r="L143" s="100" t="s">
        <v>760</v>
      </c>
      <c r="M143" s="423"/>
      <c r="N143" s="423"/>
      <c r="O143" s="423"/>
      <c r="P143" s="417"/>
      <c r="Q143" s="418"/>
    </row>
    <row r="144" spans="2:17" ht="120" x14ac:dyDescent="0.25">
      <c r="B144" s="463" t="s">
        <v>131</v>
      </c>
      <c r="C144" s="464" t="s">
        <v>761</v>
      </c>
      <c r="D144" s="444" t="s">
        <v>762</v>
      </c>
      <c r="E144" s="449">
        <v>1117498123</v>
      </c>
      <c r="F144" s="444" t="s">
        <v>763</v>
      </c>
      <c r="G144" s="444" t="s">
        <v>263</v>
      </c>
      <c r="H144" s="476">
        <v>41516</v>
      </c>
      <c r="I144" s="449" t="s">
        <v>670</v>
      </c>
      <c r="J144" s="101" t="s">
        <v>764</v>
      </c>
      <c r="K144" s="167" t="s">
        <v>765</v>
      </c>
      <c r="L144" s="142" t="s">
        <v>766</v>
      </c>
      <c r="M144" s="422" t="s">
        <v>135</v>
      </c>
      <c r="N144" s="422" t="s">
        <v>135</v>
      </c>
      <c r="O144" s="422" t="s">
        <v>135</v>
      </c>
      <c r="P144" s="415"/>
      <c r="Q144" s="416"/>
    </row>
    <row r="145" spans="2:17" ht="45" x14ac:dyDescent="0.25">
      <c r="B145" s="463"/>
      <c r="C145" s="464"/>
      <c r="D145" s="444"/>
      <c r="E145" s="449"/>
      <c r="F145" s="444"/>
      <c r="G145" s="444"/>
      <c r="H145" s="476"/>
      <c r="I145" s="449"/>
      <c r="J145" s="101" t="s">
        <v>767</v>
      </c>
      <c r="K145" s="167" t="s">
        <v>768</v>
      </c>
      <c r="L145" s="100" t="s">
        <v>769</v>
      </c>
      <c r="M145" s="423"/>
      <c r="N145" s="423"/>
      <c r="O145" s="423"/>
      <c r="P145" s="417"/>
      <c r="Q145" s="418"/>
    </row>
    <row r="146" spans="2:17" x14ac:dyDescent="0.25">
      <c r="C146" s="56"/>
    </row>
    <row r="149" spans="2:17" ht="54" customHeight="1" x14ac:dyDescent="0.25">
      <c r="B149" s="21" t="s">
        <v>32</v>
      </c>
      <c r="C149" s="21" t="s">
        <v>48</v>
      </c>
      <c r="D149" s="197" t="s">
        <v>49</v>
      </c>
      <c r="E149" s="197" t="s">
        <v>50</v>
      </c>
      <c r="F149" s="197" t="s">
        <v>55</v>
      </c>
      <c r="G149" s="105"/>
    </row>
    <row r="150" spans="2:17" ht="126" customHeight="1" x14ac:dyDescent="0.25">
      <c r="B150" s="466" t="s">
        <v>52</v>
      </c>
      <c r="C150" s="179" t="s">
        <v>126</v>
      </c>
      <c r="D150" s="185">
        <v>25</v>
      </c>
      <c r="E150" s="185">
        <v>0</v>
      </c>
      <c r="F150" s="425">
        <f>+E150+E151+E152</f>
        <v>35</v>
      </c>
      <c r="G150" s="105"/>
    </row>
    <row r="151" spans="2:17" ht="126" customHeight="1" x14ac:dyDescent="0.25">
      <c r="B151" s="466"/>
      <c r="C151" s="179" t="s">
        <v>127</v>
      </c>
      <c r="D151" s="189">
        <v>25</v>
      </c>
      <c r="E151" s="185">
        <v>25</v>
      </c>
      <c r="F151" s="467"/>
      <c r="G151" s="105"/>
    </row>
    <row r="152" spans="2:17" ht="126" customHeight="1" x14ac:dyDescent="0.25">
      <c r="B152" s="466"/>
      <c r="C152" s="179" t="s">
        <v>128</v>
      </c>
      <c r="D152" s="185">
        <v>10</v>
      </c>
      <c r="E152" s="185">
        <v>10</v>
      </c>
      <c r="F152" s="426"/>
      <c r="G152" s="105"/>
    </row>
    <row r="153" spans="2:17" x14ac:dyDescent="0.25">
      <c r="C153" s="42"/>
    </row>
    <row r="156" spans="2:17" x14ac:dyDescent="0.25">
      <c r="B156" s="68" t="s">
        <v>56</v>
      </c>
    </row>
    <row r="159" spans="2:17" x14ac:dyDescent="0.25">
      <c r="B159" s="22" t="s">
        <v>32</v>
      </c>
      <c r="C159" s="22" t="s">
        <v>57</v>
      </c>
      <c r="D159" s="21" t="s">
        <v>50</v>
      </c>
      <c r="E159" s="21" t="s">
        <v>15</v>
      </c>
    </row>
    <row r="160" spans="2:17" ht="28.5" x14ac:dyDescent="0.25">
      <c r="B160" s="70" t="s">
        <v>58</v>
      </c>
      <c r="C160" s="71">
        <v>40</v>
      </c>
      <c r="D160" s="185">
        <f>+E125</f>
        <v>40</v>
      </c>
      <c r="E160" s="477">
        <f>+D160+D161</f>
        <v>75</v>
      </c>
    </row>
    <row r="161" spans="2:5" ht="42.75" x14ac:dyDescent="0.25">
      <c r="B161" s="70" t="s">
        <v>59</v>
      </c>
      <c r="C161" s="71">
        <v>60</v>
      </c>
      <c r="D161" s="185">
        <f>+F150</f>
        <v>35</v>
      </c>
      <c r="E161" s="478"/>
    </row>
  </sheetData>
  <mergeCells count="142">
    <mergeCell ref="H142:H143"/>
    <mergeCell ref="I142:I143"/>
    <mergeCell ref="M142:M143"/>
    <mergeCell ref="N142:N143"/>
    <mergeCell ref="O142:O143"/>
    <mergeCell ref="H140:H141"/>
    <mergeCell ref="O140:O141"/>
    <mergeCell ref="B142:B143"/>
    <mergeCell ref="C142:C143"/>
    <mergeCell ref="D142:D143"/>
    <mergeCell ref="E142:E143"/>
    <mergeCell ref="F142:F143"/>
    <mergeCell ref="I140:I141"/>
    <mergeCell ref="M140:M141"/>
    <mergeCell ref="N140:N141"/>
    <mergeCell ref="E160:E161"/>
    <mergeCell ref="B59:Q59"/>
    <mergeCell ref="B14:C20"/>
    <mergeCell ref="B88:Q88"/>
    <mergeCell ref="H144:H145"/>
    <mergeCell ref="I144:I145"/>
    <mergeCell ref="M144:M145"/>
    <mergeCell ref="N144:N145"/>
    <mergeCell ref="O144:O145"/>
    <mergeCell ref="B150:B152"/>
    <mergeCell ref="F150:F152"/>
    <mergeCell ref="B144:B145"/>
    <mergeCell ref="C144:C145"/>
    <mergeCell ref="D144:D145"/>
    <mergeCell ref="E144:E145"/>
    <mergeCell ref="F144:F145"/>
    <mergeCell ref="G144:G145"/>
    <mergeCell ref="G142:G143"/>
    <mergeCell ref="B140:B141"/>
    <mergeCell ref="C140:C141"/>
    <mergeCell ref="D140:D141"/>
    <mergeCell ref="E140:E141"/>
    <mergeCell ref="F140:F141"/>
    <mergeCell ref="G140:G141"/>
    <mergeCell ref="N136:N137"/>
    <mergeCell ref="O136:O137"/>
    <mergeCell ref="B138:B139"/>
    <mergeCell ref="C138:C139"/>
    <mergeCell ref="D138:D139"/>
    <mergeCell ref="E138:E139"/>
    <mergeCell ref="F138:F139"/>
    <mergeCell ref="G138:G139"/>
    <mergeCell ref="H138:H139"/>
    <mergeCell ref="I138:I139"/>
    <mergeCell ref="M138:M139"/>
    <mergeCell ref="N138:N139"/>
    <mergeCell ref="O138:O139"/>
    <mergeCell ref="B136:B137"/>
    <mergeCell ref="C136:C137"/>
    <mergeCell ref="D136:D137"/>
    <mergeCell ref="E136:E137"/>
    <mergeCell ref="F136:F137"/>
    <mergeCell ref="G136:G137"/>
    <mergeCell ref="H136:H137"/>
    <mergeCell ref="I136:I137"/>
    <mergeCell ref="M136:M137"/>
    <mergeCell ref="P133:Q133"/>
    <mergeCell ref="B134:B135"/>
    <mergeCell ref="C134:C135"/>
    <mergeCell ref="D134:D135"/>
    <mergeCell ref="E134:E135"/>
    <mergeCell ref="F134:F135"/>
    <mergeCell ref="G134:G135"/>
    <mergeCell ref="H134:H135"/>
    <mergeCell ref="I134:I135"/>
    <mergeCell ref="M134:M135"/>
    <mergeCell ref="N134:N135"/>
    <mergeCell ref="O134:O135"/>
    <mergeCell ref="P134:Q135"/>
    <mergeCell ref="B108:P108"/>
    <mergeCell ref="B111:N111"/>
    <mergeCell ref="E125:E127"/>
    <mergeCell ref="B130:N130"/>
    <mergeCell ref="J132:L132"/>
    <mergeCell ref="P132:Q132"/>
    <mergeCell ref="P96:Q96"/>
    <mergeCell ref="P97:Q97"/>
    <mergeCell ref="P98:Q98"/>
    <mergeCell ref="B101:N101"/>
    <mergeCell ref="D104:E104"/>
    <mergeCell ref="D105:E105"/>
    <mergeCell ref="P93:Q93"/>
    <mergeCell ref="P94:Q94"/>
    <mergeCell ref="P95:Q95"/>
    <mergeCell ref="F91:F92"/>
    <mergeCell ref="G91:G92"/>
    <mergeCell ref="H91:H92"/>
    <mergeCell ref="I91:I92"/>
    <mergeCell ref="J91:L91"/>
    <mergeCell ref="M91:M92"/>
    <mergeCell ref="O78:P78"/>
    <mergeCell ref="O79:P79"/>
    <mergeCell ref="O80:P80"/>
    <mergeCell ref="O81:P81"/>
    <mergeCell ref="A91:A92"/>
    <mergeCell ref="B91:B92"/>
    <mergeCell ref="C91:C92"/>
    <mergeCell ref="D91:D92"/>
    <mergeCell ref="E91:E92"/>
    <mergeCell ref="N91:N92"/>
    <mergeCell ref="O91:O92"/>
    <mergeCell ref="P91:Q92"/>
    <mergeCell ref="O73:P73"/>
    <mergeCell ref="O74:P74"/>
    <mergeCell ref="O75:P75"/>
    <mergeCell ref="O76:P76"/>
    <mergeCell ref="O77:P77"/>
    <mergeCell ref="O66:P66"/>
    <mergeCell ref="O67:P67"/>
    <mergeCell ref="O68:P68"/>
    <mergeCell ref="O69:P69"/>
    <mergeCell ref="O70:P70"/>
    <mergeCell ref="O71:P71"/>
    <mergeCell ref="P136:Q137"/>
    <mergeCell ref="P138:Q139"/>
    <mergeCell ref="P140:Q141"/>
    <mergeCell ref="P142:Q143"/>
    <mergeCell ref="P144:Q145"/>
    <mergeCell ref="B2:P2"/>
    <mergeCell ref="B4:P4"/>
    <mergeCell ref="C6:N6"/>
    <mergeCell ref="C7:N7"/>
    <mergeCell ref="C8:N8"/>
    <mergeCell ref="C9:N9"/>
    <mergeCell ref="C57:N57"/>
    <mergeCell ref="O62:P62"/>
    <mergeCell ref="O63:P63"/>
    <mergeCell ref="C10:E10"/>
    <mergeCell ref="O64:P64"/>
    <mergeCell ref="O65:P65"/>
    <mergeCell ref="B21:C21"/>
    <mergeCell ref="E39:E40"/>
    <mergeCell ref="M44:N44"/>
    <mergeCell ref="B53:B54"/>
    <mergeCell ref="C53:C54"/>
    <mergeCell ref="D53:E53"/>
    <mergeCell ref="O72:P72"/>
  </mergeCells>
  <dataValidations count="2">
    <dataValidation type="decimal" allowBlank="1" showInputMessage="1" showErrorMessage="1" sqref="WVH983077 WLL983077 C65573 IV65573 SR65573 ACN65573 AMJ65573 AWF65573 BGB65573 BPX65573 BZT65573 CJP65573 CTL65573 DDH65573 DND65573 DWZ65573 EGV65573 EQR65573 FAN65573 FKJ65573 FUF65573 GEB65573 GNX65573 GXT65573 HHP65573 HRL65573 IBH65573 ILD65573 IUZ65573 JEV65573 JOR65573 JYN65573 KIJ65573 KSF65573 LCB65573 LLX65573 LVT65573 MFP65573 MPL65573 MZH65573 NJD65573 NSZ65573 OCV65573 OMR65573 OWN65573 PGJ65573 PQF65573 QAB65573 QJX65573 QTT65573 RDP65573 RNL65573 RXH65573 SHD65573 SQZ65573 TAV65573 TKR65573 TUN65573 UEJ65573 UOF65573 UYB65573 VHX65573 VRT65573 WBP65573 WLL65573 WVH65573 C131109 IV131109 SR131109 ACN131109 AMJ131109 AWF131109 BGB131109 BPX131109 BZT131109 CJP131109 CTL131109 DDH131109 DND131109 DWZ131109 EGV131109 EQR131109 FAN131109 FKJ131109 FUF131109 GEB131109 GNX131109 GXT131109 HHP131109 HRL131109 IBH131109 ILD131109 IUZ131109 JEV131109 JOR131109 JYN131109 KIJ131109 KSF131109 LCB131109 LLX131109 LVT131109 MFP131109 MPL131109 MZH131109 NJD131109 NSZ131109 OCV131109 OMR131109 OWN131109 PGJ131109 PQF131109 QAB131109 QJX131109 QTT131109 RDP131109 RNL131109 RXH131109 SHD131109 SQZ131109 TAV131109 TKR131109 TUN131109 UEJ131109 UOF131109 UYB131109 VHX131109 VRT131109 WBP131109 WLL131109 WVH131109 C196645 IV196645 SR196645 ACN196645 AMJ196645 AWF196645 BGB196645 BPX196645 BZT196645 CJP196645 CTL196645 DDH196645 DND196645 DWZ196645 EGV196645 EQR196645 FAN196645 FKJ196645 FUF196645 GEB196645 GNX196645 GXT196645 HHP196645 HRL196645 IBH196645 ILD196645 IUZ196645 JEV196645 JOR196645 JYN196645 KIJ196645 KSF196645 LCB196645 LLX196645 LVT196645 MFP196645 MPL196645 MZH196645 NJD196645 NSZ196645 OCV196645 OMR196645 OWN196645 PGJ196645 PQF196645 QAB196645 QJX196645 QTT196645 RDP196645 RNL196645 RXH196645 SHD196645 SQZ196645 TAV196645 TKR196645 TUN196645 UEJ196645 UOF196645 UYB196645 VHX196645 VRT196645 WBP196645 WLL196645 WVH196645 C262181 IV262181 SR262181 ACN262181 AMJ262181 AWF262181 BGB262181 BPX262181 BZT262181 CJP262181 CTL262181 DDH262181 DND262181 DWZ262181 EGV262181 EQR262181 FAN262181 FKJ262181 FUF262181 GEB262181 GNX262181 GXT262181 HHP262181 HRL262181 IBH262181 ILD262181 IUZ262181 JEV262181 JOR262181 JYN262181 KIJ262181 KSF262181 LCB262181 LLX262181 LVT262181 MFP262181 MPL262181 MZH262181 NJD262181 NSZ262181 OCV262181 OMR262181 OWN262181 PGJ262181 PQF262181 QAB262181 QJX262181 QTT262181 RDP262181 RNL262181 RXH262181 SHD262181 SQZ262181 TAV262181 TKR262181 TUN262181 UEJ262181 UOF262181 UYB262181 VHX262181 VRT262181 WBP262181 WLL262181 WVH262181 C327717 IV327717 SR327717 ACN327717 AMJ327717 AWF327717 BGB327717 BPX327717 BZT327717 CJP327717 CTL327717 DDH327717 DND327717 DWZ327717 EGV327717 EQR327717 FAN327717 FKJ327717 FUF327717 GEB327717 GNX327717 GXT327717 HHP327717 HRL327717 IBH327717 ILD327717 IUZ327717 JEV327717 JOR327717 JYN327717 KIJ327717 KSF327717 LCB327717 LLX327717 LVT327717 MFP327717 MPL327717 MZH327717 NJD327717 NSZ327717 OCV327717 OMR327717 OWN327717 PGJ327717 PQF327717 QAB327717 QJX327717 QTT327717 RDP327717 RNL327717 RXH327717 SHD327717 SQZ327717 TAV327717 TKR327717 TUN327717 UEJ327717 UOF327717 UYB327717 VHX327717 VRT327717 WBP327717 WLL327717 WVH327717 C393253 IV393253 SR393253 ACN393253 AMJ393253 AWF393253 BGB393253 BPX393253 BZT393253 CJP393253 CTL393253 DDH393253 DND393253 DWZ393253 EGV393253 EQR393253 FAN393253 FKJ393253 FUF393253 GEB393253 GNX393253 GXT393253 HHP393253 HRL393253 IBH393253 ILD393253 IUZ393253 JEV393253 JOR393253 JYN393253 KIJ393253 KSF393253 LCB393253 LLX393253 LVT393253 MFP393253 MPL393253 MZH393253 NJD393253 NSZ393253 OCV393253 OMR393253 OWN393253 PGJ393253 PQF393253 QAB393253 QJX393253 QTT393253 RDP393253 RNL393253 RXH393253 SHD393253 SQZ393253 TAV393253 TKR393253 TUN393253 UEJ393253 UOF393253 UYB393253 VHX393253 VRT393253 WBP393253 WLL393253 WVH393253 C458789 IV458789 SR458789 ACN458789 AMJ458789 AWF458789 BGB458789 BPX458789 BZT458789 CJP458789 CTL458789 DDH458789 DND458789 DWZ458789 EGV458789 EQR458789 FAN458789 FKJ458789 FUF458789 GEB458789 GNX458789 GXT458789 HHP458789 HRL458789 IBH458789 ILD458789 IUZ458789 JEV458789 JOR458789 JYN458789 KIJ458789 KSF458789 LCB458789 LLX458789 LVT458789 MFP458789 MPL458789 MZH458789 NJD458789 NSZ458789 OCV458789 OMR458789 OWN458789 PGJ458789 PQF458789 QAB458789 QJX458789 QTT458789 RDP458789 RNL458789 RXH458789 SHD458789 SQZ458789 TAV458789 TKR458789 TUN458789 UEJ458789 UOF458789 UYB458789 VHX458789 VRT458789 WBP458789 WLL458789 WVH458789 C524325 IV524325 SR524325 ACN524325 AMJ524325 AWF524325 BGB524325 BPX524325 BZT524325 CJP524325 CTL524325 DDH524325 DND524325 DWZ524325 EGV524325 EQR524325 FAN524325 FKJ524325 FUF524325 GEB524325 GNX524325 GXT524325 HHP524325 HRL524325 IBH524325 ILD524325 IUZ524325 JEV524325 JOR524325 JYN524325 KIJ524325 KSF524325 LCB524325 LLX524325 LVT524325 MFP524325 MPL524325 MZH524325 NJD524325 NSZ524325 OCV524325 OMR524325 OWN524325 PGJ524325 PQF524325 QAB524325 QJX524325 QTT524325 RDP524325 RNL524325 RXH524325 SHD524325 SQZ524325 TAV524325 TKR524325 TUN524325 UEJ524325 UOF524325 UYB524325 VHX524325 VRT524325 WBP524325 WLL524325 WVH524325 C589861 IV589861 SR589861 ACN589861 AMJ589861 AWF589861 BGB589861 BPX589861 BZT589861 CJP589861 CTL589861 DDH589861 DND589861 DWZ589861 EGV589861 EQR589861 FAN589861 FKJ589861 FUF589861 GEB589861 GNX589861 GXT589861 HHP589861 HRL589861 IBH589861 ILD589861 IUZ589861 JEV589861 JOR589861 JYN589861 KIJ589861 KSF589861 LCB589861 LLX589861 LVT589861 MFP589861 MPL589861 MZH589861 NJD589861 NSZ589861 OCV589861 OMR589861 OWN589861 PGJ589861 PQF589861 QAB589861 QJX589861 QTT589861 RDP589861 RNL589861 RXH589861 SHD589861 SQZ589861 TAV589861 TKR589861 TUN589861 UEJ589861 UOF589861 UYB589861 VHX589861 VRT589861 WBP589861 WLL589861 WVH589861 C655397 IV655397 SR655397 ACN655397 AMJ655397 AWF655397 BGB655397 BPX655397 BZT655397 CJP655397 CTL655397 DDH655397 DND655397 DWZ655397 EGV655397 EQR655397 FAN655397 FKJ655397 FUF655397 GEB655397 GNX655397 GXT655397 HHP655397 HRL655397 IBH655397 ILD655397 IUZ655397 JEV655397 JOR655397 JYN655397 KIJ655397 KSF655397 LCB655397 LLX655397 LVT655397 MFP655397 MPL655397 MZH655397 NJD655397 NSZ655397 OCV655397 OMR655397 OWN655397 PGJ655397 PQF655397 QAB655397 QJX655397 QTT655397 RDP655397 RNL655397 RXH655397 SHD655397 SQZ655397 TAV655397 TKR655397 TUN655397 UEJ655397 UOF655397 UYB655397 VHX655397 VRT655397 WBP655397 WLL655397 WVH655397 C720933 IV720933 SR720933 ACN720933 AMJ720933 AWF720933 BGB720933 BPX720933 BZT720933 CJP720933 CTL720933 DDH720933 DND720933 DWZ720933 EGV720933 EQR720933 FAN720933 FKJ720933 FUF720933 GEB720933 GNX720933 GXT720933 HHP720933 HRL720933 IBH720933 ILD720933 IUZ720933 JEV720933 JOR720933 JYN720933 KIJ720933 KSF720933 LCB720933 LLX720933 LVT720933 MFP720933 MPL720933 MZH720933 NJD720933 NSZ720933 OCV720933 OMR720933 OWN720933 PGJ720933 PQF720933 QAB720933 QJX720933 QTT720933 RDP720933 RNL720933 RXH720933 SHD720933 SQZ720933 TAV720933 TKR720933 TUN720933 UEJ720933 UOF720933 UYB720933 VHX720933 VRT720933 WBP720933 WLL720933 WVH720933 C786469 IV786469 SR786469 ACN786469 AMJ786469 AWF786469 BGB786469 BPX786469 BZT786469 CJP786469 CTL786469 DDH786469 DND786469 DWZ786469 EGV786469 EQR786469 FAN786469 FKJ786469 FUF786469 GEB786469 GNX786469 GXT786469 HHP786469 HRL786469 IBH786469 ILD786469 IUZ786469 JEV786469 JOR786469 JYN786469 KIJ786469 KSF786469 LCB786469 LLX786469 LVT786469 MFP786469 MPL786469 MZH786469 NJD786469 NSZ786469 OCV786469 OMR786469 OWN786469 PGJ786469 PQF786469 QAB786469 QJX786469 QTT786469 RDP786469 RNL786469 RXH786469 SHD786469 SQZ786469 TAV786469 TKR786469 TUN786469 UEJ786469 UOF786469 UYB786469 VHX786469 VRT786469 WBP786469 WLL786469 WVH786469 C852005 IV852005 SR852005 ACN852005 AMJ852005 AWF852005 BGB852005 BPX852005 BZT852005 CJP852005 CTL852005 DDH852005 DND852005 DWZ852005 EGV852005 EQR852005 FAN852005 FKJ852005 FUF852005 GEB852005 GNX852005 GXT852005 HHP852005 HRL852005 IBH852005 ILD852005 IUZ852005 JEV852005 JOR852005 JYN852005 KIJ852005 KSF852005 LCB852005 LLX852005 LVT852005 MFP852005 MPL852005 MZH852005 NJD852005 NSZ852005 OCV852005 OMR852005 OWN852005 PGJ852005 PQF852005 QAB852005 QJX852005 QTT852005 RDP852005 RNL852005 RXH852005 SHD852005 SQZ852005 TAV852005 TKR852005 TUN852005 UEJ852005 UOF852005 UYB852005 VHX852005 VRT852005 WBP852005 WLL852005 WVH852005 C917541 IV917541 SR917541 ACN917541 AMJ917541 AWF917541 BGB917541 BPX917541 BZT917541 CJP917541 CTL917541 DDH917541 DND917541 DWZ917541 EGV917541 EQR917541 FAN917541 FKJ917541 FUF917541 GEB917541 GNX917541 GXT917541 HHP917541 HRL917541 IBH917541 ILD917541 IUZ917541 JEV917541 JOR917541 JYN917541 KIJ917541 KSF917541 LCB917541 LLX917541 LVT917541 MFP917541 MPL917541 MZH917541 NJD917541 NSZ917541 OCV917541 OMR917541 OWN917541 PGJ917541 PQF917541 QAB917541 QJX917541 QTT917541 RDP917541 RNL917541 RXH917541 SHD917541 SQZ917541 TAV917541 TKR917541 TUN917541 UEJ917541 UOF917541 UYB917541 VHX917541 VRT917541 WBP917541 WLL917541 WVH917541 C983077 IV983077 SR983077 ACN983077 AMJ983077 AWF983077 BGB983077 BPX983077 BZT983077 CJP983077 CTL983077 DDH983077 DND983077 DWZ983077 EGV983077 EQR983077 FAN983077 FKJ983077 FUF983077 GEB983077 GNX983077 GXT983077 HHP983077 HRL983077 IBH983077 ILD983077 IUZ983077 JEV983077 JOR983077 JYN983077 KIJ983077 KSF983077 LCB983077 LLX983077 LVT983077 MFP983077 MPL983077 MZH983077 NJD983077 NSZ983077 OCV983077 OMR983077 OWN983077 PGJ983077 PQF983077 QAB983077 QJX983077 QTT983077 RDP983077 RNL983077 RXH983077 SHD983077 SQZ983077 TAV983077 TKR983077 TUN983077 UEJ983077 UOF983077 UYB983077 VHX983077 VRT983077 WBP983077 WVH23:WVH43 WLL23:WLL43 WBP23:WBP43 VRT23:VRT43 VHX23:VHX43 UYB23:UYB43 UOF23:UOF43 UEJ23:UEJ43 TUN23:TUN43 TKR23:TKR43 TAV23:TAV43 SQZ23:SQZ43 SHD23:SHD43 RXH23:RXH43 RNL23:RNL43 RDP23:RDP43 QTT23:QTT43 QJX23:QJX43 QAB23:QAB43 PQF23:PQF43 PGJ23:PGJ43 OWN23:OWN43 OMR23:OMR43 OCV23:OCV43 NSZ23:NSZ43 NJD23:NJD43 MZH23:MZH43 MPL23:MPL43 MFP23:MFP43 LVT23:LVT43 LLX23:LLX43 LCB23:LCB43 KSF23:KSF43 KIJ23:KIJ43 JYN23:JYN43 JOR23:JOR43 JEV23:JEV43 IUZ23:IUZ43 ILD23:ILD43 IBH23:IBH43 HRL23:HRL43 HHP23:HHP43 GXT23:GXT43 GNX23:GNX43 GEB23:GEB43 FUF23:FUF43 FKJ23:FKJ43 FAN23:FAN43 EQR23:EQR43 EGV23:EGV43 DWZ23:DWZ43 DND23:DND43 DDH23:DDH43 CTL23:CTL43 CJP23:CJP43 BZT23:BZT43 BPX23:BPX43 BGB23:BGB43 AWF23:AWF43 AMJ23:AMJ43 ACN23:ACN43 SR23:SR43 IV23:IV43">
      <formula1>0</formula1>
      <formula2>1</formula2>
    </dataValidation>
    <dataValidation type="list" allowBlank="1" showInputMessage="1" showErrorMessage="1" sqref="WVE983077 A65573 IS65573 SO65573 ACK65573 AMG65573 AWC65573 BFY65573 BPU65573 BZQ65573 CJM65573 CTI65573 DDE65573 DNA65573 DWW65573 EGS65573 EQO65573 FAK65573 FKG65573 FUC65573 GDY65573 GNU65573 GXQ65573 HHM65573 HRI65573 IBE65573 ILA65573 IUW65573 JES65573 JOO65573 JYK65573 KIG65573 KSC65573 LBY65573 LLU65573 LVQ65573 MFM65573 MPI65573 MZE65573 NJA65573 NSW65573 OCS65573 OMO65573 OWK65573 PGG65573 PQC65573 PZY65573 QJU65573 QTQ65573 RDM65573 RNI65573 RXE65573 SHA65573 SQW65573 TAS65573 TKO65573 TUK65573 UEG65573 UOC65573 UXY65573 VHU65573 VRQ65573 WBM65573 WLI65573 WVE65573 A131109 IS131109 SO131109 ACK131109 AMG131109 AWC131109 BFY131109 BPU131109 BZQ131109 CJM131109 CTI131109 DDE131109 DNA131109 DWW131109 EGS131109 EQO131109 FAK131109 FKG131109 FUC131109 GDY131109 GNU131109 GXQ131109 HHM131109 HRI131109 IBE131109 ILA131109 IUW131109 JES131109 JOO131109 JYK131109 KIG131109 KSC131109 LBY131109 LLU131109 LVQ131109 MFM131109 MPI131109 MZE131109 NJA131109 NSW131109 OCS131109 OMO131109 OWK131109 PGG131109 PQC131109 PZY131109 QJU131109 QTQ131109 RDM131109 RNI131109 RXE131109 SHA131109 SQW131109 TAS131109 TKO131109 TUK131109 UEG131109 UOC131109 UXY131109 VHU131109 VRQ131109 WBM131109 WLI131109 WVE131109 A196645 IS196645 SO196645 ACK196645 AMG196645 AWC196645 BFY196645 BPU196645 BZQ196645 CJM196645 CTI196645 DDE196645 DNA196645 DWW196645 EGS196645 EQO196645 FAK196645 FKG196645 FUC196645 GDY196645 GNU196645 GXQ196645 HHM196645 HRI196645 IBE196645 ILA196645 IUW196645 JES196645 JOO196645 JYK196645 KIG196645 KSC196645 LBY196645 LLU196645 LVQ196645 MFM196645 MPI196645 MZE196645 NJA196645 NSW196645 OCS196645 OMO196645 OWK196645 PGG196645 PQC196645 PZY196645 QJU196645 QTQ196645 RDM196645 RNI196645 RXE196645 SHA196645 SQW196645 TAS196645 TKO196645 TUK196645 UEG196645 UOC196645 UXY196645 VHU196645 VRQ196645 WBM196645 WLI196645 WVE196645 A262181 IS262181 SO262181 ACK262181 AMG262181 AWC262181 BFY262181 BPU262181 BZQ262181 CJM262181 CTI262181 DDE262181 DNA262181 DWW262181 EGS262181 EQO262181 FAK262181 FKG262181 FUC262181 GDY262181 GNU262181 GXQ262181 HHM262181 HRI262181 IBE262181 ILA262181 IUW262181 JES262181 JOO262181 JYK262181 KIG262181 KSC262181 LBY262181 LLU262181 LVQ262181 MFM262181 MPI262181 MZE262181 NJA262181 NSW262181 OCS262181 OMO262181 OWK262181 PGG262181 PQC262181 PZY262181 QJU262181 QTQ262181 RDM262181 RNI262181 RXE262181 SHA262181 SQW262181 TAS262181 TKO262181 TUK262181 UEG262181 UOC262181 UXY262181 VHU262181 VRQ262181 WBM262181 WLI262181 WVE262181 A327717 IS327717 SO327717 ACK327717 AMG327717 AWC327717 BFY327717 BPU327717 BZQ327717 CJM327717 CTI327717 DDE327717 DNA327717 DWW327717 EGS327717 EQO327717 FAK327717 FKG327717 FUC327717 GDY327717 GNU327717 GXQ327717 HHM327717 HRI327717 IBE327717 ILA327717 IUW327717 JES327717 JOO327717 JYK327717 KIG327717 KSC327717 LBY327717 LLU327717 LVQ327717 MFM327717 MPI327717 MZE327717 NJA327717 NSW327717 OCS327717 OMO327717 OWK327717 PGG327717 PQC327717 PZY327717 QJU327717 QTQ327717 RDM327717 RNI327717 RXE327717 SHA327717 SQW327717 TAS327717 TKO327717 TUK327717 UEG327717 UOC327717 UXY327717 VHU327717 VRQ327717 WBM327717 WLI327717 WVE327717 A393253 IS393253 SO393253 ACK393253 AMG393253 AWC393253 BFY393253 BPU393253 BZQ393253 CJM393253 CTI393253 DDE393253 DNA393253 DWW393253 EGS393253 EQO393253 FAK393253 FKG393253 FUC393253 GDY393253 GNU393253 GXQ393253 HHM393253 HRI393253 IBE393253 ILA393253 IUW393253 JES393253 JOO393253 JYK393253 KIG393253 KSC393253 LBY393253 LLU393253 LVQ393253 MFM393253 MPI393253 MZE393253 NJA393253 NSW393253 OCS393253 OMO393253 OWK393253 PGG393253 PQC393253 PZY393253 QJU393253 QTQ393253 RDM393253 RNI393253 RXE393253 SHA393253 SQW393253 TAS393253 TKO393253 TUK393253 UEG393253 UOC393253 UXY393253 VHU393253 VRQ393253 WBM393253 WLI393253 WVE393253 A458789 IS458789 SO458789 ACK458789 AMG458789 AWC458789 BFY458789 BPU458789 BZQ458789 CJM458789 CTI458789 DDE458789 DNA458789 DWW458789 EGS458789 EQO458789 FAK458789 FKG458789 FUC458789 GDY458789 GNU458789 GXQ458789 HHM458789 HRI458789 IBE458789 ILA458789 IUW458789 JES458789 JOO458789 JYK458789 KIG458789 KSC458789 LBY458789 LLU458789 LVQ458789 MFM458789 MPI458789 MZE458789 NJA458789 NSW458789 OCS458789 OMO458789 OWK458789 PGG458789 PQC458789 PZY458789 QJU458789 QTQ458789 RDM458789 RNI458789 RXE458789 SHA458789 SQW458789 TAS458789 TKO458789 TUK458789 UEG458789 UOC458789 UXY458789 VHU458789 VRQ458789 WBM458789 WLI458789 WVE458789 A524325 IS524325 SO524325 ACK524325 AMG524325 AWC524325 BFY524325 BPU524325 BZQ524325 CJM524325 CTI524325 DDE524325 DNA524325 DWW524325 EGS524325 EQO524325 FAK524325 FKG524325 FUC524325 GDY524325 GNU524325 GXQ524325 HHM524325 HRI524325 IBE524325 ILA524325 IUW524325 JES524325 JOO524325 JYK524325 KIG524325 KSC524325 LBY524325 LLU524325 LVQ524325 MFM524325 MPI524325 MZE524325 NJA524325 NSW524325 OCS524325 OMO524325 OWK524325 PGG524325 PQC524325 PZY524325 QJU524325 QTQ524325 RDM524325 RNI524325 RXE524325 SHA524325 SQW524325 TAS524325 TKO524325 TUK524325 UEG524325 UOC524325 UXY524325 VHU524325 VRQ524325 WBM524325 WLI524325 WVE524325 A589861 IS589861 SO589861 ACK589861 AMG589861 AWC589861 BFY589861 BPU589861 BZQ589861 CJM589861 CTI589861 DDE589861 DNA589861 DWW589861 EGS589861 EQO589861 FAK589861 FKG589861 FUC589861 GDY589861 GNU589861 GXQ589861 HHM589861 HRI589861 IBE589861 ILA589861 IUW589861 JES589861 JOO589861 JYK589861 KIG589861 KSC589861 LBY589861 LLU589861 LVQ589861 MFM589861 MPI589861 MZE589861 NJA589861 NSW589861 OCS589861 OMO589861 OWK589861 PGG589861 PQC589861 PZY589861 QJU589861 QTQ589861 RDM589861 RNI589861 RXE589861 SHA589861 SQW589861 TAS589861 TKO589861 TUK589861 UEG589861 UOC589861 UXY589861 VHU589861 VRQ589861 WBM589861 WLI589861 WVE589861 A655397 IS655397 SO655397 ACK655397 AMG655397 AWC655397 BFY655397 BPU655397 BZQ655397 CJM655397 CTI655397 DDE655397 DNA655397 DWW655397 EGS655397 EQO655397 FAK655397 FKG655397 FUC655397 GDY655397 GNU655397 GXQ655397 HHM655397 HRI655397 IBE655397 ILA655397 IUW655397 JES655397 JOO655397 JYK655397 KIG655397 KSC655397 LBY655397 LLU655397 LVQ655397 MFM655397 MPI655397 MZE655397 NJA655397 NSW655397 OCS655397 OMO655397 OWK655397 PGG655397 PQC655397 PZY655397 QJU655397 QTQ655397 RDM655397 RNI655397 RXE655397 SHA655397 SQW655397 TAS655397 TKO655397 TUK655397 UEG655397 UOC655397 UXY655397 VHU655397 VRQ655397 WBM655397 WLI655397 WVE655397 A720933 IS720933 SO720933 ACK720933 AMG720933 AWC720933 BFY720933 BPU720933 BZQ720933 CJM720933 CTI720933 DDE720933 DNA720933 DWW720933 EGS720933 EQO720933 FAK720933 FKG720933 FUC720933 GDY720933 GNU720933 GXQ720933 HHM720933 HRI720933 IBE720933 ILA720933 IUW720933 JES720933 JOO720933 JYK720933 KIG720933 KSC720933 LBY720933 LLU720933 LVQ720933 MFM720933 MPI720933 MZE720933 NJA720933 NSW720933 OCS720933 OMO720933 OWK720933 PGG720933 PQC720933 PZY720933 QJU720933 QTQ720933 RDM720933 RNI720933 RXE720933 SHA720933 SQW720933 TAS720933 TKO720933 TUK720933 UEG720933 UOC720933 UXY720933 VHU720933 VRQ720933 WBM720933 WLI720933 WVE720933 A786469 IS786469 SO786469 ACK786469 AMG786469 AWC786469 BFY786469 BPU786469 BZQ786469 CJM786469 CTI786469 DDE786469 DNA786469 DWW786469 EGS786469 EQO786469 FAK786469 FKG786469 FUC786469 GDY786469 GNU786469 GXQ786469 HHM786469 HRI786469 IBE786469 ILA786469 IUW786469 JES786469 JOO786469 JYK786469 KIG786469 KSC786469 LBY786469 LLU786469 LVQ786469 MFM786469 MPI786469 MZE786469 NJA786469 NSW786469 OCS786469 OMO786469 OWK786469 PGG786469 PQC786469 PZY786469 QJU786469 QTQ786469 RDM786469 RNI786469 RXE786469 SHA786469 SQW786469 TAS786469 TKO786469 TUK786469 UEG786469 UOC786469 UXY786469 VHU786469 VRQ786469 WBM786469 WLI786469 WVE786469 A852005 IS852005 SO852005 ACK852005 AMG852005 AWC852005 BFY852005 BPU852005 BZQ852005 CJM852005 CTI852005 DDE852005 DNA852005 DWW852005 EGS852005 EQO852005 FAK852005 FKG852005 FUC852005 GDY852005 GNU852005 GXQ852005 HHM852005 HRI852005 IBE852005 ILA852005 IUW852005 JES852005 JOO852005 JYK852005 KIG852005 KSC852005 LBY852005 LLU852005 LVQ852005 MFM852005 MPI852005 MZE852005 NJA852005 NSW852005 OCS852005 OMO852005 OWK852005 PGG852005 PQC852005 PZY852005 QJU852005 QTQ852005 RDM852005 RNI852005 RXE852005 SHA852005 SQW852005 TAS852005 TKO852005 TUK852005 UEG852005 UOC852005 UXY852005 VHU852005 VRQ852005 WBM852005 WLI852005 WVE852005 A917541 IS917541 SO917541 ACK917541 AMG917541 AWC917541 BFY917541 BPU917541 BZQ917541 CJM917541 CTI917541 DDE917541 DNA917541 DWW917541 EGS917541 EQO917541 FAK917541 FKG917541 FUC917541 GDY917541 GNU917541 GXQ917541 HHM917541 HRI917541 IBE917541 ILA917541 IUW917541 JES917541 JOO917541 JYK917541 KIG917541 KSC917541 LBY917541 LLU917541 LVQ917541 MFM917541 MPI917541 MZE917541 NJA917541 NSW917541 OCS917541 OMO917541 OWK917541 PGG917541 PQC917541 PZY917541 QJU917541 QTQ917541 RDM917541 RNI917541 RXE917541 SHA917541 SQW917541 TAS917541 TKO917541 TUK917541 UEG917541 UOC917541 UXY917541 VHU917541 VRQ917541 WBM917541 WLI917541 WVE917541 A983077 IS983077 SO983077 ACK983077 AMG983077 AWC983077 BFY983077 BPU983077 BZQ983077 CJM983077 CTI983077 DDE983077 DNA983077 DWW983077 EGS983077 EQO983077 FAK983077 FKG983077 FUC983077 GDY983077 GNU983077 GXQ983077 HHM983077 HRI983077 IBE983077 ILA983077 IUW983077 JES983077 JOO983077 JYK983077 KIG983077 KSC983077 LBY983077 LLU983077 LVQ983077 MFM983077 MPI983077 MZE983077 NJA983077 NSW983077 OCS983077 OMO983077 OWK983077 PGG983077 PQC983077 PZY983077 QJU983077 QTQ983077 RDM983077 RNI983077 RXE983077 SHA983077 SQW983077 TAS983077 TKO983077 TUK983077 UEG983077 UOC983077 UXY983077 VHU983077 VRQ983077 WBM983077 WLI983077 WVE23:WVE43 WLI23:WLI43 WBM23:WBM43 VRQ23:VRQ43 VHU23:VHU43 UXY23:UXY43 UOC23:UOC43 UEG23:UEG43 TUK23:TUK43 TKO23:TKO43 TAS23:TAS43 SQW23:SQW43 SHA23:SHA43 RXE23:RXE43 RNI23:RNI43 RDM23:RDM43 QTQ23:QTQ43 QJU23:QJU43 PZY23:PZY43 PQC23:PQC43 PGG23:PGG43 OWK23:OWK43 OMO23:OMO43 OCS23:OCS43 NSW23:NSW43 NJA23:NJA43 MZE23:MZE43 MPI23:MPI43 MFM23:MFM43 LVQ23:LVQ43 LLU23:LLU43 LBY23:LBY43 KSC23:KSC43 KIG23:KIG43 JYK23:JYK43 JOO23:JOO43 JES23:JES43 IUW23:IUW43 ILA23:ILA43 IBE23:IBE43 HRI23:HRI43 HHM23:HHM43 GXQ23:GXQ43 GNU23:GNU43 GDY23:GDY43 FUC23:FUC43 FKG23:FKG43 FAK23:FAK43 EQO23:EQO43 EGS23:EGS43 DWW23:DWW43 DNA23:DNA43 DDE23:DDE43 CTI23:CTI43 CJM23:CJM43 BZQ23:BZQ43 BPU23:BPU43 BFY23:BFY43 AWC23:AWC43 AMG23:AMG43 ACK23:ACK43 SO23:SO43 IS23:IS43 A23:A43">
      <formula1>"1,2,3,4,5"</formula1>
    </dataValidation>
  </dataValidation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72"/>
  <sheetViews>
    <sheetView topLeftCell="C30" zoomScale="90" zoomScaleNormal="90" workbookViewId="0">
      <selection activeCell="F55" sqref="F55"/>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770</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801</v>
      </c>
      <c r="D10" s="420"/>
      <c r="E10" s="421"/>
      <c r="F10" s="1"/>
      <c r="G10" s="1"/>
      <c r="H10" s="1"/>
      <c r="I10" s="1"/>
      <c r="J10" s="1"/>
      <c r="K10" s="1"/>
      <c r="L10" s="1"/>
      <c r="M10" s="1"/>
      <c r="N10" s="2"/>
    </row>
    <row r="11" spans="2:16" ht="16.5" thickBot="1" x14ac:dyDescent="0.3">
      <c r="B11" s="47" t="s">
        <v>8</v>
      </c>
      <c r="C11" s="48">
        <v>41970</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9"/>
      <c r="D14" s="187" t="s">
        <v>11</v>
      </c>
      <c r="E14" s="187" t="s">
        <v>12</v>
      </c>
      <c r="F14" s="187" t="s">
        <v>28</v>
      </c>
      <c r="G14" s="42"/>
      <c r="I14" s="56"/>
      <c r="J14" s="56"/>
      <c r="K14" s="56"/>
      <c r="L14" s="56"/>
      <c r="M14" s="56"/>
      <c r="N14" s="55"/>
    </row>
    <row r="15" spans="2:16" x14ac:dyDescent="0.25">
      <c r="B15" s="470"/>
      <c r="C15" s="471"/>
      <c r="D15" s="187">
        <v>4</v>
      </c>
      <c r="E15" s="3">
        <v>1252968600</v>
      </c>
      <c r="F15" s="287">
        <v>600</v>
      </c>
      <c r="G15" s="42"/>
      <c r="I15" s="57"/>
      <c r="J15" s="57"/>
      <c r="K15" s="57"/>
      <c r="L15" s="57"/>
      <c r="M15" s="57"/>
      <c r="N15" s="55"/>
    </row>
    <row r="16" spans="2:16" x14ac:dyDescent="0.25">
      <c r="B16" s="470"/>
      <c r="C16" s="471"/>
      <c r="D16" s="187">
        <v>6</v>
      </c>
      <c r="E16" s="3">
        <v>1053997446</v>
      </c>
      <c r="F16" s="287">
        <v>492</v>
      </c>
      <c r="G16" s="42"/>
      <c r="I16" s="57"/>
      <c r="J16" s="57"/>
      <c r="K16" s="57"/>
      <c r="L16" s="57"/>
      <c r="M16" s="57"/>
      <c r="N16" s="55"/>
    </row>
    <row r="17" spans="1:14" x14ac:dyDescent="0.25">
      <c r="B17" s="470"/>
      <c r="C17" s="471"/>
      <c r="D17" s="187">
        <v>10</v>
      </c>
      <c r="E17" s="3">
        <v>1838553610</v>
      </c>
      <c r="F17" s="287">
        <v>758</v>
      </c>
      <c r="G17" s="42"/>
      <c r="I17" s="57"/>
      <c r="J17" s="57"/>
      <c r="K17" s="57"/>
      <c r="L17" s="57"/>
      <c r="M17" s="57"/>
      <c r="N17" s="55"/>
    </row>
    <row r="18" spans="1:14" x14ac:dyDescent="0.25">
      <c r="B18" s="470"/>
      <c r="C18" s="471"/>
      <c r="D18" s="187">
        <v>15</v>
      </c>
      <c r="E18" s="3">
        <v>323099096</v>
      </c>
      <c r="F18" s="287">
        <v>142</v>
      </c>
      <c r="G18" s="42"/>
      <c r="I18" s="57"/>
      <c r="J18" s="57"/>
      <c r="K18" s="57"/>
      <c r="L18" s="57"/>
      <c r="M18" s="57"/>
      <c r="N18" s="55"/>
    </row>
    <row r="19" spans="1:14" x14ac:dyDescent="0.25">
      <c r="B19" s="470"/>
      <c r="C19" s="471"/>
      <c r="D19" s="187">
        <v>17</v>
      </c>
      <c r="E19" s="3">
        <v>1200706876</v>
      </c>
      <c r="F19" s="287">
        <v>482</v>
      </c>
      <c r="G19" s="42"/>
      <c r="I19" s="57"/>
      <c r="J19" s="57"/>
      <c r="K19" s="57"/>
      <c r="L19" s="57"/>
      <c r="M19" s="57"/>
      <c r="N19" s="55"/>
    </row>
    <row r="20" spans="1:14" x14ac:dyDescent="0.25">
      <c r="B20" s="472"/>
      <c r="C20" s="473"/>
      <c r="D20" s="187">
        <v>18</v>
      </c>
      <c r="E20" s="3">
        <v>832050540</v>
      </c>
      <c r="F20" s="287">
        <v>342</v>
      </c>
      <c r="G20" s="42"/>
      <c r="I20" s="57"/>
      <c r="J20" s="57"/>
      <c r="K20" s="57"/>
      <c r="L20" s="57"/>
      <c r="M20" s="57"/>
      <c r="N20" s="55"/>
    </row>
    <row r="21" spans="1:14" x14ac:dyDescent="0.25">
      <c r="B21" s="474" t="s">
        <v>13</v>
      </c>
      <c r="C21" s="475"/>
      <c r="D21" s="187"/>
      <c r="E21" s="7">
        <f>SUM(E15:E20)</f>
        <v>6501376168</v>
      </c>
      <c r="F21" s="286">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+F17*80%</f>
        <v>606.4</v>
      </c>
      <c r="D23" s="57"/>
      <c r="E23" s="4">
        <f>E17</f>
        <v>1838553610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772</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34" t="s">
        <v>68</v>
      </c>
      <c r="D30" s="69"/>
      <c r="E30" s="42"/>
      <c r="F30" s="42"/>
      <c r="G30" s="42"/>
      <c r="H30" s="42"/>
      <c r="I30" s="54"/>
      <c r="J30" s="54"/>
      <c r="K30" s="54"/>
      <c r="L30" s="54"/>
      <c r="M30" s="54"/>
      <c r="N30" s="55"/>
    </row>
    <row r="31" spans="1:14" x14ac:dyDescent="0.25">
      <c r="A31" s="65"/>
      <c r="B31" s="69" t="s">
        <v>140</v>
      </c>
      <c r="C31" s="234" t="s">
        <v>68</v>
      </c>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60</v>
      </c>
      <c r="F38" s="42"/>
      <c r="G38" s="42"/>
      <c r="H38" s="42"/>
      <c r="I38" s="54"/>
      <c r="J38" s="54"/>
      <c r="K38" s="54"/>
      <c r="L38" s="54"/>
      <c r="M38" s="54"/>
      <c r="N38" s="55"/>
    </row>
    <row r="39" spans="1:26" ht="42.75" x14ac:dyDescent="0.25">
      <c r="A39" s="65"/>
      <c r="B39" s="70" t="s">
        <v>143</v>
      </c>
      <c r="C39" s="71">
        <v>60</v>
      </c>
      <c r="D39" s="185">
        <v>60</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75" t="s">
        <v>667</v>
      </c>
      <c r="C47" s="75" t="s">
        <v>667</v>
      </c>
      <c r="D47" s="76" t="s">
        <v>668</v>
      </c>
      <c r="E47" s="264" t="s">
        <v>669</v>
      </c>
      <c r="F47" s="78" t="s">
        <v>135</v>
      </c>
      <c r="G47" s="79" t="s">
        <v>670</v>
      </c>
      <c r="H47" s="80">
        <v>40924</v>
      </c>
      <c r="I47" s="80">
        <v>41273</v>
      </c>
      <c r="J47" s="81" t="s">
        <v>136</v>
      </c>
      <c r="K47" s="136"/>
      <c r="L47" s="136">
        <v>11</v>
      </c>
      <c r="M47" s="136">
        <v>1124</v>
      </c>
      <c r="N47" s="82">
        <v>0</v>
      </c>
      <c r="O47" s="83">
        <v>1028803373</v>
      </c>
      <c r="P47" s="83" t="s">
        <v>802</v>
      </c>
      <c r="Q47" s="84"/>
      <c r="R47" s="85"/>
      <c r="S47" s="85"/>
      <c r="T47" s="85"/>
      <c r="U47" s="85"/>
      <c r="V47" s="85"/>
      <c r="W47" s="85"/>
      <c r="X47" s="85"/>
      <c r="Y47" s="85"/>
      <c r="Z47" s="85"/>
    </row>
    <row r="48" spans="1:26" s="86" customFormat="1" ht="30" x14ac:dyDescent="0.25">
      <c r="A48" s="74">
        <f>+A47+1</f>
        <v>2</v>
      </c>
      <c r="B48" s="75" t="s">
        <v>667</v>
      </c>
      <c r="C48" s="75" t="s">
        <v>667</v>
      </c>
      <c r="D48" s="76" t="s">
        <v>668</v>
      </c>
      <c r="E48" s="264" t="s">
        <v>671</v>
      </c>
      <c r="F48" s="78" t="s">
        <v>135</v>
      </c>
      <c r="G48" s="78" t="s">
        <v>670</v>
      </c>
      <c r="H48" s="80">
        <v>41295</v>
      </c>
      <c r="I48" s="80">
        <v>41639</v>
      </c>
      <c r="J48" s="81" t="s">
        <v>136</v>
      </c>
      <c r="K48" s="136"/>
      <c r="L48" s="136">
        <v>11</v>
      </c>
      <c r="M48" s="136">
        <v>1036</v>
      </c>
      <c r="N48" s="82">
        <v>0</v>
      </c>
      <c r="O48" s="83">
        <v>1038936937</v>
      </c>
      <c r="P48" s="83" t="s">
        <v>803</v>
      </c>
      <c r="Q48" s="84"/>
      <c r="R48" s="85"/>
      <c r="S48" s="85"/>
      <c r="T48" s="85"/>
      <c r="U48" s="85"/>
      <c r="V48" s="85"/>
      <c r="W48" s="85"/>
      <c r="X48" s="85"/>
      <c r="Y48" s="85"/>
      <c r="Z48" s="85"/>
    </row>
    <row r="49" spans="1:26" s="86" customFormat="1" ht="30" x14ac:dyDescent="0.25">
      <c r="A49" s="74">
        <f t="shared" ref="A49:A50" si="0">+A48+1</f>
        <v>3</v>
      </c>
      <c r="B49" s="75" t="s">
        <v>667</v>
      </c>
      <c r="C49" s="75" t="s">
        <v>667</v>
      </c>
      <c r="D49" s="76" t="s">
        <v>668</v>
      </c>
      <c r="E49" s="264" t="s">
        <v>672</v>
      </c>
      <c r="F49" s="78" t="s">
        <v>135</v>
      </c>
      <c r="G49" s="78" t="s">
        <v>670</v>
      </c>
      <c r="H49" s="80">
        <v>41660</v>
      </c>
      <c r="I49" s="80">
        <v>41973</v>
      </c>
      <c r="J49" s="81" t="s">
        <v>136</v>
      </c>
      <c r="K49" s="136"/>
      <c r="L49" s="136">
        <v>10</v>
      </c>
      <c r="M49" s="136">
        <v>826</v>
      </c>
      <c r="N49" s="82">
        <v>0</v>
      </c>
      <c r="O49" s="83">
        <v>944773755</v>
      </c>
      <c r="P49" s="83" t="s">
        <v>804</v>
      </c>
      <c r="Q49" s="84"/>
      <c r="R49" s="85"/>
      <c r="S49" s="85"/>
      <c r="T49" s="85"/>
      <c r="U49" s="85"/>
      <c r="V49" s="85"/>
      <c r="W49" s="85"/>
      <c r="X49" s="85"/>
      <c r="Y49" s="85"/>
      <c r="Z49" s="85"/>
    </row>
    <row r="50" spans="1:26" s="86" customFormat="1" x14ac:dyDescent="0.25">
      <c r="A50" s="74">
        <f t="shared" si="0"/>
        <v>4</v>
      </c>
      <c r="B50" s="87"/>
      <c r="C50" s="76"/>
      <c r="D50" s="75"/>
      <c r="E50" s="136"/>
      <c r="F50" s="78"/>
      <c r="G50" s="78"/>
      <c r="H50" s="80"/>
      <c r="I50" s="80"/>
      <c r="J50" s="81"/>
      <c r="K50" s="136"/>
      <c r="L50" s="136">
        <v>0</v>
      </c>
      <c r="M50" s="136"/>
      <c r="N50" s="82">
        <v>0</v>
      </c>
      <c r="O50" s="83"/>
      <c r="P50" s="83"/>
      <c r="Q50" s="84"/>
      <c r="R50" s="85"/>
      <c r="S50" s="85"/>
      <c r="T50" s="85"/>
      <c r="U50" s="85"/>
      <c r="V50" s="85"/>
      <c r="W50" s="85"/>
      <c r="X50" s="85"/>
      <c r="Y50" s="85"/>
      <c r="Z50" s="85"/>
    </row>
    <row r="51" spans="1:26" s="86" customFormat="1" x14ac:dyDescent="0.25">
      <c r="A51" s="74"/>
      <c r="B51" s="87" t="s">
        <v>15</v>
      </c>
      <c r="C51" s="76"/>
      <c r="D51" s="75"/>
      <c r="E51" s="77"/>
      <c r="F51" s="78"/>
      <c r="G51" s="78"/>
      <c r="H51" s="78"/>
      <c r="I51" s="81"/>
      <c r="J51" s="81"/>
      <c r="K51" s="88">
        <f>SUM(K47:K50)</f>
        <v>0</v>
      </c>
      <c r="L51" s="88">
        <f>SUM(L47:L50)</f>
        <v>32</v>
      </c>
      <c r="M51" s="265">
        <f>SUM(M47:M50)</f>
        <v>2986</v>
      </c>
      <c r="N51" s="88">
        <f>SUM(N47:N50)</f>
        <v>0</v>
      </c>
      <c r="O51" s="83"/>
      <c r="P51" s="83"/>
      <c r="Q51" s="90"/>
    </row>
    <row r="52" spans="1:26" x14ac:dyDescent="0.25">
      <c r="E52" s="91"/>
    </row>
    <row r="53" spans="1:26" x14ac:dyDescent="0.25">
      <c r="B53" s="425" t="s">
        <v>27</v>
      </c>
      <c r="C53" s="425" t="s">
        <v>26</v>
      </c>
      <c r="D53" s="427" t="s">
        <v>33</v>
      </c>
      <c r="E53" s="427"/>
    </row>
    <row r="54" spans="1:26" x14ac:dyDescent="0.25">
      <c r="B54" s="426"/>
      <c r="C54" s="426"/>
      <c r="D54" s="188" t="s">
        <v>22</v>
      </c>
      <c r="E54" s="93" t="s">
        <v>23</v>
      </c>
    </row>
    <row r="55" spans="1:26" ht="30.6" customHeight="1" x14ac:dyDescent="0.25">
      <c r="B55" s="94" t="s">
        <v>20</v>
      </c>
      <c r="C55" s="95">
        <f>+K51</f>
        <v>0</v>
      </c>
      <c r="D55" s="234"/>
      <c r="E55" s="234" t="s">
        <v>772</v>
      </c>
      <c r="F55" s="96"/>
      <c r="G55" s="96"/>
      <c r="H55" s="96"/>
      <c r="I55" s="96"/>
      <c r="J55" s="96"/>
      <c r="K55" s="96"/>
      <c r="L55" s="96"/>
      <c r="M55" s="96"/>
    </row>
    <row r="56" spans="1:26" ht="30" customHeight="1" x14ac:dyDescent="0.25">
      <c r="B56" s="94" t="s">
        <v>24</v>
      </c>
      <c r="C56" s="95">
        <f>+M51</f>
        <v>2986</v>
      </c>
      <c r="D56" s="234" t="s">
        <v>68</v>
      </c>
      <c r="E56" s="234"/>
    </row>
    <row r="57" spans="1:26" x14ac:dyDescent="0.25">
      <c r="B57" s="97"/>
      <c r="C57" s="437"/>
      <c r="D57" s="437"/>
      <c r="E57" s="437"/>
      <c r="F57" s="437"/>
      <c r="G57" s="437"/>
      <c r="H57" s="437"/>
      <c r="I57" s="437"/>
      <c r="J57" s="437"/>
      <c r="K57" s="437"/>
      <c r="L57" s="437"/>
      <c r="M57" s="437"/>
      <c r="N57" s="437"/>
    </row>
    <row r="58" spans="1:26" ht="28.15" customHeight="1" thickBot="1" x14ac:dyDescent="0.3"/>
    <row r="59" spans="1:26" ht="27" thickBot="1" x14ac:dyDescent="0.3">
      <c r="B59" s="438" t="s">
        <v>100</v>
      </c>
      <c r="C59" s="438"/>
      <c r="D59" s="438"/>
      <c r="E59" s="438"/>
      <c r="F59" s="438"/>
      <c r="G59" s="438"/>
      <c r="H59" s="438"/>
      <c r="I59" s="438"/>
      <c r="J59" s="438"/>
      <c r="K59" s="438"/>
      <c r="L59" s="438"/>
      <c r="M59" s="438"/>
      <c r="N59" s="438"/>
    </row>
    <row r="62" spans="1:26" ht="109.5" customHeight="1" x14ac:dyDescent="0.25">
      <c r="B62" s="197" t="s">
        <v>148</v>
      </c>
      <c r="C62" s="9" t="s">
        <v>2</v>
      </c>
      <c r="D62" s="9" t="s">
        <v>102</v>
      </c>
      <c r="E62" s="9" t="s">
        <v>101</v>
      </c>
      <c r="F62" s="9" t="s">
        <v>103</v>
      </c>
      <c r="G62" s="9" t="s">
        <v>104</v>
      </c>
      <c r="H62" s="9" t="s">
        <v>105</v>
      </c>
      <c r="I62" s="9" t="s">
        <v>106</v>
      </c>
      <c r="J62" s="9" t="s">
        <v>107</v>
      </c>
      <c r="K62" s="9" t="s">
        <v>108</v>
      </c>
      <c r="L62" s="9" t="s">
        <v>109</v>
      </c>
      <c r="M62" s="16" t="s">
        <v>110</v>
      </c>
      <c r="N62" s="16" t="s">
        <v>111</v>
      </c>
      <c r="O62" s="439" t="s">
        <v>3</v>
      </c>
      <c r="P62" s="440"/>
      <c r="Q62" s="9" t="s">
        <v>17</v>
      </c>
    </row>
    <row r="63" spans="1:26" x14ac:dyDescent="0.25">
      <c r="B63" s="98" t="s">
        <v>256</v>
      </c>
      <c r="C63" s="98" t="s">
        <v>257</v>
      </c>
      <c r="D63" s="43" t="s">
        <v>673</v>
      </c>
      <c r="E63" s="43">
        <v>150</v>
      </c>
      <c r="F63" s="99" t="s">
        <v>670</v>
      </c>
      <c r="G63" s="99" t="s">
        <v>670</v>
      </c>
      <c r="H63" s="99" t="s">
        <v>670</v>
      </c>
      <c r="I63" s="99" t="s">
        <v>135</v>
      </c>
      <c r="J63" s="98" t="s">
        <v>135</v>
      </c>
      <c r="K63" s="69" t="s">
        <v>135</v>
      </c>
      <c r="L63" s="69" t="s">
        <v>135</v>
      </c>
      <c r="M63" s="69" t="s">
        <v>135</v>
      </c>
      <c r="N63" s="69" t="s">
        <v>135</v>
      </c>
      <c r="O63" s="428"/>
      <c r="P63" s="429"/>
      <c r="Q63" s="69" t="s">
        <v>135</v>
      </c>
    </row>
    <row r="64" spans="1:26" x14ac:dyDescent="0.25">
      <c r="B64" s="98"/>
      <c r="C64" s="98"/>
      <c r="D64" s="43" t="s">
        <v>674</v>
      </c>
      <c r="E64" s="43">
        <v>50</v>
      </c>
      <c r="F64" s="99" t="s">
        <v>670</v>
      </c>
      <c r="G64" s="99" t="s">
        <v>670</v>
      </c>
      <c r="H64" s="99" t="s">
        <v>670</v>
      </c>
      <c r="I64" s="99" t="s">
        <v>135</v>
      </c>
      <c r="J64" s="98" t="s">
        <v>135</v>
      </c>
      <c r="K64" s="69" t="s">
        <v>135</v>
      </c>
      <c r="L64" s="69" t="s">
        <v>135</v>
      </c>
      <c r="M64" s="69" t="s">
        <v>135</v>
      </c>
      <c r="N64" s="69" t="s">
        <v>135</v>
      </c>
      <c r="O64" s="428"/>
      <c r="P64" s="429"/>
      <c r="Q64" s="69" t="s">
        <v>135</v>
      </c>
    </row>
    <row r="65" spans="2:17" x14ac:dyDescent="0.25">
      <c r="B65" s="98"/>
      <c r="C65" s="98"/>
      <c r="D65" s="43" t="s">
        <v>675</v>
      </c>
      <c r="E65" s="43">
        <v>50</v>
      </c>
      <c r="F65" s="99" t="s">
        <v>670</v>
      </c>
      <c r="G65" s="99" t="s">
        <v>670</v>
      </c>
      <c r="H65" s="99" t="s">
        <v>670</v>
      </c>
      <c r="I65" s="99" t="s">
        <v>135</v>
      </c>
      <c r="J65" s="98" t="s">
        <v>135</v>
      </c>
      <c r="K65" s="69" t="s">
        <v>135</v>
      </c>
      <c r="L65" s="69" t="s">
        <v>135</v>
      </c>
      <c r="M65" s="69" t="s">
        <v>135</v>
      </c>
      <c r="N65" s="69" t="s">
        <v>135</v>
      </c>
      <c r="O65" s="428"/>
      <c r="P65" s="429"/>
      <c r="Q65" s="69" t="s">
        <v>135</v>
      </c>
    </row>
    <row r="66" spans="2:17" x14ac:dyDescent="0.25">
      <c r="B66" s="98"/>
      <c r="C66" s="98"/>
      <c r="D66" s="43" t="s">
        <v>676</v>
      </c>
      <c r="E66" s="43">
        <v>100</v>
      </c>
      <c r="F66" s="99" t="s">
        <v>670</v>
      </c>
      <c r="G66" s="99" t="s">
        <v>670</v>
      </c>
      <c r="H66" s="99" t="s">
        <v>670</v>
      </c>
      <c r="I66" s="99" t="s">
        <v>135</v>
      </c>
      <c r="J66" s="98" t="s">
        <v>135</v>
      </c>
      <c r="K66" s="69" t="s">
        <v>135</v>
      </c>
      <c r="L66" s="69" t="s">
        <v>135</v>
      </c>
      <c r="M66" s="69" t="s">
        <v>135</v>
      </c>
      <c r="N66" s="69" t="s">
        <v>135</v>
      </c>
      <c r="O66" s="428"/>
      <c r="P66" s="429"/>
      <c r="Q66" s="69" t="s">
        <v>135</v>
      </c>
    </row>
    <row r="67" spans="2:17" x14ac:dyDescent="0.25">
      <c r="B67" s="98"/>
      <c r="C67" s="98"/>
      <c r="D67" s="43" t="s">
        <v>677</v>
      </c>
      <c r="E67" s="43">
        <v>50</v>
      </c>
      <c r="F67" s="99" t="s">
        <v>670</v>
      </c>
      <c r="G67" s="99" t="s">
        <v>670</v>
      </c>
      <c r="H67" s="99" t="s">
        <v>670</v>
      </c>
      <c r="I67" s="99" t="s">
        <v>135</v>
      </c>
      <c r="J67" s="98" t="s">
        <v>135</v>
      </c>
      <c r="K67" s="69" t="s">
        <v>135</v>
      </c>
      <c r="L67" s="69" t="s">
        <v>135</v>
      </c>
      <c r="M67" s="69" t="s">
        <v>135</v>
      </c>
      <c r="N67" s="69" t="s">
        <v>135</v>
      </c>
      <c r="O67" s="428"/>
      <c r="P67" s="429"/>
      <c r="Q67" s="69" t="s">
        <v>135</v>
      </c>
    </row>
    <row r="68" spans="2:17" x14ac:dyDescent="0.25">
      <c r="B68" s="98"/>
      <c r="C68" s="98"/>
      <c r="D68" s="43" t="s">
        <v>678</v>
      </c>
      <c r="E68" s="43">
        <v>50</v>
      </c>
      <c r="F68" s="99" t="s">
        <v>670</v>
      </c>
      <c r="G68" s="99" t="s">
        <v>670</v>
      </c>
      <c r="H68" s="99" t="s">
        <v>670</v>
      </c>
      <c r="I68" s="99" t="s">
        <v>679</v>
      </c>
      <c r="J68" s="98" t="s">
        <v>135</v>
      </c>
      <c r="K68" s="69" t="s">
        <v>135</v>
      </c>
      <c r="L68" s="69" t="s">
        <v>135</v>
      </c>
      <c r="M68" s="69" t="s">
        <v>135</v>
      </c>
      <c r="N68" s="69" t="s">
        <v>135</v>
      </c>
      <c r="O68" s="428"/>
      <c r="P68" s="429"/>
      <c r="Q68" s="69" t="s">
        <v>135</v>
      </c>
    </row>
    <row r="69" spans="2:17" x14ac:dyDescent="0.25">
      <c r="B69" s="69"/>
      <c r="C69" s="69"/>
      <c r="D69" s="69" t="s">
        <v>680</v>
      </c>
      <c r="E69" s="69">
        <v>50</v>
      </c>
      <c r="F69" s="99" t="s">
        <v>670</v>
      </c>
      <c r="G69" s="99" t="s">
        <v>670</v>
      </c>
      <c r="H69" s="99" t="s">
        <v>670</v>
      </c>
      <c r="I69" s="99" t="s">
        <v>679</v>
      </c>
      <c r="J69" s="98" t="s">
        <v>135</v>
      </c>
      <c r="K69" s="69" t="s">
        <v>135</v>
      </c>
      <c r="L69" s="69" t="s">
        <v>135</v>
      </c>
      <c r="M69" s="69" t="s">
        <v>135</v>
      </c>
      <c r="N69" s="69" t="s">
        <v>135</v>
      </c>
      <c r="O69" s="428"/>
      <c r="P69" s="429"/>
      <c r="Q69" s="69" t="s">
        <v>135</v>
      </c>
    </row>
    <row r="70" spans="2:17" x14ac:dyDescent="0.25">
      <c r="B70" s="69"/>
      <c r="C70" s="69"/>
      <c r="D70" s="69" t="s">
        <v>681</v>
      </c>
      <c r="E70" s="69">
        <v>50</v>
      </c>
      <c r="F70" s="99" t="s">
        <v>670</v>
      </c>
      <c r="G70" s="99" t="s">
        <v>670</v>
      </c>
      <c r="H70" s="99" t="s">
        <v>670</v>
      </c>
      <c r="I70" s="99" t="s">
        <v>679</v>
      </c>
      <c r="J70" s="98" t="s">
        <v>135</v>
      </c>
      <c r="K70" s="69" t="s">
        <v>135</v>
      </c>
      <c r="L70" s="69" t="s">
        <v>135</v>
      </c>
      <c r="M70" s="69" t="s">
        <v>135</v>
      </c>
      <c r="N70" s="69" t="s">
        <v>135</v>
      </c>
      <c r="O70" s="428"/>
      <c r="P70" s="429"/>
      <c r="Q70" s="69" t="s">
        <v>135</v>
      </c>
    </row>
    <row r="71" spans="2:17" x14ac:dyDescent="0.25">
      <c r="B71" s="69"/>
      <c r="C71" s="69"/>
      <c r="D71" s="69" t="s">
        <v>682</v>
      </c>
      <c r="E71" s="69">
        <v>50</v>
      </c>
      <c r="F71" s="99" t="s">
        <v>670</v>
      </c>
      <c r="G71" s="99" t="s">
        <v>670</v>
      </c>
      <c r="H71" s="99" t="s">
        <v>670</v>
      </c>
      <c r="I71" s="99" t="s">
        <v>135</v>
      </c>
      <c r="J71" s="98" t="s">
        <v>135</v>
      </c>
      <c r="K71" s="69" t="s">
        <v>135</v>
      </c>
      <c r="L71" s="69" t="s">
        <v>135</v>
      </c>
      <c r="M71" s="69" t="s">
        <v>135</v>
      </c>
      <c r="N71" s="69" t="s">
        <v>135</v>
      </c>
      <c r="O71" s="428"/>
      <c r="P71" s="429"/>
      <c r="Q71" s="69" t="s">
        <v>135</v>
      </c>
    </row>
    <row r="72" spans="2:17" x14ac:dyDescent="0.25">
      <c r="B72" s="69"/>
      <c r="C72" s="69"/>
      <c r="D72" s="69" t="s">
        <v>683</v>
      </c>
      <c r="E72" s="69">
        <v>250</v>
      </c>
      <c r="F72" s="99" t="s">
        <v>670</v>
      </c>
      <c r="G72" s="99" t="s">
        <v>670</v>
      </c>
      <c r="H72" s="99" t="s">
        <v>670</v>
      </c>
      <c r="I72" s="99" t="s">
        <v>135</v>
      </c>
      <c r="J72" s="98" t="s">
        <v>135</v>
      </c>
      <c r="K72" s="69" t="s">
        <v>135</v>
      </c>
      <c r="L72" s="69" t="s">
        <v>135</v>
      </c>
      <c r="M72" s="69" t="s">
        <v>135</v>
      </c>
      <c r="N72" s="69" t="s">
        <v>135</v>
      </c>
      <c r="O72" s="428"/>
      <c r="P72" s="429"/>
      <c r="Q72" s="69" t="s">
        <v>135</v>
      </c>
    </row>
    <row r="73" spans="2:17" x14ac:dyDescent="0.25">
      <c r="B73" s="69"/>
      <c r="C73" s="69"/>
      <c r="D73" s="69" t="s">
        <v>684</v>
      </c>
      <c r="E73" s="69">
        <v>50</v>
      </c>
      <c r="F73" s="99" t="s">
        <v>670</v>
      </c>
      <c r="G73" s="99" t="s">
        <v>670</v>
      </c>
      <c r="H73" s="99" t="s">
        <v>670</v>
      </c>
      <c r="I73" s="99" t="s">
        <v>135</v>
      </c>
      <c r="J73" s="98" t="s">
        <v>135</v>
      </c>
      <c r="K73" s="69" t="s">
        <v>135</v>
      </c>
      <c r="L73" s="69" t="s">
        <v>135</v>
      </c>
      <c r="M73" s="69" t="s">
        <v>135</v>
      </c>
      <c r="N73" s="69" t="s">
        <v>135</v>
      </c>
      <c r="O73" s="428"/>
      <c r="P73" s="429"/>
      <c r="Q73" s="69" t="s">
        <v>135</v>
      </c>
    </row>
    <row r="74" spans="2:17" x14ac:dyDescent="0.25">
      <c r="B74" s="69"/>
      <c r="C74" s="69"/>
      <c r="D74" s="69" t="s">
        <v>685</v>
      </c>
      <c r="E74" s="69">
        <v>100</v>
      </c>
      <c r="F74" s="99" t="s">
        <v>670</v>
      </c>
      <c r="G74" s="99" t="s">
        <v>670</v>
      </c>
      <c r="H74" s="99" t="s">
        <v>670</v>
      </c>
      <c r="I74" s="99" t="s">
        <v>135</v>
      </c>
      <c r="J74" s="98" t="s">
        <v>135</v>
      </c>
      <c r="K74" s="69" t="s">
        <v>135</v>
      </c>
      <c r="L74" s="69" t="s">
        <v>135</v>
      </c>
      <c r="M74" s="69" t="s">
        <v>135</v>
      </c>
      <c r="N74" s="69" t="s">
        <v>135</v>
      </c>
      <c r="O74" s="428"/>
      <c r="P74" s="429"/>
      <c r="Q74" s="69" t="s">
        <v>135</v>
      </c>
    </row>
    <row r="75" spans="2:17" x14ac:dyDescent="0.25">
      <c r="B75" s="69"/>
      <c r="C75" s="69"/>
      <c r="D75" s="69" t="s">
        <v>686</v>
      </c>
      <c r="E75" s="69">
        <v>50</v>
      </c>
      <c r="F75" s="99" t="s">
        <v>670</v>
      </c>
      <c r="G75" s="99" t="s">
        <v>670</v>
      </c>
      <c r="H75" s="99" t="s">
        <v>670</v>
      </c>
      <c r="I75" s="99" t="s">
        <v>679</v>
      </c>
      <c r="J75" s="98" t="s">
        <v>135</v>
      </c>
      <c r="K75" s="69" t="s">
        <v>135</v>
      </c>
      <c r="L75" s="69" t="s">
        <v>135</v>
      </c>
      <c r="M75" s="69" t="s">
        <v>135</v>
      </c>
      <c r="N75" s="69" t="s">
        <v>135</v>
      </c>
      <c r="O75" s="428"/>
      <c r="P75" s="429"/>
      <c r="Q75" s="69" t="s">
        <v>135</v>
      </c>
    </row>
    <row r="76" spans="2:17" x14ac:dyDescent="0.25">
      <c r="B76" s="69"/>
      <c r="C76" s="69"/>
      <c r="D76" s="69" t="s">
        <v>687</v>
      </c>
      <c r="E76" s="69">
        <v>200</v>
      </c>
      <c r="F76" s="99" t="s">
        <v>670</v>
      </c>
      <c r="G76" s="99" t="s">
        <v>670</v>
      </c>
      <c r="H76" s="99" t="s">
        <v>670</v>
      </c>
      <c r="I76" s="99" t="s">
        <v>135</v>
      </c>
      <c r="J76" s="98" t="s">
        <v>135</v>
      </c>
      <c r="K76" s="69" t="s">
        <v>135</v>
      </c>
      <c r="L76" s="69" t="s">
        <v>135</v>
      </c>
      <c r="M76" s="69" t="s">
        <v>135</v>
      </c>
      <c r="N76" s="69" t="s">
        <v>135</v>
      </c>
      <c r="O76" s="428"/>
      <c r="P76" s="429"/>
      <c r="Q76" s="69" t="s">
        <v>135</v>
      </c>
    </row>
    <row r="77" spans="2:17" x14ac:dyDescent="0.25">
      <c r="B77" s="69"/>
      <c r="C77" s="69"/>
      <c r="D77" s="69" t="s">
        <v>688</v>
      </c>
      <c r="E77" s="69">
        <v>200</v>
      </c>
      <c r="F77" s="99" t="s">
        <v>670</v>
      </c>
      <c r="G77" s="99" t="s">
        <v>670</v>
      </c>
      <c r="H77" s="99" t="s">
        <v>670</v>
      </c>
      <c r="I77" s="99" t="s">
        <v>135</v>
      </c>
      <c r="J77" s="98" t="s">
        <v>135</v>
      </c>
      <c r="K77" s="69" t="s">
        <v>135</v>
      </c>
      <c r="L77" s="69" t="s">
        <v>135</v>
      </c>
      <c r="M77" s="69" t="s">
        <v>135</v>
      </c>
      <c r="N77" s="69" t="s">
        <v>135</v>
      </c>
      <c r="O77" s="428"/>
      <c r="P77" s="429"/>
      <c r="Q77" s="69" t="s">
        <v>135</v>
      </c>
    </row>
    <row r="78" spans="2:17" x14ac:dyDescent="0.25">
      <c r="B78" s="69"/>
      <c r="C78" s="69"/>
      <c r="D78" s="69" t="s">
        <v>689</v>
      </c>
      <c r="E78" s="69">
        <v>100</v>
      </c>
      <c r="F78" s="99" t="s">
        <v>670</v>
      </c>
      <c r="G78" s="99" t="s">
        <v>670</v>
      </c>
      <c r="H78" s="99" t="s">
        <v>670</v>
      </c>
      <c r="I78" s="99" t="s">
        <v>679</v>
      </c>
      <c r="J78" s="98" t="s">
        <v>135</v>
      </c>
      <c r="K78" s="69" t="s">
        <v>135</v>
      </c>
      <c r="L78" s="69" t="s">
        <v>135</v>
      </c>
      <c r="M78" s="69" t="s">
        <v>135</v>
      </c>
      <c r="N78" s="69" t="s">
        <v>135</v>
      </c>
      <c r="O78" s="428"/>
      <c r="P78" s="429"/>
      <c r="Q78" s="69" t="s">
        <v>135</v>
      </c>
    </row>
    <row r="79" spans="2:17" x14ac:dyDescent="0.25">
      <c r="B79" s="69"/>
      <c r="C79" s="69"/>
      <c r="D79" s="69" t="s">
        <v>690</v>
      </c>
      <c r="E79" s="69">
        <v>300</v>
      </c>
      <c r="F79" s="99" t="s">
        <v>670</v>
      </c>
      <c r="G79" s="99" t="s">
        <v>670</v>
      </c>
      <c r="H79" s="99" t="s">
        <v>670</v>
      </c>
      <c r="I79" s="99" t="s">
        <v>135</v>
      </c>
      <c r="J79" s="98" t="s">
        <v>135</v>
      </c>
      <c r="K79" s="69" t="s">
        <v>135</v>
      </c>
      <c r="L79" s="69" t="s">
        <v>135</v>
      </c>
      <c r="M79" s="69" t="s">
        <v>135</v>
      </c>
      <c r="N79" s="69" t="s">
        <v>135</v>
      </c>
      <c r="O79" s="428"/>
      <c r="P79" s="429"/>
      <c r="Q79" s="69" t="s">
        <v>135</v>
      </c>
    </row>
    <row r="80" spans="2:17" x14ac:dyDescent="0.25">
      <c r="B80" s="69"/>
      <c r="C80" s="69"/>
      <c r="D80" s="69" t="s">
        <v>691</v>
      </c>
      <c r="E80" s="69">
        <v>100</v>
      </c>
      <c r="F80" s="99" t="s">
        <v>670</v>
      </c>
      <c r="G80" s="99" t="s">
        <v>670</v>
      </c>
      <c r="H80" s="99" t="s">
        <v>670</v>
      </c>
      <c r="I80" s="99" t="s">
        <v>135</v>
      </c>
      <c r="J80" s="98" t="s">
        <v>135</v>
      </c>
      <c r="K80" s="69" t="s">
        <v>135</v>
      </c>
      <c r="L80" s="69" t="s">
        <v>135</v>
      </c>
      <c r="M80" s="69" t="s">
        <v>135</v>
      </c>
      <c r="N80" s="69" t="s">
        <v>135</v>
      </c>
      <c r="O80" s="428"/>
      <c r="P80" s="429"/>
      <c r="Q80" s="69" t="s">
        <v>135</v>
      </c>
    </row>
    <row r="81" spans="1:17" x14ac:dyDescent="0.25">
      <c r="B81" s="69"/>
      <c r="C81" s="69"/>
      <c r="D81" s="69" t="s">
        <v>692</v>
      </c>
      <c r="E81" s="69">
        <v>50</v>
      </c>
      <c r="F81" s="99" t="s">
        <v>670</v>
      </c>
      <c r="G81" s="99" t="s">
        <v>670</v>
      </c>
      <c r="H81" s="99" t="s">
        <v>670</v>
      </c>
      <c r="I81" s="99" t="s">
        <v>135</v>
      </c>
      <c r="J81" s="98" t="s">
        <v>135</v>
      </c>
      <c r="K81" s="69" t="s">
        <v>135</v>
      </c>
      <c r="L81" s="69" t="s">
        <v>135</v>
      </c>
      <c r="M81" s="69" t="s">
        <v>135</v>
      </c>
      <c r="N81" s="69" t="s">
        <v>135</v>
      </c>
      <c r="O81" s="428"/>
      <c r="P81" s="429"/>
      <c r="Q81" s="69" t="s">
        <v>135</v>
      </c>
    </row>
    <row r="82" spans="1:17" x14ac:dyDescent="0.25">
      <c r="B82" s="69" t="s">
        <v>773</v>
      </c>
      <c r="C82" s="69" t="s">
        <v>255</v>
      </c>
      <c r="D82" s="69" t="s">
        <v>805</v>
      </c>
      <c r="E82" s="69">
        <v>308</v>
      </c>
      <c r="F82" s="99" t="s">
        <v>670</v>
      </c>
      <c r="G82" s="99" t="s">
        <v>670</v>
      </c>
      <c r="H82" s="99" t="s">
        <v>670</v>
      </c>
      <c r="I82" s="99" t="s">
        <v>679</v>
      </c>
      <c r="J82" s="98" t="s">
        <v>135</v>
      </c>
      <c r="K82" s="69" t="s">
        <v>135</v>
      </c>
      <c r="L82" s="69" t="s">
        <v>135</v>
      </c>
      <c r="M82" s="69" t="s">
        <v>135</v>
      </c>
      <c r="N82" s="69" t="s">
        <v>135</v>
      </c>
      <c r="O82" s="428"/>
      <c r="P82" s="429"/>
      <c r="Q82" s="69" t="s">
        <v>135</v>
      </c>
    </row>
    <row r="83" spans="1:17" x14ac:dyDescent="0.25">
      <c r="B83" s="61"/>
      <c r="C83" s="61"/>
      <c r="D83" s="61"/>
      <c r="E83" s="61"/>
      <c r="F83" s="61"/>
      <c r="G83" s="61"/>
      <c r="H83" s="61"/>
      <c r="I83" s="61"/>
      <c r="J83" s="61"/>
      <c r="K83" s="61"/>
      <c r="L83" s="61"/>
      <c r="M83" s="61"/>
      <c r="N83" s="61"/>
      <c r="O83" s="250"/>
      <c r="P83" s="250"/>
      <c r="Q83" s="61"/>
    </row>
    <row r="84" spans="1:17" x14ac:dyDescent="0.25">
      <c r="B84" s="44" t="s">
        <v>1</v>
      </c>
    </row>
    <row r="85" spans="1:17" x14ac:dyDescent="0.25">
      <c r="B85" s="44" t="s">
        <v>36</v>
      </c>
    </row>
    <row r="86" spans="1:17" x14ac:dyDescent="0.25">
      <c r="B86" s="44" t="s">
        <v>61</v>
      </c>
    </row>
    <row r="88" spans="1:17" ht="15.75" thickBot="1" x14ac:dyDescent="0.3"/>
    <row r="89" spans="1:17" ht="27" thickBot="1" x14ac:dyDescent="0.3">
      <c r="B89" s="430" t="s">
        <v>37</v>
      </c>
      <c r="C89" s="431"/>
      <c r="D89" s="431"/>
      <c r="E89" s="431"/>
      <c r="F89" s="431"/>
      <c r="G89" s="431"/>
      <c r="H89" s="431"/>
      <c r="I89" s="431"/>
      <c r="J89" s="431"/>
      <c r="K89" s="431"/>
      <c r="L89" s="431"/>
      <c r="M89" s="431"/>
      <c r="N89" s="432"/>
    </row>
    <row r="94" spans="1:17" ht="76.5" customHeight="1" x14ac:dyDescent="0.25">
      <c r="A94" s="441"/>
      <c r="B94" s="441" t="s">
        <v>0</v>
      </c>
      <c r="C94" s="441" t="s">
        <v>38</v>
      </c>
      <c r="D94" s="441" t="s">
        <v>39</v>
      </c>
      <c r="E94" s="441" t="s">
        <v>112</v>
      </c>
      <c r="F94" s="441" t="s">
        <v>114</v>
      </c>
      <c r="G94" s="441" t="s">
        <v>115</v>
      </c>
      <c r="H94" s="441" t="s">
        <v>116</v>
      </c>
      <c r="I94" s="441" t="s">
        <v>113</v>
      </c>
      <c r="J94" s="439" t="s">
        <v>117</v>
      </c>
      <c r="K94" s="443"/>
      <c r="L94" s="440"/>
      <c r="M94" s="441" t="s">
        <v>121</v>
      </c>
      <c r="N94" s="441" t="s">
        <v>40</v>
      </c>
      <c r="O94" s="441" t="s">
        <v>41</v>
      </c>
      <c r="P94" s="479" t="s">
        <v>3</v>
      </c>
      <c r="Q94" s="480"/>
    </row>
    <row r="95" spans="1:17" ht="60.75" customHeight="1" x14ac:dyDescent="0.25">
      <c r="A95" s="442"/>
      <c r="B95" s="442"/>
      <c r="C95" s="442"/>
      <c r="D95" s="442"/>
      <c r="E95" s="442"/>
      <c r="F95" s="442"/>
      <c r="G95" s="442"/>
      <c r="H95" s="442"/>
      <c r="I95" s="442"/>
      <c r="J95" s="21" t="s">
        <v>118</v>
      </c>
      <c r="K95" s="239" t="s">
        <v>119</v>
      </c>
      <c r="L95" s="21" t="s">
        <v>120</v>
      </c>
      <c r="M95" s="442"/>
      <c r="N95" s="442"/>
      <c r="O95" s="442"/>
      <c r="P95" s="481"/>
      <c r="Q95" s="482"/>
    </row>
    <row r="96" spans="1:17" ht="45" x14ac:dyDescent="0.25">
      <c r="B96" s="453" t="s">
        <v>42</v>
      </c>
      <c r="C96" s="455" t="s">
        <v>806</v>
      </c>
      <c r="D96" s="422" t="s">
        <v>807</v>
      </c>
      <c r="E96" s="422">
        <v>30508397</v>
      </c>
      <c r="F96" s="455" t="s">
        <v>445</v>
      </c>
      <c r="G96" s="455" t="s">
        <v>345</v>
      </c>
      <c r="H96" s="457">
        <v>39438</v>
      </c>
      <c r="I96" s="422">
        <v>104642</v>
      </c>
      <c r="J96" s="101" t="s">
        <v>796</v>
      </c>
      <c r="K96" s="270" t="s">
        <v>808</v>
      </c>
      <c r="L96" s="238" t="s">
        <v>809</v>
      </c>
      <c r="M96" s="422" t="s">
        <v>135</v>
      </c>
      <c r="N96" s="422" t="s">
        <v>135</v>
      </c>
      <c r="O96" s="422" t="s">
        <v>135</v>
      </c>
      <c r="P96" s="415"/>
      <c r="Q96" s="416"/>
    </row>
    <row r="97" spans="2:17" ht="135" x14ac:dyDescent="0.25">
      <c r="B97" s="454"/>
      <c r="C97" s="456"/>
      <c r="D97" s="423"/>
      <c r="E97" s="423"/>
      <c r="F97" s="456"/>
      <c r="G97" s="456"/>
      <c r="H97" s="458"/>
      <c r="I97" s="423"/>
      <c r="J97" s="101" t="s">
        <v>810</v>
      </c>
      <c r="K97" s="178" t="s">
        <v>811</v>
      </c>
      <c r="L97" s="189" t="s">
        <v>812</v>
      </c>
      <c r="M97" s="423"/>
      <c r="N97" s="423"/>
      <c r="O97" s="423"/>
      <c r="P97" s="417"/>
      <c r="Q97" s="418"/>
    </row>
    <row r="98" spans="2:17" s="54" customFormat="1" ht="51.75" customHeight="1" x14ac:dyDescent="0.25">
      <c r="B98" s="142" t="s">
        <v>42</v>
      </c>
      <c r="C98" s="189" t="s">
        <v>806</v>
      </c>
      <c r="D98" s="189" t="s">
        <v>813</v>
      </c>
      <c r="E98" s="185">
        <v>17641160</v>
      </c>
      <c r="F98" s="189" t="s">
        <v>509</v>
      </c>
      <c r="G98" s="189" t="s">
        <v>510</v>
      </c>
      <c r="H98" s="196">
        <v>36840</v>
      </c>
      <c r="I98" s="185" t="s">
        <v>670</v>
      </c>
      <c r="J98" s="189" t="s">
        <v>814</v>
      </c>
      <c r="K98" s="189" t="s">
        <v>815</v>
      </c>
      <c r="L98" s="189" t="s">
        <v>816</v>
      </c>
      <c r="M98" s="185" t="s">
        <v>135</v>
      </c>
      <c r="N98" s="185" t="s">
        <v>135</v>
      </c>
      <c r="O98" s="185" t="s">
        <v>135</v>
      </c>
      <c r="P98" s="449"/>
      <c r="Q98" s="449"/>
    </row>
    <row r="99" spans="2:17" ht="45" x14ac:dyDescent="0.25">
      <c r="B99" s="100" t="s">
        <v>43</v>
      </c>
      <c r="C99" s="189" t="s">
        <v>817</v>
      </c>
      <c r="D99" s="98" t="s">
        <v>818</v>
      </c>
      <c r="E99" s="98">
        <v>10022723</v>
      </c>
      <c r="F99" s="189" t="s">
        <v>819</v>
      </c>
      <c r="G99" s="202" t="s">
        <v>345</v>
      </c>
      <c r="H99" s="196">
        <v>38163</v>
      </c>
      <c r="I99" s="43"/>
      <c r="J99" s="100" t="s">
        <v>796</v>
      </c>
      <c r="K99" s="263" t="s">
        <v>820</v>
      </c>
      <c r="L99" s="263" t="s">
        <v>445</v>
      </c>
      <c r="M99" s="185" t="s">
        <v>135</v>
      </c>
      <c r="N99" s="185" t="s">
        <v>135</v>
      </c>
      <c r="O99" s="185" t="s">
        <v>135</v>
      </c>
      <c r="P99" s="444"/>
      <c r="Q99" s="444"/>
    </row>
    <row r="100" spans="2:17" ht="33.6" customHeight="1" x14ac:dyDescent="0.25">
      <c r="B100" s="100" t="s">
        <v>43</v>
      </c>
      <c r="C100" s="189" t="s">
        <v>817</v>
      </c>
      <c r="D100" s="98" t="s">
        <v>821</v>
      </c>
      <c r="E100" s="98">
        <v>40079732</v>
      </c>
      <c r="F100" s="189" t="s">
        <v>819</v>
      </c>
      <c r="G100" s="202" t="s">
        <v>345</v>
      </c>
      <c r="H100" s="261">
        <v>38527</v>
      </c>
      <c r="I100" s="43">
        <v>112091</v>
      </c>
      <c r="J100" s="100" t="s">
        <v>822</v>
      </c>
      <c r="K100" s="263" t="s">
        <v>823</v>
      </c>
      <c r="L100" s="202" t="s">
        <v>824</v>
      </c>
      <c r="M100" s="185" t="s">
        <v>135</v>
      </c>
      <c r="N100" s="185" t="s">
        <v>135</v>
      </c>
      <c r="O100" s="185" t="s">
        <v>135</v>
      </c>
      <c r="P100" s="444"/>
      <c r="Q100" s="444"/>
    </row>
    <row r="101" spans="2:17" ht="33.6" customHeight="1" x14ac:dyDescent="0.25">
      <c r="B101" s="100" t="s">
        <v>42</v>
      </c>
      <c r="C101" s="189" t="s">
        <v>279</v>
      </c>
      <c r="D101" s="98" t="s">
        <v>825</v>
      </c>
      <c r="E101" s="98">
        <v>40772428</v>
      </c>
      <c r="F101" s="189" t="s">
        <v>763</v>
      </c>
      <c r="G101" s="202" t="s">
        <v>263</v>
      </c>
      <c r="H101" s="261">
        <v>39801</v>
      </c>
      <c r="I101" s="43" t="s">
        <v>826</v>
      </c>
      <c r="J101" s="100" t="s">
        <v>796</v>
      </c>
      <c r="K101" s="263" t="s">
        <v>827</v>
      </c>
      <c r="L101" s="202" t="s">
        <v>695</v>
      </c>
      <c r="M101" s="185" t="s">
        <v>135</v>
      </c>
      <c r="N101" s="185" t="s">
        <v>135</v>
      </c>
      <c r="O101" s="185" t="s">
        <v>135</v>
      </c>
      <c r="P101" s="444"/>
      <c r="Q101" s="444"/>
    </row>
    <row r="102" spans="2:17" ht="33.6" customHeight="1" x14ac:dyDescent="0.25">
      <c r="B102" s="100" t="s">
        <v>43</v>
      </c>
      <c r="C102" s="189" t="s">
        <v>279</v>
      </c>
      <c r="D102" s="98" t="s">
        <v>828</v>
      </c>
      <c r="E102" s="98">
        <v>1117514169</v>
      </c>
      <c r="F102" s="189" t="s">
        <v>445</v>
      </c>
      <c r="G102" s="202" t="s">
        <v>345</v>
      </c>
      <c r="H102" s="261">
        <v>41447</v>
      </c>
      <c r="I102" s="43">
        <v>136556</v>
      </c>
      <c r="J102" s="100" t="s">
        <v>796</v>
      </c>
      <c r="K102" s="263" t="s">
        <v>827</v>
      </c>
      <c r="L102" s="202" t="s">
        <v>829</v>
      </c>
      <c r="M102" s="185" t="s">
        <v>135</v>
      </c>
      <c r="N102" s="185" t="s">
        <v>135</v>
      </c>
      <c r="O102" s="185" t="s">
        <v>135</v>
      </c>
      <c r="P102" s="444"/>
      <c r="Q102" s="444"/>
    </row>
    <row r="103" spans="2:17" ht="75" x14ac:dyDescent="0.25">
      <c r="B103" s="100" t="s">
        <v>43</v>
      </c>
      <c r="C103" s="189" t="s">
        <v>279</v>
      </c>
      <c r="D103" s="98" t="s">
        <v>830</v>
      </c>
      <c r="E103" s="98">
        <v>40740710</v>
      </c>
      <c r="F103" s="189" t="s">
        <v>445</v>
      </c>
      <c r="G103" s="202" t="s">
        <v>345</v>
      </c>
      <c r="H103" s="261">
        <v>41516</v>
      </c>
      <c r="I103" s="43">
        <v>138106</v>
      </c>
      <c r="J103" s="100" t="s">
        <v>796</v>
      </c>
      <c r="K103" s="263" t="s">
        <v>831</v>
      </c>
      <c r="L103" s="202" t="s">
        <v>829</v>
      </c>
      <c r="M103" s="185" t="s">
        <v>135</v>
      </c>
      <c r="N103" s="185" t="s">
        <v>135</v>
      </c>
      <c r="O103" s="185" t="s">
        <v>135</v>
      </c>
      <c r="P103" s="444"/>
      <c r="Q103" s="444"/>
    </row>
    <row r="104" spans="2:17" ht="45" x14ac:dyDescent="0.25">
      <c r="B104" s="463" t="s">
        <v>43</v>
      </c>
      <c r="C104" s="444" t="s">
        <v>279</v>
      </c>
      <c r="D104" s="449" t="s">
        <v>832</v>
      </c>
      <c r="E104" s="449">
        <v>30519362</v>
      </c>
      <c r="F104" s="444" t="s">
        <v>445</v>
      </c>
      <c r="G104" s="444" t="s">
        <v>345</v>
      </c>
      <c r="H104" s="483"/>
      <c r="I104" s="449"/>
      <c r="J104" s="100" t="s">
        <v>796</v>
      </c>
      <c r="K104" s="263" t="s">
        <v>833</v>
      </c>
      <c r="L104" s="202" t="s">
        <v>829</v>
      </c>
      <c r="M104" s="185" t="s">
        <v>135</v>
      </c>
      <c r="N104" s="185" t="s">
        <v>135</v>
      </c>
      <c r="O104" s="185" t="s">
        <v>135</v>
      </c>
      <c r="P104" s="444"/>
      <c r="Q104" s="444"/>
    </row>
    <row r="105" spans="2:17" ht="60" x14ac:dyDescent="0.25">
      <c r="B105" s="463"/>
      <c r="C105" s="444"/>
      <c r="D105" s="449"/>
      <c r="E105" s="449"/>
      <c r="F105" s="444"/>
      <c r="G105" s="444"/>
      <c r="H105" s="483"/>
      <c r="I105" s="449"/>
      <c r="J105" s="100" t="s">
        <v>796</v>
      </c>
      <c r="K105" s="263" t="s">
        <v>834</v>
      </c>
      <c r="L105" s="189" t="s">
        <v>835</v>
      </c>
      <c r="M105" s="185" t="s">
        <v>135</v>
      </c>
      <c r="N105" s="185" t="s">
        <v>135</v>
      </c>
      <c r="O105" s="185" t="s">
        <v>135</v>
      </c>
      <c r="P105" s="444"/>
      <c r="Q105" s="444"/>
    </row>
    <row r="106" spans="2:17" x14ac:dyDescent="0.25">
      <c r="B106" s="275"/>
      <c r="C106" s="65"/>
      <c r="D106" s="276"/>
      <c r="E106" s="276"/>
      <c r="F106" s="65"/>
      <c r="G106" s="277"/>
      <c r="H106" s="278"/>
      <c r="I106" s="279"/>
      <c r="J106" s="275"/>
      <c r="K106" s="280"/>
      <c r="L106" s="277"/>
      <c r="M106" s="250"/>
      <c r="N106" s="250"/>
      <c r="O106" s="250"/>
      <c r="P106" s="65"/>
      <c r="Q106" s="65"/>
    </row>
    <row r="107" spans="2:17" ht="15.75" thickBot="1" x14ac:dyDescent="0.3">
      <c r="B107" s="44" t="s">
        <v>799</v>
      </c>
    </row>
    <row r="108" spans="2:17" ht="27" thickBot="1" x14ac:dyDescent="0.3">
      <c r="B108" s="430" t="s">
        <v>45</v>
      </c>
      <c r="C108" s="431"/>
      <c r="D108" s="431"/>
      <c r="E108" s="431"/>
      <c r="F108" s="431"/>
      <c r="G108" s="431"/>
      <c r="H108" s="431"/>
      <c r="I108" s="431"/>
      <c r="J108" s="431"/>
      <c r="K108" s="431"/>
      <c r="L108" s="431"/>
      <c r="M108" s="431"/>
      <c r="N108" s="432"/>
    </row>
    <row r="111" spans="2:17" ht="46.15" customHeight="1" x14ac:dyDescent="0.25">
      <c r="B111" s="9" t="s">
        <v>32</v>
      </c>
      <c r="C111" s="9" t="s">
        <v>46</v>
      </c>
      <c r="D111" s="439" t="s">
        <v>3</v>
      </c>
      <c r="E111" s="440"/>
    </row>
    <row r="112" spans="2:17" ht="46.9" customHeight="1" x14ac:dyDescent="0.25">
      <c r="B112" s="101" t="s">
        <v>122</v>
      </c>
      <c r="C112" s="69" t="s">
        <v>135</v>
      </c>
      <c r="D112" s="449"/>
      <c r="E112" s="449"/>
    </row>
    <row r="115" spans="1:26" ht="26.25" x14ac:dyDescent="0.25">
      <c r="B115" s="433" t="s">
        <v>63</v>
      </c>
      <c r="C115" s="434"/>
      <c r="D115" s="434"/>
      <c r="E115" s="434"/>
      <c r="F115" s="434"/>
      <c r="G115" s="434"/>
      <c r="H115" s="434"/>
      <c r="I115" s="434"/>
      <c r="J115" s="434"/>
      <c r="K115" s="434"/>
      <c r="L115" s="434"/>
      <c r="M115" s="434"/>
      <c r="N115" s="434"/>
      <c r="O115" s="434"/>
      <c r="P115" s="434"/>
    </row>
    <row r="117" spans="1:26" ht="15.75" thickBot="1" x14ac:dyDescent="0.3"/>
    <row r="118" spans="1:26" ht="27" thickBot="1" x14ac:dyDescent="0.3">
      <c r="B118" s="430" t="s">
        <v>53</v>
      </c>
      <c r="C118" s="431"/>
      <c r="D118" s="431"/>
      <c r="E118" s="431"/>
      <c r="F118" s="431"/>
      <c r="G118" s="431"/>
      <c r="H118" s="431"/>
      <c r="I118" s="431"/>
      <c r="J118" s="431"/>
      <c r="K118" s="431"/>
      <c r="L118" s="431"/>
      <c r="M118" s="431"/>
      <c r="N118" s="432"/>
    </row>
    <row r="120" spans="1:26" ht="15.75" thickBot="1" x14ac:dyDescent="0.3">
      <c r="M120" s="73"/>
      <c r="N120" s="73"/>
    </row>
    <row r="121" spans="1:26" s="54" customFormat="1" ht="109.5" customHeight="1" x14ac:dyDescent="0.25">
      <c r="B121" s="18" t="s">
        <v>144</v>
      </c>
      <c r="C121" s="18" t="s">
        <v>145</v>
      </c>
      <c r="D121" s="18" t="s">
        <v>146</v>
      </c>
      <c r="E121" s="18" t="s">
        <v>44</v>
      </c>
      <c r="F121" s="18" t="s">
        <v>21</v>
      </c>
      <c r="G121" s="18" t="s">
        <v>99</v>
      </c>
      <c r="H121" s="18" t="s">
        <v>16</v>
      </c>
      <c r="I121" s="18" t="s">
        <v>9</v>
      </c>
      <c r="J121" s="18" t="s">
        <v>30</v>
      </c>
      <c r="K121" s="18" t="s">
        <v>60</v>
      </c>
      <c r="L121" s="18" t="s">
        <v>19</v>
      </c>
      <c r="M121" s="17" t="s">
        <v>25</v>
      </c>
      <c r="N121" s="18" t="s">
        <v>147</v>
      </c>
      <c r="O121" s="18" t="s">
        <v>35</v>
      </c>
      <c r="P121" s="192" t="s">
        <v>10</v>
      </c>
      <c r="Q121" s="192" t="s">
        <v>18</v>
      </c>
    </row>
    <row r="122" spans="1:26" s="86" customFormat="1" ht="30" x14ac:dyDescent="0.25">
      <c r="A122" s="74">
        <v>1</v>
      </c>
      <c r="B122" s="75" t="s">
        <v>667</v>
      </c>
      <c r="C122" s="75" t="s">
        <v>667</v>
      </c>
      <c r="D122" s="76" t="s">
        <v>668</v>
      </c>
      <c r="E122" s="267" t="s">
        <v>836</v>
      </c>
      <c r="F122" s="78" t="s">
        <v>135</v>
      </c>
      <c r="G122" s="79" t="s">
        <v>670</v>
      </c>
      <c r="H122" s="80">
        <v>41661</v>
      </c>
      <c r="I122" s="80">
        <v>41973</v>
      </c>
      <c r="J122" s="81" t="s">
        <v>136</v>
      </c>
      <c r="K122" s="136"/>
      <c r="L122" s="136"/>
      <c r="M122" s="136">
        <v>616</v>
      </c>
      <c r="N122" s="82" t="e">
        <f>+M122*G122</f>
        <v>#VALUE!</v>
      </c>
      <c r="O122" s="83">
        <v>717545883</v>
      </c>
      <c r="P122" s="83">
        <v>745</v>
      </c>
      <c r="Q122" s="84"/>
      <c r="R122" s="85"/>
      <c r="S122" s="85"/>
      <c r="T122" s="85"/>
      <c r="U122" s="85"/>
      <c r="V122" s="85"/>
      <c r="W122" s="85"/>
      <c r="X122" s="85"/>
      <c r="Y122" s="85"/>
      <c r="Z122" s="85"/>
    </row>
    <row r="123" spans="1:26" s="86" customFormat="1" ht="30" x14ac:dyDescent="0.25">
      <c r="A123" s="74">
        <f>+A122+1</f>
        <v>2</v>
      </c>
      <c r="B123" s="75" t="s">
        <v>667</v>
      </c>
      <c r="C123" s="75" t="s">
        <v>667</v>
      </c>
      <c r="D123" s="76" t="s">
        <v>668</v>
      </c>
      <c r="E123" s="267" t="s">
        <v>837</v>
      </c>
      <c r="F123" s="78" t="s">
        <v>135</v>
      </c>
      <c r="G123" s="78" t="s">
        <v>670</v>
      </c>
      <c r="H123" s="80">
        <v>41295</v>
      </c>
      <c r="I123" s="80">
        <v>41639</v>
      </c>
      <c r="J123" s="81" t="s">
        <v>136</v>
      </c>
      <c r="K123" s="136"/>
      <c r="L123" s="136"/>
      <c r="M123" s="136">
        <v>616</v>
      </c>
      <c r="N123" s="82"/>
      <c r="O123" s="83">
        <v>684893183</v>
      </c>
      <c r="P123" s="83">
        <v>755</v>
      </c>
      <c r="Q123" s="84"/>
      <c r="R123" s="85"/>
      <c r="S123" s="85"/>
      <c r="T123" s="85"/>
      <c r="U123" s="85"/>
      <c r="V123" s="85"/>
      <c r="W123" s="85"/>
      <c r="X123" s="85"/>
      <c r="Y123" s="85"/>
      <c r="Z123" s="85"/>
    </row>
    <row r="124" spans="1:26" s="86" customFormat="1" ht="30" x14ac:dyDescent="0.25">
      <c r="A124" s="74">
        <f t="shared" ref="A124:A129" si="1">+A123+1</f>
        <v>3</v>
      </c>
      <c r="B124" s="75" t="s">
        <v>667</v>
      </c>
      <c r="C124" s="75" t="s">
        <v>667</v>
      </c>
      <c r="D124" s="76" t="s">
        <v>668</v>
      </c>
      <c r="E124" s="267" t="s">
        <v>838</v>
      </c>
      <c r="F124" s="78" t="s">
        <v>135</v>
      </c>
      <c r="G124" s="78" t="s">
        <v>670</v>
      </c>
      <c r="H124" s="80">
        <v>41276</v>
      </c>
      <c r="I124" s="80">
        <v>42004</v>
      </c>
      <c r="J124" s="81" t="s">
        <v>136</v>
      </c>
      <c r="K124" s="136"/>
      <c r="L124" s="136"/>
      <c r="M124" s="136">
        <v>460</v>
      </c>
      <c r="N124" s="82"/>
      <c r="O124" s="83">
        <v>2054446489</v>
      </c>
      <c r="P124" s="83">
        <v>758</v>
      </c>
      <c r="Q124" s="84"/>
      <c r="R124" s="85"/>
      <c r="S124" s="85"/>
      <c r="T124" s="85"/>
      <c r="U124" s="85"/>
      <c r="V124" s="85"/>
      <c r="W124" s="85"/>
      <c r="X124" s="85"/>
      <c r="Y124" s="85"/>
      <c r="Z124" s="85"/>
    </row>
    <row r="125" spans="1:26" s="86" customFormat="1" ht="30" x14ac:dyDescent="0.25">
      <c r="A125" s="74">
        <f t="shared" si="1"/>
        <v>4</v>
      </c>
      <c r="B125" s="75" t="s">
        <v>667</v>
      </c>
      <c r="C125" s="75" t="s">
        <v>667</v>
      </c>
      <c r="D125" s="76" t="s">
        <v>668</v>
      </c>
      <c r="E125" s="267" t="s">
        <v>839</v>
      </c>
      <c r="F125" s="78" t="s">
        <v>135</v>
      </c>
      <c r="G125" s="78" t="s">
        <v>670</v>
      </c>
      <c r="H125" s="80">
        <v>41054</v>
      </c>
      <c r="I125" s="80">
        <v>41274</v>
      </c>
      <c r="J125" s="81" t="s">
        <v>136</v>
      </c>
      <c r="K125" s="136"/>
      <c r="L125" s="136"/>
      <c r="M125" s="136">
        <v>183</v>
      </c>
      <c r="N125" s="82"/>
      <c r="O125" s="83">
        <v>102193288</v>
      </c>
      <c r="P125" s="83">
        <v>183</v>
      </c>
      <c r="Q125" s="84"/>
      <c r="R125" s="85"/>
      <c r="S125" s="85"/>
      <c r="T125" s="85"/>
      <c r="U125" s="85"/>
      <c r="V125" s="85"/>
      <c r="W125" s="85"/>
      <c r="X125" s="85"/>
      <c r="Y125" s="85"/>
      <c r="Z125" s="85"/>
    </row>
    <row r="126" spans="1:26" s="86" customFormat="1" ht="30" x14ac:dyDescent="0.25">
      <c r="A126" s="74">
        <f t="shared" si="1"/>
        <v>5</v>
      </c>
      <c r="B126" s="75" t="s">
        <v>667</v>
      </c>
      <c r="C126" s="75" t="s">
        <v>667</v>
      </c>
      <c r="D126" s="76" t="s">
        <v>668</v>
      </c>
      <c r="E126" s="267" t="s">
        <v>840</v>
      </c>
      <c r="F126" s="78" t="s">
        <v>135</v>
      </c>
      <c r="G126" s="78" t="s">
        <v>670</v>
      </c>
      <c r="H126" s="80">
        <v>40969</v>
      </c>
      <c r="I126" s="80">
        <v>41274</v>
      </c>
      <c r="J126" s="81" t="s">
        <v>136</v>
      </c>
      <c r="K126" s="81"/>
      <c r="L126" s="81"/>
      <c r="M126" s="136">
        <v>1280</v>
      </c>
      <c r="N126" s="82"/>
      <c r="O126" s="83">
        <v>36049920</v>
      </c>
      <c r="P126" s="83">
        <v>768</v>
      </c>
      <c r="Q126" s="84"/>
      <c r="R126" s="85"/>
      <c r="S126" s="85"/>
      <c r="T126" s="85"/>
      <c r="U126" s="85"/>
      <c r="V126" s="85"/>
      <c r="W126" s="85"/>
      <c r="X126" s="85"/>
      <c r="Y126" s="85"/>
      <c r="Z126" s="85"/>
    </row>
    <row r="127" spans="1:26" s="86" customFormat="1" ht="30" x14ac:dyDescent="0.25">
      <c r="A127" s="74">
        <f t="shared" si="1"/>
        <v>6</v>
      </c>
      <c r="B127" s="75" t="s">
        <v>667</v>
      </c>
      <c r="C127" s="75" t="s">
        <v>667</v>
      </c>
      <c r="D127" s="76" t="s">
        <v>668</v>
      </c>
      <c r="E127" s="267" t="s">
        <v>841</v>
      </c>
      <c r="F127" s="78" t="s">
        <v>135</v>
      </c>
      <c r="G127" s="78" t="s">
        <v>670</v>
      </c>
      <c r="H127" s="80">
        <v>40575</v>
      </c>
      <c r="I127" s="80">
        <v>40908</v>
      </c>
      <c r="J127" s="81" t="s">
        <v>136</v>
      </c>
      <c r="K127" s="81"/>
      <c r="L127" s="81"/>
      <c r="M127" s="136">
        <v>1280</v>
      </c>
      <c r="N127" s="82"/>
      <c r="O127" s="83">
        <v>35005440</v>
      </c>
      <c r="P127" s="83">
        <v>773</v>
      </c>
      <c r="Q127" s="84"/>
      <c r="R127" s="85"/>
      <c r="S127" s="85"/>
      <c r="T127" s="85"/>
      <c r="U127" s="85"/>
      <c r="V127" s="85"/>
      <c r="W127" s="85"/>
      <c r="X127" s="85"/>
      <c r="Y127" s="85"/>
      <c r="Z127" s="85"/>
    </row>
    <row r="128" spans="1:26" s="86" customFormat="1" ht="30" x14ac:dyDescent="0.25">
      <c r="A128" s="74">
        <f t="shared" si="1"/>
        <v>7</v>
      </c>
      <c r="B128" s="75" t="s">
        <v>667</v>
      </c>
      <c r="C128" s="75" t="s">
        <v>667</v>
      </c>
      <c r="D128" s="76" t="s">
        <v>668</v>
      </c>
      <c r="E128" s="267" t="s">
        <v>842</v>
      </c>
      <c r="F128" s="78" t="s">
        <v>135</v>
      </c>
      <c r="G128" s="78" t="s">
        <v>670</v>
      </c>
      <c r="H128" s="80">
        <v>40205</v>
      </c>
      <c r="I128" s="80">
        <v>40538</v>
      </c>
      <c r="J128" s="81" t="s">
        <v>136</v>
      </c>
      <c r="K128" s="81"/>
      <c r="L128" s="81"/>
      <c r="M128" s="136">
        <v>1280</v>
      </c>
      <c r="N128" s="82"/>
      <c r="O128" s="83">
        <v>33991680</v>
      </c>
      <c r="P128" s="83">
        <v>776</v>
      </c>
      <c r="Q128" s="84"/>
      <c r="R128" s="85"/>
      <c r="S128" s="85"/>
      <c r="T128" s="85"/>
      <c r="U128" s="85"/>
      <c r="V128" s="85"/>
      <c r="W128" s="85"/>
      <c r="X128" s="85"/>
      <c r="Y128" s="85"/>
      <c r="Z128" s="85"/>
    </row>
    <row r="129" spans="1:26" s="86" customFormat="1" x14ac:dyDescent="0.25">
      <c r="A129" s="74">
        <f t="shared" si="1"/>
        <v>8</v>
      </c>
      <c r="B129" s="75"/>
      <c r="C129" s="76"/>
      <c r="D129" s="75"/>
      <c r="E129" s="77"/>
      <c r="F129" s="78"/>
      <c r="G129" s="78"/>
      <c r="H129" s="78"/>
      <c r="I129" s="81"/>
      <c r="J129" s="81"/>
      <c r="K129" s="81"/>
      <c r="L129" s="81"/>
      <c r="M129" s="82"/>
      <c r="N129" s="82"/>
      <c r="O129" s="83"/>
      <c r="P129" s="83"/>
      <c r="Q129" s="84"/>
      <c r="R129" s="85"/>
      <c r="S129" s="85"/>
      <c r="T129" s="85"/>
      <c r="U129" s="85"/>
      <c r="V129" s="85"/>
      <c r="W129" s="85"/>
      <c r="X129" s="85"/>
      <c r="Y129" s="85"/>
      <c r="Z129" s="85"/>
    </row>
    <row r="130" spans="1:26" s="86" customFormat="1" x14ac:dyDescent="0.25">
      <c r="A130" s="74"/>
      <c r="B130" s="87" t="s">
        <v>15</v>
      </c>
      <c r="C130" s="76"/>
      <c r="D130" s="75"/>
      <c r="E130" s="77"/>
      <c r="F130" s="78"/>
      <c r="G130" s="78"/>
      <c r="H130" s="78"/>
      <c r="I130" s="81"/>
      <c r="J130" s="81"/>
      <c r="K130" s="88">
        <f t="shared" ref="K130:N130" si="2">SUM(K122:K129)</f>
        <v>0</v>
      </c>
      <c r="L130" s="88">
        <f t="shared" si="2"/>
        <v>0</v>
      </c>
      <c r="M130" s="265">
        <f t="shared" si="2"/>
        <v>5715</v>
      </c>
      <c r="N130" s="88" t="e">
        <f t="shared" si="2"/>
        <v>#VALUE!</v>
      </c>
      <c r="O130" s="83"/>
      <c r="P130" s="83"/>
      <c r="Q130" s="90"/>
    </row>
    <row r="131" spans="1:26" x14ac:dyDescent="0.25">
      <c r="E131" s="91"/>
    </row>
    <row r="132" spans="1:26" ht="18.75" x14ac:dyDescent="0.25">
      <c r="B132" s="94" t="s">
        <v>31</v>
      </c>
      <c r="C132" s="10">
        <f>+K130</f>
        <v>0</v>
      </c>
      <c r="H132" s="96"/>
      <c r="I132" s="96"/>
      <c r="J132" s="96"/>
      <c r="K132" s="96"/>
      <c r="L132" s="96"/>
      <c r="M132" s="96"/>
    </row>
    <row r="134" spans="1:26" ht="15.75" thickBot="1" x14ac:dyDescent="0.3"/>
    <row r="135" spans="1:26" ht="37.15" customHeight="1" thickBot="1" x14ac:dyDescent="0.3">
      <c r="B135" s="11" t="s">
        <v>48</v>
      </c>
      <c r="C135" s="12" t="s">
        <v>49</v>
      </c>
      <c r="D135" s="11" t="s">
        <v>50</v>
      </c>
      <c r="E135" s="12" t="s">
        <v>54</v>
      </c>
    </row>
    <row r="136" spans="1:26" ht="41.45" customHeight="1" x14ac:dyDescent="0.25">
      <c r="B136" s="8" t="s">
        <v>123</v>
      </c>
      <c r="C136" s="102">
        <v>20</v>
      </c>
      <c r="D136" s="102">
        <v>0</v>
      </c>
      <c r="E136" s="450">
        <f>+D136+D137+D138</f>
        <v>0</v>
      </c>
    </row>
    <row r="137" spans="1:26" x14ac:dyDescent="0.25">
      <c r="B137" s="8" t="s">
        <v>124</v>
      </c>
      <c r="C137" s="185">
        <v>30</v>
      </c>
      <c r="D137" s="185">
        <v>0</v>
      </c>
      <c r="E137" s="451"/>
    </row>
    <row r="138" spans="1:26" ht="15.75" thickBot="1" x14ac:dyDescent="0.3">
      <c r="B138" s="8" t="s">
        <v>125</v>
      </c>
      <c r="C138" s="103">
        <v>40</v>
      </c>
      <c r="D138" s="103">
        <v>0</v>
      </c>
      <c r="E138" s="452"/>
    </row>
    <row r="140" spans="1:26" ht="15.75" thickBot="1" x14ac:dyDescent="0.3"/>
    <row r="141" spans="1:26" ht="27" thickBot="1" x14ac:dyDescent="0.3">
      <c r="B141" s="430" t="s">
        <v>51</v>
      </c>
      <c r="C141" s="431"/>
      <c r="D141" s="431"/>
      <c r="E141" s="431"/>
      <c r="F141" s="431"/>
      <c r="G141" s="431"/>
      <c r="H141" s="431"/>
      <c r="I141" s="431"/>
      <c r="J141" s="431"/>
      <c r="K141" s="431"/>
      <c r="L141" s="431"/>
      <c r="M141" s="431"/>
      <c r="N141" s="432"/>
    </row>
    <row r="143" spans="1:26" ht="76.5" customHeight="1" x14ac:dyDescent="0.25">
      <c r="B143" s="197" t="s">
        <v>0</v>
      </c>
      <c r="C143" s="197" t="s">
        <v>38</v>
      </c>
      <c r="D143" s="197" t="s">
        <v>39</v>
      </c>
      <c r="E143" s="197" t="s">
        <v>112</v>
      </c>
      <c r="F143" s="197" t="s">
        <v>114</v>
      </c>
      <c r="G143" s="197" t="s">
        <v>115</v>
      </c>
      <c r="H143" s="197" t="s">
        <v>116</v>
      </c>
      <c r="I143" s="197" t="s">
        <v>113</v>
      </c>
      <c r="J143" s="439" t="s">
        <v>117</v>
      </c>
      <c r="K143" s="443"/>
      <c r="L143" s="440"/>
      <c r="M143" s="197" t="s">
        <v>121</v>
      </c>
      <c r="N143" s="197" t="s">
        <v>40</v>
      </c>
      <c r="O143" s="197" t="s">
        <v>41</v>
      </c>
      <c r="P143" s="439" t="s">
        <v>3</v>
      </c>
      <c r="Q143" s="440"/>
    </row>
    <row r="144" spans="1:26" ht="60.75" customHeight="1" x14ac:dyDescent="0.25">
      <c r="B144" s="101" t="s">
        <v>129</v>
      </c>
      <c r="C144" s="189" t="s">
        <v>843</v>
      </c>
      <c r="D144" s="185" t="s">
        <v>725</v>
      </c>
      <c r="E144" s="185">
        <v>41927327</v>
      </c>
      <c r="F144" s="189" t="s">
        <v>445</v>
      </c>
      <c r="G144" s="189" t="s">
        <v>726</v>
      </c>
      <c r="H144" s="196">
        <v>41622</v>
      </c>
      <c r="I144" s="185" t="s">
        <v>670</v>
      </c>
      <c r="J144" s="75" t="s">
        <v>667</v>
      </c>
      <c r="K144" s="101" t="s">
        <v>727</v>
      </c>
      <c r="L144" s="101" t="s">
        <v>695</v>
      </c>
      <c r="M144" s="69" t="s">
        <v>135</v>
      </c>
      <c r="N144" s="69" t="s">
        <v>136</v>
      </c>
      <c r="O144" s="69" t="s">
        <v>136</v>
      </c>
      <c r="P144" s="449"/>
      <c r="Q144" s="449"/>
    </row>
    <row r="145" spans="2:17" ht="60.75" customHeight="1" x14ac:dyDescent="0.25">
      <c r="B145" s="453" t="s">
        <v>129</v>
      </c>
      <c r="C145" s="455" t="s">
        <v>728</v>
      </c>
      <c r="D145" s="422" t="s">
        <v>729</v>
      </c>
      <c r="E145" s="422">
        <v>17689026</v>
      </c>
      <c r="F145" s="455" t="s">
        <v>730</v>
      </c>
      <c r="G145" s="455" t="s">
        <v>263</v>
      </c>
      <c r="H145" s="457">
        <v>39632</v>
      </c>
      <c r="I145" s="422" t="s">
        <v>670</v>
      </c>
      <c r="J145" s="75" t="s">
        <v>731</v>
      </c>
      <c r="K145" s="259" t="s">
        <v>732</v>
      </c>
      <c r="L145" s="100" t="s">
        <v>733</v>
      </c>
      <c r="M145" s="422" t="s">
        <v>135</v>
      </c>
      <c r="N145" s="422" t="s">
        <v>135</v>
      </c>
      <c r="O145" s="422" t="s">
        <v>135</v>
      </c>
      <c r="P145" s="185"/>
      <c r="Q145" s="185"/>
    </row>
    <row r="146" spans="2:17" ht="60.75" customHeight="1" x14ac:dyDescent="0.25">
      <c r="B146" s="454"/>
      <c r="C146" s="456"/>
      <c r="D146" s="423"/>
      <c r="E146" s="423"/>
      <c r="F146" s="456"/>
      <c r="G146" s="456"/>
      <c r="H146" s="458"/>
      <c r="I146" s="423"/>
      <c r="J146" s="75" t="s">
        <v>667</v>
      </c>
      <c r="K146" s="259" t="s">
        <v>694</v>
      </c>
      <c r="L146" s="100" t="s">
        <v>695</v>
      </c>
      <c r="M146" s="423"/>
      <c r="N146" s="423"/>
      <c r="O146" s="423"/>
      <c r="P146" s="185"/>
      <c r="Q146" s="185"/>
    </row>
    <row r="147" spans="2:17" ht="60.75" customHeight="1" x14ac:dyDescent="0.25">
      <c r="B147" s="453" t="s">
        <v>129</v>
      </c>
      <c r="C147" s="455" t="s">
        <v>728</v>
      </c>
      <c r="D147" s="422" t="s">
        <v>734</v>
      </c>
      <c r="E147" s="422">
        <v>40778306</v>
      </c>
      <c r="F147" s="455" t="s">
        <v>730</v>
      </c>
      <c r="G147" s="455" t="s">
        <v>735</v>
      </c>
      <c r="H147" s="457">
        <v>38310</v>
      </c>
      <c r="I147" s="422" t="s">
        <v>670</v>
      </c>
      <c r="J147" s="75" t="s">
        <v>736</v>
      </c>
      <c r="K147" s="259" t="s">
        <v>737</v>
      </c>
      <c r="L147" s="100" t="s">
        <v>738</v>
      </c>
      <c r="M147" s="422" t="s">
        <v>135</v>
      </c>
      <c r="N147" s="422" t="s">
        <v>135</v>
      </c>
      <c r="O147" s="422" t="s">
        <v>135</v>
      </c>
      <c r="P147" s="185"/>
      <c r="Q147" s="185"/>
    </row>
    <row r="148" spans="2:17" ht="60.75" customHeight="1" x14ac:dyDescent="0.25">
      <c r="B148" s="454"/>
      <c r="C148" s="456"/>
      <c r="D148" s="423"/>
      <c r="E148" s="423"/>
      <c r="F148" s="456"/>
      <c r="G148" s="456"/>
      <c r="H148" s="458"/>
      <c r="I148" s="423"/>
      <c r="J148" s="75" t="s">
        <v>667</v>
      </c>
      <c r="K148" s="259" t="s">
        <v>739</v>
      </c>
      <c r="L148" s="100" t="s">
        <v>740</v>
      </c>
      <c r="M148" s="423"/>
      <c r="N148" s="423"/>
      <c r="O148" s="423"/>
      <c r="P148" s="185"/>
      <c r="Q148" s="185"/>
    </row>
    <row r="149" spans="2:17" ht="60.75" customHeight="1" x14ac:dyDescent="0.25">
      <c r="B149" s="459" t="s">
        <v>130</v>
      </c>
      <c r="C149" s="455" t="s">
        <v>728</v>
      </c>
      <c r="D149" s="422" t="s">
        <v>741</v>
      </c>
      <c r="E149" s="422">
        <v>40780789</v>
      </c>
      <c r="F149" s="455" t="s">
        <v>742</v>
      </c>
      <c r="G149" s="455" t="s">
        <v>263</v>
      </c>
      <c r="H149" s="457">
        <v>41299</v>
      </c>
      <c r="I149" s="422" t="s">
        <v>670</v>
      </c>
      <c r="J149" s="101" t="s">
        <v>482</v>
      </c>
      <c r="K149" s="101" t="s">
        <v>743</v>
      </c>
      <c r="L149" s="101" t="s">
        <v>744</v>
      </c>
      <c r="M149" s="422" t="s">
        <v>135</v>
      </c>
      <c r="N149" s="422" t="s">
        <v>135</v>
      </c>
      <c r="O149" s="422" t="s">
        <v>135</v>
      </c>
      <c r="P149" s="185"/>
      <c r="Q149" s="185"/>
    </row>
    <row r="150" spans="2:17" ht="60.75" customHeight="1" x14ac:dyDescent="0.25">
      <c r="B150" s="460"/>
      <c r="C150" s="456"/>
      <c r="D150" s="423"/>
      <c r="E150" s="423"/>
      <c r="F150" s="456"/>
      <c r="G150" s="456"/>
      <c r="H150" s="458"/>
      <c r="I150" s="423"/>
      <c r="J150" s="101" t="s">
        <v>667</v>
      </c>
      <c r="K150" s="167" t="s">
        <v>745</v>
      </c>
      <c r="L150" s="101" t="s">
        <v>746</v>
      </c>
      <c r="M150" s="423"/>
      <c r="N150" s="423"/>
      <c r="O150" s="423"/>
      <c r="P150" s="185"/>
      <c r="Q150" s="185"/>
    </row>
    <row r="151" spans="2:17" ht="60.75" customHeight="1" x14ac:dyDescent="0.25">
      <c r="B151" s="459" t="s">
        <v>130</v>
      </c>
      <c r="C151" s="455" t="s">
        <v>728</v>
      </c>
      <c r="D151" s="422" t="s">
        <v>747</v>
      </c>
      <c r="E151" s="422">
        <v>30517911</v>
      </c>
      <c r="F151" s="455" t="s">
        <v>748</v>
      </c>
      <c r="G151" s="455" t="s">
        <v>749</v>
      </c>
      <c r="H151" s="461">
        <v>36593</v>
      </c>
      <c r="I151" s="422" t="s">
        <v>670</v>
      </c>
      <c r="J151" s="101" t="s">
        <v>482</v>
      </c>
      <c r="K151" s="167" t="s">
        <v>750</v>
      </c>
      <c r="L151" s="100" t="s">
        <v>751</v>
      </c>
      <c r="M151" s="422" t="s">
        <v>135</v>
      </c>
      <c r="N151" s="422" t="s">
        <v>135</v>
      </c>
      <c r="O151" s="422" t="s">
        <v>135</v>
      </c>
      <c r="P151" s="185"/>
      <c r="Q151" s="185"/>
    </row>
    <row r="152" spans="2:17" ht="120" x14ac:dyDescent="0.25">
      <c r="B152" s="460"/>
      <c r="C152" s="456"/>
      <c r="D152" s="423"/>
      <c r="E152" s="423"/>
      <c r="F152" s="456"/>
      <c r="G152" s="456"/>
      <c r="H152" s="462"/>
      <c r="I152" s="423"/>
      <c r="J152" s="101" t="s">
        <v>667</v>
      </c>
      <c r="K152" s="167" t="s">
        <v>752</v>
      </c>
      <c r="L152" s="100" t="s">
        <v>753</v>
      </c>
      <c r="M152" s="423"/>
      <c r="N152" s="423"/>
      <c r="O152" s="423"/>
      <c r="P152" s="185"/>
      <c r="Q152" s="185"/>
    </row>
    <row r="153" spans="2:17" ht="60" x14ac:dyDescent="0.25">
      <c r="B153" s="459" t="s">
        <v>130</v>
      </c>
      <c r="C153" s="455" t="s">
        <v>728</v>
      </c>
      <c r="D153" s="422" t="s">
        <v>754</v>
      </c>
      <c r="E153" s="422">
        <v>40764234</v>
      </c>
      <c r="F153" s="455" t="s">
        <v>755</v>
      </c>
      <c r="G153" s="455" t="s">
        <v>263</v>
      </c>
      <c r="H153" s="461">
        <v>36616</v>
      </c>
      <c r="I153" s="422" t="s">
        <v>670</v>
      </c>
      <c r="J153" s="101" t="s">
        <v>756</v>
      </c>
      <c r="K153" s="167" t="s">
        <v>757</v>
      </c>
      <c r="L153" s="100" t="s">
        <v>758</v>
      </c>
      <c r="M153" s="422" t="s">
        <v>135</v>
      </c>
      <c r="N153" s="422" t="s">
        <v>135</v>
      </c>
      <c r="O153" s="422" t="s">
        <v>135</v>
      </c>
      <c r="P153" s="185"/>
      <c r="Q153" s="185"/>
    </row>
    <row r="154" spans="2:17" ht="105" x14ac:dyDescent="0.25">
      <c r="B154" s="460"/>
      <c r="C154" s="465"/>
      <c r="D154" s="423"/>
      <c r="E154" s="423"/>
      <c r="F154" s="456"/>
      <c r="G154" s="456"/>
      <c r="H154" s="462"/>
      <c r="I154" s="423"/>
      <c r="J154" s="101" t="s">
        <v>667</v>
      </c>
      <c r="K154" s="167" t="s">
        <v>759</v>
      </c>
      <c r="L154" s="100" t="s">
        <v>760</v>
      </c>
      <c r="M154" s="423"/>
      <c r="N154" s="423"/>
      <c r="O154" s="423"/>
      <c r="P154" s="185"/>
      <c r="Q154" s="185"/>
    </row>
    <row r="155" spans="2:17" ht="120" x14ac:dyDescent="0.25">
      <c r="B155" s="463" t="s">
        <v>131</v>
      </c>
      <c r="C155" s="464" t="s">
        <v>843</v>
      </c>
      <c r="D155" s="449" t="s">
        <v>762</v>
      </c>
      <c r="E155" s="449">
        <v>1117498123</v>
      </c>
      <c r="F155" s="444" t="s">
        <v>763</v>
      </c>
      <c r="G155" s="444" t="s">
        <v>263</v>
      </c>
      <c r="H155" s="476">
        <v>41516</v>
      </c>
      <c r="I155" s="449" t="s">
        <v>670</v>
      </c>
      <c r="J155" s="101" t="s">
        <v>764</v>
      </c>
      <c r="K155" s="167" t="s">
        <v>765</v>
      </c>
      <c r="L155" s="142" t="s">
        <v>766</v>
      </c>
      <c r="M155" s="422" t="s">
        <v>135</v>
      </c>
      <c r="N155" s="422" t="s">
        <v>135</v>
      </c>
      <c r="O155" s="422" t="s">
        <v>135</v>
      </c>
      <c r="P155" s="185"/>
      <c r="Q155" s="185"/>
    </row>
    <row r="156" spans="2:17" ht="45" x14ac:dyDescent="0.25">
      <c r="B156" s="463"/>
      <c r="C156" s="464"/>
      <c r="D156" s="449"/>
      <c r="E156" s="449"/>
      <c r="F156" s="444"/>
      <c r="G156" s="444"/>
      <c r="H156" s="476"/>
      <c r="I156" s="449"/>
      <c r="J156" s="101" t="s">
        <v>767</v>
      </c>
      <c r="K156" s="167" t="s">
        <v>768</v>
      </c>
      <c r="L156" s="100" t="s">
        <v>769</v>
      </c>
      <c r="M156" s="423"/>
      <c r="N156" s="423"/>
      <c r="O156" s="423"/>
      <c r="P156" s="185"/>
      <c r="Q156" s="185"/>
    </row>
    <row r="157" spans="2:17" x14ac:dyDescent="0.25">
      <c r="C157" s="56"/>
    </row>
    <row r="159" spans="2:17" ht="15.75" thickBot="1" x14ac:dyDescent="0.3"/>
    <row r="160" spans="2:17" ht="54" customHeight="1" x14ac:dyDescent="0.25">
      <c r="B160" s="21" t="s">
        <v>32</v>
      </c>
      <c r="C160" s="21" t="s">
        <v>48</v>
      </c>
      <c r="D160" s="197" t="s">
        <v>49</v>
      </c>
      <c r="E160" s="21" t="s">
        <v>50</v>
      </c>
      <c r="F160" s="12" t="s">
        <v>55</v>
      </c>
      <c r="G160" s="15"/>
    </row>
    <row r="161" spans="2:7" ht="120.75" customHeight="1" x14ac:dyDescent="0.2">
      <c r="B161" s="466" t="s">
        <v>52</v>
      </c>
      <c r="C161" s="104" t="s">
        <v>126</v>
      </c>
      <c r="D161" s="185">
        <v>25</v>
      </c>
      <c r="E161" s="185">
        <v>25</v>
      </c>
      <c r="F161" s="425">
        <f>+E161+E162+E163</f>
        <v>60</v>
      </c>
      <c r="G161" s="105"/>
    </row>
    <row r="162" spans="2:7" ht="76.150000000000006" customHeight="1" x14ac:dyDescent="0.2">
      <c r="B162" s="466"/>
      <c r="C162" s="104" t="s">
        <v>127</v>
      </c>
      <c r="D162" s="189">
        <v>25</v>
      </c>
      <c r="E162" s="185">
        <v>25</v>
      </c>
      <c r="F162" s="467"/>
      <c r="G162" s="105"/>
    </row>
    <row r="163" spans="2:7" ht="69" customHeight="1" x14ac:dyDescent="0.2">
      <c r="B163" s="466"/>
      <c r="C163" s="104" t="s">
        <v>128</v>
      </c>
      <c r="D163" s="185">
        <v>10</v>
      </c>
      <c r="E163" s="185">
        <v>10</v>
      </c>
      <c r="F163" s="426"/>
      <c r="G163" s="105"/>
    </row>
    <row r="164" spans="2:7" x14ac:dyDescent="0.25">
      <c r="C164" s="42"/>
    </row>
    <row r="167" spans="2:7" x14ac:dyDescent="0.25">
      <c r="B167" s="68" t="s">
        <v>56</v>
      </c>
    </row>
    <row r="170" spans="2:7" x14ac:dyDescent="0.25">
      <c r="B170" s="22" t="s">
        <v>32</v>
      </c>
      <c r="C170" s="22" t="s">
        <v>57</v>
      </c>
      <c r="D170" s="21" t="s">
        <v>50</v>
      </c>
      <c r="E170" s="21" t="s">
        <v>15</v>
      </c>
    </row>
    <row r="171" spans="2:7" ht="28.5" x14ac:dyDescent="0.25">
      <c r="B171" s="70" t="s">
        <v>58</v>
      </c>
      <c r="C171" s="71">
        <v>40</v>
      </c>
      <c r="D171" s="185">
        <f>+E136</f>
        <v>0</v>
      </c>
      <c r="E171" s="422">
        <f>+D171+D172</f>
        <v>60</v>
      </c>
    </row>
    <row r="172" spans="2:7" ht="42.75" x14ac:dyDescent="0.25">
      <c r="B172" s="70" t="s">
        <v>59</v>
      </c>
      <c r="C172" s="71">
        <v>60</v>
      </c>
      <c r="D172" s="185">
        <f>+F161</f>
        <v>60</v>
      </c>
      <c r="E172" s="423"/>
    </row>
  </sheetData>
  <mergeCells count="159">
    <mergeCell ref="E171:E172"/>
    <mergeCell ref="B14:C20"/>
    <mergeCell ref="B21:C21"/>
    <mergeCell ref="H155:H156"/>
    <mergeCell ref="I155:I156"/>
    <mergeCell ref="M155:M156"/>
    <mergeCell ref="N155:N156"/>
    <mergeCell ref="O155:O156"/>
    <mergeCell ref="B161:B163"/>
    <mergeCell ref="F161:F163"/>
    <mergeCell ref="B155:B156"/>
    <mergeCell ref="C155:C156"/>
    <mergeCell ref="D155:D156"/>
    <mergeCell ref="E155:E156"/>
    <mergeCell ref="F155:F156"/>
    <mergeCell ref="G155:G156"/>
    <mergeCell ref="G153:G154"/>
    <mergeCell ref="H153:H154"/>
    <mergeCell ref="I153:I154"/>
    <mergeCell ref="M153:M154"/>
    <mergeCell ref="N153:N154"/>
    <mergeCell ref="O153:O154"/>
    <mergeCell ref="H151:H152"/>
    <mergeCell ref="I151:I152"/>
    <mergeCell ref="M151:M152"/>
    <mergeCell ref="N151:N152"/>
    <mergeCell ref="O151:O152"/>
    <mergeCell ref="B153:B154"/>
    <mergeCell ref="C153:C154"/>
    <mergeCell ref="D153:D154"/>
    <mergeCell ref="E153:E154"/>
    <mergeCell ref="F153:F154"/>
    <mergeCell ref="B151:B152"/>
    <mergeCell ref="C151:C152"/>
    <mergeCell ref="D151:D152"/>
    <mergeCell ref="E151:E152"/>
    <mergeCell ref="F151:F152"/>
    <mergeCell ref="G151:G152"/>
    <mergeCell ref="G149:G150"/>
    <mergeCell ref="H149:H150"/>
    <mergeCell ref="I149:I150"/>
    <mergeCell ref="M149:M150"/>
    <mergeCell ref="N149:N150"/>
    <mergeCell ref="O149:O150"/>
    <mergeCell ref="H147:H148"/>
    <mergeCell ref="I147:I148"/>
    <mergeCell ref="M147:M148"/>
    <mergeCell ref="N147:N148"/>
    <mergeCell ref="O147:O148"/>
    <mergeCell ref="G147:G148"/>
    <mergeCell ref="B149:B150"/>
    <mergeCell ref="C149:C150"/>
    <mergeCell ref="D149:D150"/>
    <mergeCell ref="E149:E150"/>
    <mergeCell ref="F149:F150"/>
    <mergeCell ref="B147:B148"/>
    <mergeCell ref="C147:C148"/>
    <mergeCell ref="D147:D148"/>
    <mergeCell ref="E147:E148"/>
    <mergeCell ref="F147:F148"/>
    <mergeCell ref="P143:Q143"/>
    <mergeCell ref="P144:Q144"/>
    <mergeCell ref="B145:B146"/>
    <mergeCell ref="C145:C146"/>
    <mergeCell ref="D145:D146"/>
    <mergeCell ref="E145:E146"/>
    <mergeCell ref="F145:F146"/>
    <mergeCell ref="P105:Q105"/>
    <mergeCell ref="B108:N108"/>
    <mergeCell ref="D111:E111"/>
    <mergeCell ref="D112:E112"/>
    <mergeCell ref="B115:P115"/>
    <mergeCell ref="B118:N118"/>
    <mergeCell ref="G145:G146"/>
    <mergeCell ref="H145:H146"/>
    <mergeCell ref="I145:I146"/>
    <mergeCell ref="M145:M146"/>
    <mergeCell ref="N145:N146"/>
    <mergeCell ref="O145:O146"/>
    <mergeCell ref="E136:E138"/>
    <mergeCell ref="B141:N141"/>
    <mergeCell ref="J143:L143"/>
    <mergeCell ref="P103:Q103"/>
    <mergeCell ref="B104:B105"/>
    <mergeCell ref="C104:C105"/>
    <mergeCell ref="D104:D105"/>
    <mergeCell ref="E104:E105"/>
    <mergeCell ref="F104:F105"/>
    <mergeCell ref="G104:G105"/>
    <mergeCell ref="H104:H105"/>
    <mergeCell ref="I104:I105"/>
    <mergeCell ref="P104:Q104"/>
    <mergeCell ref="P98:Q98"/>
    <mergeCell ref="P99:Q99"/>
    <mergeCell ref="P100:Q100"/>
    <mergeCell ref="P101:Q101"/>
    <mergeCell ref="P102:Q102"/>
    <mergeCell ref="O94:O95"/>
    <mergeCell ref="P94:Q95"/>
    <mergeCell ref="B96:B97"/>
    <mergeCell ref="C96:C97"/>
    <mergeCell ref="D96:D97"/>
    <mergeCell ref="E96:E97"/>
    <mergeCell ref="F96:F97"/>
    <mergeCell ref="G96:G97"/>
    <mergeCell ref="H96:H97"/>
    <mergeCell ref="I96:I97"/>
    <mergeCell ref="G94:G95"/>
    <mergeCell ref="H94:H95"/>
    <mergeCell ref="I94:I95"/>
    <mergeCell ref="J94:L94"/>
    <mergeCell ref="M94:M95"/>
    <mergeCell ref="N94:N95"/>
    <mergeCell ref="A94:A95"/>
    <mergeCell ref="B94:B95"/>
    <mergeCell ref="C94:C95"/>
    <mergeCell ref="D94:D95"/>
    <mergeCell ref="E94:E95"/>
    <mergeCell ref="F94:F95"/>
    <mergeCell ref="O78:P78"/>
    <mergeCell ref="O79:P79"/>
    <mergeCell ref="O80:P80"/>
    <mergeCell ref="O81:P81"/>
    <mergeCell ref="O82:P82"/>
    <mergeCell ref="B89:N89"/>
    <mergeCell ref="O74:P74"/>
    <mergeCell ref="O75:P75"/>
    <mergeCell ref="O76:P76"/>
    <mergeCell ref="O77:P77"/>
    <mergeCell ref="O66:P66"/>
    <mergeCell ref="O67:P67"/>
    <mergeCell ref="O68:P68"/>
    <mergeCell ref="O69:P69"/>
    <mergeCell ref="O70:P70"/>
    <mergeCell ref="O71:P71"/>
    <mergeCell ref="B2:P2"/>
    <mergeCell ref="B4:P4"/>
    <mergeCell ref="C6:N6"/>
    <mergeCell ref="C7:N7"/>
    <mergeCell ref="C8:N8"/>
    <mergeCell ref="C9:N9"/>
    <mergeCell ref="M96:M97"/>
    <mergeCell ref="N96:N97"/>
    <mergeCell ref="O96:O97"/>
    <mergeCell ref="P96:Q97"/>
    <mergeCell ref="C57:N57"/>
    <mergeCell ref="B59:N59"/>
    <mergeCell ref="O62:P62"/>
    <mergeCell ref="O63:P63"/>
    <mergeCell ref="O64:P64"/>
    <mergeCell ref="O65:P65"/>
    <mergeCell ref="C10:E10"/>
    <mergeCell ref="E38:E39"/>
    <mergeCell ref="M43:N43"/>
    <mergeCell ref="B53:B54"/>
    <mergeCell ref="C53:C54"/>
    <mergeCell ref="D53:E53"/>
    <mergeCell ref="O72:P72"/>
    <mergeCell ref="O73:P73"/>
  </mergeCells>
  <dataValidations count="2">
    <dataValidation type="decimal" allowBlank="1" showInputMessage="1" showErrorMessage="1" sqref="WVH983088 WLL983088 C65584 IV65584 SR65584 ACN65584 AMJ65584 AWF65584 BGB65584 BPX65584 BZT65584 CJP65584 CTL65584 DDH65584 DND65584 DWZ65584 EGV65584 EQR65584 FAN65584 FKJ65584 FUF65584 GEB65584 GNX65584 GXT65584 HHP65584 HRL65584 IBH65584 ILD65584 IUZ65584 JEV65584 JOR65584 JYN65584 KIJ65584 KSF65584 LCB65584 LLX65584 LVT65584 MFP65584 MPL65584 MZH65584 NJD65584 NSZ65584 OCV65584 OMR65584 OWN65584 PGJ65584 PQF65584 QAB65584 QJX65584 QTT65584 RDP65584 RNL65584 RXH65584 SHD65584 SQZ65584 TAV65584 TKR65584 TUN65584 UEJ65584 UOF65584 UYB65584 VHX65584 VRT65584 WBP65584 WLL65584 WVH65584 C131120 IV131120 SR131120 ACN131120 AMJ131120 AWF131120 BGB131120 BPX131120 BZT131120 CJP131120 CTL131120 DDH131120 DND131120 DWZ131120 EGV131120 EQR131120 FAN131120 FKJ131120 FUF131120 GEB131120 GNX131120 GXT131120 HHP131120 HRL131120 IBH131120 ILD131120 IUZ131120 JEV131120 JOR131120 JYN131120 KIJ131120 KSF131120 LCB131120 LLX131120 LVT131120 MFP131120 MPL131120 MZH131120 NJD131120 NSZ131120 OCV131120 OMR131120 OWN131120 PGJ131120 PQF131120 QAB131120 QJX131120 QTT131120 RDP131120 RNL131120 RXH131120 SHD131120 SQZ131120 TAV131120 TKR131120 TUN131120 UEJ131120 UOF131120 UYB131120 VHX131120 VRT131120 WBP131120 WLL131120 WVH131120 C196656 IV196656 SR196656 ACN196656 AMJ196656 AWF196656 BGB196656 BPX196656 BZT196656 CJP196656 CTL196656 DDH196656 DND196656 DWZ196656 EGV196656 EQR196656 FAN196656 FKJ196656 FUF196656 GEB196656 GNX196656 GXT196656 HHP196656 HRL196656 IBH196656 ILD196656 IUZ196656 JEV196656 JOR196656 JYN196656 KIJ196656 KSF196656 LCB196656 LLX196656 LVT196656 MFP196656 MPL196656 MZH196656 NJD196656 NSZ196656 OCV196656 OMR196656 OWN196656 PGJ196656 PQF196656 QAB196656 QJX196656 QTT196656 RDP196656 RNL196656 RXH196656 SHD196656 SQZ196656 TAV196656 TKR196656 TUN196656 UEJ196656 UOF196656 UYB196656 VHX196656 VRT196656 WBP196656 WLL196656 WVH196656 C262192 IV262192 SR262192 ACN262192 AMJ262192 AWF262192 BGB262192 BPX262192 BZT262192 CJP262192 CTL262192 DDH262192 DND262192 DWZ262192 EGV262192 EQR262192 FAN262192 FKJ262192 FUF262192 GEB262192 GNX262192 GXT262192 HHP262192 HRL262192 IBH262192 ILD262192 IUZ262192 JEV262192 JOR262192 JYN262192 KIJ262192 KSF262192 LCB262192 LLX262192 LVT262192 MFP262192 MPL262192 MZH262192 NJD262192 NSZ262192 OCV262192 OMR262192 OWN262192 PGJ262192 PQF262192 QAB262192 QJX262192 QTT262192 RDP262192 RNL262192 RXH262192 SHD262192 SQZ262192 TAV262192 TKR262192 TUN262192 UEJ262192 UOF262192 UYB262192 VHX262192 VRT262192 WBP262192 WLL262192 WVH262192 C327728 IV327728 SR327728 ACN327728 AMJ327728 AWF327728 BGB327728 BPX327728 BZT327728 CJP327728 CTL327728 DDH327728 DND327728 DWZ327728 EGV327728 EQR327728 FAN327728 FKJ327728 FUF327728 GEB327728 GNX327728 GXT327728 HHP327728 HRL327728 IBH327728 ILD327728 IUZ327728 JEV327728 JOR327728 JYN327728 KIJ327728 KSF327728 LCB327728 LLX327728 LVT327728 MFP327728 MPL327728 MZH327728 NJD327728 NSZ327728 OCV327728 OMR327728 OWN327728 PGJ327728 PQF327728 QAB327728 QJX327728 QTT327728 RDP327728 RNL327728 RXH327728 SHD327728 SQZ327728 TAV327728 TKR327728 TUN327728 UEJ327728 UOF327728 UYB327728 VHX327728 VRT327728 WBP327728 WLL327728 WVH327728 C393264 IV393264 SR393264 ACN393264 AMJ393264 AWF393264 BGB393264 BPX393264 BZT393264 CJP393264 CTL393264 DDH393264 DND393264 DWZ393264 EGV393264 EQR393264 FAN393264 FKJ393264 FUF393264 GEB393264 GNX393264 GXT393264 HHP393264 HRL393264 IBH393264 ILD393264 IUZ393264 JEV393264 JOR393264 JYN393264 KIJ393264 KSF393264 LCB393264 LLX393264 LVT393264 MFP393264 MPL393264 MZH393264 NJD393264 NSZ393264 OCV393264 OMR393264 OWN393264 PGJ393264 PQF393264 QAB393264 QJX393264 QTT393264 RDP393264 RNL393264 RXH393264 SHD393264 SQZ393264 TAV393264 TKR393264 TUN393264 UEJ393264 UOF393264 UYB393264 VHX393264 VRT393264 WBP393264 WLL393264 WVH393264 C458800 IV458800 SR458800 ACN458800 AMJ458800 AWF458800 BGB458800 BPX458800 BZT458800 CJP458800 CTL458800 DDH458800 DND458800 DWZ458800 EGV458800 EQR458800 FAN458800 FKJ458800 FUF458800 GEB458800 GNX458800 GXT458800 HHP458800 HRL458800 IBH458800 ILD458800 IUZ458800 JEV458800 JOR458800 JYN458800 KIJ458800 KSF458800 LCB458800 LLX458800 LVT458800 MFP458800 MPL458800 MZH458800 NJD458800 NSZ458800 OCV458800 OMR458800 OWN458800 PGJ458800 PQF458800 QAB458800 QJX458800 QTT458800 RDP458800 RNL458800 RXH458800 SHD458800 SQZ458800 TAV458800 TKR458800 TUN458800 UEJ458800 UOF458800 UYB458800 VHX458800 VRT458800 WBP458800 WLL458800 WVH458800 C524336 IV524336 SR524336 ACN524336 AMJ524336 AWF524336 BGB524336 BPX524336 BZT524336 CJP524336 CTL524336 DDH524336 DND524336 DWZ524336 EGV524336 EQR524336 FAN524336 FKJ524336 FUF524336 GEB524336 GNX524336 GXT524336 HHP524336 HRL524336 IBH524336 ILD524336 IUZ524336 JEV524336 JOR524336 JYN524336 KIJ524336 KSF524336 LCB524336 LLX524336 LVT524336 MFP524336 MPL524336 MZH524336 NJD524336 NSZ524336 OCV524336 OMR524336 OWN524336 PGJ524336 PQF524336 QAB524336 QJX524336 QTT524336 RDP524336 RNL524336 RXH524336 SHD524336 SQZ524336 TAV524336 TKR524336 TUN524336 UEJ524336 UOF524336 UYB524336 VHX524336 VRT524336 WBP524336 WLL524336 WVH524336 C589872 IV589872 SR589872 ACN589872 AMJ589872 AWF589872 BGB589872 BPX589872 BZT589872 CJP589872 CTL589872 DDH589872 DND589872 DWZ589872 EGV589872 EQR589872 FAN589872 FKJ589872 FUF589872 GEB589872 GNX589872 GXT589872 HHP589872 HRL589872 IBH589872 ILD589872 IUZ589872 JEV589872 JOR589872 JYN589872 KIJ589872 KSF589872 LCB589872 LLX589872 LVT589872 MFP589872 MPL589872 MZH589872 NJD589872 NSZ589872 OCV589872 OMR589872 OWN589872 PGJ589872 PQF589872 QAB589872 QJX589872 QTT589872 RDP589872 RNL589872 RXH589872 SHD589872 SQZ589872 TAV589872 TKR589872 TUN589872 UEJ589872 UOF589872 UYB589872 VHX589872 VRT589872 WBP589872 WLL589872 WVH589872 C655408 IV655408 SR655408 ACN655408 AMJ655408 AWF655408 BGB655408 BPX655408 BZT655408 CJP655408 CTL655408 DDH655408 DND655408 DWZ655408 EGV655408 EQR655408 FAN655408 FKJ655408 FUF655408 GEB655408 GNX655408 GXT655408 HHP655408 HRL655408 IBH655408 ILD655408 IUZ655408 JEV655408 JOR655408 JYN655408 KIJ655408 KSF655408 LCB655408 LLX655408 LVT655408 MFP655408 MPL655408 MZH655408 NJD655408 NSZ655408 OCV655408 OMR655408 OWN655408 PGJ655408 PQF655408 QAB655408 QJX655408 QTT655408 RDP655408 RNL655408 RXH655408 SHD655408 SQZ655408 TAV655408 TKR655408 TUN655408 UEJ655408 UOF655408 UYB655408 VHX655408 VRT655408 WBP655408 WLL655408 WVH655408 C720944 IV720944 SR720944 ACN720944 AMJ720944 AWF720944 BGB720944 BPX720944 BZT720944 CJP720944 CTL720944 DDH720944 DND720944 DWZ720944 EGV720944 EQR720944 FAN720944 FKJ720944 FUF720944 GEB720944 GNX720944 GXT720944 HHP720944 HRL720944 IBH720944 ILD720944 IUZ720944 JEV720944 JOR720944 JYN720944 KIJ720944 KSF720944 LCB720944 LLX720944 LVT720944 MFP720944 MPL720944 MZH720944 NJD720944 NSZ720944 OCV720944 OMR720944 OWN720944 PGJ720944 PQF720944 QAB720944 QJX720944 QTT720944 RDP720944 RNL720944 RXH720944 SHD720944 SQZ720944 TAV720944 TKR720944 TUN720944 UEJ720944 UOF720944 UYB720944 VHX720944 VRT720944 WBP720944 WLL720944 WVH720944 C786480 IV786480 SR786480 ACN786480 AMJ786480 AWF786480 BGB786480 BPX786480 BZT786480 CJP786480 CTL786480 DDH786480 DND786480 DWZ786480 EGV786480 EQR786480 FAN786480 FKJ786480 FUF786480 GEB786480 GNX786480 GXT786480 HHP786480 HRL786480 IBH786480 ILD786480 IUZ786480 JEV786480 JOR786480 JYN786480 KIJ786480 KSF786480 LCB786480 LLX786480 LVT786480 MFP786480 MPL786480 MZH786480 NJD786480 NSZ786480 OCV786480 OMR786480 OWN786480 PGJ786480 PQF786480 QAB786480 QJX786480 QTT786480 RDP786480 RNL786480 RXH786480 SHD786480 SQZ786480 TAV786480 TKR786480 TUN786480 UEJ786480 UOF786480 UYB786480 VHX786480 VRT786480 WBP786480 WLL786480 WVH786480 C852016 IV852016 SR852016 ACN852016 AMJ852016 AWF852016 BGB852016 BPX852016 BZT852016 CJP852016 CTL852016 DDH852016 DND852016 DWZ852016 EGV852016 EQR852016 FAN852016 FKJ852016 FUF852016 GEB852016 GNX852016 GXT852016 HHP852016 HRL852016 IBH852016 ILD852016 IUZ852016 JEV852016 JOR852016 JYN852016 KIJ852016 KSF852016 LCB852016 LLX852016 LVT852016 MFP852016 MPL852016 MZH852016 NJD852016 NSZ852016 OCV852016 OMR852016 OWN852016 PGJ852016 PQF852016 QAB852016 QJX852016 QTT852016 RDP852016 RNL852016 RXH852016 SHD852016 SQZ852016 TAV852016 TKR852016 TUN852016 UEJ852016 UOF852016 UYB852016 VHX852016 VRT852016 WBP852016 WLL852016 WVH852016 C917552 IV917552 SR917552 ACN917552 AMJ917552 AWF917552 BGB917552 BPX917552 BZT917552 CJP917552 CTL917552 DDH917552 DND917552 DWZ917552 EGV917552 EQR917552 FAN917552 FKJ917552 FUF917552 GEB917552 GNX917552 GXT917552 HHP917552 HRL917552 IBH917552 ILD917552 IUZ917552 JEV917552 JOR917552 JYN917552 KIJ917552 KSF917552 LCB917552 LLX917552 LVT917552 MFP917552 MPL917552 MZH917552 NJD917552 NSZ917552 OCV917552 OMR917552 OWN917552 PGJ917552 PQF917552 QAB917552 QJX917552 QTT917552 RDP917552 RNL917552 RXH917552 SHD917552 SQZ917552 TAV917552 TKR917552 TUN917552 UEJ917552 UOF917552 UYB917552 VHX917552 VRT917552 WBP917552 WLL917552 WVH917552 C983088 IV983088 SR983088 ACN983088 AMJ983088 AWF983088 BGB983088 BPX983088 BZT983088 CJP983088 CTL983088 DDH983088 DND983088 DWZ983088 EGV983088 EQR983088 FAN983088 FKJ983088 FUF983088 GEB983088 GNX983088 GXT983088 HHP983088 HRL983088 IBH983088 ILD983088 IUZ983088 JEV983088 JOR983088 JYN983088 KIJ983088 KSF983088 LCB983088 LLX983088 LVT983088 MFP983088 MPL983088 MZH983088 NJD983088 NSZ983088 OCV983088 OMR983088 OWN983088 PGJ983088 PQF983088 QAB983088 QJX983088 QTT983088 RDP983088 RNL983088 RXH983088 SHD983088 SQZ983088 TAV983088 TKR983088 TUN983088 UEJ983088 UOF983088 UYB983088 VHX983088 VRT983088 WBP983088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88 A65584 IS65584 SO65584 ACK65584 AMG65584 AWC65584 BFY65584 BPU65584 BZQ65584 CJM65584 CTI65584 DDE65584 DNA65584 DWW65584 EGS65584 EQO65584 FAK65584 FKG65584 FUC65584 GDY65584 GNU65584 GXQ65584 HHM65584 HRI65584 IBE65584 ILA65584 IUW65584 JES65584 JOO65584 JYK65584 KIG65584 KSC65584 LBY65584 LLU65584 LVQ65584 MFM65584 MPI65584 MZE65584 NJA65584 NSW65584 OCS65584 OMO65584 OWK65584 PGG65584 PQC65584 PZY65584 QJU65584 QTQ65584 RDM65584 RNI65584 RXE65584 SHA65584 SQW65584 TAS65584 TKO65584 TUK65584 UEG65584 UOC65584 UXY65584 VHU65584 VRQ65584 WBM65584 WLI65584 WVE65584 A131120 IS131120 SO131120 ACK131120 AMG131120 AWC131120 BFY131120 BPU131120 BZQ131120 CJM131120 CTI131120 DDE131120 DNA131120 DWW131120 EGS131120 EQO131120 FAK131120 FKG131120 FUC131120 GDY131120 GNU131120 GXQ131120 HHM131120 HRI131120 IBE131120 ILA131120 IUW131120 JES131120 JOO131120 JYK131120 KIG131120 KSC131120 LBY131120 LLU131120 LVQ131120 MFM131120 MPI131120 MZE131120 NJA131120 NSW131120 OCS131120 OMO131120 OWK131120 PGG131120 PQC131120 PZY131120 QJU131120 QTQ131120 RDM131120 RNI131120 RXE131120 SHA131120 SQW131120 TAS131120 TKO131120 TUK131120 UEG131120 UOC131120 UXY131120 VHU131120 VRQ131120 WBM131120 WLI131120 WVE131120 A196656 IS196656 SO196656 ACK196656 AMG196656 AWC196656 BFY196656 BPU196656 BZQ196656 CJM196656 CTI196656 DDE196656 DNA196656 DWW196656 EGS196656 EQO196656 FAK196656 FKG196656 FUC196656 GDY196656 GNU196656 GXQ196656 HHM196656 HRI196656 IBE196656 ILA196656 IUW196656 JES196656 JOO196656 JYK196656 KIG196656 KSC196656 LBY196656 LLU196656 LVQ196656 MFM196656 MPI196656 MZE196656 NJA196656 NSW196656 OCS196656 OMO196656 OWK196656 PGG196656 PQC196656 PZY196656 QJU196656 QTQ196656 RDM196656 RNI196656 RXE196656 SHA196656 SQW196656 TAS196656 TKO196656 TUK196656 UEG196656 UOC196656 UXY196656 VHU196656 VRQ196656 WBM196656 WLI196656 WVE196656 A262192 IS262192 SO262192 ACK262192 AMG262192 AWC262192 BFY262192 BPU262192 BZQ262192 CJM262192 CTI262192 DDE262192 DNA262192 DWW262192 EGS262192 EQO262192 FAK262192 FKG262192 FUC262192 GDY262192 GNU262192 GXQ262192 HHM262192 HRI262192 IBE262192 ILA262192 IUW262192 JES262192 JOO262192 JYK262192 KIG262192 KSC262192 LBY262192 LLU262192 LVQ262192 MFM262192 MPI262192 MZE262192 NJA262192 NSW262192 OCS262192 OMO262192 OWK262192 PGG262192 PQC262192 PZY262192 QJU262192 QTQ262192 RDM262192 RNI262192 RXE262192 SHA262192 SQW262192 TAS262192 TKO262192 TUK262192 UEG262192 UOC262192 UXY262192 VHU262192 VRQ262192 WBM262192 WLI262192 WVE262192 A327728 IS327728 SO327728 ACK327728 AMG327728 AWC327728 BFY327728 BPU327728 BZQ327728 CJM327728 CTI327728 DDE327728 DNA327728 DWW327728 EGS327728 EQO327728 FAK327728 FKG327728 FUC327728 GDY327728 GNU327728 GXQ327728 HHM327728 HRI327728 IBE327728 ILA327728 IUW327728 JES327728 JOO327728 JYK327728 KIG327728 KSC327728 LBY327728 LLU327728 LVQ327728 MFM327728 MPI327728 MZE327728 NJA327728 NSW327728 OCS327728 OMO327728 OWK327728 PGG327728 PQC327728 PZY327728 QJU327728 QTQ327728 RDM327728 RNI327728 RXE327728 SHA327728 SQW327728 TAS327728 TKO327728 TUK327728 UEG327728 UOC327728 UXY327728 VHU327728 VRQ327728 WBM327728 WLI327728 WVE327728 A393264 IS393264 SO393264 ACK393264 AMG393264 AWC393264 BFY393264 BPU393264 BZQ393264 CJM393264 CTI393264 DDE393264 DNA393264 DWW393264 EGS393264 EQO393264 FAK393264 FKG393264 FUC393264 GDY393264 GNU393264 GXQ393264 HHM393264 HRI393264 IBE393264 ILA393264 IUW393264 JES393264 JOO393264 JYK393264 KIG393264 KSC393264 LBY393264 LLU393264 LVQ393264 MFM393264 MPI393264 MZE393264 NJA393264 NSW393264 OCS393264 OMO393264 OWK393264 PGG393264 PQC393264 PZY393264 QJU393264 QTQ393264 RDM393264 RNI393264 RXE393264 SHA393264 SQW393264 TAS393264 TKO393264 TUK393264 UEG393264 UOC393264 UXY393264 VHU393264 VRQ393264 WBM393264 WLI393264 WVE393264 A458800 IS458800 SO458800 ACK458800 AMG458800 AWC458800 BFY458800 BPU458800 BZQ458800 CJM458800 CTI458800 DDE458800 DNA458800 DWW458800 EGS458800 EQO458800 FAK458800 FKG458800 FUC458800 GDY458800 GNU458800 GXQ458800 HHM458800 HRI458800 IBE458800 ILA458800 IUW458800 JES458800 JOO458800 JYK458800 KIG458800 KSC458800 LBY458800 LLU458800 LVQ458800 MFM458800 MPI458800 MZE458800 NJA458800 NSW458800 OCS458800 OMO458800 OWK458800 PGG458800 PQC458800 PZY458800 QJU458800 QTQ458800 RDM458800 RNI458800 RXE458800 SHA458800 SQW458800 TAS458800 TKO458800 TUK458800 UEG458800 UOC458800 UXY458800 VHU458800 VRQ458800 WBM458800 WLI458800 WVE458800 A524336 IS524336 SO524336 ACK524336 AMG524336 AWC524336 BFY524336 BPU524336 BZQ524336 CJM524336 CTI524336 DDE524336 DNA524336 DWW524336 EGS524336 EQO524336 FAK524336 FKG524336 FUC524336 GDY524336 GNU524336 GXQ524336 HHM524336 HRI524336 IBE524336 ILA524336 IUW524336 JES524336 JOO524336 JYK524336 KIG524336 KSC524336 LBY524336 LLU524336 LVQ524336 MFM524336 MPI524336 MZE524336 NJA524336 NSW524336 OCS524336 OMO524336 OWK524336 PGG524336 PQC524336 PZY524336 QJU524336 QTQ524336 RDM524336 RNI524336 RXE524336 SHA524336 SQW524336 TAS524336 TKO524336 TUK524336 UEG524336 UOC524336 UXY524336 VHU524336 VRQ524336 WBM524336 WLI524336 WVE524336 A589872 IS589872 SO589872 ACK589872 AMG589872 AWC589872 BFY589872 BPU589872 BZQ589872 CJM589872 CTI589872 DDE589872 DNA589872 DWW589872 EGS589872 EQO589872 FAK589872 FKG589872 FUC589872 GDY589872 GNU589872 GXQ589872 HHM589872 HRI589872 IBE589872 ILA589872 IUW589872 JES589872 JOO589872 JYK589872 KIG589872 KSC589872 LBY589872 LLU589872 LVQ589872 MFM589872 MPI589872 MZE589872 NJA589872 NSW589872 OCS589872 OMO589872 OWK589872 PGG589872 PQC589872 PZY589872 QJU589872 QTQ589872 RDM589872 RNI589872 RXE589872 SHA589872 SQW589872 TAS589872 TKO589872 TUK589872 UEG589872 UOC589872 UXY589872 VHU589872 VRQ589872 WBM589872 WLI589872 WVE589872 A655408 IS655408 SO655408 ACK655408 AMG655408 AWC655408 BFY655408 BPU655408 BZQ655408 CJM655408 CTI655408 DDE655408 DNA655408 DWW655408 EGS655408 EQO655408 FAK655408 FKG655408 FUC655408 GDY655408 GNU655408 GXQ655408 HHM655408 HRI655408 IBE655408 ILA655408 IUW655408 JES655408 JOO655408 JYK655408 KIG655408 KSC655408 LBY655408 LLU655408 LVQ655408 MFM655408 MPI655408 MZE655408 NJA655408 NSW655408 OCS655408 OMO655408 OWK655408 PGG655408 PQC655408 PZY655408 QJU655408 QTQ655408 RDM655408 RNI655408 RXE655408 SHA655408 SQW655408 TAS655408 TKO655408 TUK655408 UEG655408 UOC655408 UXY655408 VHU655408 VRQ655408 WBM655408 WLI655408 WVE655408 A720944 IS720944 SO720944 ACK720944 AMG720944 AWC720944 BFY720944 BPU720944 BZQ720944 CJM720944 CTI720944 DDE720944 DNA720944 DWW720944 EGS720944 EQO720944 FAK720944 FKG720944 FUC720944 GDY720944 GNU720944 GXQ720944 HHM720944 HRI720944 IBE720944 ILA720944 IUW720944 JES720944 JOO720944 JYK720944 KIG720944 KSC720944 LBY720944 LLU720944 LVQ720944 MFM720944 MPI720944 MZE720944 NJA720944 NSW720944 OCS720944 OMO720944 OWK720944 PGG720944 PQC720944 PZY720944 QJU720944 QTQ720944 RDM720944 RNI720944 RXE720944 SHA720944 SQW720944 TAS720944 TKO720944 TUK720944 UEG720944 UOC720944 UXY720944 VHU720944 VRQ720944 WBM720944 WLI720944 WVE720944 A786480 IS786480 SO786480 ACK786480 AMG786480 AWC786480 BFY786480 BPU786480 BZQ786480 CJM786480 CTI786480 DDE786480 DNA786480 DWW786480 EGS786480 EQO786480 FAK786480 FKG786480 FUC786480 GDY786480 GNU786480 GXQ786480 HHM786480 HRI786480 IBE786480 ILA786480 IUW786480 JES786480 JOO786480 JYK786480 KIG786480 KSC786480 LBY786480 LLU786480 LVQ786480 MFM786480 MPI786480 MZE786480 NJA786480 NSW786480 OCS786480 OMO786480 OWK786480 PGG786480 PQC786480 PZY786480 QJU786480 QTQ786480 RDM786480 RNI786480 RXE786480 SHA786480 SQW786480 TAS786480 TKO786480 TUK786480 UEG786480 UOC786480 UXY786480 VHU786480 VRQ786480 WBM786480 WLI786480 WVE786480 A852016 IS852016 SO852016 ACK852016 AMG852016 AWC852016 BFY852016 BPU852016 BZQ852016 CJM852016 CTI852016 DDE852016 DNA852016 DWW852016 EGS852016 EQO852016 FAK852016 FKG852016 FUC852016 GDY852016 GNU852016 GXQ852016 HHM852016 HRI852016 IBE852016 ILA852016 IUW852016 JES852016 JOO852016 JYK852016 KIG852016 KSC852016 LBY852016 LLU852016 LVQ852016 MFM852016 MPI852016 MZE852016 NJA852016 NSW852016 OCS852016 OMO852016 OWK852016 PGG852016 PQC852016 PZY852016 QJU852016 QTQ852016 RDM852016 RNI852016 RXE852016 SHA852016 SQW852016 TAS852016 TKO852016 TUK852016 UEG852016 UOC852016 UXY852016 VHU852016 VRQ852016 WBM852016 WLI852016 WVE852016 A917552 IS917552 SO917552 ACK917552 AMG917552 AWC917552 BFY917552 BPU917552 BZQ917552 CJM917552 CTI917552 DDE917552 DNA917552 DWW917552 EGS917552 EQO917552 FAK917552 FKG917552 FUC917552 GDY917552 GNU917552 GXQ917552 HHM917552 HRI917552 IBE917552 ILA917552 IUW917552 JES917552 JOO917552 JYK917552 KIG917552 KSC917552 LBY917552 LLU917552 LVQ917552 MFM917552 MPI917552 MZE917552 NJA917552 NSW917552 OCS917552 OMO917552 OWK917552 PGG917552 PQC917552 PZY917552 QJU917552 QTQ917552 RDM917552 RNI917552 RXE917552 SHA917552 SQW917552 TAS917552 TKO917552 TUK917552 UEG917552 UOC917552 UXY917552 VHU917552 VRQ917552 WBM917552 WLI917552 WVE917552 A983088 IS983088 SO983088 ACK983088 AMG983088 AWC983088 BFY983088 BPU983088 BZQ983088 CJM983088 CTI983088 DDE983088 DNA983088 DWW983088 EGS983088 EQO983088 FAK983088 FKG983088 FUC983088 GDY983088 GNU983088 GXQ983088 HHM983088 HRI983088 IBE983088 ILA983088 IUW983088 JES983088 JOO983088 JYK983088 KIG983088 KSC983088 LBY983088 LLU983088 LVQ983088 MFM983088 MPI983088 MZE983088 NJA983088 NSW983088 OCS983088 OMO983088 OWK983088 PGG983088 PQC983088 PZY983088 QJU983088 QTQ983088 RDM983088 RNI983088 RXE983088 SHA983088 SQW983088 TAS983088 TKO983088 TUK983088 UEG983088 UOC983088 UXY983088 VHU983088 VRQ983088 WBM983088 WLI983088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57"/>
  <sheetViews>
    <sheetView topLeftCell="A29" zoomScale="80" zoomScaleNormal="80" workbookViewId="0">
      <selection activeCell="O93" sqref="O93: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770</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844</v>
      </c>
      <c r="D10" s="420"/>
      <c r="E10" s="421"/>
      <c r="F10" s="1"/>
      <c r="G10" s="1"/>
      <c r="H10" s="1"/>
      <c r="I10" s="1"/>
      <c r="J10" s="1"/>
      <c r="K10" s="1"/>
      <c r="L10" s="1"/>
      <c r="M10" s="1"/>
      <c r="N10" s="2"/>
    </row>
    <row r="11" spans="2:16" ht="16.5" thickBot="1" x14ac:dyDescent="0.3">
      <c r="B11" s="47" t="s">
        <v>8</v>
      </c>
      <c r="C11" s="48">
        <v>41970</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9"/>
      <c r="D14" s="187" t="s">
        <v>11</v>
      </c>
      <c r="E14" s="187" t="s">
        <v>12</v>
      </c>
      <c r="F14" s="187" t="s">
        <v>28</v>
      </c>
      <c r="G14" s="42"/>
      <c r="I14" s="56"/>
      <c r="J14" s="56"/>
      <c r="K14" s="56"/>
      <c r="L14" s="56"/>
      <c r="M14" s="56"/>
      <c r="N14" s="55"/>
    </row>
    <row r="15" spans="2:16" x14ac:dyDescent="0.25">
      <c r="B15" s="470"/>
      <c r="C15" s="471"/>
      <c r="D15" s="187">
        <v>4</v>
      </c>
      <c r="E15" s="3">
        <v>1252968600</v>
      </c>
      <c r="F15" s="287">
        <v>600</v>
      </c>
      <c r="G15" s="42"/>
      <c r="I15" s="57"/>
      <c r="J15" s="57"/>
      <c r="K15" s="57"/>
      <c r="L15" s="57"/>
      <c r="M15" s="57"/>
      <c r="N15" s="55"/>
    </row>
    <row r="16" spans="2:16" x14ac:dyDescent="0.25">
      <c r="B16" s="470"/>
      <c r="C16" s="471"/>
      <c r="D16" s="187">
        <v>6</v>
      </c>
      <c r="E16" s="3">
        <v>1053997446</v>
      </c>
      <c r="F16" s="287">
        <v>492</v>
      </c>
      <c r="G16" s="42"/>
      <c r="I16" s="57"/>
      <c r="J16" s="57"/>
      <c r="K16" s="57"/>
      <c r="L16" s="57"/>
      <c r="M16" s="57"/>
      <c r="N16" s="55"/>
    </row>
    <row r="17" spans="1:14" x14ac:dyDescent="0.25">
      <c r="B17" s="470"/>
      <c r="C17" s="471"/>
      <c r="D17" s="187">
        <v>10</v>
      </c>
      <c r="E17" s="3">
        <v>1838553610</v>
      </c>
      <c r="F17" s="287">
        <v>758</v>
      </c>
      <c r="G17" s="42"/>
      <c r="I17" s="57"/>
      <c r="J17" s="57"/>
      <c r="K17" s="57"/>
      <c r="L17" s="57"/>
      <c r="M17" s="57"/>
      <c r="N17" s="55"/>
    </row>
    <row r="18" spans="1:14" x14ac:dyDescent="0.25">
      <c r="B18" s="470"/>
      <c r="C18" s="471"/>
      <c r="D18" s="187">
        <v>15</v>
      </c>
      <c r="E18" s="3">
        <v>323099096</v>
      </c>
      <c r="F18" s="287">
        <v>142</v>
      </c>
      <c r="G18" s="42"/>
      <c r="I18" s="57"/>
      <c r="J18" s="57"/>
      <c r="K18" s="57"/>
      <c r="L18" s="57"/>
      <c r="M18" s="57"/>
      <c r="N18" s="55"/>
    </row>
    <row r="19" spans="1:14" x14ac:dyDescent="0.25">
      <c r="B19" s="470"/>
      <c r="C19" s="471"/>
      <c r="D19" s="187">
        <v>17</v>
      </c>
      <c r="E19" s="3">
        <v>1200706876</v>
      </c>
      <c r="F19" s="287">
        <v>482</v>
      </c>
      <c r="G19" s="42"/>
      <c r="I19" s="57"/>
      <c r="J19" s="57"/>
      <c r="K19" s="57"/>
      <c r="L19" s="57"/>
      <c r="M19" s="57"/>
      <c r="N19" s="55"/>
    </row>
    <row r="20" spans="1:14" x14ac:dyDescent="0.25">
      <c r="B20" s="472"/>
      <c r="C20" s="473"/>
      <c r="D20" s="187">
        <v>18</v>
      </c>
      <c r="E20" s="3">
        <v>832050540</v>
      </c>
      <c r="F20" s="287">
        <v>342</v>
      </c>
      <c r="G20" s="42"/>
      <c r="I20" s="57"/>
      <c r="J20" s="57"/>
      <c r="K20" s="57"/>
      <c r="L20" s="57"/>
      <c r="M20" s="57"/>
      <c r="N20" s="55"/>
    </row>
    <row r="21" spans="1:14" x14ac:dyDescent="0.25">
      <c r="B21" s="474" t="s">
        <v>13</v>
      </c>
      <c r="C21" s="475"/>
      <c r="D21" s="187"/>
      <c r="E21" s="7">
        <f>SUM(E15:E20)</f>
        <v>6501376168</v>
      </c>
      <c r="F21" s="286">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+F18*80%</f>
        <v>113.60000000000001</v>
      </c>
      <c r="D23" s="57"/>
      <c r="E23" s="4">
        <f>E18</f>
        <v>323099096</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772</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34" t="s">
        <v>68</v>
      </c>
      <c r="D30" s="69"/>
      <c r="E30" s="42"/>
      <c r="F30" s="42"/>
      <c r="G30" s="42"/>
      <c r="H30" s="42"/>
      <c r="I30" s="54"/>
      <c r="J30" s="54"/>
      <c r="K30" s="54"/>
      <c r="L30" s="54"/>
      <c r="M30" s="54"/>
      <c r="N30" s="55"/>
    </row>
    <row r="31" spans="1:14" x14ac:dyDescent="0.25">
      <c r="A31" s="65"/>
      <c r="B31" s="69" t="s">
        <v>140</v>
      </c>
      <c r="C31" s="234"/>
      <c r="D31" s="244" t="s">
        <v>772</v>
      </c>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234"/>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60</v>
      </c>
      <c r="F38" s="42"/>
      <c r="G38" s="42"/>
      <c r="H38" s="42"/>
      <c r="I38" s="54"/>
      <c r="J38" s="54"/>
      <c r="K38" s="54"/>
      <c r="L38" s="54"/>
      <c r="M38" s="54"/>
      <c r="N38" s="55"/>
    </row>
    <row r="39" spans="1:26" ht="42.75" x14ac:dyDescent="0.25">
      <c r="A39" s="65"/>
      <c r="B39" s="70" t="s">
        <v>143</v>
      </c>
      <c r="C39" s="71">
        <v>60</v>
      </c>
      <c r="D39" s="185">
        <v>60</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75" t="s">
        <v>667</v>
      </c>
      <c r="C47" s="75" t="s">
        <v>667</v>
      </c>
      <c r="D47" s="76" t="s">
        <v>668</v>
      </c>
      <c r="E47" s="264" t="s">
        <v>669</v>
      </c>
      <c r="F47" s="78" t="s">
        <v>135</v>
      </c>
      <c r="G47" s="79" t="s">
        <v>670</v>
      </c>
      <c r="H47" s="80">
        <v>40924</v>
      </c>
      <c r="I47" s="80">
        <v>41273</v>
      </c>
      <c r="J47" s="81" t="s">
        <v>136</v>
      </c>
      <c r="K47" s="136">
        <v>0</v>
      </c>
      <c r="L47" s="136">
        <v>11</v>
      </c>
      <c r="M47" s="136">
        <v>1124</v>
      </c>
      <c r="N47" s="82">
        <v>0</v>
      </c>
      <c r="O47" s="83">
        <v>1028803373</v>
      </c>
      <c r="P47" s="83" t="s">
        <v>845</v>
      </c>
      <c r="Q47" s="84"/>
      <c r="R47" s="85"/>
      <c r="S47" s="85"/>
      <c r="T47" s="85"/>
      <c r="U47" s="85"/>
      <c r="V47" s="85"/>
      <c r="W47" s="85"/>
      <c r="X47" s="85"/>
      <c r="Y47" s="85"/>
      <c r="Z47" s="85"/>
    </row>
    <row r="48" spans="1:26" s="86" customFormat="1" ht="30" x14ac:dyDescent="0.25">
      <c r="A48" s="74">
        <f>+A47+1</f>
        <v>2</v>
      </c>
      <c r="B48" s="75" t="s">
        <v>667</v>
      </c>
      <c r="C48" s="75" t="s">
        <v>667</v>
      </c>
      <c r="D48" s="76" t="s">
        <v>668</v>
      </c>
      <c r="E48" s="264" t="s">
        <v>671</v>
      </c>
      <c r="F48" s="78" t="s">
        <v>135</v>
      </c>
      <c r="G48" s="78" t="s">
        <v>670</v>
      </c>
      <c r="H48" s="80">
        <v>41295</v>
      </c>
      <c r="I48" s="80">
        <v>41639</v>
      </c>
      <c r="J48" s="81" t="s">
        <v>136</v>
      </c>
      <c r="K48" s="136">
        <v>0</v>
      </c>
      <c r="L48" s="136">
        <v>11</v>
      </c>
      <c r="M48" s="136">
        <v>1036</v>
      </c>
      <c r="N48" s="82">
        <v>0</v>
      </c>
      <c r="O48" s="83">
        <v>1038936937</v>
      </c>
      <c r="P48" s="83" t="s">
        <v>846</v>
      </c>
      <c r="Q48" s="84"/>
      <c r="R48" s="85"/>
      <c r="S48" s="85"/>
      <c r="T48" s="85"/>
      <c r="U48" s="85"/>
      <c r="V48" s="85"/>
      <c r="W48" s="85"/>
      <c r="X48" s="85"/>
      <c r="Y48" s="85"/>
      <c r="Z48" s="85"/>
    </row>
    <row r="49" spans="1:26" s="86" customFormat="1" ht="30" x14ac:dyDescent="0.25">
      <c r="A49" s="74">
        <f t="shared" ref="A49" si="0">+A48+1</f>
        <v>3</v>
      </c>
      <c r="B49" s="75" t="s">
        <v>667</v>
      </c>
      <c r="C49" s="75" t="s">
        <v>667</v>
      </c>
      <c r="D49" s="76" t="s">
        <v>668</v>
      </c>
      <c r="E49" s="264" t="s">
        <v>672</v>
      </c>
      <c r="F49" s="78" t="s">
        <v>135</v>
      </c>
      <c r="G49" s="78" t="s">
        <v>670</v>
      </c>
      <c r="H49" s="80">
        <v>41660</v>
      </c>
      <c r="I49" s="80">
        <v>41973</v>
      </c>
      <c r="J49" s="81" t="s">
        <v>136</v>
      </c>
      <c r="K49" s="136">
        <v>0</v>
      </c>
      <c r="L49" s="136">
        <v>10</v>
      </c>
      <c r="M49" s="136">
        <v>826</v>
      </c>
      <c r="N49" s="82">
        <v>0</v>
      </c>
      <c r="O49" s="83">
        <v>944773755</v>
      </c>
      <c r="P49" s="83" t="s">
        <v>847</v>
      </c>
      <c r="Q49" s="84"/>
      <c r="R49" s="85"/>
      <c r="S49" s="85"/>
      <c r="T49" s="85"/>
      <c r="U49" s="85"/>
      <c r="V49" s="85"/>
      <c r="W49" s="85"/>
      <c r="X49" s="85"/>
      <c r="Y49" s="85"/>
      <c r="Z49" s="85"/>
    </row>
    <row r="50" spans="1:26" s="86" customFormat="1" x14ac:dyDescent="0.25">
      <c r="A50" s="74"/>
      <c r="B50" s="87" t="s">
        <v>15</v>
      </c>
      <c r="C50" s="76"/>
      <c r="D50" s="75"/>
      <c r="E50" s="77"/>
      <c r="F50" s="78"/>
      <c r="G50" s="78"/>
      <c r="H50" s="78"/>
      <c r="I50" s="81"/>
      <c r="J50" s="81"/>
      <c r="K50" s="88">
        <f>SUM(K47:K49)</f>
        <v>0</v>
      </c>
      <c r="L50" s="88">
        <f>SUM(L47:L49)</f>
        <v>32</v>
      </c>
      <c r="M50" s="265">
        <f>SUM(M47:M49)</f>
        <v>2986</v>
      </c>
      <c r="N50" s="88">
        <f>SUM(N47:N49)</f>
        <v>0</v>
      </c>
      <c r="O50" s="83"/>
      <c r="P50" s="83"/>
      <c r="Q50" s="90"/>
    </row>
    <row r="51" spans="1:26" x14ac:dyDescent="0.25">
      <c r="E51" s="91"/>
    </row>
    <row r="52" spans="1:26" x14ac:dyDescent="0.25">
      <c r="B52" s="425" t="s">
        <v>27</v>
      </c>
      <c r="C52" s="425" t="s">
        <v>26</v>
      </c>
      <c r="D52" s="427" t="s">
        <v>33</v>
      </c>
      <c r="E52" s="427"/>
    </row>
    <row r="53" spans="1:26" x14ac:dyDescent="0.25">
      <c r="B53" s="426"/>
      <c r="C53" s="426"/>
      <c r="D53" s="188" t="s">
        <v>22</v>
      </c>
      <c r="E53" s="93" t="s">
        <v>23</v>
      </c>
    </row>
    <row r="54" spans="1:26" ht="30.6" customHeight="1" x14ac:dyDescent="0.25">
      <c r="B54" s="94" t="s">
        <v>20</v>
      </c>
      <c r="C54" s="95">
        <f>+K50</f>
        <v>0</v>
      </c>
      <c r="D54" s="69"/>
      <c r="E54" s="234" t="s">
        <v>772</v>
      </c>
      <c r="F54" s="96"/>
      <c r="G54" s="96"/>
      <c r="H54" s="96"/>
      <c r="I54" s="96"/>
      <c r="J54" s="96"/>
      <c r="K54" s="96"/>
      <c r="L54" s="96"/>
      <c r="M54" s="96"/>
    </row>
    <row r="55" spans="1:26" ht="30" customHeight="1" x14ac:dyDescent="0.25">
      <c r="B55" s="94" t="s">
        <v>24</v>
      </c>
      <c r="C55" s="95">
        <f>+M50</f>
        <v>2986</v>
      </c>
      <c r="D55" s="234" t="s">
        <v>68</v>
      </c>
      <c r="E55" s="69"/>
    </row>
    <row r="56" spans="1:26" x14ac:dyDescent="0.25">
      <c r="B56" s="97"/>
      <c r="C56" s="437"/>
      <c r="D56" s="437"/>
      <c r="E56" s="437"/>
      <c r="F56" s="437"/>
      <c r="G56" s="437"/>
      <c r="H56" s="437"/>
      <c r="I56" s="437"/>
      <c r="J56" s="437"/>
      <c r="K56" s="437"/>
      <c r="L56" s="437"/>
      <c r="M56" s="437"/>
      <c r="N56" s="437"/>
    </row>
    <row r="57" spans="1:26" ht="28.15" customHeight="1" thickBot="1" x14ac:dyDescent="0.3"/>
    <row r="58" spans="1:26" ht="27" thickBot="1" x14ac:dyDescent="0.3">
      <c r="B58" s="438" t="s">
        <v>100</v>
      </c>
      <c r="C58" s="438"/>
      <c r="D58" s="438"/>
      <c r="E58" s="438"/>
      <c r="F58" s="438"/>
      <c r="G58" s="438"/>
      <c r="H58" s="438"/>
      <c r="I58" s="438"/>
      <c r="J58" s="438"/>
      <c r="K58" s="438"/>
      <c r="L58" s="438"/>
      <c r="M58" s="438"/>
      <c r="N58" s="438"/>
    </row>
    <row r="61" spans="1:26" ht="109.5" customHeight="1" x14ac:dyDescent="0.25">
      <c r="B61" s="197" t="s">
        <v>148</v>
      </c>
      <c r="C61" s="9" t="s">
        <v>2</v>
      </c>
      <c r="D61" s="9" t="s">
        <v>102</v>
      </c>
      <c r="E61" s="9" t="s">
        <v>101</v>
      </c>
      <c r="F61" s="9" t="s">
        <v>103</v>
      </c>
      <c r="G61" s="9" t="s">
        <v>104</v>
      </c>
      <c r="H61" s="9" t="s">
        <v>105</v>
      </c>
      <c r="I61" s="9" t="s">
        <v>106</v>
      </c>
      <c r="J61" s="9" t="s">
        <v>107</v>
      </c>
      <c r="K61" s="9" t="s">
        <v>108</v>
      </c>
      <c r="L61" s="9" t="s">
        <v>109</v>
      </c>
      <c r="M61" s="16" t="s">
        <v>110</v>
      </c>
      <c r="N61" s="16" t="s">
        <v>111</v>
      </c>
      <c r="O61" s="439" t="s">
        <v>3</v>
      </c>
      <c r="P61" s="440"/>
      <c r="Q61" s="9" t="s">
        <v>17</v>
      </c>
    </row>
    <row r="62" spans="1:26" x14ac:dyDescent="0.25">
      <c r="B62" s="98" t="s">
        <v>256</v>
      </c>
      <c r="C62" s="98" t="s">
        <v>257</v>
      </c>
      <c r="D62" s="43" t="s">
        <v>673</v>
      </c>
      <c r="E62" s="43">
        <v>150</v>
      </c>
      <c r="F62" s="99" t="s">
        <v>670</v>
      </c>
      <c r="G62" s="99" t="s">
        <v>670</v>
      </c>
      <c r="H62" s="99" t="s">
        <v>670</v>
      </c>
      <c r="I62" s="99" t="s">
        <v>135</v>
      </c>
      <c r="J62" s="98" t="s">
        <v>135</v>
      </c>
      <c r="K62" s="69" t="s">
        <v>135</v>
      </c>
      <c r="L62" s="69" t="s">
        <v>135</v>
      </c>
      <c r="M62" s="69" t="s">
        <v>135</v>
      </c>
      <c r="N62" s="69" t="s">
        <v>135</v>
      </c>
      <c r="O62" s="428"/>
      <c r="P62" s="429"/>
      <c r="Q62" s="69" t="s">
        <v>135</v>
      </c>
    </row>
    <row r="63" spans="1:26" x14ac:dyDescent="0.25">
      <c r="B63" s="98"/>
      <c r="C63" s="98"/>
      <c r="D63" s="43" t="s">
        <v>674</v>
      </c>
      <c r="E63" s="43">
        <v>50</v>
      </c>
      <c r="F63" s="99" t="s">
        <v>670</v>
      </c>
      <c r="G63" s="99" t="s">
        <v>670</v>
      </c>
      <c r="H63" s="99" t="s">
        <v>670</v>
      </c>
      <c r="I63" s="99" t="s">
        <v>135</v>
      </c>
      <c r="J63" s="98" t="s">
        <v>135</v>
      </c>
      <c r="K63" s="69" t="s">
        <v>135</v>
      </c>
      <c r="L63" s="69" t="s">
        <v>135</v>
      </c>
      <c r="M63" s="69" t="s">
        <v>135</v>
      </c>
      <c r="N63" s="69" t="s">
        <v>135</v>
      </c>
      <c r="O63" s="428"/>
      <c r="P63" s="429"/>
      <c r="Q63" s="69" t="s">
        <v>135</v>
      </c>
    </row>
    <row r="64" spans="1:26" x14ac:dyDescent="0.25">
      <c r="B64" s="98"/>
      <c r="C64" s="98"/>
      <c r="D64" s="43" t="s">
        <v>675</v>
      </c>
      <c r="E64" s="43">
        <v>50</v>
      </c>
      <c r="F64" s="99" t="s">
        <v>670</v>
      </c>
      <c r="G64" s="99" t="s">
        <v>670</v>
      </c>
      <c r="H64" s="99" t="s">
        <v>670</v>
      </c>
      <c r="I64" s="99" t="s">
        <v>135</v>
      </c>
      <c r="J64" s="98" t="s">
        <v>135</v>
      </c>
      <c r="K64" s="69" t="s">
        <v>135</v>
      </c>
      <c r="L64" s="69" t="s">
        <v>135</v>
      </c>
      <c r="M64" s="69" t="s">
        <v>135</v>
      </c>
      <c r="N64" s="69" t="s">
        <v>135</v>
      </c>
      <c r="O64" s="428"/>
      <c r="P64" s="429"/>
      <c r="Q64" s="69" t="s">
        <v>135</v>
      </c>
    </row>
    <row r="65" spans="2:17" x14ac:dyDescent="0.25">
      <c r="B65" s="98"/>
      <c r="C65" s="98"/>
      <c r="D65" s="43" t="s">
        <v>676</v>
      </c>
      <c r="E65" s="43">
        <v>100</v>
      </c>
      <c r="F65" s="99" t="s">
        <v>670</v>
      </c>
      <c r="G65" s="99" t="s">
        <v>670</v>
      </c>
      <c r="H65" s="99" t="s">
        <v>670</v>
      </c>
      <c r="I65" s="99" t="s">
        <v>135</v>
      </c>
      <c r="J65" s="98" t="s">
        <v>135</v>
      </c>
      <c r="K65" s="69" t="s">
        <v>135</v>
      </c>
      <c r="L65" s="69" t="s">
        <v>135</v>
      </c>
      <c r="M65" s="69" t="s">
        <v>135</v>
      </c>
      <c r="N65" s="69" t="s">
        <v>135</v>
      </c>
      <c r="O65" s="428"/>
      <c r="P65" s="429"/>
      <c r="Q65" s="69" t="s">
        <v>135</v>
      </c>
    </row>
    <row r="66" spans="2:17" x14ac:dyDescent="0.25">
      <c r="B66" s="98"/>
      <c r="C66" s="98"/>
      <c r="D66" s="43" t="s">
        <v>677</v>
      </c>
      <c r="E66" s="43">
        <v>50</v>
      </c>
      <c r="F66" s="99" t="s">
        <v>670</v>
      </c>
      <c r="G66" s="99" t="s">
        <v>670</v>
      </c>
      <c r="H66" s="99" t="s">
        <v>670</v>
      </c>
      <c r="I66" s="99" t="s">
        <v>135</v>
      </c>
      <c r="J66" s="98" t="s">
        <v>135</v>
      </c>
      <c r="K66" s="69" t="s">
        <v>135</v>
      </c>
      <c r="L66" s="69" t="s">
        <v>135</v>
      </c>
      <c r="M66" s="69" t="s">
        <v>135</v>
      </c>
      <c r="N66" s="69" t="s">
        <v>135</v>
      </c>
      <c r="O66" s="428"/>
      <c r="P66" s="429"/>
      <c r="Q66" s="69" t="s">
        <v>135</v>
      </c>
    </row>
    <row r="67" spans="2:17" x14ac:dyDescent="0.25">
      <c r="B67" s="98"/>
      <c r="C67" s="98"/>
      <c r="D67" s="43" t="s">
        <v>678</v>
      </c>
      <c r="E67" s="43">
        <v>50</v>
      </c>
      <c r="F67" s="99" t="s">
        <v>670</v>
      </c>
      <c r="G67" s="99" t="s">
        <v>670</v>
      </c>
      <c r="H67" s="99" t="s">
        <v>670</v>
      </c>
      <c r="I67" s="99" t="s">
        <v>679</v>
      </c>
      <c r="J67" s="98" t="s">
        <v>135</v>
      </c>
      <c r="K67" s="69" t="s">
        <v>135</v>
      </c>
      <c r="L67" s="69" t="s">
        <v>135</v>
      </c>
      <c r="M67" s="69" t="s">
        <v>135</v>
      </c>
      <c r="N67" s="69" t="s">
        <v>135</v>
      </c>
      <c r="O67" s="428"/>
      <c r="P67" s="429"/>
      <c r="Q67" s="69" t="s">
        <v>135</v>
      </c>
    </row>
    <row r="68" spans="2:17" x14ac:dyDescent="0.25">
      <c r="B68" s="69"/>
      <c r="C68" s="69"/>
      <c r="D68" s="69" t="s">
        <v>680</v>
      </c>
      <c r="E68" s="69">
        <v>50</v>
      </c>
      <c r="F68" s="99" t="s">
        <v>670</v>
      </c>
      <c r="G68" s="99" t="s">
        <v>670</v>
      </c>
      <c r="H68" s="99" t="s">
        <v>670</v>
      </c>
      <c r="I68" s="99" t="s">
        <v>679</v>
      </c>
      <c r="J68" s="98" t="s">
        <v>135</v>
      </c>
      <c r="K68" s="69" t="s">
        <v>135</v>
      </c>
      <c r="L68" s="69" t="s">
        <v>135</v>
      </c>
      <c r="M68" s="69" t="s">
        <v>135</v>
      </c>
      <c r="N68" s="69" t="s">
        <v>135</v>
      </c>
      <c r="O68" s="428"/>
      <c r="P68" s="429"/>
      <c r="Q68" s="69" t="s">
        <v>135</v>
      </c>
    </row>
    <row r="69" spans="2:17" x14ac:dyDescent="0.25">
      <c r="B69" s="69"/>
      <c r="C69" s="69"/>
      <c r="D69" s="69" t="s">
        <v>681</v>
      </c>
      <c r="E69" s="69">
        <v>50</v>
      </c>
      <c r="F69" s="99" t="s">
        <v>670</v>
      </c>
      <c r="G69" s="99" t="s">
        <v>670</v>
      </c>
      <c r="H69" s="99" t="s">
        <v>670</v>
      </c>
      <c r="I69" s="99" t="s">
        <v>679</v>
      </c>
      <c r="J69" s="98" t="s">
        <v>135</v>
      </c>
      <c r="K69" s="69" t="s">
        <v>135</v>
      </c>
      <c r="L69" s="69" t="s">
        <v>135</v>
      </c>
      <c r="M69" s="69" t="s">
        <v>135</v>
      </c>
      <c r="N69" s="69" t="s">
        <v>135</v>
      </c>
      <c r="O69" s="428"/>
      <c r="P69" s="429"/>
      <c r="Q69" s="69" t="s">
        <v>135</v>
      </c>
    </row>
    <row r="70" spans="2:17" x14ac:dyDescent="0.25">
      <c r="B70" s="69"/>
      <c r="C70" s="69"/>
      <c r="D70" s="69" t="s">
        <v>682</v>
      </c>
      <c r="E70" s="69">
        <v>50</v>
      </c>
      <c r="F70" s="99" t="s">
        <v>670</v>
      </c>
      <c r="G70" s="99" t="s">
        <v>670</v>
      </c>
      <c r="H70" s="99" t="s">
        <v>670</v>
      </c>
      <c r="I70" s="99" t="s">
        <v>135</v>
      </c>
      <c r="J70" s="98" t="s">
        <v>135</v>
      </c>
      <c r="K70" s="69" t="s">
        <v>135</v>
      </c>
      <c r="L70" s="69" t="s">
        <v>135</v>
      </c>
      <c r="M70" s="69" t="s">
        <v>135</v>
      </c>
      <c r="N70" s="69" t="s">
        <v>135</v>
      </c>
      <c r="O70" s="428"/>
      <c r="P70" s="429"/>
      <c r="Q70" s="69" t="s">
        <v>135</v>
      </c>
    </row>
    <row r="71" spans="2:17" x14ac:dyDescent="0.25">
      <c r="B71" s="69"/>
      <c r="C71" s="69"/>
      <c r="D71" s="69" t="s">
        <v>683</v>
      </c>
      <c r="E71" s="69">
        <v>250</v>
      </c>
      <c r="F71" s="99" t="s">
        <v>670</v>
      </c>
      <c r="G71" s="99" t="s">
        <v>670</v>
      </c>
      <c r="H71" s="99" t="s">
        <v>670</v>
      </c>
      <c r="I71" s="99" t="s">
        <v>135</v>
      </c>
      <c r="J71" s="98" t="s">
        <v>135</v>
      </c>
      <c r="K71" s="69" t="s">
        <v>135</v>
      </c>
      <c r="L71" s="69" t="s">
        <v>135</v>
      </c>
      <c r="M71" s="69" t="s">
        <v>135</v>
      </c>
      <c r="N71" s="69" t="s">
        <v>135</v>
      </c>
      <c r="O71" s="428"/>
      <c r="P71" s="429"/>
      <c r="Q71" s="69" t="s">
        <v>135</v>
      </c>
    </row>
    <row r="72" spans="2:17" x14ac:dyDescent="0.25">
      <c r="B72" s="69"/>
      <c r="C72" s="69"/>
      <c r="D72" s="69" t="s">
        <v>684</v>
      </c>
      <c r="E72" s="69">
        <v>50</v>
      </c>
      <c r="F72" s="99" t="s">
        <v>670</v>
      </c>
      <c r="G72" s="99" t="s">
        <v>670</v>
      </c>
      <c r="H72" s="99" t="s">
        <v>670</v>
      </c>
      <c r="I72" s="99" t="s">
        <v>135</v>
      </c>
      <c r="J72" s="98" t="s">
        <v>135</v>
      </c>
      <c r="K72" s="69" t="s">
        <v>135</v>
      </c>
      <c r="L72" s="69" t="s">
        <v>135</v>
      </c>
      <c r="M72" s="69" t="s">
        <v>135</v>
      </c>
      <c r="N72" s="69" t="s">
        <v>135</v>
      </c>
      <c r="O72" s="428"/>
      <c r="P72" s="429"/>
      <c r="Q72" s="69" t="s">
        <v>135</v>
      </c>
    </row>
    <row r="73" spans="2:17" x14ac:dyDescent="0.25">
      <c r="B73" s="69"/>
      <c r="C73" s="69"/>
      <c r="D73" s="69" t="s">
        <v>685</v>
      </c>
      <c r="E73" s="69">
        <v>100</v>
      </c>
      <c r="F73" s="99" t="s">
        <v>670</v>
      </c>
      <c r="G73" s="99" t="s">
        <v>670</v>
      </c>
      <c r="H73" s="99" t="s">
        <v>670</v>
      </c>
      <c r="I73" s="99" t="s">
        <v>135</v>
      </c>
      <c r="J73" s="98" t="s">
        <v>135</v>
      </c>
      <c r="K73" s="69" t="s">
        <v>135</v>
      </c>
      <c r="L73" s="69" t="s">
        <v>135</v>
      </c>
      <c r="M73" s="69" t="s">
        <v>135</v>
      </c>
      <c r="N73" s="69" t="s">
        <v>135</v>
      </c>
      <c r="O73" s="428"/>
      <c r="P73" s="429"/>
      <c r="Q73" s="69" t="s">
        <v>135</v>
      </c>
    </row>
    <row r="74" spans="2:17" x14ac:dyDescent="0.25">
      <c r="B74" s="69"/>
      <c r="C74" s="69"/>
      <c r="D74" s="69" t="s">
        <v>686</v>
      </c>
      <c r="E74" s="69">
        <v>50</v>
      </c>
      <c r="F74" s="99" t="s">
        <v>670</v>
      </c>
      <c r="G74" s="99" t="s">
        <v>670</v>
      </c>
      <c r="H74" s="99" t="s">
        <v>670</v>
      </c>
      <c r="I74" s="99" t="s">
        <v>679</v>
      </c>
      <c r="J74" s="98" t="s">
        <v>135</v>
      </c>
      <c r="K74" s="69" t="s">
        <v>135</v>
      </c>
      <c r="L74" s="69" t="s">
        <v>135</v>
      </c>
      <c r="M74" s="69" t="s">
        <v>135</v>
      </c>
      <c r="N74" s="69" t="s">
        <v>135</v>
      </c>
      <c r="O74" s="428"/>
      <c r="P74" s="429"/>
      <c r="Q74" s="69" t="s">
        <v>135</v>
      </c>
    </row>
    <row r="75" spans="2:17" x14ac:dyDescent="0.25">
      <c r="B75" s="69"/>
      <c r="C75" s="69"/>
      <c r="D75" s="69" t="s">
        <v>687</v>
      </c>
      <c r="E75" s="69">
        <v>200</v>
      </c>
      <c r="F75" s="99" t="s">
        <v>670</v>
      </c>
      <c r="G75" s="99" t="s">
        <v>670</v>
      </c>
      <c r="H75" s="99" t="s">
        <v>670</v>
      </c>
      <c r="I75" s="99" t="s">
        <v>135</v>
      </c>
      <c r="J75" s="98" t="s">
        <v>135</v>
      </c>
      <c r="K75" s="69" t="s">
        <v>135</v>
      </c>
      <c r="L75" s="69" t="s">
        <v>135</v>
      </c>
      <c r="M75" s="69" t="s">
        <v>135</v>
      </c>
      <c r="N75" s="69" t="s">
        <v>135</v>
      </c>
      <c r="O75" s="428"/>
      <c r="P75" s="429"/>
      <c r="Q75" s="69" t="s">
        <v>135</v>
      </c>
    </row>
    <row r="76" spans="2:17" x14ac:dyDescent="0.25">
      <c r="B76" s="69"/>
      <c r="C76" s="69"/>
      <c r="D76" s="69" t="s">
        <v>688</v>
      </c>
      <c r="E76" s="69">
        <v>200</v>
      </c>
      <c r="F76" s="99" t="s">
        <v>670</v>
      </c>
      <c r="G76" s="99" t="s">
        <v>670</v>
      </c>
      <c r="H76" s="99" t="s">
        <v>670</v>
      </c>
      <c r="I76" s="99" t="s">
        <v>135</v>
      </c>
      <c r="J76" s="98" t="s">
        <v>135</v>
      </c>
      <c r="K76" s="69" t="s">
        <v>135</v>
      </c>
      <c r="L76" s="69" t="s">
        <v>135</v>
      </c>
      <c r="M76" s="69" t="s">
        <v>135</v>
      </c>
      <c r="N76" s="69" t="s">
        <v>135</v>
      </c>
      <c r="O76" s="428"/>
      <c r="P76" s="429"/>
      <c r="Q76" s="69" t="s">
        <v>135</v>
      </c>
    </row>
    <row r="77" spans="2:17" x14ac:dyDescent="0.25">
      <c r="B77" s="69"/>
      <c r="C77" s="69"/>
      <c r="D77" s="69" t="s">
        <v>689</v>
      </c>
      <c r="E77" s="69">
        <v>100</v>
      </c>
      <c r="F77" s="99" t="s">
        <v>670</v>
      </c>
      <c r="G77" s="99" t="s">
        <v>670</v>
      </c>
      <c r="H77" s="99" t="s">
        <v>670</v>
      </c>
      <c r="I77" s="99" t="s">
        <v>679</v>
      </c>
      <c r="J77" s="98" t="s">
        <v>135</v>
      </c>
      <c r="K77" s="69" t="s">
        <v>135</v>
      </c>
      <c r="L77" s="69" t="s">
        <v>135</v>
      </c>
      <c r="M77" s="69" t="s">
        <v>135</v>
      </c>
      <c r="N77" s="69" t="s">
        <v>135</v>
      </c>
      <c r="O77" s="428"/>
      <c r="P77" s="429"/>
      <c r="Q77" s="69" t="s">
        <v>135</v>
      </c>
    </row>
    <row r="78" spans="2:17" x14ac:dyDescent="0.25">
      <c r="B78" s="69"/>
      <c r="C78" s="69"/>
      <c r="D78" s="69" t="s">
        <v>690</v>
      </c>
      <c r="E78" s="69">
        <v>300</v>
      </c>
      <c r="F78" s="99" t="s">
        <v>670</v>
      </c>
      <c r="G78" s="99" t="s">
        <v>670</v>
      </c>
      <c r="H78" s="99" t="s">
        <v>670</v>
      </c>
      <c r="I78" s="99" t="s">
        <v>135</v>
      </c>
      <c r="J78" s="98" t="s">
        <v>135</v>
      </c>
      <c r="K78" s="69" t="s">
        <v>135</v>
      </c>
      <c r="L78" s="69" t="s">
        <v>135</v>
      </c>
      <c r="M78" s="69" t="s">
        <v>135</v>
      </c>
      <c r="N78" s="69" t="s">
        <v>135</v>
      </c>
      <c r="O78" s="428"/>
      <c r="P78" s="429"/>
      <c r="Q78" s="69" t="s">
        <v>135</v>
      </c>
    </row>
    <row r="79" spans="2:17" x14ac:dyDescent="0.25">
      <c r="B79" s="69"/>
      <c r="C79" s="69"/>
      <c r="D79" s="69" t="s">
        <v>691</v>
      </c>
      <c r="E79" s="69">
        <v>100</v>
      </c>
      <c r="F79" s="99" t="s">
        <v>670</v>
      </c>
      <c r="G79" s="99" t="s">
        <v>670</v>
      </c>
      <c r="H79" s="99" t="s">
        <v>670</v>
      </c>
      <c r="I79" s="99" t="s">
        <v>135</v>
      </c>
      <c r="J79" s="98" t="s">
        <v>135</v>
      </c>
      <c r="K79" s="69" t="s">
        <v>135</v>
      </c>
      <c r="L79" s="69" t="s">
        <v>135</v>
      </c>
      <c r="M79" s="69" t="s">
        <v>135</v>
      </c>
      <c r="N79" s="69" t="s">
        <v>135</v>
      </c>
      <c r="O79" s="428"/>
      <c r="P79" s="429"/>
      <c r="Q79" s="69" t="s">
        <v>135</v>
      </c>
    </row>
    <row r="80" spans="2:17" x14ac:dyDescent="0.25">
      <c r="B80" s="69"/>
      <c r="C80" s="69"/>
      <c r="D80" s="69" t="s">
        <v>692</v>
      </c>
      <c r="E80" s="69">
        <v>50</v>
      </c>
      <c r="F80" s="99" t="s">
        <v>670</v>
      </c>
      <c r="G80" s="99" t="s">
        <v>670</v>
      </c>
      <c r="H80" s="99" t="s">
        <v>670</v>
      </c>
      <c r="I80" s="99" t="s">
        <v>135</v>
      </c>
      <c r="J80" s="98" t="s">
        <v>135</v>
      </c>
      <c r="K80" s="69" t="s">
        <v>135</v>
      </c>
      <c r="L80" s="69" t="s">
        <v>135</v>
      </c>
      <c r="M80" s="69" t="s">
        <v>135</v>
      </c>
      <c r="N80" s="69" t="s">
        <v>135</v>
      </c>
      <c r="O80" s="428"/>
      <c r="P80" s="429"/>
      <c r="Q80" s="69" t="s">
        <v>135</v>
      </c>
    </row>
    <row r="81" spans="1:17" x14ac:dyDescent="0.25">
      <c r="B81" s="69" t="s">
        <v>773</v>
      </c>
      <c r="C81" s="69" t="s">
        <v>255</v>
      </c>
      <c r="D81" s="69" t="s">
        <v>689</v>
      </c>
      <c r="E81" s="69">
        <v>42</v>
      </c>
      <c r="F81" s="99" t="s">
        <v>670</v>
      </c>
      <c r="G81" s="99" t="s">
        <v>670</v>
      </c>
      <c r="H81" s="99" t="s">
        <v>670</v>
      </c>
      <c r="I81" s="99" t="s">
        <v>679</v>
      </c>
      <c r="J81" s="98" t="s">
        <v>135</v>
      </c>
      <c r="K81" s="69" t="s">
        <v>135</v>
      </c>
      <c r="L81" s="69" t="s">
        <v>135</v>
      </c>
      <c r="M81" s="69" t="s">
        <v>135</v>
      </c>
      <c r="N81" s="69" t="s">
        <v>135</v>
      </c>
      <c r="O81" s="428"/>
      <c r="P81" s="429"/>
      <c r="Q81" s="69" t="s">
        <v>135</v>
      </c>
    </row>
    <row r="82" spans="1:17" x14ac:dyDescent="0.25">
      <c r="B82" s="61"/>
      <c r="C82" s="61"/>
      <c r="D82" s="61"/>
      <c r="E82" s="61"/>
      <c r="F82" s="61"/>
      <c r="G82" s="61"/>
      <c r="H82" s="61"/>
      <c r="I82" s="61"/>
      <c r="J82" s="61"/>
      <c r="K82" s="61"/>
      <c r="L82" s="61"/>
      <c r="M82" s="61"/>
      <c r="N82" s="61"/>
      <c r="O82" s="250"/>
      <c r="P82" s="250"/>
      <c r="Q82" s="61"/>
    </row>
    <row r="83" spans="1:17" x14ac:dyDescent="0.25">
      <c r="B83" s="44" t="s">
        <v>1</v>
      </c>
    </row>
    <row r="84" spans="1:17" x14ac:dyDescent="0.25">
      <c r="B84" s="44" t="s">
        <v>36</v>
      </c>
    </row>
    <row r="85" spans="1:17" x14ac:dyDescent="0.25">
      <c r="B85" s="44" t="s">
        <v>61</v>
      </c>
    </row>
    <row r="87" spans="1:17" ht="15.75" thickBot="1" x14ac:dyDescent="0.3"/>
    <row r="88" spans="1:17" ht="27" thickBot="1" x14ac:dyDescent="0.3">
      <c r="B88" s="430" t="s">
        <v>37</v>
      </c>
      <c r="C88" s="431"/>
      <c r="D88" s="431"/>
      <c r="E88" s="431"/>
      <c r="F88" s="431"/>
      <c r="G88" s="431"/>
      <c r="H88" s="431"/>
      <c r="I88" s="431"/>
      <c r="J88" s="431"/>
      <c r="K88" s="431"/>
      <c r="L88" s="431"/>
      <c r="M88" s="431"/>
      <c r="N88" s="432"/>
    </row>
    <row r="93" spans="1:17" ht="76.5" customHeight="1" x14ac:dyDescent="0.25">
      <c r="A93" s="441"/>
      <c r="B93" s="441" t="s">
        <v>0</v>
      </c>
      <c r="C93" s="441" t="s">
        <v>38</v>
      </c>
      <c r="D93" s="441" t="s">
        <v>39</v>
      </c>
      <c r="E93" s="441" t="s">
        <v>112</v>
      </c>
      <c r="F93" s="441" t="s">
        <v>114</v>
      </c>
      <c r="G93" s="441" t="s">
        <v>115</v>
      </c>
      <c r="H93" s="441" t="s">
        <v>116</v>
      </c>
      <c r="I93" s="441" t="s">
        <v>113</v>
      </c>
      <c r="J93" s="439" t="s">
        <v>117</v>
      </c>
      <c r="K93" s="443"/>
      <c r="L93" s="440"/>
      <c r="M93" s="441" t="s">
        <v>121</v>
      </c>
      <c r="N93" s="441" t="s">
        <v>40</v>
      </c>
      <c r="O93" s="441" t="s">
        <v>41</v>
      </c>
      <c r="P93" s="445" t="s">
        <v>3</v>
      </c>
      <c r="Q93" s="446"/>
    </row>
    <row r="94" spans="1:17" ht="60.75" customHeight="1" x14ac:dyDescent="0.25">
      <c r="A94" s="442"/>
      <c r="B94" s="442"/>
      <c r="C94" s="442"/>
      <c r="D94" s="442"/>
      <c r="E94" s="442"/>
      <c r="F94" s="442"/>
      <c r="G94" s="442"/>
      <c r="H94" s="442"/>
      <c r="I94" s="442"/>
      <c r="J94" s="21" t="s">
        <v>118</v>
      </c>
      <c r="K94" s="239" t="s">
        <v>119</v>
      </c>
      <c r="L94" s="21" t="s">
        <v>120</v>
      </c>
      <c r="M94" s="442"/>
      <c r="N94" s="442"/>
      <c r="O94" s="442"/>
      <c r="P94" s="447"/>
      <c r="Q94" s="448"/>
    </row>
    <row r="95" spans="1:17" ht="45" x14ac:dyDescent="0.25">
      <c r="B95" s="281" t="s">
        <v>42</v>
      </c>
      <c r="C95" s="282" t="s">
        <v>848</v>
      </c>
      <c r="D95" s="180" t="s">
        <v>849</v>
      </c>
      <c r="E95" s="180">
        <v>30506952</v>
      </c>
      <c r="F95" s="190" t="s">
        <v>850</v>
      </c>
      <c r="G95" s="190" t="s">
        <v>263</v>
      </c>
      <c r="H95" s="194">
        <v>38527</v>
      </c>
      <c r="I95" s="180"/>
      <c r="J95" s="100" t="s">
        <v>796</v>
      </c>
      <c r="K95" s="178" t="s">
        <v>851</v>
      </c>
      <c r="L95" s="202" t="s">
        <v>852</v>
      </c>
      <c r="M95" s="185" t="s">
        <v>135</v>
      </c>
      <c r="N95" s="185" t="s">
        <v>136</v>
      </c>
      <c r="O95" s="185" t="s">
        <v>135</v>
      </c>
      <c r="P95" s="449" t="s">
        <v>853</v>
      </c>
      <c r="Q95" s="449"/>
    </row>
    <row r="96" spans="1:17" s="54" customFormat="1" ht="51.75" customHeight="1" x14ac:dyDescent="0.25">
      <c r="B96" s="100" t="s">
        <v>43</v>
      </c>
      <c r="C96" s="269" t="s">
        <v>848</v>
      </c>
      <c r="D96" s="189" t="s">
        <v>854</v>
      </c>
      <c r="E96" s="185">
        <v>17658409</v>
      </c>
      <c r="F96" s="189" t="s">
        <v>445</v>
      </c>
      <c r="G96" s="202" t="s">
        <v>345</v>
      </c>
      <c r="H96" s="196">
        <v>39620</v>
      </c>
      <c r="I96" s="185">
        <v>106416</v>
      </c>
      <c r="J96" s="189" t="s">
        <v>796</v>
      </c>
      <c r="K96" s="178" t="s">
        <v>716</v>
      </c>
      <c r="L96" s="189" t="s">
        <v>829</v>
      </c>
      <c r="M96" s="185" t="s">
        <v>135</v>
      </c>
      <c r="N96" s="185" t="s">
        <v>135</v>
      </c>
      <c r="O96" s="185" t="s">
        <v>135</v>
      </c>
      <c r="P96" s="449"/>
      <c r="Q96" s="449"/>
    </row>
    <row r="97" spans="2:17" x14ac:dyDescent="0.25">
      <c r="B97" s="275"/>
      <c r="C97" s="65"/>
      <c r="D97" s="276"/>
      <c r="E97" s="276"/>
      <c r="F97" s="65"/>
      <c r="G97" s="277"/>
      <c r="H97" s="278"/>
      <c r="I97" s="279"/>
      <c r="J97" s="275"/>
      <c r="K97" s="280"/>
      <c r="L97" s="277"/>
      <c r="M97" s="250"/>
      <c r="N97" s="250"/>
      <c r="O97" s="250"/>
      <c r="P97" s="65"/>
      <c r="Q97" s="65"/>
    </row>
    <row r="98" spans="2:17" ht="15.75" thickBot="1" x14ac:dyDescent="0.3">
      <c r="B98" s="44" t="s">
        <v>799</v>
      </c>
    </row>
    <row r="99" spans="2:17" ht="27" thickBot="1" x14ac:dyDescent="0.3">
      <c r="B99" s="430" t="s">
        <v>45</v>
      </c>
      <c r="C99" s="431"/>
      <c r="D99" s="431"/>
      <c r="E99" s="431"/>
      <c r="F99" s="431"/>
      <c r="G99" s="431"/>
      <c r="H99" s="431"/>
      <c r="I99" s="431"/>
      <c r="J99" s="431"/>
      <c r="K99" s="431"/>
      <c r="L99" s="431"/>
      <c r="M99" s="431"/>
      <c r="N99" s="432"/>
    </row>
    <row r="102" spans="2:17" ht="46.15" customHeight="1" x14ac:dyDescent="0.25">
      <c r="B102" s="9" t="s">
        <v>32</v>
      </c>
      <c r="C102" s="9" t="s">
        <v>46</v>
      </c>
      <c r="D102" s="439" t="s">
        <v>3</v>
      </c>
      <c r="E102" s="440"/>
    </row>
    <row r="103" spans="2:17" ht="46.9" customHeight="1" x14ac:dyDescent="0.25">
      <c r="B103" s="101" t="s">
        <v>122</v>
      </c>
      <c r="C103" s="234" t="s">
        <v>135</v>
      </c>
      <c r="D103" s="449"/>
      <c r="E103" s="449"/>
    </row>
    <row r="106" spans="2:17" ht="26.25" x14ac:dyDescent="0.25">
      <c r="B106" s="433" t="s">
        <v>63</v>
      </c>
      <c r="C106" s="434"/>
      <c r="D106" s="434"/>
      <c r="E106" s="434"/>
      <c r="F106" s="434"/>
      <c r="G106" s="434"/>
      <c r="H106" s="434"/>
      <c r="I106" s="434"/>
      <c r="J106" s="434"/>
      <c r="K106" s="434"/>
      <c r="L106" s="434"/>
      <c r="M106" s="434"/>
      <c r="N106" s="434"/>
      <c r="O106" s="434"/>
      <c r="P106" s="434"/>
    </row>
    <row r="108" spans="2:17" ht="15.75" thickBot="1" x14ac:dyDescent="0.3"/>
    <row r="109" spans="2:17" ht="27" thickBot="1" x14ac:dyDescent="0.3">
      <c r="B109" s="430" t="s">
        <v>53</v>
      </c>
      <c r="C109" s="431"/>
      <c r="D109" s="431"/>
      <c r="E109" s="431"/>
      <c r="F109" s="431"/>
      <c r="G109" s="431"/>
      <c r="H109" s="431"/>
      <c r="I109" s="431"/>
      <c r="J109" s="431"/>
      <c r="K109" s="431"/>
      <c r="L109" s="431"/>
      <c r="M109" s="431"/>
      <c r="N109" s="432"/>
    </row>
    <row r="111" spans="2:17" ht="15.75" thickBot="1" x14ac:dyDescent="0.3">
      <c r="M111" s="73"/>
      <c r="N111" s="73"/>
    </row>
    <row r="112" spans="2:17" s="54" customFormat="1" ht="109.5" customHeight="1" x14ac:dyDescent="0.25">
      <c r="B112" s="18" t="s">
        <v>144</v>
      </c>
      <c r="C112" s="18" t="s">
        <v>145</v>
      </c>
      <c r="D112" s="18" t="s">
        <v>146</v>
      </c>
      <c r="E112" s="18" t="s">
        <v>44</v>
      </c>
      <c r="F112" s="18" t="s">
        <v>21</v>
      </c>
      <c r="G112" s="18" t="s">
        <v>99</v>
      </c>
      <c r="H112" s="18" t="s">
        <v>16</v>
      </c>
      <c r="I112" s="18" t="s">
        <v>9</v>
      </c>
      <c r="J112" s="18" t="s">
        <v>30</v>
      </c>
      <c r="K112" s="18" t="s">
        <v>60</v>
      </c>
      <c r="L112" s="18" t="s">
        <v>19</v>
      </c>
      <c r="M112" s="17" t="s">
        <v>25</v>
      </c>
      <c r="N112" s="18" t="s">
        <v>147</v>
      </c>
      <c r="O112" s="18" t="s">
        <v>35</v>
      </c>
      <c r="P112" s="192" t="s">
        <v>10</v>
      </c>
      <c r="Q112" s="192" t="s">
        <v>18</v>
      </c>
    </row>
    <row r="113" spans="1:26" s="86" customFormat="1" ht="30" x14ac:dyDescent="0.25">
      <c r="A113" s="74">
        <v>1</v>
      </c>
      <c r="B113" s="75" t="s">
        <v>667</v>
      </c>
      <c r="C113" s="75" t="s">
        <v>667</v>
      </c>
      <c r="D113" s="76" t="s">
        <v>668</v>
      </c>
      <c r="E113" s="264" t="s">
        <v>855</v>
      </c>
      <c r="F113" s="78" t="s">
        <v>135</v>
      </c>
      <c r="G113" s="79" t="s">
        <v>670</v>
      </c>
      <c r="H113" s="80">
        <v>41258</v>
      </c>
      <c r="I113" s="80">
        <v>42004</v>
      </c>
      <c r="J113" s="81" t="s">
        <v>136</v>
      </c>
      <c r="K113" s="136">
        <v>0</v>
      </c>
      <c r="L113" s="136">
        <v>24</v>
      </c>
      <c r="M113" s="136">
        <v>240</v>
      </c>
      <c r="N113" s="82">
        <v>0</v>
      </c>
      <c r="O113" s="83">
        <v>1143472664</v>
      </c>
      <c r="P113" s="83" t="s">
        <v>856</v>
      </c>
      <c r="Q113" s="84"/>
      <c r="R113" s="85"/>
      <c r="S113" s="85"/>
      <c r="T113" s="85"/>
      <c r="U113" s="85"/>
      <c r="V113" s="85"/>
      <c r="W113" s="85"/>
      <c r="X113" s="85"/>
      <c r="Y113" s="85"/>
      <c r="Z113" s="85"/>
    </row>
    <row r="114" spans="1:26" s="86" customFormat="1" ht="30" x14ac:dyDescent="0.25">
      <c r="A114" s="74">
        <f>+A113+1</f>
        <v>2</v>
      </c>
      <c r="B114" s="75" t="s">
        <v>667</v>
      </c>
      <c r="C114" s="75" t="s">
        <v>667</v>
      </c>
      <c r="D114" s="76" t="s">
        <v>668</v>
      </c>
      <c r="E114" s="264" t="s">
        <v>857</v>
      </c>
      <c r="F114" s="78" t="s">
        <v>135</v>
      </c>
      <c r="G114" s="79" t="s">
        <v>670</v>
      </c>
      <c r="H114" s="80">
        <v>41096</v>
      </c>
      <c r="I114" s="80">
        <v>41273</v>
      </c>
      <c r="J114" s="81" t="s">
        <v>136</v>
      </c>
      <c r="K114" s="136">
        <v>0</v>
      </c>
      <c r="L114" s="136">
        <v>6</v>
      </c>
      <c r="M114" s="136">
        <v>140</v>
      </c>
      <c r="N114" s="82">
        <v>0</v>
      </c>
      <c r="O114" s="83">
        <v>36606174</v>
      </c>
      <c r="P114" s="83" t="s">
        <v>858</v>
      </c>
      <c r="Q114" s="84"/>
      <c r="R114" s="85"/>
      <c r="S114" s="85"/>
      <c r="T114" s="85"/>
      <c r="U114" s="85"/>
      <c r="V114" s="85"/>
      <c r="W114" s="85"/>
      <c r="X114" s="85"/>
      <c r="Y114" s="85"/>
      <c r="Z114" s="85"/>
    </row>
    <row r="115" spans="1:26" s="86" customFormat="1" x14ac:dyDescent="0.25">
      <c r="A115" s="74"/>
      <c r="B115" s="87" t="s">
        <v>15</v>
      </c>
      <c r="C115" s="76"/>
      <c r="D115" s="75"/>
      <c r="E115" s="77"/>
      <c r="F115" s="78"/>
      <c r="G115" s="78"/>
      <c r="H115" s="78"/>
      <c r="I115" s="81"/>
      <c r="J115" s="81"/>
      <c r="K115" s="88">
        <f>SUM(K113:K114)</f>
        <v>0</v>
      </c>
      <c r="L115" s="88">
        <f>SUM(L113:L114)</f>
        <v>30</v>
      </c>
      <c r="M115" s="265">
        <f>SUM(M113:M114)</f>
        <v>380</v>
      </c>
      <c r="N115" s="88">
        <f>SUM(N113:N114)</f>
        <v>0</v>
      </c>
      <c r="O115" s="83"/>
      <c r="P115" s="83"/>
      <c r="Q115" s="90"/>
    </row>
    <row r="116" spans="1:26" x14ac:dyDescent="0.25">
      <c r="E116" s="91"/>
    </row>
    <row r="117" spans="1:26" ht="18.75" x14ac:dyDescent="0.25">
      <c r="B117" s="94" t="s">
        <v>31</v>
      </c>
      <c r="C117" s="10">
        <f>+K115</f>
        <v>0</v>
      </c>
      <c r="H117" s="96"/>
      <c r="I117" s="96"/>
      <c r="J117" s="96"/>
      <c r="K117" s="96"/>
      <c r="L117" s="96"/>
      <c r="M117" s="96"/>
    </row>
    <row r="119" spans="1:26" ht="15.75" thickBot="1" x14ac:dyDescent="0.3"/>
    <row r="120" spans="1:26" ht="37.15" customHeight="1" thickBot="1" x14ac:dyDescent="0.3">
      <c r="B120" s="11" t="s">
        <v>48</v>
      </c>
      <c r="C120" s="12" t="s">
        <v>49</v>
      </c>
      <c r="D120" s="11" t="s">
        <v>50</v>
      </c>
      <c r="E120" s="12" t="s">
        <v>54</v>
      </c>
    </row>
    <row r="121" spans="1:26" ht="41.45" customHeight="1" x14ac:dyDescent="0.25">
      <c r="B121" s="8" t="s">
        <v>123</v>
      </c>
      <c r="C121" s="102">
        <v>20</v>
      </c>
      <c r="D121" s="102">
        <v>0</v>
      </c>
      <c r="E121" s="450">
        <f>+D121+D122+D123</f>
        <v>0</v>
      </c>
    </row>
    <row r="122" spans="1:26" x14ac:dyDescent="0.25">
      <c r="B122" s="8" t="s">
        <v>124</v>
      </c>
      <c r="C122" s="185">
        <v>30</v>
      </c>
      <c r="D122" s="185">
        <v>0</v>
      </c>
      <c r="E122" s="451"/>
    </row>
    <row r="123" spans="1:26" ht="15.75" thickBot="1" x14ac:dyDescent="0.3">
      <c r="B123" s="8" t="s">
        <v>125</v>
      </c>
      <c r="C123" s="103">
        <v>40</v>
      </c>
      <c r="D123" s="103">
        <v>0</v>
      </c>
      <c r="E123" s="452"/>
    </row>
    <row r="125" spans="1:26" ht="15.75" thickBot="1" x14ac:dyDescent="0.3"/>
    <row r="126" spans="1:26" ht="27" thickBot="1" x14ac:dyDescent="0.3">
      <c r="B126" s="430" t="s">
        <v>51</v>
      </c>
      <c r="C126" s="431"/>
      <c r="D126" s="431"/>
      <c r="E126" s="431"/>
      <c r="F126" s="431"/>
      <c r="G126" s="431"/>
      <c r="H126" s="431"/>
      <c r="I126" s="431"/>
      <c r="J126" s="431"/>
      <c r="K126" s="431"/>
      <c r="L126" s="431"/>
      <c r="M126" s="431"/>
      <c r="N126" s="432"/>
    </row>
    <row r="128" spans="1:26" ht="76.5" customHeight="1" x14ac:dyDescent="0.25">
      <c r="B128" s="197" t="s">
        <v>0</v>
      </c>
      <c r="C128" s="197" t="s">
        <v>38</v>
      </c>
      <c r="D128" s="197" t="s">
        <v>39</v>
      </c>
      <c r="E128" s="197" t="s">
        <v>112</v>
      </c>
      <c r="F128" s="197" t="s">
        <v>114</v>
      </c>
      <c r="G128" s="197" t="s">
        <v>115</v>
      </c>
      <c r="H128" s="197" t="s">
        <v>116</v>
      </c>
      <c r="I128" s="197" t="s">
        <v>113</v>
      </c>
      <c r="J128" s="439" t="s">
        <v>117</v>
      </c>
      <c r="K128" s="443"/>
      <c r="L128" s="440"/>
      <c r="M128" s="197" t="s">
        <v>121</v>
      </c>
      <c r="N128" s="197" t="s">
        <v>40</v>
      </c>
      <c r="O128" s="197" t="s">
        <v>41</v>
      </c>
      <c r="P128" s="439" t="s">
        <v>3</v>
      </c>
      <c r="Q128" s="440"/>
    </row>
    <row r="129" spans="2:17" ht="60.75" customHeight="1" x14ac:dyDescent="0.25">
      <c r="B129" s="101" t="s">
        <v>129</v>
      </c>
      <c r="C129" s="189" t="s">
        <v>848</v>
      </c>
      <c r="D129" s="185" t="s">
        <v>725</v>
      </c>
      <c r="E129" s="185">
        <v>41927327</v>
      </c>
      <c r="F129" s="189" t="s">
        <v>445</v>
      </c>
      <c r="G129" s="189" t="s">
        <v>726</v>
      </c>
      <c r="H129" s="196">
        <v>41622</v>
      </c>
      <c r="I129" s="185" t="s">
        <v>670</v>
      </c>
      <c r="J129" s="75" t="s">
        <v>667</v>
      </c>
      <c r="K129" s="101" t="s">
        <v>727</v>
      </c>
      <c r="L129" s="101" t="s">
        <v>695</v>
      </c>
      <c r="M129" s="234" t="s">
        <v>135</v>
      </c>
      <c r="N129" s="234" t="s">
        <v>136</v>
      </c>
      <c r="O129" s="234" t="s">
        <v>136</v>
      </c>
      <c r="P129" s="449"/>
      <c r="Q129" s="449"/>
    </row>
    <row r="130" spans="2:17" ht="60.75" customHeight="1" x14ac:dyDescent="0.25">
      <c r="B130" s="453" t="s">
        <v>129</v>
      </c>
      <c r="C130" s="455" t="s">
        <v>728</v>
      </c>
      <c r="D130" s="422" t="s">
        <v>729</v>
      </c>
      <c r="E130" s="422">
        <v>17689026</v>
      </c>
      <c r="F130" s="455" t="s">
        <v>730</v>
      </c>
      <c r="G130" s="455" t="s">
        <v>263</v>
      </c>
      <c r="H130" s="457">
        <v>39632</v>
      </c>
      <c r="I130" s="422" t="s">
        <v>670</v>
      </c>
      <c r="J130" s="75" t="s">
        <v>731</v>
      </c>
      <c r="K130" s="259" t="s">
        <v>732</v>
      </c>
      <c r="L130" s="100" t="s">
        <v>733</v>
      </c>
      <c r="M130" s="422" t="s">
        <v>135</v>
      </c>
      <c r="N130" s="422" t="s">
        <v>135</v>
      </c>
      <c r="O130" s="422" t="s">
        <v>135</v>
      </c>
      <c r="P130" s="415"/>
      <c r="Q130" s="416"/>
    </row>
    <row r="131" spans="2:17" ht="60.75" customHeight="1" x14ac:dyDescent="0.25">
      <c r="B131" s="454"/>
      <c r="C131" s="456"/>
      <c r="D131" s="423"/>
      <c r="E131" s="423"/>
      <c r="F131" s="456"/>
      <c r="G131" s="456"/>
      <c r="H131" s="458"/>
      <c r="I131" s="423"/>
      <c r="J131" s="75" t="s">
        <v>667</v>
      </c>
      <c r="K131" s="259" t="s">
        <v>694</v>
      </c>
      <c r="L131" s="100" t="s">
        <v>695</v>
      </c>
      <c r="M131" s="423"/>
      <c r="N131" s="423"/>
      <c r="O131" s="423"/>
      <c r="P131" s="417"/>
      <c r="Q131" s="418"/>
    </row>
    <row r="132" spans="2:17" ht="60.75" customHeight="1" x14ac:dyDescent="0.25">
      <c r="B132" s="453" t="s">
        <v>129</v>
      </c>
      <c r="C132" s="455" t="s">
        <v>728</v>
      </c>
      <c r="D132" s="422" t="s">
        <v>734</v>
      </c>
      <c r="E132" s="422">
        <v>40778306</v>
      </c>
      <c r="F132" s="455" t="s">
        <v>730</v>
      </c>
      <c r="G132" s="455" t="s">
        <v>735</v>
      </c>
      <c r="H132" s="457">
        <v>38310</v>
      </c>
      <c r="I132" s="422" t="s">
        <v>670</v>
      </c>
      <c r="J132" s="75" t="s">
        <v>736</v>
      </c>
      <c r="K132" s="259" t="s">
        <v>737</v>
      </c>
      <c r="L132" s="100" t="s">
        <v>738</v>
      </c>
      <c r="M132" s="422" t="s">
        <v>135</v>
      </c>
      <c r="N132" s="422" t="s">
        <v>135</v>
      </c>
      <c r="O132" s="422" t="s">
        <v>135</v>
      </c>
      <c r="P132" s="415"/>
      <c r="Q132" s="416"/>
    </row>
    <row r="133" spans="2:17" ht="60.75" customHeight="1" x14ac:dyDescent="0.25">
      <c r="B133" s="454"/>
      <c r="C133" s="456"/>
      <c r="D133" s="423"/>
      <c r="E133" s="423"/>
      <c r="F133" s="456"/>
      <c r="G133" s="456"/>
      <c r="H133" s="458"/>
      <c r="I133" s="423"/>
      <c r="J133" s="75" t="s">
        <v>667</v>
      </c>
      <c r="K133" s="259" t="s">
        <v>739</v>
      </c>
      <c r="L133" s="100" t="s">
        <v>740</v>
      </c>
      <c r="M133" s="423"/>
      <c r="N133" s="423"/>
      <c r="O133" s="423"/>
      <c r="P133" s="417"/>
      <c r="Q133" s="418"/>
    </row>
    <row r="134" spans="2:17" ht="60.75" customHeight="1" x14ac:dyDescent="0.25">
      <c r="B134" s="459" t="s">
        <v>130</v>
      </c>
      <c r="C134" s="455" t="s">
        <v>728</v>
      </c>
      <c r="D134" s="422" t="s">
        <v>741</v>
      </c>
      <c r="E134" s="422">
        <v>40780789</v>
      </c>
      <c r="F134" s="455" t="s">
        <v>742</v>
      </c>
      <c r="G134" s="455" t="s">
        <v>263</v>
      </c>
      <c r="H134" s="457">
        <v>41299</v>
      </c>
      <c r="I134" s="422" t="s">
        <v>670</v>
      </c>
      <c r="J134" s="101" t="s">
        <v>482</v>
      </c>
      <c r="K134" s="101" t="s">
        <v>743</v>
      </c>
      <c r="L134" s="101" t="s">
        <v>744</v>
      </c>
      <c r="M134" s="422" t="s">
        <v>135</v>
      </c>
      <c r="N134" s="422" t="s">
        <v>135</v>
      </c>
      <c r="O134" s="422" t="s">
        <v>135</v>
      </c>
      <c r="P134" s="415"/>
      <c r="Q134" s="416"/>
    </row>
    <row r="135" spans="2:17" ht="60.75" customHeight="1" x14ac:dyDescent="0.25">
      <c r="B135" s="460"/>
      <c r="C135" s="456"/>
      <c r="D135" s="423"/>
      <c r="E135" s="423"/>
      <c r="F135" s="456"/>
      <c r="G135" s="456"/>
      <c r="H135" s="458"/>
      <c r="I135" s="423"/>
      <c r="J135" s="101" t="s">
        <v>667</v>
      </c>
      <c r="K135" s="167" t="s">
        <v>745</v>
      </c>
      <c r="L135" s="101" t="s">
        <v>746</v>
      </c>
      <c r="M135" s="423"/>
      <c r="N135" s="423"/>
      <c r="O135" s="423"/>
      <c r="P135" s="417"/>
      <c r="Q135" s="418"/>
    </row>
    <row r="136" spans="2:17" ht="60.75" customHeight="1" x14ac:dyDescent="0.25">
      <c r="B136" s="459" t="s">
        <v>130</v>
      </c>
      <c r="C136" s="455" t="s">
        <v>728</v>
      </c>
      <c r="D136" s="422" t="s">
        <v>747</v>
      </c>
      <c r="E136" s="422">
        <v>30517911</v>
      </c>
      <c r="F136" s="455" t="s">
        <v>748</v>
      </c>
      <c r="G136" s="455" t="s">
        <v>749</v>
      </c>
      <c r="H136" s="461">
        <v>36593</v>
      </c>
      <c r="I136" s="422" t="s">
        <v>670</v>
      </c>
      <c r="J136" s="101" t="s">
        <v>482</v>
      </c>
      <c r="K136" s="167" t="s">
        <v>750</v>
      </c>
      <c r="L136" s="100" t="s">
        <v>751</v>
      </c>
      <c r="M136" s="422" t="s">
        <v>135</v>
      </c>
      <c r="N136" s="422" t="s">
        <v>135</v>
      </c>
      <c r="O136" s="422" t="s">
        <v>135</v>
      </c>
      <c r="P136" s="415"/>
      <c r="Q136" s="416"/>
    </row>
    <row r="137" spans="2:17" ht="120" x14ac:dyDescent="0.25">
      <c r="B137" s="460"/>
      <c r="C137" s="456"/>
      <c r="D137" s="423"/>
      <c r="E137" s="423"/>
      <c r="F137" s="456"/>
      <c r="G137" s="456"/>
      <c r="H137" s="462"/>
      <c r="I137" s="423"/>
      <c r="J137" s="101" t="s">
        <v>667</v>
      </c>
      <c r="K137" s="167" t="s">
        <v>752</v>
      </c>
      <c r="L137" s="100" t="s">
        <v>753</v>
      </c>
      <c r="M137" s="423"/>
      <c r="N137" s="423"/>
      <c r="O137" s="423"/>
      <c r="P137" s="417"/>
      <c r="Q137" s="418"/>
    </row>
    <row r="138" spans="2:17" ht="60" x14ac:dyDescent="0.25">
      <c r="B138" s="459" t="s">
        <v>130</v>
      </c>
      <c r="C138" s="455" t="s">
        <v>728</v>
      </c>
      <c r="D138" s="422" t="s">
        <v>754</v>
      </c>
      <c r="E138" s="422">
        <v>40764234</v>
      </c>
      <c r="F138" s="455" t="s">
        <v>755</v>
      </c>
      <c r="G138" s="455" t="s">
        <v>263</v>
      </c>
      <c r="H138" s="461">
        <v>36616</v>
      </c>
      <c r="I138" s="422" t="s">
        <v>670</v>
      </c>
      <c r="J138" s="101" t="s">
        <v>756</v>
      </c>
      <c r="K138" s="167" t="s">
        <v>757</v>
      </c>
      <c r="L138" s="100" t="s">
        <v>758</v>
      </c>
      <c r="M138" s="422" t="s">
        <v>135</v>
      </c>
      <c r="N138" s="422" t="s">
        <v>135</v>
      </c>
      <c r="O138" s="422" t="s">
        <v>135</v>
      </c>
      <c r="P138" s="415"/>
      <c r="Q138" s="416"/>
    </row>
    <row r="139" spans="2:17" ht="105" x14ac:dyDescent="0.25">
      <c r="B139" s="460"/>
      <c r="C139" s="465"/>
      <c r="D139" s="423"/>
      <c r="E139" s="423"/>
      <c r="F139" s="456"/>
      <c r="G139" s="456"/>
      <c r="H139" s="462"/>
      <c r="I139" s="423"/>
      <c r="J139" s="101" t="s">
        <v>667</v>
      </c>
      <c r="K139" s="167" t="s">
        <v>759</v>
      </c>
      <c r="L139" s="100" t="s">
        <v>760</v>
      </c>
      <c r="M139" s="423"/>
      <c r="N139" s="423"/>
      <c r="O139" s="423"/>
      <c r="P139" s="417"/>
      <c r="Q139" s="418"/>
    </row>
    <row r="140" spans="2:17" ht="120" x14ac:dyDescent="0.25">
      <c r="B140" s="463" t="s">
        <v>131</v>
      </c>
      <c r="C140" s="464" t="s">
        <v>848</v>
      </c>
      <c r="D140" s="449" t="s">
        <v>762</v>
      </c>
      <c r="E140" s="449">
        <v>1117498123</v>
      </c>
      <c r="F140" s="444" t="s">
        <v>763</v>
      </c>
      <c r="G140" s="444" t="s">
        <v>263</v>
      </c>
      <c r="H140" s="476">
        <v>41516</v>
      </c>
      <c r="I140" s="449" t="s">
        <v>670</v>
      </c>
      <c r="J140" s="101" t="s">
        <v>764</v>
      </c>
      <c r="K140" s="167" t="s">
        <v>765</v>
      </c>
      <c r="L140" s="142" t="s">
        <v>766</v>
      </c>
      <c r="M140" s="422" t="s">
        <v>135</v>
      </c>
      <c r="N140" s="422" t="s">
        <v>135</v>
      </c>
      <c r="O140" s="422" t="s">
        <v>135</v>
      </c>
      <c r="P140" s="415"/>
      <c r="Q140" s="416"/>
    </row>
    <row r="141" spans="2:17" ht="45" x14ac:dyDescent="0.25">
      <c r="B141" s="463"/>
      <c r="C141" s="464"/>
      <c r="D141" s="449"/>
      <c r="E141" s="449"/>
      <c r="F141" s="444"/>
      <c r="G141" s="444"/>
      <c r="H141" s="476"/>
      <c r="I141" s="449"/>
      <c r="J141" s="101" t="s">
        <v>767</v>
      </c>
      <c r="K141" s="167" t="s">
        <v>768</v>
      </c>
      <c r="L141" s="100" t="s">
        <v>769</v>
      </c>
      <c r="M141" s="423"/>
      <c r="N141" s="423"/>
      <c r="O141" s="423"/>
      <c r="P141" s="417"/>
      <c r="Q141" s="418"/>
    </row>
    <row r="142" spans="2:17" x14ac:dyDescent="0.25">
      <c r="C142" s="56"/>
    </row>
    <row r="144" spans="2:17" ht="15.75" thickBot="1" x14ac:dyDescent="0.3"/>
    <row r="145" spans="2:7" ht="54" customHeight="1" x14ac:dyDescent="0.25">
      <c r="B145" s="21" t="s">
        <v>32</v>
      </c>
      <c r="C145" s="21" t="s">
        <v>48</v>
      </c>
      <c r="D145" s="197" t="s">
        <v>49</v>
      </c>
      <c r="E145" s="21" t="s">
        <v>50</v>
      </c>
      <c r="F145" s="12" t="s">
        <v>55</v>
      </c>
      <c r="G145" s="15"/>
    </row>
    <row r="146" spans="2:7" ht="120.75" customHeight="1" x14ac:dyDescent="0.2">
      <c r="B146" s="466" t="s">
        <v>52</v>
      </c>
      <c r="C146" s="104" t="s">
        <v>126</v>
      </c>
      <c r="D146" s="185">
        <v>25</v>
      </c>
      <c r="E146" s="185">
        <v>25</v>
      </c>
      <c r="F146" s="425">
        <f>+E146+E147+E148</f>
        <v>60</v>
      </c>
      <c r="G146" s="105"/>
    </row>
    <row r="147" spans="2:7" ht="76.150000000000006" customHeight="1" x14ac:dyDescent="0.2">
      <c r="B147" s="466"/>
      <c r="C147" s="104" t="s">
        <v>127</v>
      </c>
      <c r="D147" s="189">
        <v>25</v>
      </c>
      <c r="E147" s="185">
        <v>25</v>
      </c>
      <c r="F147" s="467"/>
      <c r="G147" s="105"/>
    </row>
    <row r="148" spans="2:7" ht="69" customHeight="1" x14ac:dyDescent="0.2">
      <c r="B148" s="466"/>
      <c r="C148" s="104" t="s">
        <v>128</v>
      </c>
      <c r="D148" s="185">
        <v>10</v>
      </c>
      <c r="E148" s="185">
        <v>10</v>
      </c>
      <c r="F148" s="426"/>
      <c r="G148" s="105"/>
    </row>
    <row r="149" spans="2:7" x14ac:dyDescent="0.25">
      <c r="C149" s="42"/>
    </row>
    <row r="152" spans="2:7" x14ac:dyDescent="0.25">
      <c r="B152" s="68" t="s">
        <v>56</v>
      </c>
    </row>
    <row r="155" spans="2:7" x14ac:dyDescent="0.25">
      <c r="B155" s="22" t="s">
        <v>32</v>
      </c>
      <c r="C155" s="22" t="s">
        <v>57</v>
      </c>
      <c r="D155" s="21" t="s">
        <v>50</v>
      </c>
      <c r="E155" s="21" t="s">
        <v>15</v>
      </c>
    </row>
    <row r="156" spans="2:7" ht="28.5" x14ac:dyDescent="0.25">
      <c r="B156" s="70" t="s">
        <v>58</v>
      </c>
      <c r="C156" s="71">
        <v>40</v>
      </c>
      <c r="D156" s="185">
        <f>+E121</f>
        <v>0</v>
      </c>
      <c r="E156" s="422">
        <f>+D156+D157</f>
        <v>60</v>
      </c>
    </row>
    <row r="157" spans="2:7" ht="42.75" x14ac:dyDescent="0.25">
      <c r="B157" s="70" t="s">
        <v>59</v>
      </c>
      <c r="C157" s="71">
        <v>60</v>
      </c>
      <c r="D157" s="185">
        <f>+F146</f>
        <v>60</v>
      </c>
      <c r="E157" s="423"/>
    </row>
  </sheetData>
  <mergeCells count="139">
    <mergeCell ref="E156:E157"/>
    <mergeCell ref="B14:C20"/>
    <mergeCell ref="B21:C21"/>
    <mergeCell ref="H140:H141"/>
    <mergeCell ref="I140:I141"/>
    <mergeCell ref="M140:M141"/>
    <mergeCell ref="N140:N141"/>
    <mergeCell ref="O140:O141"/>
    <mergeCell ref="B146:B148"/>
    <mergeCell ref="F146:F148"/>
    <mergeCell ref="B140:B141"/>
    <mergeCell ref="C140:C141"/>
    <mergeCell ref="D140:D141"/>
    <mergeCell ref="E140:E141"/>
    <mergeCell ref="F140:F141"/>
    <mergeCell ref="G140:G141"/>
    <mergeCell ref="G138:G139"/>
    <mergeCell ref="H138:H139"/>
    <mergeCell ref="I138:I139"/>
    <mergeCell ref="M138:M139"/>
    <mergeCell ref="N138:N139"/>
    <mergeCell ref="O138:O139"/>
    <mergeCell ref="B138:B139"/>
    <mergeCell ref="C138:C139"/>
    <mergeCell ref="D138:D139"/>
    <mergeCell ref="E138:E139"/>
    <mergeCell ref="F138:F139"/>
    <mergeCell ref="I134:I135"/>
    <mergeCell ref="M134:M135"/>
    <mergeCell ref="N134:N135"/>
    <mergeCell ref="I136:I137"/>
    <mergeCell ref="O134:O135"/>
    <mergeCell ref="B136:B137"/>
    <mergeCell ref="C136:C137"/>
    <mergeCell ref="D136:D137"/>
    <mergeCell ref="E136:E137"/>
    <mergeCell ref="F136:F137"/>
    <mergeCell ref="G136:G137"/>
    <mergeCell ref="B134:B135"/>
    <mergeCell ref="C134:C135"/>
    <mergeCell ref="D134:D135"/>
    <mergeCell ref="E134:E135"/>
    <mergeCell ref="F134:F135"/>
    <mergeCell ref="G134:G135"/>
    <mergeCell ref="H134:H135"/>
    <mergeCell ref="M136:M137"/>
    <mergeCell ref="N136:N137"/>
    <mergeCell ref="H136:H137"/>
    <mergeCell ref="O136:O137"/>
    <mergeCell ref="B109:N109"/>
    <mergeCell ref="E121:E123"/>
    <mergeCell ref="B126:N126"/>
    <mergeCell ref="J128:L128"/>
    <mergeCell ref="P128:Q128"/>
    <mergeCell ref="B99:N99"/>
    <mergeCell ref="D102:E102"/>
    <mergeCell ref="D103:E103"/>
    <mergeCell ref="P129:Q129"/>
    <mergeCell ref="N130:N131"/>
    <mergeCell ref="O130:O131"/>
    <mergeCell ref="B132:B133"/>
    <mergeCell ref="C132:C133"/>
    <mergeCell ref="D132:D133"/>
    <mergeCell ref="E132:E133"/>
    <mergeCell ref="F132:F133"/>
    <mergeCell ref="G132:G133"/>
    <mergeCell ref="H132:H133"/>
    <mergeCell ref="I132:I133"/>
    <mergeCell ref="M132:M133"/>
    <mergeCell ref="N132:N133"/>
    <mergeCell ref="O132:O133"/>
    <mergeCell ref="B130:B131"/>
    <mergeCell ref="C130:C131"/>
    <mergeCell ref="D130:D131"/>
    <mergeCell ref="E130:E131"/>
    <mergeCell ref="F130:F131"/>
    <mergeCell ref="G130:G131"/>
    <mergeCell ref="H130:H131"/>
    <mergeCell ref="I130:I131"/>
    <mergeCell ref="M130:M131"/>
    <mergeCell ref="P95:Q95"/>
    <mergeCell ref="P96:Q96"/>
    <mergeCell ref="M93:M94"/>
    <mergeCell ref="N93:N94"/>
    <mergeCell ref="B106:P106"/>
    <mergeCell ref="A93:A94"/>
    <mergeCell ref="B93:B94"/>
    <mergeCell ref="C93:C94"/>
    <mergeCell ref="D93:D94"/>
    <mergeCell ref="E93:E94"/>
    <mergeCell ref="F93:F94"/>
    <mergeCell ref="B52:B53"/>
    <mergeCell ref="C52:C53"/>
    <mergeCell ref="D52:E52"/>
    <mergeCell ref="O77:P77"/>
    <mergeCell ref="O78:P78"/>
    <mergeCell ref="O79:P79"/>
    <mergeCell ref="O80:P80"/>
    <mergeCell ref="O81:P81"/>
    <mergeCell ref="B88:N88"/>
    <mergeCell ref="O71:P71"/>
    <mergeCell ref="O72:P72"/>
    <mergeCell ref="O73:P73"/>
    <mergeCell ref="O74:P74"/>
    <mergeCell ref="O75:P75"/>
    <mergeCell ref="O76:P76"/>
    <mergeCell ref="B2:P2"/>
    <mergeCell ref="B4:P4"/>
    <mergeCell ref="C6:N6"/>
    <mergeCell ref="C7:N7"/>
    <mergeCell ref="C8:N8"/>
    <mergeCell ref="C9:N9"/>
    <mergeCell ref="C10:E10"/>
    <mergeCell ref="E38:E39"/>
    <mergeCell ref="M43:N43"/>
    <mergeCell ref="P140:Q141"/>
    <mergeCell ref="P138:Q139"/>
    <mergeCell ref="P136:Q137"/>
    <mergeCell ref="P134:Q135"/>
    <mergeCell ref="P132:Q133"/>
    <mergeCell ref="P130:Q131"/>
    <mergeCell ref="C56:N56"/>
    <mergeCell ref="B58:N58"/>
    <mergeCell ref="O61:P61"/>
    <mergeCell ref="O62:P62"/>
    <mergeCell ref="O63:P63"/>
    <mergeCell ref="O64:P64"/>
    <mergeCell ref="O65:P65"/>
    <mergeCell ref="O66:P66"/>
    <mergeCell ref="O67:P67"/>
    <mergeCell ref="O68:P68"/>
    <mergeCell ref="O69:P69"/>
    <mergeCell ref="O70:P70"/>
    <mergeCell ref="O93:O94"/>
    <mergeCell ref="P93:Q94"/>
    <mergeCell ref="G93:G94"/>
    <mergeCell ref="H93:H94"/>
    <mergeCell ref="I93:I94"/>
    <mergeCell ref="J93:L93"/>
  </mergeCells>
  <dataValidations disablePrompts="1" count="2">
    <dataValidation type="list" allowBlank="1" showInputMessage="1" showErrorMessage="1" sqref="WVE983073 A65569 IS65569 SO65569 ACK65569 AMG65569 AWC65569 BFY65569 BPU65569 BZQ65569 CJM65569 CTI65569 DDE65569 DNA65569 DWW65569 EGS65569 EQO65569 FAK65569 FKG65569 FUC65569 GDY65569 GNU65569 GXQ65569 HHM65569 HRI65569 IBE65569 ILA65569 IUW65569 JES65569 JOO65569 JYK65569 KIG65569 KSC65569 LBY65569 LLU65569 LVQ65569 MFM65569 MPI65569 MZE65569 NJA65569 NSW65569 OCS65569 OMO65569 OWK65569 PGG65569 PQC65569 PZY65569 QJU65569 QTQ65569 RDM65569 RNI65569 RXE65569 SHA65569 SQW65569 TAS65569 TKO65569 TUK65569 UEG65569 UOC65569 UXY65569 VHU65569 VRQ65569 WBM65569 WLI65569 WVE65569 A131105 IS131105 SO131105 ACK131105 AMG131105 AWC131105 BFY131105 BPU131105 BZQ131105 CJM131105 CTI131105 DDE131105 DNA131105 DWW131105 EGS131105 EQO131105 FAK131105 FKG131105 FUC131105 GDY131105 GNU131105 GXQ131105 HHM131105 HRI131105 IBE131105 ILA131105 IUW131105 JES131105 JOO131105 JYK131105 KIG131105 KSC131105 LBY131105 LLU131105 LVQ131105 MFM131105 MPI131105 MZE131105 NJA131105 NSW131105 OCS131105 OMO131105 OWK131105 PGG131105 PQC131105 PZY131105 QJU131105 QTQ131105 RDM131105 RNI131105 RXE131105 SHA131105 SQW131105 TAS131105 TKO131105 TUK131105 UEG131105 UOC131105 UXY131105 VHU131105 VRQ131105 WBM131105 WLI131105 WVE131105 A196641 IS196641 SO196641 ACK196641 AMG196641 AWC196641 BFY196641 BPU196641 BZQ196641 CJM196641 CTI196641 DDE196641 DNA196641 DWW196641 EGS196641 EQO196641 FAK196641 FKG196641 FUC196641 GDY196641 GNU196641 GXQ196641 HHM196641 HRI196641 IBE196641 ILA196641 IUW196641 JES196641 JOO196641 JYK196641 KIG196641 KSC196641 LBY196641 LLU196641 LVQ196641 MFM196641 MPI196641 MZE196641 NJA196641 NSW196641 OCS196641 OMO196641 OWK196641 PGG196641 PQC196641 PZY196641 QJU196641 QTQ196641 RDM196641 RNI196641 RXE196641 SHA196641 SQW196641 TAS196641 TKO196641 TUK196641 UEG196641 UOC196641 UXY196641 VHU196641 VRQ196641 WBM196641 WLI196641 WVE196641 A262177 IS262177 SO262177 ACK262177 AMG262177 AWC262177 BFY262177 BPU262177 BZQ262177 CJM262177 CTI262177 DDE262177 DNA262177 DWW262177 EGS262177 EQO262177 FAK262177 FKG262177 FUC262177 GDY262177 GNU262177 GXQ262177 HHM262177 HRI262177 IBE262177 ILA262177 IUW262177 JES262177 JOO262177 JYK262177 KIG262177 KSC262177 LBY262177 LLU262177 LVQ262177 MFM262177 MPI262177 MZE262177 NJA262177 NSW262177 OCS262177 OMO262177 OWK262177 PGG262177 PQC262177 PZY262177 QJU262177 QTQ262177 RDM262177 RNI262177 RXE262177 SHA262177 SQW262177 TAS262177 TKO262177 TUK262177 UEG262177 UOC262177 UXY262177 VHU262177 VRQ262177 WBM262177 WLI262177 WVE262177 A327713 IS327713 SO327713 ACK327713 AMG327713 AWC327713 BFY327713 BPU327713 BZQ327713 CJM327713 CTI327713 DDE327713 DNA327713 DWW327713 EGS327713 EQO327713 FAK327713 FKG327713 FUC327713 GDY327713 GNU327713 GXQ327713 HHM327713 HRI327713 IBE327713 ILA327713 IUW327713 JES327713 JOO327713 JYK327713 KIG327713 KSC327713 LBY327713 LLU327713 LVQ327713 MFM327713 MPI327713 MZE327713 NJA327713 NSW327713 OCS327713 OMO327713 OWK327713 PGG327713 PQC327713 PZY327713 QJU327713 QTQ327713 RDM327713 RNI327713 RXE327713 SHA327713 SQW327713 TAS327713 TKO327713 TUK327713 UEG327713 UOC327713 UXY327713 VHU327713 VRQ327713 WBM327713 WLI327713 WVE327713 A393249 IS393249 SO393249 ACK393249 AMG393249 AWC393249 BFY393249 BPU393249 BZQ393249 CJM393249 CTI393249 DDE393249 DNA393249 DWW393249 EGS393249 EQO393249 FAK393249 FKG393249 FUC393249 GDY393249 GNU393249 GXQ393249 HHM393249 HRI393249 IBE393249 ILA393249 IUW393249 JES393249 JOO393249 JYK393249 KIG393249 KSC393249 LBY393249 LLU393249 LVQ393249 MFM393249 MPI393249 MZE393249 NJA393249 NSW393249 OCS393249 OMO393249 OWK393249 PGG393249 PQC393249 PZY393249 QJU393249 QTQ393249 RDM393249 RNI393249 RXE393249 SHA393249 SQW393249 TAS393249 TKO393249 TUK393249 UEG393249 UOC393249 UXY393249 VHU393249 VRQ393249 WBM393249 WLI393249 WVE393249 A458785 IS458785 SO458785 ACK458785 AMG458785 AWC458785 BFY458785 BPU458785 BZQ458785 CJM458785 CTI458785 DDE458785 DNA458785 DWW458785 EGS458785 EQO458785 FAK458785 FKG458785 FUC458785 GDY458785 GNU458785 GXQ458785 HHM458785 HRI458785 IBE458785 ILA458785 IUW458785 JES458785 JOO458785 JYK458785 KIG458785 KSC458785 LBY458785 LLU458785 LVQ458785 MFM458785 MPI458785 MZE458785 NJA458785 NSW458785 OCS458785 OMO458785 OWK458785 PGG458785 PQC458785 PZY458785 QJU458785 QTQ458785 RDM458785 RNI458785 RXE458785 SHA458785 SQW458785 TAS458785 TKO458785 TUK458785 UEG458785 UOC458785 UXY458785 VHU458785 VRQ458785 WBM458785 WLI458785 WVE458785 A524321 IS524321 SO524321 ACK524321 AMG524321 AWC524321 BFY524321 BPU524321 BZQ524321 CJM524321 CTI524321 DDE524321 DNA524321 DWW524321 EGS524321 EQO524321 FAK524321 FKG524321 FUC524321 GDY524321 GNU524321 GXQ524321 HHM524321 HRI524321 IBE524321 ILA524321 IUW524321 JES524321 JOO524321 JYK524321 KIG524321 KSC524321 LBY524321 LLU524321 LVQ524321 MFM524321 MPI524321 MZE524321 NJA524321 NSW524321 OCS524321 OMO524321 OWK524321 PGG524321 PQC524321 PZY524321 QJU524321 QTQ524321 RDM524321 RNI524321 RXE524321 SHA524321 SQW524321 TAS524321 TKO524321 TUK524321 UEG524321 UOC524321 UXY524321 VHU524321 VRQ524321 WBM524321 WLI524321 WVE524321 A589857 IS589857 SO589857 ACK589857 AMG589857 AWC589857 BFY589857 BPU589857 BZQ589857 CJM589857 CTI589857 DDE589857 DNA589857 DWW589857 EGS589857 EQO589857 FAK589857 FKG589857 FUC589857 GDY589857 GNU589857 GXQ589857 HHM589857 HRI589857 IBE589857 ILA589857 IUW589857 JES589857 JOO589857 JYK589857 KIG589857 KSC589857 LBY589857 LLU589857 LVQ589857 MFM589857 MPI589857 MZE589857 NJA589857 NSW589857 OCS589857 OMO589857 OWK589857 PGG589857 PQC589857 PZY589857 QJU589857 QTQ589857 RDM589857 RNI589857 RXE589857 SHA589857 SQW589857 TAS589857 TKO589857 TUK589857 UEG589857 UOC589857 UXY589857 VHU589857 VRQ589857 WBM589857 WLI589857 WVE589857 A655393 IS655393 SO655393 ACK655393 AMG655393 AWC655393 BFY655393 BPU655393 BZQ655393 CJM655393 CTI655393 DDE655393 DNA655393 DWW655393 EGS655393 EQO655393 FAK655393 FKG655393 FUC655393 GDY655393 GNU655393 GXQ655393 HHM655393 HRI655393 IBE655393 ILA655393 IUW655393 JES655393 JOO655393 JYK655393 KIG655393 KSC655393 LBY655393 LLU655393 LVQ655393 MFM655393 MPI655393 MZE655393 NJA655393 NSW655393 OCS655393 OMO655393 OWK655393 PGG655393 PQC655393 PZY655393 QJU655393 QTQ655393 RDM655393 RNI655393 RXE655393 SHA655393 SQW655393 TAS655393 TKO655393 TUK655393 UEG655393 UOC655393 UXY655393 VHU655393 VRQ655393 WBM655393 WLI655393 WVE655393 A720929 IS720929 SO720929 ACK720929 AMG720929 AWC720929 BFY720929 BPU720929 BZQ720929 CJM720929 CTI720929 DDE720929 DNA720929 DWW720929 EGS720929 EQO720929 FAK720929 FKG720929 FUC720929 GDY720929 GNU720929 GXQ720929 HHM720929 HRI720929 IBE720929 ILA720929 IUW720929 JES720929 JOO720929 JYK720929 KIG720929 KSC720929 LBY720929 LLU720929 LVQ720929 MFM720929 MPI720929 MZE720929 NJA720929 NSW720929 OCS720929 OMO720929 OWK720929 PGG720929 PQC720929 PZY720929 QJU720929 QTQ720929 RDM720929 RNI720929 RXE720929 SHA720929 SQW720929 TAS720929 TKO720929 TUK720929 UEG720929 UOC720929 UXY720929 VHU720929 VRQ720929 WBM720929 WLI720929 WVE720929 A786465 IS786465 SO786465 ACK786465 AMG786465 AWC786465 BFY786465 BPU786465 BZQ786465 CJM786465 CTI786465 DDE786465 DNA786465 DWW786465 EGS786465 EQO786465 FAK786465 FKG786465 FUC786465 GDY786465 GNU786465 GXQ786465 HHM786465 HRI786465 IBE786465 ILA786465 IUW786465 JES786465 JOO786465 JYK786465 KIG786465 KSC786465 LBY786465 LLU786465 LVQ786465 MFM786465 MPI786465 MZE786465 NJA786465 NSW786465 OCS786465 OMO786465 OWK786465 PGG786465 PQC786465 PZY786465 QJU786465 QTQ786465 RDM786465 RNI786465 RXE786465 SHA786465 SQW786465 TAS786465 TKO786465 TUK786465 UEG786465 UOC786465 UXY786465 VHU786465 VRQ786465 WBM786465 WLI786465 WVE786465 A852001 IS852001 SO852001 ACK852001 AMG852001 AWC852001 BFY852001 BPU852001 BZQ852001 CJM852001 CTI852001 DDE852001 DNA852001 DWW852001 EGS852001 EQO852001 FAK852001 FKG852001 FUC852001 GDY852001 GNU852001 GXQ852001 HHM852001 HRI852001 IBE852001 ILA852001 IUW852001 JES852001 JOO852001 JYK852001 KIG852001 KSC852001 LBY852001 LLU852001 LVQ852001 MFM852001 MPI852001 MZE852001 NJA852001 NSW852001 OCS852001 OMO852001 OWK852001 PGG852001 PQC852001 PZY852001 QJU852001 QTQ852001 RDM852001 RNI852001 RXE852001 SHA852001 SQW852001 TAS852001 TKO852001 TUK852001 UEG852001 UOC852001 UXY852001 VHU852001 VRQ852001 WBM852001 WLI852001 WVE852001 A917537 IS917537 SO917537 ACK917537 AMG917537 AWC917537 BFY917537 BPU917537 BZQ917537 CJM917537 CTI917537 DDE917537 DNA917537 DWW917537 EGS917537 EQO917537 FAK917537 FKG917537 FUC917537 GDY917537 GNU917537 GXQ917537 HHM917537 HRI917537 IBE917537 ILA917537 IUW917537 JES917537 JOO917537 JYK917537 KIG917537 KSC917537 LBY917537 LLU917537 LVQ917537 MFM917537 MPI917537 MZE917537 NJA917537 NSW917537 OCS917537 OMO917537 OWK917537 PGG917537 PQC917537 PZY917537 QJU917537 QTQ917537 RDM917537 RNI917537 RXE917537 SHA917537 SQW917537 TAS917537 TKO917537 TUK917537 UEG917537 UOC917537 UXY917537 VHU917537 VRQ917537 WBM917537 WLI917537 WVE917537 A983073 IS983073 SO983073 ACK983073 AMG983073 AWC983073 BFY983073 BPU983073 BZQ983073 CJM983073 CTI983073 DDE983073 DNA983073 DWW983073 EGS983073 EQO983073 FAK983073 FKG983073 FUC983073 GDY983073 GNU983073 GXQ983073 HHM983073 HRI983073 IBE983073 ILA983073 IUW983073 JES983073 JOO983073 JYK983073 KIG983073 KSC983073 LBY983073 LLU983073 LVQ983073 MFM983073 MPI983073 MZE983073 NJA983073 NSW983073 OCS983073 OMO983073 OWK983073 PGG983073 PQC983073 PZY983073 QJU983073 QTQ983073 RDM983073 RNI983073 RXE983073 SHA983073 SQW983073 TAS983073 TKO983073 TUK983073 UEG983073 UOC983073 UXY983073 VHU983073 VRQ983073 WBM983073 WLI983073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73 WLL983073 C65569 IV65569 SR65569 ACN65569 AMJ65569 AWF65569 BGB65569 BPX65569 BZT65569 CJP65569 CTL65569 DDH65569 DND65569 DWZ65569 EGV65569 EQR65569 FAN65569 FKJ65569 FUF65569 GEB65569 GNX65569 GXT65569 HHP65569 HRL65569 IBH65569 ILD65569 IUZ65569 JEV65569 JOR65569 JYN65569 KIJ65569 KSF65569 LCB65569 LLX65569 LVT65569 MFP65569 MPL65569 MZH65569 NJD65569 NSZ65569 OCV65569 OMR65569 OWN65569 PGJ65569 PQF65569 QAB65569 QJX65569 QTT65569 RDP65569 RNL65569 RXH65569 SHD65569 SQZ65569 TAV65569 TKR65569 TUN65569 UEJ65569 UOF65569 UYB65569 VHX65569 VRT65569 WBP65569 WLL65569 WVH65569 C131105 IV131105 SR131105 ACN131105 AMJ131105 AWF131105 BGB131105 BPX131105 BZT131105 CJP131105 CTL131105 DDH131105 DND131105 DWZ131105 EGV131105 EQR131105 FAN131105 FKJ131105 FUF131105 GEB131105 GNX131105 GXT131105 HHP131105 HRL131105 IBH131105 ILD131105 IUZ131105 JEV131105 JOR131105 JYN131105 KIJ131105 KSF131105 LCB131105 LLX131105 LVT131105 MFP131105 MPL131105 MZH131105 NJD131105 NSZ131105 OCV131105 OMR131105 OWN131105 PGJ131105 PQF131105 QAB131105 QJX131105 QTT131105 RDP131105 RNL131105 RXH131105 SHD131105 SQZ131105 TAV131105 TKR131105 TUN131105 UEJ131105 UOF131105 UYB131105 VHX131105 VRT131105 WBP131105 WLL131105 WVH131105 C196641 IV196641 SR196641 ACN196641 AMJ196641 AWF196641 BGB196641 BPX196641 BZT196641 CJP196641 CTL196641 DDH196641 DND196641 DWZ196641 EGV196641 EQR196641 FAN196641 FKJ196641 FUF196641 GEB196641 GNX196641 GXT196641 HHP196641 HRL196641 IBH196641 ILD196641 IUZ196641 JEV196641 JOR196641 JYN196641 KIJ196641 KSF196641 LCB196641 LLX196641 LVT196641 MFP196641 MPL196641 MZH196641 NJD196641 NSZ196641 OCV196641 OMR196641 OWN196641 PGJ196641 PQF196641 QAB196641 QJX196641 QTT196641 RDP196641 RNL196641 RXH196641 SHD196641 SQZ196641 TAV196641 TKR196641 TUN196641 UEJ196641 UOF196641 UYB196641 VHX196641 VRT196641 WBP196641 WLL196641 WVH196641 C262177 IV262177 SR262177 ACN262177 AMJ262177 AWF262177 BGB262177 BPX262177 BZT262177 CJP262177 CTL262177 DDH262177 DND262177 DWZ262177 EGV262177 EQR262177 FAN262177 FKJ262177 FUF262177 GEB262177 GNX262177 GXT262177 HHP262177 HRL262177 IBH262177 ILD262177 IUZ262177 JEV262177 JOR262177 JYN262177 KIJ262177 KSF262177 LCB262177 LLX262177 LVT262177 MFP262177 MPL262177 MZH262177 NJD262177 NSZ262177 OCV262177 OMR262177 OWN262177 PGJ262177 PQF262177 QAB262177 QJX262177 QTT262177 RDP262177 RNL262177 RXH262177 SHD262177 SQZ262177 TAV262177 TKR262177 TUN262177 UEJ262177 UOF262177 UYB262177 VHX262177 VRT262177 WBP262177 WLL262177 WVH262177 C327713 IV327713 SR327713 ACN327713 AMJ327713 AWF327713 BGB327713 BPX327713 BZT327713 CJP327713 CTL327713 DDH327713 DND327713 DWZ327713 EGV327713 EQR327713 FAN327713 FKJ327713 FUF327713 GEB327713 GNX327713 GXT327713 HHP327713 HRL327713 IBH327713 ILD327713 IUZ327713 JEV327713 JOR327713 JYN327713 KIJ327713 KSF327713 LCB327713 LLX327713 LVT327713 MFP327713 MPL327713 MZH327713 NJD327713 NSZ327713 OCV327713 OMR327713 OWN327713 PGJ327713 PQF327713 QAB327713 QJX327713 QTT327713 RDP327713 RNL327713 RXH327713 SHD327713 SQZ327713 TAV327713 TKR327713 TUN327713 UEJ327713 UOF327713 UYB327713 VHX327713 VRT327713 WBP327713 WLL327713 WVH327713 C393249 IV393249 SR393249 ACN393249 AMJ393249 AWF393249 BGB393249 BPX393249 BZT393249 CJP393249 CTL393249 DDH393249 DND393249 DWZ393249 EGV393249 EQR393249 FAN393249 FKJ393249 FUF393249 GEB393249 GNX393249 GXT393249 HHP393249 HRL393249 IBH393249 ILD393249 IUZ393249 JEV393249 JOR393249 JYN393249 KIJ393249 KSF393249 LCB393249 LLX393249 LVT393249 MFP393249 MPL393249 MZH393249 NJD393249 NSZ393249 OCV393249 OMR393249 OWN393249 PGJ393249 PQF393249 QAB393249 QJX393249 QTT393249 RDP393249 RNL393249 RXH393249 SHD393249 SQZ393249 TAV393249 TKR393249 TUN393249 UEJ393249 UOF393249 UYB393249 VHX393249 VRT393249 WBP393249 WLL393249 WVH393249 C458785 IV458785 SR458785 ACN458785 AMJ458785 AWF458785 BGB458785 BPX458785 BZT458785 CJP458785 CTL458785 DDH458785 DND458785 DWZ458785 EGV458785 EQR458785 FAN458785 FKJ458785 FUF458785 GEB458785 GNX458785 GXT458785 HHP458785 HRL458785 IBH458785 ILD458785 IUZ458785 JEV458785 JOR458785 JYN458785 KIJ458785 KSF458785 LCB458785 LLX458785 LVT458785 MFP458785 MPL458785 MZH458785 NJD458785 NSZ458785 OCV458785 OMR458785 OWN458785 PGJ458785 PQF458785 QAB458785 QJX458785 QTT458785 RDP458785 RNL458785 RXH458785 SHD458785 SQZ458785 TAV458785 TKR458785 TUN458785 UEJ458785 UOF458785 UYB458785 VHX458785 VRT458785 WBP458785 WLL458785 WVH458785 C524321 IV524321 SR524321 ACN524321 AMJ524321 AWF524321 BGB524321 BPX524321 BZT524321 CJP524321 CTL524321 DDH524321 DND524321 DWZ524321 EGV524321 EQR524321 FAN524321 FKJ524321 FUF524321 GEB524321 GNX524321 GXT524321 HHP524321 HRL524321 IBH524321 ILD524321 IUZ524321 JEV524321 JOR524321 JYN524321 KIJ524321 KSF524321 LCB524321 LLX524321 LVT524321 MFP524321 MPL524321 MZH524321 NJD524321 NSZ524321 OCV524321 OMR524321 OWN524321 PGJ524321 PQF524321 QAB524321 QJX524321 QTT524321 RDP524321 RNL524321 RXH524321 SHD524321 SQZ524321 TAV524321 TKR524321 TUN524321 UEJ524321 UOF524321 UYB524321 VHX524321 VRT524321 WBP524321 WLL524321 WVH524321 C589857 IV589857 SR589857 ACN589857 AMJ589857 AWF589857 BGB589857 BPX589857 BZT589857 CJP589857 CTL589857 DDH589857 DND589857 DWZ589857 EGV589857 EQR589857 FAN589857 FKJ589857 FUF589857 GEB589857 GNX589857 GXT589857 HHP589857 HRL589857 IBH589857 ILD589857 IUZ589857 JEV589857 JOR589857 JYN589857 KIJ589857 KSF589857 LCB589857 LLX589857 LVT589857 MFP589857 MPL589857 MZH589857 NJD589857 NSZ589857 OCV589857 OMR589857 OWN589857 PGJ589857 PQF589857 QAB589857 QJX589857 QTT589857 RDP589857 RNL589857 RXH589857 SHD589857 SQZ589857 TAV589857 TKR589857 TUN589857 UEJ589857 UOF589857 UYB589857 VHX589857 VRT589857 WBP589857 WLL589857 WVH589857 C655393 IV655393 SR655393 ACN655393 AMJ655393 AWF655393 BGB655393 BPX655393 BZT655393 CJP655393 CTL655393 DDH655393 DND655393 DWZ655393 EGV655393 EQR655393 FAN655393 FKJ655393 FUF655393 GEB655393 GNX655393 GXT655393 HHP655393 HRL655393 IBH655393 ILD655393 IUZ655393 JEV655393 JOR655393 JYN655393 KIJ655393 KSF655393 LCB655393 LLX655393 LVT655393 MFP655393 MPL655393 MZH655393 NJD655393 NSZ655393 OCV655393 OMR655393 OWN655393 PGJ655393 PQF655393 QAB655393 QJX655393 QTT655393 RDP655393 RNL655393 RXH655393 SHD655393 SQZ655393 TAV655393 TKR655393 TUN655393 UEJ655393 UOF655393 UYB655393 VHX655393 VRT655393 WBP655393 WLL655393 WVH655393 C720929 IV720929 SR720929 ACN720929 AMJ720929 AWF720929 BGB720929 BPX720929 BZT720929 CJP720929 CTL720929 DDH720929 DND720929 DWZ720929 EGV720929 EQR720929 FAN720929 FKJ720929 FUF720929 GEB720929 GNX720929 GXT720929 HHP720929 HRL720929 IBH720929 ILD720929 IUZ720929 JEV720929 JOR720929 JYN720929 KIJ720929 KSF720929 LCB720929 LLX720929 LVT720929 MFP720929 MPL720929 MZH720929 NJD720929 NSZ720929 OCV720929 OMR720929 OWN720929 PGJ720929 PQF720929 QAB720929 QJX720929 QTT720929 RDP720929 RNL720929 RXH720929 SHD720929 SQZ720929 TAV720929 TKR720929 TUN720929 UEJ720929 UOF720929 UYB720929 VHX720929 VRT720929 WBP720929 WLL720929 WVH720929 C786465 IV786465 SR786465 ACN786465 AMJ786465 AWF786465 BGB786465 BPX786465 BZT786465 CJP786465 CTL786465 DDH786465 DND786465 DWZ786465 EGV786465 EQR786465 FAN786465 FKJ786465 FUF786465 GEB786465 GNX786465 GXT786465 HHP786465 HRL786465 IBH786465 ILD786465 IUZ786465 JEV786465 JOR786465 JYN786465 KIJ786465 KSF786465 LCB786465 LLX786465 LVT786465 MFP786465 MPL786465 MZH786465 NJD786465 NSZ786465 OCV786465 OMR786465 OWN786465 PGJ786465 PQF786465 QAB786465 QJX786465 QTT786465 RDP786465 RNL786465 RXH786465 SHD786465 SQZ786465 TAV786465 TKR786465 TUN786465 UEJ786465 UOF786465 UYB786465 VHX786465 VRT786465 WBP786465 WLL786465 WVH786465 C852001 IV852001 SR852001 ACN852001 AMJ852001 AWF852001 BGB852001 BPX852001 BZT852001 CJP852001 CTL852001 DDH852001 DND852001 DWZ852001 EGV852001 EQR852001 FAN852001 FKJ852001 FUF852001 GEB852001 GNX852001 GXT852001 HHP852001 HRL852001 IBH852001 ILD852001 IUZ852001 JEV852001 JOR852001 JYN852001 KIJ852001 KSF852001 LCB852001 LLX852001 LVT852001 MFP852001 MPL852001 MZH852001 NJD852001 NSZ852001 OCV852001 OMR852001 OWN852001 PGJ852001 PQF852001 QAB852001 QJX852001 QTT852001 RDP852001 RNL852001 RXH852001 SHD852001 SQZ852001 TAV852001 TKR852001 TUN852001 UEJ852001 UOF852001 UYB852001 VHX852001 VRT852001 WBP852001 WLL852001 WVH852001 C917537 IV917537 SR917537 ACN917537 AMJ917537 AWF917537 BGB917537 BPX917537 BZT917537 CJP917537 CTL917537 DDH917537 DND917537 DWZ917537 EGV917537 EQR917537 FAN917537 FKJ917537 FUF917537 GEB917537 GNX917537 GXT917537 HHP917537 HRL917537 IBH917537 ILD917537 IUZ917537 JEV917537 JOR917537 JYN917537 KIJ917537 KSF917537 LCB917537 LLX917537 LVT917537 MFP917537 MPL917537 MZH917537 NJD917537 NSZ917537 OCV917537 OMR917537 OWN917537 PGJ917537 PQF917537 QAB917537 QJX917537 QTT917537 RDP917537 RNL917537 RXH917537 SHD917537 SQZ917537 TAV917537 TKR917537 TUN917537 UEJ917537 UOF917537 UYB917537 VHX917537 VRT917537 WBP917537 WLL917537 WVH917537 C983073 IV983073 SR983073 ACN983073 AMJ983073 AWF983073 BGB983073 BPX983073 BZT983073 CJP983073 CTL983073 DDH983073 DND983073 DWZ983073 EGV983073 EQR983073 FAN983073 FKJ983073 FUF983073 GEB983073 GNX983073 GXT983073 HHP983073 HRL983073 IBH983073 ILD983073 IUZ983073 JEV983073 JOR983073 JYN983073 KIJ983073 KSF983073 LCB983073 LLX983073 LVT983073 MFP983073 MPL983073 MZH983073 NJD983073 NSZ983073 OCV983073 OMR983073 OWN983073 PGJ983073 PQF983073 QAB983073 QJX983073 QTT983073 RDP983073 RNL983073 RXH983073 SHD983073 SQZ983073 TAV983073 TKR983073 TUN983073 UEJ983073 UOF983073 UYB983073 VHX983073 VRT983073 WBP983073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7" right="0.7" top="0.75" bottom="0.75" header="0.3" footer="0.3"/>
  <pageSetup orientation="portrait" horizontalDpi="4294967295" verticalDpi="4294967295"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70"/>
  <sheetViews>
    <sheetView topLeftCell="A42" zoomScale="80" zoomScaleNormal="8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770</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859</v>
      </c>
      <c r="D10" s="420"/>
      <c r="E10" s="421"/>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9"/>
      <c r="D14" s="187" t="s">
        <v>11</v>
      </c>
      <c r="E14" s="187" t="s">
        <v>12</v>
      </c>
      <c r="F14" s="187" t="s">
        <v>28</v>
      </c>
      <c r="G14" s="42"/>
      <c r="I14" s="56"/>
      <c r="J14" s="56"/>
      <c r="K14" s="56"/>
      <c r="L14" s="56"/>
      <c r="M14" s="56"/>
      <c r="N14" s="55"/>
    </row>
    <row r="15" spans="2:16" x14ac:dyDescent="0.25">
      <c r="B15" s="470"/>
      <c r="C15" s="471"/>
      <c r="D15" s="187">
        <v>4</v>
      </c>
      <c r="E15" s="3">
        <v>1252968600</v>
      </c>
      <c r="F15" s="287">
        <v>600</v>
      </c>
      <c r="G15" s="42"/>
      <c r="I15" s="57"/>
      <c r="J15" s="57"/>
      <c r="K15" s="57"/>
      <c r="L15" s="57"/>
      <c r="M15" s="57"/>
      <c r="N15" s="55"/>
    </row>
    <row r="16" spans="2:16" x14ac:dyDescent="0.25">
      <c r="B16" s="470"/>
      <c r="C16" s="471"/>
      <c r="D16" s="187">
        <v>6</v>
      </c>
      <c r="E16" s="3">
        <v>1053997446</v>
      </c>
      <c r="F16" s="287">
        <v>492</v>
      </c>
      <c r="G16" s="42"/>
      <c r="I16" s="57"/>
      <c r="J16" s="57"/>
      <c r="K16" s="57"/>
      <c r="L16" s="57"/>
      <c r="M16" s="57"/>
      <c r="N16" s="55"/>
    </row>
    <row r="17" spans="1:14" x14ac:dyDescent="0.25">
      <c r="B17" s="470"/>
      <c r="C17" s="471"/>
      <c r="D17" s="187">
        <v>10</v>
      </c>
      <c r="E17" s="3">
        <v>1838553610</v>
      </c>
      <c r="F17" s="287">
        <v>758</v>
      </c>
      <c r="G17" s="42"/>
      <c r="I17" s="57"/>
      <c r="J17" s="57"/>
      <c r="K17" s="57"/>
      <c r="L17" s="57"/>
      <c r="M17" s="57"/>
      <c r="N17" s="55"/>
    </row>
    <row r="18" spans="1:14" x14ac:dyDescent="0.25">
      <c r="B18" s="470"/>
      <c r="C18" s="471"/>
      <c r="D18" s="187">
        <v>15</v>
      </c>
      <c r="E18" s="3">
        <v>323099096</v>
      </c>
      <c r="F18" s="287">
        <v>142</v>
      </c>
      <c r="G18" s="42"/>
      <c r="I18" s="57"/>
      <c r="J18" s="57"/>
      <c r="K18" s="57"/>
      <c r="L18" s="57"/>
      <c r="M18" s="57"/>
      <c r="N18" s="55"/>
    </row>
    <row r="19" spans="1:14" x14ac:dyDescent="0.25">
      <c r="B19" s="470"/>
      <c r="C19" s="471"/>
      <c r="D19" s="187">
        <v>17</v>
      </c>
      <c r="E19" s="3">
        <v>1200706876</v>
      </c>
      <c r="F19" s="287">
        <v>482</v>
      </c>
      <c r="G19" s="42"/>
      <c r="I19" s="57"/>
      <c r="J19" s="57"/>
      <c r="K19" s="57"/>
      <c r="L19" s="57"/>
      <c r="M19" s="57"/>
      <c r="N19" s="55"/>
    </row>
    <row r="20" spans="1:14" x14ac:dyDescent="0.25">
      <c r="B20" s="472"/>
      <c r="C20" s="473"/>
      <c r="D20" s="187">
        <v>18</v>
      </c>
      <c r="E20" s="3">
        <v>832050540</v>
      </c>
      <c r="F20" s="287">
        <v>342</v>
      </c>
      <c r="G20" s="42"/>
      <c r="I20" s="57"/>
      <c r="J20" s="57"/>
      <c r="K20" s="57"/>
      <c r="L20" s="57"/>
      <c r="M20" s="57"/>
      <c r="N20" s="55"/>
    </row>
    <row r="21" spans="1:14" x14ac:dyDescent="0.25">
      <c r="B21" s="474" t="s">
        <v>13</v>
      </c>
      <c r="C21" s="475"/>
      <c r="D21" s="187"/>
      <c r="E21" s="7">
        <f>SUM(E15:E20)</f>
        <v>6501376168</v>
      </c>
      <c r="F21" s="286">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+F19*80%</f>
        <v>385.6</v>
      </c>
      <c r="D23" s="57"/>
      <c r="E23" s="4">
        <f>E19</f>
        <v>1200706876</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772</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34" t="s">
        <v>68</v>
      </c>
      <c r="D30" s="69"/>
      <c r="E30" s="42"/>
      <c r="F30" s="42"/>
      <c r="G30" s="42"/>
      <c r="H30" s="42"/>
      <c r="I30" s="54"/>
      <c r="J30" s="54"/>
      <c r="K30" s="54"/>
      <c r="L30" s="54"/>
      <c r="M30" s="54"/>
      <c r="N30" s="55"/>
    </row>
    <row r="31" spans="1:14" x14ac:dyDescent="0.25">
      <c r="A31" s="65"/>
      <c r="B31" s="69" t="s">
        <v>140</v>
      </c>
      <c r="C31" s="234" t="s">
        <v>68</v>
      </c>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35</v>
      </c>
      <c r="F38" s="42"/>
      <c r="G38" s="42"/>
      <c r="H38" s="42"/>
      <c r="I38" s="54"/>
      <c r="J38" s="54"/>
      <c r="K38" s="54"/>
      <c r="L38" s="54"/>
      <c r="M38" s="54"/>
      <c r="N38" s="55"/>
    </row>
    <row r="39" spans="1:26" ht="42.75" x14ac:dyDescent="0.25">
      <c r="A39" s="65"/>
      <c r="B39" s="70" t="s">
        <v>143</v>
      </c>
      <c r="C39" s="71">
        <v>60</v>
      </c>
      <c r="D39" s="185">
        <v>35</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75" t="s">
        <v>667</v>
      </c>
      <c r="C47" s="75" t="s">
        <v>667</v>
      </c>
      <c r="D47" s="76" t="s">
        <v>668</v>
      </c>
      <c r="E47" s="264" t="s">
        <v>669</v>
      </c>
      <c r="F47" s="78" t="s">
        <v>135</v>
      </c>
      <c r="G47" s="79" t="s">
        <v>670</v>
      </c>
      <c r="H47" s="80">
        <v>40924</v>
      </c>
      <c r="I47" s="80">
        <v>41273</v>
      </c>
      <c r="J47" s="81" t="s">
        <v>136</v>
      </c>
      <c r="K47" s="136">
        <v>0</v>
      </c>
      <c r="L47" s="136">
        <v>11</v>
      </c>
      <c r="M47" s="136">
        <v>1124</v>
      </c>
      <c r="N47" s="82">
        <v>0</v>
      </c>
      <c r="O47" s="83">
        <v>1028803373</v>
      </c>
      <c r="P47" s="83" t="s">
        <v>860</v>
      </c>
      <c r="Q47" s="84"/>
      <c r="R47" s="85"/>
      <c r="S47" s="85"/>
      <c r="T47" s="85"/>
      <c r="U47" s="85"/>
      <c r="V47" s="85"/>
      <c r="W47" s="85"/>
      <c r="X47" s="85"/>
      <c r="Y47" s="85"/>
      <c r="Z47" s="85"/>
    </row>
    <row r="48" spans="1:26" s="86" customFormat="1" ht="30" x14ac:dyDescent="0.25">
      <c r="A48" s="74">
        <f>+A47+1</f>
        <v>2</v>
      </c>
      <c r="B48" s="75" t="s">
        <v>667</v>
      </c>
      <c r="C48" s="75" t="s">
        <v>667</v>
      </c>
      <c r="D48" s="76" t="s">
        <v>668</v>
      </c>
      <c r="E48" s="264" t="s">
        <v>671</v>
      </c>
      <c r="F48" s="78" t="s">
        <v>135</v>
      </c>
      <c r="G48" s="78" t="s">
        <v>670</v>
      </c>
      <c r="H48" s="80">
        <v>41295</v>
      </c>
      <c r="I48" s="80">
        <v>41639</v>
      </c>
      <c r="J48" s="81" t="s">
        <v>136</v>
      </c>
      <c r="K48" s="136">
        <v>0</v>
      </c>
      <c r="L48" s="136">
        <v>11</v>
      </c>
      <c r="M48" s="136">
        <v>1036</v>
      </c>
      <c r="N48" s="82">
        <v>0</v>
      </c>
      <c r="O48" s="83">
        <v>1038936937</v>
      </c>
      <c r="P48" s="83" t="s">
        <v>861</v>
      </c>
      <c r="Q48" s="84"/>
      <c r="R48" s="85"/>
      <c r="S48" s="85"/>
      <c r="T48" s="85"/>
      <c r="U48" s="85"/>
      <c r="V48" s="85"/>
      <c r="W48" s="85"/>
      <c r="X48" s="85"/>
      <c r="Y48" s="85"/>
      <c r="Z48" s="85"/>
    </row>
    <row r="49" spans="1:26" s="86" customFormat="1" ht="30" x14ac:dyDescent="0.25">
      <c r="A49" s="74">
        <f t="shared" ref="A49" si="0">+A48+1</f>
        <v>3</v>
      </c>
      <c r="B49" s="75" t="s">
        <v>667</v>
      </c>
      <c r="C49" s="75" t="s">
        <v>667</v>
      </c>
      <c r="D49" s="76" t="s">
        <v>668</v>
      </c>
      <c r="E49" s="264" t="s">
        <v>672</v>
      </c>
      <c r="F49" s="78" t="s">
        <v>135</v>
      </c>
      <c r="G49" s="78" t="s">
        <v>670</v>
      </c>
      <c r="H49" s="80">
        <v>41660</v>
      </c>
      <c r="I49" s="80">
        <v>41973</v>
      </c>
      <c r="J49" s="81" t="s">
        <v>136</v>
      </c>
      <c r="K49" s="136">
        <v>0</v>
      </c>
      <c r="L49" s="136">
        <v>10</v>
      </c>
      <c r="M49" s="136">
        <v>826</v>
      </c>
      <c r="N49" s="82">
        <v>0</v>
      </c>
      <c r="O49" s="83">
        <v>944773755</v>
      </c>
      <c r="P49" s="83" t="s">
        <v>862</v>
      </c>
      <c r="Q49" s="84"/>
      <c r="R49" s="85"/>
      <c r="S49" s="85"/>
      <c r="T49" s="85"/>
      <c r="U49" s="85"/>
      <c r="V49" s="85"/>
      <c r="W49" s="85"/>
      <c r="X49" s="85"/>
      <c r="Y49" s="85"/>
      <c r="Z49" s="85"/>
    </row>
    <row r="50" spans="1:26" s="86" customFormat="1" x14ac:dyDescent="0.25">
      <c r="A50" s="74"/>
      <c r="B50" s="87" t="s">
        <v>15</v>
      </c>
      <c r="C50" s="76"/>
      <c r="D50" s="75"/>
      <c r="E50" s="77"/>
      <c r="F50" s="78"/>
      <c r="G50" s="78"/>
      <c r="H50" s="78"/>
      <c r="I50" s="81"/>
      <c r="J50" s="81"/>
      <c r="K50" s="88">
        <f>SUM(K47:K49)</f>
        <v>0</v>
      </c>
      <c r="L50" s="88">
        <f>SUM(L47:L49)</f>
        <v>32</v>
      </c>
      <c r="M50" s="265">
        <f>SUM(M47:M49)</f>
        <v>2986</v>
      </c>
      <c r="N50" s="88">
        <f>SUM(N47:N49)</f>
        <v>0</v>
      </c>
      <c r="O50" s="83"/>
      <c r="P50" s="83"/>
      <c r="Q50" s="90"/>
    </row>
    <row r="51" spans="1:26" x14ac:dyDescent="0.25">
      <c r="E51" s="91"/>
    </row>
    <row r="52" spans="1:26" x14ac:dyDescent="0.25">
      <c r="B52" s="425" t="s">
        <v>27</v>
      </c>
      <c r="C52" s="425" t="s">
        <v>26</v>
      </c>
      <c r="D52" s="427" t="s">
        <v>33</v>
      </c>
      <c r="E52" s="427"/>
    </row>
    <row r="53" spans="1:26" x14ac:dyDescent="0.25">
      <c r="B53" s="426"/>
      <c r="C53" s="426"/>
      <c r="D53" s="188" t="s">
        <v>22</v>
      </c>
      <c r="E53" s="93" t="s">
        <v>23</v>
      </c>
    </row>
    <row r="54" spans="1:26" ht="30.6" customHeight="1" x14ac:dyDescent="0.25">
      <c r="B54" s="94" t="s">
        <v>20</v>
      </c>
      <c r="C54" s="95">
        <f>+K50</f>
        <v>0</v>
      </c>
      <c r="D54" s="69"/>
      <c r="E54" s="69"/>
      <c r="F54" s="96"/>
      <c r="G54" s="96"/>
      <c r="H54" s="96"/>
      <c r="I54" s="96"/>
      <c r="J54" s="96"/>
      <c r="K54" s="96"/>
      <c r="L54" s="96"/>
      <c r="M54" s="96"/>
    </row>
    <row r="55" spans="1:26" ht="30" customHeight="1" x14ac:dyDescent="0.25">
      <c r="B55" s="94" t="s">
        <v>24</v>
      </c>
      <c r="C55" s="95">
        <f>+M50</f>
        <v>2986</v>
      </c>
      <c r="D55" s="69"/>
      <c r="E55" s="69"/>
    </row>
    <row r="56" spans="1:26" x14ac:dyDescent="0.25">
      <c r="B56" s="97"/>
      <c r="C56" s="437"/>
      <c r="D56" s="437"/>
      <c r="E56" s="437"/>
      <c r="F56" s="437"/>
      <c r="G56" s="437"/>
      <c r="H56" s="437"/>
      <c r="I56" s="437"/>
      <c r="J56" s="437"/>
      <c r="K56" s="437"/>
      <c r="L56" s="437"/>
      <c r="M56" s="437"/>
      <c r="N56" s="437"/>
    </row>
    <row r="57" spans="1:26" ht="28.15" customHeight="1" thickBot="1" x14ac:dyDescent="0.3"/>
    <row r="58" spans="1:26" ht="27" thickBot="1" x14ac:dyDescent="0.3">
      <c r="B58" s="438" t="s">
        <v>100</v>
      </c>
      <c r="C58" s="438"/>
      <c r="D58" s="438"/>
      <c r="E58" s="438"/>
      <c r="F58" s="438"/>
      <c r="G58" s="438"/>
      <c r="H58" s="438"/>
      <c r="I58" s="438"/>
      <c r="J58" s="438"/>
      <c r="K58" s="438"/>
      <c r="L58" s="438"/>
      <c r="M58" s="438"/>
      <c r="N58" s="438"/>
    </row>
    <row r="61" spans="1:26" ht="109.5" customHeight="1" x14ac:dyDescent="0.25">
      <c r="B61" s="197" t="s">
        <v>148</v>
      </c>
      <c r="C61" s="9" t="s">
        <v>2</v>
      </c>
      <c r="D61" s="9" t="s">
        <v>102</v>
      </c>
      <c r="E61" s="9" t="s">
        <v>101</v>
      </c>
      <c r="F61" s="9" t="s">
        <v>103</v>
      </c>
      <c r="G61" s="9" t="s">
        <v>104</v>
      </c>
      <c r="H61" s="9" t="s">
        <v>105</v>
      </c>
      <c r="I61" s="9" t="s">
        <v>106</v>
      </c>
      <c r="J61" s="9" t="s">
        <v>107</v>
      </c>
      <c r="K61" s="9" t="s">
        <v>108</v>
      </c>
      <c r="L61" s="9" t="s">
        <v>109</v>
      </c>
      <c r="M61" s="16" t="s">
        <v>110</v>
      </c>
      <c r="N61" s="16" t="s">
        <v>111</v>
      </c>
      <c r="O61" s="439" t="s">
        <v>3</v>
      </c>
      <c r="P61" s="440"/>
      <c r="Q61" s="9" t="s">
        <v>17</v>
      </c>
    </row>
    <row r="62" spans="1:26" x14ac:dyDescent="0.25">
      <c r="B62" s="98" t="s">
        <v>256</v>
      </c>
      <c r="C62" s="98" t="s">
        <v>257</v>
      </c>
      <c r="D62" s="43" t="s">
        <v>673</v>
      </c>
      <c r="E62" s="43">
        <v>150</v>
      </c>
      <c r="F62" s="99" t="s">
        <v>670</v>
      </c>
      <c r="G62" s="99" t="s">
        <v>670</v>
      </c>
      <c r="H62" s="99" t="s">
        <v>670</v>
      </c>
      <c r="I62" s="99" t="s">
        <v>135</v>
      </c>
      <c r="J62" s="98" t="s">
        <v>135</v>
      </c>
      <c r="K62" s="69" t="s">
        <v>135</v>
      </c>
      <c r="L62" s="69" t="s">
        <v>135</v>
      </c>
      <c r="M62" s="69" t="s">
        <v>135</v>
      </c>
      <c r="N62" s="69" t="s">
        <v>135</v>
      </c>
      <c r="O62" s="428"/>
      <c r="P62" s="429"/>
      <c r="Q62" s="69" t="s">
        <v>135</v>
      </c>
    </row>
    <row r="63" spans="1:26" x14ac:dyDescent="0.25">
      <c r="B63" s="98"/>
      <c r="C63" s="98"/>
      <c r="D63" s="43" t="s">
        <v>674</v>
      </c>
      <c r="E63" s="43">
        <v>50</v>
      </c>
      <c r="F63" s="99" t="s">
        <v>670</v>
      </c>
      <c r="G63" s="99" t="s">
        <v>670</v>
      </c>
      <c r="H63" s="99" t="s">
        <v>670</v>
      </c>
      <c r="I63" s="99" t="s">
        <v>135</v>
      </c>
      <c r="J63" s="98" t="s">
        <v>135</v>
      </c>
      <c r="K63" s="69" t="s">
        <v>135</v>
      </c>
      <c r="L63" s="69" t="s">
        <v>135</v>
      </c>
      <c r="M63" s="69" t="s">
        <v>135</v>
      </c>
      <c r="N63" s="69" t="s">
        <v>135</v>
      </c>
      <c r="O63" s="428"/>
      <c r="P63" s="429"/>
      <c r="Q63" s="69" t="s">
        <v>135</v>
      </c>
    </row>
    <row r="64" spans="1:26" x14ac:dyDescent="0.25">
      <c r="B64" s="98"/>
      <c r="C64" s="98"/>
      <c r="D64" s="43" t="s">
        <v>675</v>
      </c>
      <c r="E64" s="43">
        <v>50</v>
      </c>
      <c r="F64" s="99" t="s">
        <v>670</v>
      </c>
      <c r="G64" s="99" t="s">
        <v>670</v>
      </c>
      <c r="H64" s="99" t="s">
        <v>670</v>
      </c>
      <c r="I64" s="99" t="s">
        <v>135</v>
      </c>
      <c r="J64" s="98" t="s">
        <v>135</v>
      </c>
      <c r="K64" s="69" t="s">
        <v>135</v>
      </c>
      <c r="L64" s="69" t="s">
        <v>135</v>
      </c>
      <c r="M64" s="69" t="s">
        <v>135</v>
      </c>
      <c r="N64" s="69" t="s">
        <v>135</v>
      </c>
      <c r="O64" s="428"/>
      <c r="P64" s="429"/>
      <c r="Q64" s="69" t="s">
        <v>135</v>
      </c>
    </row>
    <row r="65" spans="2:17" x14ac:dyDescent="0.25">
      <c r="B65" s="98"/>
      <c r="C65" s="98"/>
      <c r="D65" s="43" t="s">
        <v>676</v>
      </c>
      <c r="E65" s="43">
        <v>100</v>
      </c>
      <c r="F65" s="99" t="s">
        <v>670</v>
      </c>
      <c r="G65" s="99" t="s">
        <v>670</v>
      </c>
      <c r="H65" s="99" t="s">
        <v>670</v>
      </c>
      <c r="I65" s="99" t="s">
        <v>135</v>
      </c>
      <c r="J65" s="98" t="s">
        <v>135</v>
      </c>
      <c r="K65" s="69" t="s">
        <v>135</v>
      </c>
      <c r="L65" s="69" t="s">
        <v>135</v>
      </c>
      <c r="M65" s="69" t="s">
        <v>135</v>
      </c>
      <c r="N65" s="69" t="s">
        <v>135</v>
      </c>
      <c r="O65" s="428"/>
      <c r="P65" s="429"/>
      <c r="Q65" s="69" t="s">
        <v>135</v>
      </c>
    </row>
    <row r="66" spans="2:17" x14ac:dyDescent="0.25">
      <c r="B66" s="98"/>
      <c r="C66" s="98"/>
      <c r="D66" s="43" t="s">
        <v>677</v>
      </c>
      <c r="E66" s="43">
        <v>50</v>
      </c>
      <c r="F66" s="99" t="s">
        <v>670</v>
      </c>
      <c r="G66" s="99" t="s">
        <v>670</v>
      </c>
      <c r="H66" s="99" t="s">
        <v>670</v>
      </c>
      <c r="I66" s="99" t="s">
        <v>135</v>
      </c>
      <c r="J66" s="98" t="s">
        <v>135</v>
      </c>
      <c r="K66" s="69" t="s">
        <v>135</v>
      </c>
      <c r="L66" s="69" t="s">
        <v>135</v>
      </c>
      <c r="M66" s="69" t="s">
        <v>135</v>
      </c>
      <c r="N66" s="69" t="s">
        <v>135</v>
      </c>
      <c r="O66" s="428"/>
      <c r="P66" s="429"/>
      <c r="Q66" s="69" t="s">
        <v>135</v>
      </c>
    </row>
    <row r="67" spans="2:17" x14ac:dyDescent="0.25">
      <c r="B67" s="98"/>
      <c r="C67" s="98"/>
      <c r="D67" s="43" t="s">
        <v>678</v>
      </c>
      <c r="E67" s="43">
        <v>50</v>
      </c>
      <c r="F67" s="99" t="s">
        <v>670</v>
      </c>
      <c r="G67" s="99" t="s">
        <v>670</v>
      </c>
      <c r="H67" s="99" t="s">
        <v>670</v>
      </c>
      <c r="I67" s="99" t="s">
        <v>679</v>
      </c>
      <c r="J67" s="98" t="s">
        <v>135</v>
      </c>
      <c r="K67" s="69" t="s">
        <v>135</v>
      </c>
      <c r="L67" s="69" t="s">
        <v>135</v>
      </c>
      <c r="M67" s="69" t="s">
        <v>135</v>
      </c>
      <c r="N67" s="69" t="s">
        <v>135</v>
      </c>
      <c r="O67" s="428"/>
      <c r="P67" s="429"/>
      <c r="Q67" s="69" t="s">
        <v>135</v>
      </c>
    </row>
    <row r="68" spans="2:17" x14ac:dyDescent="0.25">
      <c r="B68" s="69"/>
      <c r="C68" s="69"/>
      <c r="D68" s="69" t="s">
        <v>680</v>
      </c>
      <c r="E68" s="69">
        <v>50</v>
      </c>
      <c r="F68" s="99" t="s">
        <v>670</v>
      </c>
      <c r="G68" s="99" t="s">
        <v>670</v>
      </c>
      <c r="H68" s="99" t="s">
        <v>670</v>
      </c>
      <c r="I68" s="99" t="s">
        <v>679</v>
      </c>
      <c r="J68" s="98" t="s">
        <v>135</v>
      </c>
      <c r="K68" s="69" t="s">
        <v>135</v>
      </c>
      <c r="L68" s="69" t="s">
        <v>135</v>
      </c>
      <c r="M68" s="69" t="s">
        <v>135</v>
      </c>
      <c r="N68" s="69" t="s">
        <v>135</v>
      </c>
      <c r="O68" s="428"/>
      <c r="P68" s="429"/>
      <c r="Q68" s="69" t="s">
        <v>135</v>
      </c>
    </row>
    <row r="69" spans="2:17" x14ac:dyDescent="0.25">
      <c r="B69" s="69"/>
      <c r="C69" s="69"/>
      <c r="D69" s="69" t="s">
        <v>681</v>
      </c>
      <c r="E69" s="69">
        <v>50</v>
      </c>
      <c r="F69" s="99" t="s">
        <v>670</v>
      </c>
      <c r="G69" s="99" t="s">
        <v>670</v>
      </c>
      <c r="H69" s="99" t="s">
        <v>670</v>
      </c>
      <c r="I69" s="99" t="s">
        <v>679</v>
      </c>
      <c r="J69" s="98" t="s">
        <v>135</v>
      </c>
      <c r="K69" s="69" t="s">
        <v>135</v>
      </c>
      <c r="L69" s="69" t="s">
        <v>135</v>
      </c>
      <c r="M69" s="69" t="s">
        <v>135</v>
      </c>
      <c r="N69" s="69" t="s">
        <v>135</v>
      </c>
      <c r="O69" s="428"/>
      <c r="P69" s="429"/>
      <c r="Q69" s="69" t="s">
        <v>135</v>
      </c>
    </row>
    <row r="70" spans="2:17" x14ac:dyDescent="0.25">
      <c r="B70" s="69"/>
      <c r="C70" s="69"/>
      <c r="D70" s="69" t="s">
        <v>682</v>
      </c>
      <c r="E70" s="69">
        <v>50</v>
      </c>
      <c r="F70" s="99" t="s">
        <v>670</v>
      </c>
      <c r="G70" s="99" t="s">
        <v>670</v>
      </c>
      <c r="H70" s="99" t="s">
        <v>670</v>
      </c>
      <c r="I70" s="99" t="s">
        <v>135</v>
      </c>
      <c r="J70" s="98" t="s">
        <v>135</v>
      </c>
      <c r="K70" s="69" t="s">
        <v>135</v>
      </c>
      <c r="L70" s="69" t="s">
        <v>135</v>
      </c>
      <c r="M70" s="69" t="s">
        <v>135</v>
      </c>
      <c r="N70" s="69" t="s">
        <v>135</v>
      </c>
      <c r="O70" s="428"/>
      <c r="P70" s="429"/>
      <c r="Q70" s="69" t="s">
        <v>135</v>
      </c>
    </row>
    <row r="71" spans="2:17" x14ac:dyDescent="0.25">
      <c r="B71" s="69"/>
      <c r="C71" s="69"/>
      <c r="D71" s="69" t="s">
        <v>683</v>
      </c>
      <c r="E71" s="69">
        <v>250</v>
      </c>
      <c r="F71" s="99" t="s">
        <v>670</v>
      </c>
      <c r="G71" s="99" t="s">
        <v>670</v>
      </c>
      <c r="H71" s="99" t="s">
        <v>670</v>
      </c>
      <c r="I71" s="99" t="s">
        <v>135</v>
      </c>
      <c r="J71" s="98" t="s">
        <v>135</v>
      </c>
      <c r="K71" s="69" t="s">
        <v>135</v>
      </c>
      <c r="L71" s="69" t="s">
        <v>135</v>
      </c>
      <c r="M71" s="69" t="s">
        <v>135</v>
      </c>
      <c r="N71" s="69" t="s">
        <v>135</v>
      </c>
      <c r="O71" s="428"/>
      <c r="P71" s="429"/>
      <c r="Q71" s="69" t="s">
        <v>135</v>
      </c>
    </row>
    <row r="72" spans="2:17" x14ac:dyDescent="0.25">
      <c r="B72" s="69"/>
      <c r="C72" s="69"/>
      <c r="D72" s="69" t="s">
        <v>684</v>
      </c>
      <c r="E72" s="69">
        <v>50</v>
      </c>
      <c r="F72" s="99" t="s">
        <v>670</v>
      </c>
      <c r="G72" s="99" t="s">
        <v>670</v>
      </c>
      <c r="H72" s="99" t="s">
        <v>670</v>
      </c>
      <c r="I72" s="99" t="s">
        <v>135</v>
      </c>
      <c r="J72" s="98" t="s">
        <v>135</v>
      </c>
      <c r="K72" s="69" t="s">
        <v>135</v>
      </c>
      <c r="L72" s="69" t="s">
        <v>135</v>
      </c>
      <c r="M72" s="69" t="s">
        <v>135</v>
      </c>
      <c r="N72" s="69" t="s">
        <v>135</v>
      </c>
      <c r="O72" s="428"/>
      <c r="P72" s="429"/>
      <c r="Q72" s="69" t="s">
        <v>135</v>
      </c>
    </row>
    <row r="73" spans="2:17" x14ac:dyDescent="0.25">
      <c r="B73" s="69"/>
      <c r="C73" s="69"/>
      <c r="D73" s="69" t="s">
        <v>685</v>
      </c>
      <c r="E73" s="69">
        <v>100</v>
      </c>
      <c r="F73" s="99" t="s">
        <v>670</v>
      </c>
      <c r="G73" s="99" t="s">
        <v>670</v>
      </c>
      <c r="H73" s="99" t="s">
        <v>670</v>
      </c>
      <c r="I73" s="99" t="s">
        <v>135</v>
      </c>
      <c r="J73" s="98" t="s">
        <v>135</v>
      </c>
      <c r="K73" s="69" t="s">
        <v>135</v>
      </c>
      <c r="L73" s="69" t="s">
        <v>135</v>
      </c>
      <c r="M73" s="69" t="s">
        <v>135</v>
      </c>
      <c r="N73" s="69" t="s">
        <v>135</v>
      </c>
      <c r="O73" s="428"/>
      <c r="P73" s="429"/>
      <c r="Q73" s="69" t="s">
        <v>135</v>
      </c>
    </row>
    <row r="74" spans="2:17" x14ac:dyDescent="0.25">
      <c r="B74" s="69"/>
      <c r="C74" s="69"/>
      <c r="D74" s="69" t="s">
        <v>686</v>
      </c>
      <c r="E74" s="69">
        <v>50</v>
      </c>
      <c r="F74" s="99" t="s">
        <v>670</v>
      </c>
      <c r="G74" s="99" t="s">
        <v>670</v>
      </c>
      <c r="H74" s="99" t="s">
        <v>670</v>
      </c>
      <c r="I74" s="99" t="s">
        <v>679</v>
      </c>
      <c r="J74" s="98" t="s">
        <v>135</v>
      </c>
      <c r="K74" s="69" t="s">
        <v>135</v>
      </c>
      <c r="L74" s="69" t="s">
        <v>135</v>
      </c>
      <c r="M74" s="69" t="s">
        <v>135</v>
      </c>
      <c r="N74" s="69" t="s">
        <v>135</v>
      </c>
      <c r="O74" s="428"/>
      <c r="P74" s="429"/>
      <c r="Q74" s="69" t="s">
        <v>135</v>
      </c>
    </row>
    <row r="75" spans="2:17" x14ac:dyDescent="0.25">
      <c r="B75" s="69"/>
      <c r="C75" s="69"/>
      <c r="D75" s="69" t="s">
        <v>687</v>
      </c>
      <c r="E75" s="69">
        <v>200</v>
      </c>
      <c r="F75" s="99" t="s">
        <v>670</v>
      </c>
      <c r="G75" s="99" t="s">
        <v>670</v>
      </c>
      <c r="H75" s="99" t="s">
        <v>670</v>
      </c>
      <c r="I75" s="99" t="s">
        <v>135</v>
      </c>
      <c r="J75" s="98" t="s">
        <v>135</v>
      </c>
      <c r="K75" s="69" t="s">
        <v>135</v>
      </c>
      <c r="L75" s="69" t="s">
        <v>135</v>
      </c>
      <c r="M75" s="69" t="s">
        <v>135</v>
      </c>
      <c r="N75" s="69" t="s">
        <v>135</v>
      </c>
      <c r="O75" s="428"/>
      <c r="P75" s="429"/>
      <c r="Q75" s="69" t="s">
        <v>135</v>
      </c>
    </row>
    <row r="76" spans="2:17" x14ac:dyDescent="0.25">
      <c r="B76" s="69"/>
      <c r="C76" s="69"/>
      <c r="D76" s="69" t="s">
        <v>688</v>
      </c>
      <c r="E76" s="69">
        <v>200</v>
      </c>
      <c r="F76" s="99" t="s">
        <v>670</v>
      </c>
      <c r="G76" s="99" t="s">
        <v>670</v>
      </c>
      <c r="H76" s="99" t="s">
        <v>670</v>
      </c>
      <c r="I76" s="99" t="s">
        <v>135</v>
      </c>
      <c r="J76" s="98" t="s">
        <v>135</v>
      </c>
      <c r="K76" s="69" t="s">
        <v>135</v>
      </c>
      <c r="L76" s="69" t="s">
        <v>135</v>
      </c>
      <c r="M76" s="69" t="s">
        <v>135</v>
      </c>
      <c r="N76" s="69" t="s">
        <v>135</v>
      </c>
      <c r="O76" s="428"/>
      <c r="P76" s="429"/>
      <c r="Q76" s="69" t="s">
        <v>135</v>
      </c>
    </row>
    <row r="77" spans="2:17" x14ac:dyDescent="0.25">
      <c r="B77" s="69"/>
      <c r="C77" s="69"/>
      <c r="D77" s="69" t="s">
        <v>689</v>
      </c>
      <c r="E77" s="69">
        <v>100</v>
      </c>
      <c r="F77" s="99" t="s">
        <v>670</v>
      </c>
      <c r="G77" s="99" t="s">
        <v>670</v>
      </c>
      <c r="H77" s="99" t="s">
        <v>670</v>
      </c>
      <c r="I77" s="99" t="s">
        <v>679</v>
      </c>
      <c r="J77" s="98" t="s">
        <v>135</v>
      </c>
      <c r="K77" s="69" t="s">
        <v>135</v>
      </c>
      <c r="L77" s="69" t="s">
        <v>135</v>
      </c>
      <c r="M77" s="69" t="s">
        <v>135</v>
      </c>
      <c r="N77" s="69" t="s">
        <v>135</v>
      </c>
      <c r="O77" s="428"/>
      <c r="P77" s="429"/>
      <c r="Q77" s="69" t="s">
        <v>135</v>
      </c>
    </row>
    <row r="78" spans="2:17" x14ac:dyDescent="0.25">
      <c r="B78" s="69"/>
      <c r="C78" s="69"/>
      <c r="D78" s="69" t="s">
        <v>690</v>
      </c>
      <c r="E78" s="69">
        <v>300</v>
      </c>
      <c r="F78" s="99" t="s">
        <v>670</v>
      </c>
      <c r="G78" s="99" t="s">
        <v>670</v>
      </c>
      <c r="H78" s="99" t="s">
        <v>670</v>
      </c>
      <c r="I78" s="99" t="s">
        <v>135</v>
      </c>
      <c r="J78" s="98" t="s">
        <v>135</v>
      </c>
      <c r="K78" s="69" t="s">
        <v>135</v>
      </c>
      <c r="L78" s="69" t="s">
        <v>135</v>
      </c>
      <c r="M78" s="69" t="s">
        <v>135</v>
      </c>
      <c r="N78" s="69" t="s">
        <v>135</v>
      </c>
      <c r="O78" s="428"/>
      <c r="P78" s="429"/>
      <c r="Q78" s="69" t="s">
        <v>135</v>
      </c>
    </row>
    <row r="79" spans="2:17" x14ac:dyDescent="0.25">
      <c r="B79" s="69"/>
      <c r="C79" s="69"/>
      <c r="D79" s="69" t="s">
        <v>691</v>
      </c>
      <c r="E79" s="69">
        <v>100</v>
      </c>
      <c r="F79" s="99" t="s">
        <v>670</v>
      </c>
      <c r="G79" s="99" t="s">
        <v>670</v>
      </c>
      <c r="H79" s="99" t="s">
        <v>670</v>
      </c>
      <c r="I79" s="99" t="s">
        <v>135</v>
      </c>
      <c r="J79" s="98" t="s">
        <v>135</v>
      </c>
      <c r="K79" s="69" t="s">
        <v>135</v>
      </c>
      <c r="L79" s="69" t="s">
        <v>135</v>
      </c>
      <c r="M79" s="69" t="s">
        <v>135</v>
      </c>
      <c r="N79" s="69" t="s">
        <v>135</v>
      </c>
      <c r="O79" s="428"/>
      <c r="P79" s="429"/>
      <c r="Q79" s="69" t="s">
        <v>135</v>
      </c>
    </row>
    <row r="80" spans="2:17" x14ac:dyDescent="0.25">
      <c r="B80" s="69"/>
      <c r="C80" s="69"/>
      <c r="D80" s="69" t="s">
        <v>692</v>
      </c>
      <c r="E80" s="69">
        <v>50</v>
      </c>
      <c r="F80" s="99" t="s">
        <v>670</v>
      </c>
      <c r="G80" s="99" t="s">
        <v>670</v>
      </c>
      <c r="H80" s="99" t="s">
        <v>670</v>
      </c>
      <c r="I80" s="99" t="s">
        <v>135</v>
      </c>
      <c r="J80" s="98" t="s">
        <v>135</v>
      </c>
      <c r="K80" s="69" t="s">
        <v>135</v>
      </c>
      <c r="L80" s="69" t="s">
        <v>135</v>
      </c>
      <c r="M80" s="69" t="s">
        <v>135</v>
      </c>
      <c r="N80" s="69" t="s">
        <v>135</v>
      </c>
      <c r="O80" s="428"/>
      <c r="P80" s="429"/>
      <c r="Q80" s="69" t="s">
        <v>135</v>
      </c>
    </row>
    <row r="81" spans="1:17" x14ac:dyDescent="0.25">
      <c r="B81" s="69" t="s">
        <v>773</v>
      </c>
      <c r="C81" s="69" t="s">
        <v>255</v>
      </c>
      <c r="D81" s="69" t="s">
        <v>863</v>
      </c>
      <c r="E81" s="69">
        <v>80</v>
      </c>
      <c r="F81" s="99" t="s">
        <v>670</v>
      </c>
      <c r="G81" s="99" t="s">
        <v>670</v>
      </c>
      <c r="H81" s="99" t="s">
        <v>670</v>
      </c>
      <c r="I81" s="99" t="s">
        <v>135</v>
      </c>
      <c r="J81" s="98" t="s">
        <v>135</v>
      </c>
      <c r="K81" s="69" t="s">
        <v>135</v>
      </c>
      <c r="L81" s="69" t="s">
        <v>135</v>
      </c>
      <c r="M81" s="69" t="s">
        <v>135</v>
      </c>
      <c r="N81" s="69" t="s">
        <v>135</v>
      </c>
      <c r="O81" s="428"/>
      <c r="P81" s="429"/>
      <c r="Q81" s="69" t="s">
        <v>135</v>
      </c>
    </row>
    <row r="82" spans="1:17" x14ac:dyDescent="0.25">
      <c r="B82" s="69"/>
      <c r="C82" s="69"/>
      <c r="D82" s="69" t="s">
        <v>864</v>
      </c>
      <c r="E82" s="69">
        <v>140</v>
      </c>
      <c r="F82" s="99" t="s">
        <v>670</v>
      </c>
      <c r="G82" s="99" t="s">
        <v>670</v>
      </c>
      <c r="H82" s="99" t="s">
        <v>670</v>
      </c>
      <c r="I82" s="99" t="s">
        <v>679</v>
      </c>
      <c r="J82" s="98" t="s">
        <v>135</v>
      </c>
      <c r="K82" s="69" t="s">
        <v>135</v>
      </c>
      <c r="L82" s="69" t="s">
        <v>135</v>
      </c>
      <c r="M82" s="69" t="s">
        <v>135</v>
      </c>
      <c r="N82" s="69" t="s">
        <v>135</v>
      </c>
      <c r="O82" s="428"/>
      <c r="P82" s="429"/>
      <c r="Q82" s="69" t="s">
        <v>135</v>
      </c>
    </row>
    <row r="83" spans="1:17" x14ac:dyDescent="0.25">
      <c r="B83" s="69"/>
      <c r="C83" s="69"/>
      <c r="D83" s="69" t="s">
        <v>865</v>
      </c>
      <c r="E83" s="69">
        <v>62</v>
      </c>
      <c r="F83" s="99" t="s">
        <v>670</v>
      </c>
      <c r="G83" s="99" t="s">
        <v>670</v>
      </c>
      <c r="H83" s="99" t="s">
        <v>670</v>
      </c>
      <c r="I83" s="99" t="s">
        <v>679</v>
      </c>
      <c r="J83" s="98" t="s">
        <v>135</v>
      </c>
      <c r="K83" s="69" t="s">
        <v>135</v>
      </c>
      <c r="L83" s="69" t="s">
        <v>135</v>
      </c>
      <c r="M83" s="69" t="s">
        <v>135</v>
      </c>
      <c r="N83" s="69" t="s">
        <v>135</v>
      </c>
      <c r="O83" s="428"/>
      <c r="P83" s="429"/>
      <c r="Q83" s="69" t="s">
        <v>135</v>
      </c>
    </row>
    <row r="84" spans="1:17" x14ac:dyDescent="0.25">
      <c r="B84" s="61"/>
      <c r="C84" s="61"/>
      <c r="D84" s="61"/>
      <c r="E84" s="61"/>
      <c r="F84" s="61"/>
      <c r="G84" s="61"/>
      <c r="H84" s="61"/>
      <c r="I84" s="61"/>
      <c r="J84" s="61"/>
      <c r="K84" s="61"/>
      <c r="L84" s="61"/>
      <c r="M84" s="61"/>
      <c r="N84" s="61"/>
      <c r="O84" s="250"/>
      <c r="P84" s="250"/>
      <c r="Q84" s="61"/>
    </row>
    <row r="85" spans="1:17" x14ac:dyDescent="0.25">
      <c r="B85" s="44" t="s">
        <v>1</v>
      </c>
    </row>
    <row r="86" spans="1:17" x14ac:dyDescent="0.25">
      <c r="B86" s="44" t="s">
        <v>36</v>
      </c>
    </row>
    <row r="87" spans="1:17" x14ac:dyDescent="0.25">
      <c r="B87" s="44" t="s">
        <v>61</v>
      </c>
    </row>
    <row r="89" spans="1:17" ht="15.75" thickBot="1" x14ac:dyDescent="0.3"/>
    <row r="90" spans="1:17" ht="27" thickBot="1" x14ac:dyDescent="0.3">
      <c r="B90" s="430" t="s">
        <v>37</v>
      </c>
      <c r="C90" s="431"/>
      <c r="D90" s="431"/>
      <c r="E90" s="431"/>
      <c r="F90" s="431"/>
      <c r="G90" s="431"/>
      <c r="H90" s="431"/>
      <c r="I90" s="431"/>
      <c r="J90" s="431"/>
      <c r="K90" s="431"/>
      <c r="L90" s="431"/>
      <c r="M90" s="431"/>
      <c r="N90" s="432"/>
    </row>
    <row r="95" spans="1:17" ht="76.5" customHeight="1" x14ac:dyDescent="0.25">
      <c r="A95" s="441"/>
      <c r="B95" s="441" t="s">
        <v>0</v>
      </c>
      <c r="C95" s="441" t="s">
        <v>38</v>
      </c>
      <c r="D95" s="441" t="s">
        <v>39</v>
      </c>
      <c r="E95" s="441" t="s">
        <v>112</v>
      </c>
      <c r="F95" s="441" t="s">
        <v>114</v>
      </c>
      <c r="G95" s="441" t="s">
        <v>115</v>
      </c>
      <c r="H95" s="441" t="s">
        <v>116</v>
      </c>
      <c r="I95" s="441" t="s">
        <v>113</v>
      </c>
      <c r="J95" s="439" t="s">
        <v>117</v>
      </c>
      <c r="K95" s="443"/>
      <c r="L95" s="440"/>
      <c r="M95" s="441" t="s">
        <v>121</v>
      </c>
      <c r="N95" s="441" t="s">
        <v>40</v>
      </c>
      <c r="O95" s="441" t="s">
        <v>41</v>
      </c>
      <c r="P95" s="445" t="s">
        <v>3</v>
      </c>
      <c r="Q95" s="446"/>
    </row>
    <row r="96" spans="1:17" ht="60.75" customHeight="1" x14ac:dyDescent="0.25">
      <c r="A96" s="442"/>
      <c r="B96" s="442"/>
      <c r="C96" s="442"/>
      <c r="D96" s="442"/>
      <c r="E96" s="442"/>
      <c r="F96" s="442"/>
      <c r="G96" s="442"/>
      <c r="H96" s="442"/>
      <c r="I96" s="442"/>
      <c r="J96" s="21" t="s">
        <v>118</v>
      </c>
      <c r="K96" s="239" t="s">
        <v>119</v>
      </c>
      <c r="L96" s="21" t="s">
        <v>120</v>
      </c>
      <c r="M96" s="442"/>
      <c r="N96" s="442"/>
      <c r="O96" s="442"/>
      <c r="P96" s="447"/>
      <c r="Q96" s="448"/>
    </row>
    <row r="97" spans="2:17" ht="75" x14ac:dyDescent="0.25">
      <c r="B97" s="281" t="s">
        <v>42</v>
      </c>
      <c r="C97" s="282" t="s">
        <v>866</v>
      </c>
      <c r="D97" s="235" t="s">
        <v>867</v>
      </c>
      <c r="E97" s="180">
        <v>17688403</v>
      </c>
      <c r="F97" s="190" t="s">
        <v>730</v>
      </c>
      <c r="G97" s="190" t="s">
        <v>868</v>
      </c>
      <c r="H97" s="194">
        <v>41188</v>
      </c>
      <c r="I97" s="180"/>
      <c r="J97" s="306" t="s">
        <v>869</v>
      </c>
      <c r="K97" s="178" t="s">
        <v>870</v>
      </c>
      <c r="L97" s="202" t="s">
        <v>871</v>
      </c>
      <c r="M97" s="185" t="s">
        <v>135</v>
      </c>
      <c r="N97" s="185" t="s">
        <v>135</v>
      </c>
      <c r="O97" s="185" t="s">
        <v>135</v>
      </c>
      <c r="P97" s="449"/>
      <c r="Q97" s="449"/>
    </row>
    <row r="98" spans="2:17" s="54" customFormat="1" ht="63.75" customHeight="1" x14ac:dyDescent="0.25">
      <c r="B98" s="453" t="s">
        <v>43</v>
      </c>
      <c r="C98" s="484" t="s">
        <v>866</v>
      </c>
      <c r="D98" s="455" t="s">
        <v>872</v>
      </c>
      <c r="E98" s="422">
        <v>52529371</v>
      </c>
      <c r="F98" s="455" t="s">
        <v>445</v>
      </c>
      <c r="G98" s="455" t="s">
        <v>345</v>
      </c>
      <c r="H98" s="457">
        <v>41083</v>
      </c>
      <c r="I98" s="422">
        <v>130118</v>
      </c>
      <c r="J98" s="268" t="s">
        <v>873</v>
      </c>
      <c r="K98" s="178" t="s">
        <v>874</v>
      </c>
      <c r="L98" s="189" t="s">
        <v>875</v>
      </c>
      <c r="M98" s="422" t="s">
        <v>135</v>
      </c>
      <c r="N98" s="422" t="s">
        <v>135</v>
      </c>
      <c r="O98" s="422" t="s">
        <v>135</v>
      </c>
      <c r="P98" s="415"/>
      <c r="Q98" s="416"/>
    </row>
    <row r="99" spans="2:17" ht="30" x14ac:dyDescent="0.25">
      <c r="B99" s="454"/>
      <c r="C99" s="485"/>
      <c r="D99" s="456"/>
      <c r="E99" s="423"/>
      <c r="F99" s="456"/>
      <c r="G99" s="456"/>
      <c r="H99" s="458"/>
      <c r="I99" s="423"/>
      <c r="J99" s="268" t="s">
        <v>873</v>
      </c>
      <c r="K99" s="178" t="s">
        <v>750</v>
      </c>
      <c r="L99" s="189" t="s">
        <v>876</v>
      </c>
      <c r="M99" s="423"/>
      <c r="N99" s="423"/>
      <c r="O99" s="423"/>
      <c r="P99" s="417"/>
      <c r="Q99" s="418"/>
    </row>
    <row r="100" spans="2:17" ht="45" x14ac:dyDescent="0.25">
      <c r="B100" s="453" t="s">
        <v>43</v>
      </c>
      <c r="C100" s="484" t="s">
        <v>866</v>
      </c>
      <c r="D100" s="422" t="s">
        <v>877</v>
      </c>
      <c r="E100" s="422">
        <v>40769190</v>
      </c>
      <c r="F100" s="455" t="s">
        <v>445</v>
      </c>
      <c r="G100" s="455" t="s">
        <v>345</v>
      </c>
      <c r="H100" s="457">
        <v>41026</v>
      </c>
      <c r="I100" s="422">
        <v>128601</v>
      </c>
      <c r="J100" s="306" t="s">
        <v>667</v>
      </c>
      <c r="K100" s="263" t="s">
        <v>878</v>
      </c>
      <c r="L100" s="189" t="s">
        <v>879</v>
      </c>
      <c r="M100" s="422" t="s">
        <v>135</v>
      </c>
      <c r="N100" s="422" t="s">
        <v>135</v>
      </c>
      <c r="O100" s="422" t="s">
        <v>135</v>
      </c>
      <c r="P100" s="486"/>
      <c r="Q100" s="487"/>
    </row>
    <row r="101" spans="2:17" ht="75" x14ac:dyDescent="0.25">
      <c r="B101" s="454"/>
      <c r="C101" s="485"/>
      <c r="D101" s="423"/>
      <c r="E101" s="423"/>
      <c r="F101" s="456"/>
      <c r="G101" s="456"/>
      <c r="H101" s="458"/>
      <c r="I101" s="423"/>
      <c r="J101" s="306" t="s">
        <v>880</v>
      </c>
      <c r="K101" s="263" t="s">
        <v>881</v>
      </c>
      <c r="L101" s="202" t="s">
        <v>882</v>
      </c>
      <c r="M101" s="423"/>
      <c r="N101" s="423"/>
      <c r="O101" s="423"/>
      <c r="P101" s="488"/>
      <c r="Q101" s="489"/>
    </row>
    <row r="102" spans="2:17" ht="75" x14ac:dyDescent="0.25">
      <c r="B102" s="281" t="s">
        <v>42</v>
      </c>
      <c r="C102" s="282" t="s">
        <v>625</v>
      </c>
      <c r="D102" s="234" t="s">
        <v>883</v>
      </c>
      <c r="E102" s="234">
        <v>40756502</v>
      </c>
      <c r="F102" s="189" t="s">
        <v>445</v>
      </c>
      <c r="G102" s="238" t="s">
        <v>345</v>
      </c>
      <c r="H102" s="240">
        <v>38331</v>
      </c>
      <c r="I102" s="234">
        <v>109410</v>
      </c>
      <c r="J102" s="306" t="s">
        <v>869</v>
      </c>
      <c r="K102" s="263" t="s">
        <v>884</v>
      </c>
      <c r="L102" s="202" t="s">
        <v>290</v>
      </c>
      <c r="M102" s="185" t="s">
        <v>135</v>
      </c>
      <c r="N102" s="185" t="s">
        <v>135</v>
      </c>
      <c r="O102" s="185" t="s">
        <v>135</v>
      </c>
      <c r="P102" s="444"/>
      <c r="Q102" s="444"/>
    </row>
    <row r="103" spans="2:17" ht="45" x14ac:dyDescent="0.25">
      <c r="B103" s="268" t="s">
        <v>43</v>
      </c>
      <c r="C103" s="269" t="s">
        <v>625</v>
      </c>
      <c r="D103" s="234" t="s">
        <v>885</v>
      </c>
      <c r="E103" s="234">
        <v>1075231986</v>
      </c>
      <c r="F103" s="189" t="s">
        <v>445</v>
      </c>
      <c r="G103" s="237" t="s">
        <v>375</v>
      </c>
      <c r="H103" s="240">
        <v>41509</v>
      </c>
      <c r="I103" s="234">
        <v>138287</v>
      </c>
      <c r="J103" s="306" t="s">
        <v>667</v>
      </c>
      <c r="K103" s="263" t="s">
        <v>759</v>
      </c>
      <c r="L103" s="189" t="s">
        <v>879</v>
      </c>
      <c r="M103" s="185" t="s">
        <v>135</v>
      </c>
      <c r="N103" s="185" t="s">
        <v>135</v>
      </c>
      <c r="O103" s="185" t="s">
        <v>135</v>
      </c>
      <c r="P103" s="444"/>
      <c r="Q103" s="444"/>
    </row>
    <row r="104" spans="2:17" x14ac:dyDescent="0.25">
      <c r="B104" s="275"/>
      <c r="C104" s="65"/>
      <c r="D104" s="276"/>
      <c r="E104" s="276"/>
      <c r="F104" s="65"/>
      <c r="G104" s="277"/>
      <c r="H104" s="278"/>
      <c r="I104" s="279"/>
      <c r="J104" s="275"/>
      <c r="K104" s="280"/>
      <c r="L104" s="277"/>
      <c r="M104" s="250"/>
      <c r="N104" s="250"/>
      <c r="O104" s="250"/>
      <c r="P104" s="65"/>
      <c r="Q104" s="65"/>
    </row>
    <row r="105" spans="2:17" ht="15.75" thickBot="1" x14ac:dyDescent="0.3">
      <c r="B105" s="44" t="s">
        <v>799</v>
      </c>
    </row>
    <row r="106" spans="2:17" ht="27" thickBot="1" x14ac:dyDescent="0.3">
      <c r="B106" s="430" t="s">
        <v>45</v>
      </c>
      <c r="C106" s="431"/>
      <c r="D106" s="431"/>
      <c r="E106" s="431"/>
      <c r="F106" s="431"/>
      <c r="G106" s="431"/>
      <c r="H106" s="431"/>
      <c r="I106" s="431"/>
      <c r="J106" s="431"/>
      <c r="K106" s="431"/>
      <c r="L106" s="431"/>
      <c r="M106" s="431"/>
      <c r="N106" s="432"/>
    </row>
    <row r="109" spans="2:17" ht="46.15" customHeight="1" x14ac:dyDescent="0.25">
      <c r="B109" s="9" t="s">
        <v>32</v>
      </c>
      <c r="C109" s="9" t="s">
        <v>46</v>
      </c>
      <c r="D109" s="439" t="s">
        <v>3</v>
      </c>
      <c r="E109" s="440"/>
    </row>
    <row r="110" spans="2:17" ht="46.9" customHeight="1" x14ac:dyDescent="0.25">
      <c r="B110" s="101" t="s">
        <v>122</v>
      </c>
      <c r="C110" s="234" t="s">
        <v>135</v>
      </c>
      <c r="D110" s="449"/>
      <c r="E110" s="449"/>
    </row>
    <row r="113" spans="1:26" ht="26.25" x14ac:dyDescent="0.25">
      <c r="B113" s="433" t="s">
        <v>63</v>
      </c>
      <c r="C113" s="434"/>
      <c r="D113" s="434"/>
      <c r="E113" s="434"/>
      <c r="F113" s="434"/>
      <c r="G113" s="434"/>
      <c r="H113" s="434"/>
      <c r="I113" s="434"/>
      <c r="J113" s="434"/>
      <c r="K113" s="434"/>
      <c r="L113" s="434"/>
      <c r="M113" s="434"/>
      <c r="N113" s="434"/>
      <c r="O113" s="434"/>
      <c r="P113" s="434"/>
    </row>
    <row r="115" spans="1:26" ht="15.75" thickBot="1" x14ac:dyDescent="0.3"/>
    <row r="116" spans="1:26" ht="27" thickBot="1" x14ac:dyDescent="0.3">
      <c r="B116" s="430" t="s">
        <v>53</v>
      </c>
      <c r="C116" s="431"/>
      <c r="D116" s="431"/>
      <c r="E116" s="431"/>
      <c r="F116" s="431"/>
      <c r="G116" s="431"/>
      <c r="H116" s="431"/>
      <c r="I116" s="431"/>
      <c r="J116" s="431"/>
      <c r="K116" s="431"/>
      <c r="L116" s="431"/>
      <c r="M116" s="431"/>
      <c r="N116" s="432"/>
    </row>
    <row r="118" spans="1:26" ht="15.75" thickBot="1" x14ac:dyDescent="0.3">
      <c r="M118" s="73"/>
      <c r="N118" s="73"/>
    </row>
    <row r="119" spans="1:26" s="54" customFormat="1" ht="109.5" customHeight="1" x14ac:dyDescent="0.25">
      <c r="B119" s="18" t="s">
        <v>144</v>
      </c>
      <c r="C119" s="18" t="s">
        <v>145</v>
      </c>
      <c r="D119" s="18" t="s">
        <v>146</v>
      </c>
      <c r="E119" s="18" t="s">
        <v>44</v>
      </c>
      <c r="F119" s="18" t="s">
        <v>21</v>
      </c>
      <c r="G119" s="18" t="s">
        <v>99</v>
      </c>
      <c r="H119" s="18" t="s">
        <v>16</v>
      </c>
      <c r="I119" s="18" t="s">
        <v>9</v>
      </c>
      <c r="J119" s="18" t="s">
        <v>30</v>
      </c>
      <c r="K119" s="18" t="s">
        <v>60</v>
      </c>
      <c r="L119" s="18" t="s">
        <v>19</v>
      </c>
      <c r="M119" s="17" t="s">
        <v>25</v>
      </c>
      <c r="N119" s="18" t="s">
        <v>147</v>
      </c>
      <c r="O119" s="18" t="s">
        <v>35</v>
      </c>
      <c r="P119" s="192" t="s">
        <v>10</v>
      </c>
      <c r="Q119" s="192" t="s">
        <v>18</v>
      </c>
    </row>
    <row r="120" spans="1:26" s="86" customFormat="1" x14ac:dyDescent="0.25">
      <c r="A120" s="74">
        <v>1</v>
      </c>
      <c r="B120" s="75"/>
      <c r="C120" s="75"/>
      <c r="D120" s="76"/>
      <c r="E120" s="266"/>
      <c r="F120" s="78"/>
      <c r="G120" s="79"/>
      <c r="H120" s="80"/>
      <c r="I120" s="81"/>
      <c r="J120" s="81"/>
      <c r="K120" s="136"/>
      <c r="L120" s="136"/>
      <c r="M120" s="136"/>
      <c r="N120" s="82"/>
      <c r="O120" s="83"/>
      <c r="P120" s="83"/>
      <c r="Q120" s="84"/>
      <c r="R120" s="85"/>
      <c r="S120" s="85"/>
      <c r="T120" s="85"/>
      <c r="U120" s="85"/>
      <c r="V120" s="85"/>
      <c r="W120" s="85"/>
      <c r="X120" s="85"/>
      <c r="Y120" s="85"/>
      <c r="Z120" s="85"/>
    </row>
    <row r="121" spans="1:26" s="86" customFormat="1" x14ac:dyDescent="0.25">
      <c r="A121" s="74">
        <f>+A120+1</f>
        <v>2</v>
      </c>
      <c r="B121" s="75"/>
      <c r="C121" s="75"/>
      <c r="D121" s="76"/>
      <c r="E121" s="266"/>
      <c r="F121" s="78"/>
      <c r="G121" s="78"/>
      <c r="H121" s="80"/>
      <c r="I121" s="81"/>
      <c r="J121" s="81"/>
      <c r="K121" s="136"/>
      <c r="L121" s="136"/>
      <c r="M121" s="136"/>
      <c r="N121" s="82"/>
      <c r="O121" s="83"/>
      <c r="P121" s="83"/>
      <c r="Q121" s="84"/>
      <c r="R121" s="85"/>
      <c r="S121" s="85"/>
      <c r="T121" s="85"/>
      <c r="U121" s="85"/>
      <c r="V121" s="85"/>
      <c r="W121" s="85"/>
      <c r="X121" s="85"/>
      <c r="Y121" s="85"/>
      <c r="Z121" s="85"/>
    </row>
    <row r="122" spans="1:26" s="86" customFormat="1" x14ac:dyDescent="0.25">
      <c r="A122" s="74">
        <f t="shared" ref="A122:A127" si="1">+A121+1</f>
        <v>3</v>
      </c>
      <c r="B122" s="75"/>
      <c r="C122" s="75"/>
      <c r="D122" s="75"/>
      <c r="E122" s="267"/>
      <c r="F122" s="78"/>
      <c r="G122" s="78"/>
      <c r="H122" s="80"/>
      <c r="I122" s="81"/>
      <c r="J122" s="81"/>
      <c r="K122" s="136"/>
      <c r="L122" s="136"/>
      <c r="M122" s="136"/>
      <c r="N122" s="82"/>
      <c r="O122" s="83"/>
      <c r="P122" s="83"/>
      <c r="Q122" s="84"/>
      <c r="R122" s="85"/>
      <c r="S122" s="85"/>
      <c r="T122" s="85"/>
      <c r="U122" s="85"/>
      <c r="V122" s="85"/>
      <c r="W122" s="85"/>
      <c r="X122" s="85"/>
      <c r="Y122" s="85"/>
      <c r="Z122" s="85"/>
    </row>
    <row r="123" spans="1:26" s="86" customFormat="1" x14ac:dyDescent="0.25">
      <c r="A123" s="74">
        <f t="shared" si="1"/>
        <v>4</v>
      </c>
      <c r="B123" s="75"/>
      <c r="C123" s="75"/>
      <c r="D123" s="75"/>
      <c r="E123" s="267"/>
      <c r="F123" s="78"/>
      <c r="G123" s="78"/>
      <c r="H123" s="80"/>
      <c r="I123" s="81"/>
      <c r="J123" s="81"/>
      <c r="K123" s="136"/>
      <c r="L123" s="136"/>
      <c r="M123" s="136"/>
      <c r="N123" s="82"/>
      <c r="O123" s="83"/>
      <c r="P123" s="83"/>
      <c r="Q123" s="84"/>
      <c r="R123" s="85"/>
      <c r="S123" s="85"/>
      <c r="T123" s="85"/>
      <c r="U123" s="85"/>
      <c r="V123" s="85"/>
      <c r="W123" s="85"/>
      <c r="X123" s="85"/>
      <c r="Y123" s="85"/>
      <c r="Z123" s="85"/>
    </row>
    <row r="124" spans="1:26" s="86" customFormat="1" x14ac:dyDescent="0.25">
      <c r="A124" s="74">
        <f t="shared" si="1"/>
        <v>5</v>
      </c>
      <c r="B124" s="75"/>
      <c r="C124" s="76"/>
      <c r="D124" s="75"/>
      <c r="E124" s="77"/>
      <c r="F124" s="78"/>
      <c r="G124" s="78"/>
      <c r="H124" s="78"/>
      <c r="I124" s="81"/>
      <c r="J124" s="81"/>
      <c r="K124" s="81"/>
      <c r="L124" s="81"/>
      <c r="M124" s="82"/>
      <c r="N124" s="82"/>
      <c r="O124" s="83"/>
      <c r="P124" s="83"/>
      <c r="Q124" s="84"/>
      <c r="R124" s="85"/>
      <c r="S124" s="85"/>
      <c r="T124" s="85"/>
      <c r="U124" s="85"/>
      <c r="V124" s="85"/>
      <c r="W124" s="85"/>
      <c r="X124" s="85"/>
      <c r="Y124" s="85"/>
      <c r="Z124" s="85"/>
    </row>
    <row r="125" spans="1:26" s="86" customFormat="1" x14ac:dyDescent="0.25">
      <c r="A125" s="74">
        <f t="shared" si="1"/>
        <v>6</v>
      </c>
      <c r="B125" s="75"/>
      <c r="C125" s="76"/>
      <c r="D125" s="75"/>
      <c r="E125" s="77"/>
      <c r="F125" s="78"/>
      <c r="G125" s="78"/>
      <c r="H125" s="78"/>
      <c r="I125" s="81"/>
      <c r="J125" s="81"/>
      <c r="K125" s="81"/>
      <c r="L125" s="81"/>
      <c r="M125" s="82"/>
      <c r="N125" s="82"/>
      <c r="O125" s="83"/>
      <c r="P125" s="83"/>
      <c r="Q125" s="84"/>
      <c r="R125" s="85"/>
      <c r="S125" s="85"/>
      <c r="T125" s="85"/>
      <c r="U125" s="85"/>
      <c r="V125" s="85"/>
      <c r="W125" s="85"/>
      <c r="X125" s="85"/>
      <c r="Y125" s="85"/>
      <c r="Z125" s="85"/>
    </row>
    <row r="126" spans="1:26" s="86" customFormat="1" x14ac:dyDescent="0.25">
      <c r="A126" s="74">
        <f t="shared" si="1"/>
        <v>7</v>
      </c>
      <c r="B126" s="75"/>
      <c r="C126" s="76"/>
      <c r="D126" s="75"/>
      <c r="E126" s="77"/>
      <c r="F126" s="78"/>
      <c r="G126" s="78"/>
      <c r="H126" s="78"/>
      <c r="I126" s="81"/>
      <c r="J126" s="81"/>
      <c r="K126" s="81"/>
      <c r="L126" s="81"/>
      <c r="M126" s="82"/>
      <c r="N126" s="82"/>
      <c r="O126" s="83"/>
      <c r="P126" s="83"/>
      <c r="Q126" s="84"/>
      <c r="R126" s="85"/>
      <c r="S126" s="85"/>
      <c r="T126" s="85"/>
      <c r="U126" s="85"/>
      <c r="V126" s="85"/>
      <c r="W126" s="85"/>
      <c r="X126" s="85"/>
      <c r="Y126" s="85"/>
      <c r="Z126" s="85"/>
    </row>
    <row r="127" spans="1:26" s="86" customFormat="1" x14ac:dyDescent="0.25">
      <c r="A127" s="74">
        <f t="shared" si="1"/>
        <v>8</v>
      </c>
      <c r="B127" s="75"/>
      <c r="C127" s="76"/>
      <c r="D127" s="75"/>
      <c r="E127" s="77"/>
      <c r="F127" s="78"/>
      <c r="G127" s="78"/>
      <c r="H127" s="78"/>
      <c r="I127" s="81"/>
      <c r="J127" s="81"/>
      <c r="K127" s="81"/>
      <c r="L127" s="81"/>
      <c r="M127" s="82"/>
      <c r="N127" s="82"/>
      <c r="O127" s="83"/>
      <c r="P127" s="83"/>
      <c r="Q127" s="84"/>
      <c r="R127" s="85"/>
      <c r="S127" s="85"/>
      <c r="T127" s="85"/>
      <c r="U127" s="85"/>
      <c r="V127" s="85"/>
      <c r="W127" s="85"/>
      <c r="X127" s="85"/>
      <c r="Y127" s="85"/>
      <c r="Z127" s="85"/>
    </row>
    <row r="128" spans="1:26" s="86" customFormat="1" x14ac:dyDescent="0.25">
      <c r="A128" s="74"/>
      <c r="B128" s="87" t="s">
        <v>15</v>
      </c>
      <c r="C128" s="76"/>
      <c r="D128" s="75"/>
      <c r="E128" s="77"/>
      <c r="F128" s="78"/>
      <c r="G128" s="78"/>
      <c r="H128" s="78"/>
      <c r="I128" s="81"/>
      <c r="J128" s="81"/>
      <c r="K128" s="88">
        <f t="shared" ref="K128:N128" si="2">SUM(K120:K127)</f>
        <v>0</v>
      </c>
      <c r="L128" s="88">
        <f t="shared" si="2"/>
        <v>0</v>
      </c>
      <c r="M128" s="265">
        <f t="shared" si="2"/>
        <v>0</v>
      </c>
      <c r="N128" s="88">
        <f t="shared" si="2"/>
        <v>0</v>
      </c>
      <c r="O128" s="83"/>
      <c r="P128" s="83"/>
      <c r="Q128" s="90"/>
    </row>
    <row r="129" spans="2:17" x14ac:dyDescent="0.25">
      <c r="E129" s="91"/>
    </row>
    <row r="130" spans="2:17" ht="18.75" x14ac:dyDescent="0.25">
      <c r="B130" s="94" t="s">
        <v>31</v>
      </c>
      <c r="C130" s="10">
        <f>+K128</f>
        <v>0</v>
      </c>
      <c r="H130" s="96"/>
      <c r="I130" s="96"/>
      <c r="J130" s="96"/>
      <c r="K130" s="96"/>
      <c r="L130" s="96"/>
      <c r="M130" s="96"/>
    </row>
    <row r="132" spans="2:17" ht="15.75" thickBot="1" x14ac:dyDescent="0.3"/>
    <row r="133" spans="2:17" ht="37.15" customHeight="1" thickBot="1" x14ac:dyDescent="0.3">
      <c r="B133" s="11" t="s">
        <v>48</v>
      </c>
      <c r="C133" s="12" t="s">
        <v>49</v>
      </c>
      <c r="D133" s="11" t="s">
        <v>50</v>
      </c>
      <c r="E133" s="12" t="s">
        <v>54</v>
      </c>
    </row>
    <row r="134" spans="2:17" ht="41.45" customHeight="1" x14ac:dyDescent="0.25">
      <c r="B134" s="8" t="s">
        <v>123</v>
      </c>
      <c r="C134" s="102">
        <v>20</v>
      </c>
      <c r="D134" s="102">
        <v>0</v>
      </c>
      <c r="E134" s="450">
        <f>+D134+D135+D136</f>
        <v>0</v>
      </c>
    </row>
    <row r="135" spans="2:17" x14ac:dyDescent="0.25">
      <c r="B135" s="8" t="s">
        <v>124</v>
      </c>
      <c r="C135" s="185">
        <v>30</v>
      </c>
      <c r="D135" s="185">
        <v>0</v>
      </c>
      <c r="E135" s="451"/>
    </row>
    <row r="136" spans="2:17" ht="15.75" thickBot="1" x14ac:dyDescent="0.3">
      <c r="B136" s="8" t="s">
        <v>125</v>
      </c>
      <c r="C136" s="103">
        <v>40</v>
      </c>
      <c r="D136" s="103">
        <v>0</v>
      </c>
      <c r="E136" s="452"/>
    </row>
    <row r="138" spans="2:17" ht="15.75" thickBot="1" x14ac:dyDescent="0.3"/>
    <row r="139" spans="2:17" ht="27" thickBot="1" x14ac:dyDescent="0.3">
      <c r="B139" s="430" t="s">
        <v>51</v>
      </c>
      <c r="C139" s="431"/>
      <c r="D139" s="431"/>
      <c r="E139" s="431"/>
      <c r="F139" s="431"/>
      <c r="G139" s="431"/>
      <c r="H139" s="431"/>
      <c r="I139" s="431"/>
      <c r="J139" s="431"/>
      <c r="K139" s="431"/>
      <c r="L139" s="431"/>
      <c r="M139" s="431"/>
      <c r="N139" s="432"/>
    </row>
    <row r="141" spans="2:17" ht="76.5" customHeight="1" x14ac:dyDescent="0.25">
      <c r="B141" s="197" t="s">
        <v>0</v>
      </c>
      <c r="C141" s="197" t="s">
        <v>38</v>
      </c>
      <c r="D141" s="197" t="s">
        <v>39</v>
      </c>
      <c r="E141" s="197" t="s">
        <v>112</v>
      </c>
      <c r="F141" s="197" t="s">
        <v>114</v>
      </c>
      <c r="G141" s="197" t="s">
        <v>115</v>
      </c>
      <c r="H141" s="197" t="s">
        <v>116</v>
      </c>
      <c r="I141" s="197" t="s">
        <v>113</v>
      </c>
      <c r="J141" s="439" t="s">
        <v>117</v>
      </c>
      <c r="K141" s="443"/>
      <c r="L141" s="440"/>
      <c r="M141" s="197" t="s">
        <v>121</v>
      </c>
      <c r="N141" s="197" t="s">
        <v>40</v>
      </c>
      <c r="O141" s="197" t="s">
        <v>41</v>
      </c>
      <c r="P141" s="439" t="s">
        <v>3</v>
      </c>
      <c r="Q141" s="440"/>
    </row>
    <row r="142" spans="2:17" ht="60.75" customHeight="1" x14ac:dyDescent="0.25">
      <c r="B142" s="101" t="s">
        <v>129</v>
      </c>
      <c r="C142" s="189" t="s">
        <v>848</v>
      </c>
      <c r="D142" s="185" t="s">
        <v>725</v>
      </c>
      <c r="E142" s="185">
        <v>41927327</v>
      </c>
      <c r="F142" s="189" t="s">
        <v>445</v>
      </c>
      <c r="G142" s="189" t="s">
        <v>726</v>
      </c>
      <c r="H142" s="196">
        <v>41622</v>
      </c>
      <c r="I142" s="185" t="s">
        <v>670</v>
      </c>
      <c r="J142" s="75" t="s">
        <v>667</v>
      </c>
      <c r="K142" s="101" t="s">
        <v>727</v>
      </c>
      <c r="L142" s="101" t="s">
        <v>695</v>
      </c>
      <c r="M142" s="234" t="s">
        <v>135</v>
      </c>
      <c r="N142" s="234" t="s">
        <v>136</v>
      </c>
      <c r="O142" s="234" t="s">
        <v>136</v>
      </c>
      <c r="P142" s="449"/>
      <c r="Q142" s="449"/>
    </row>
    <row r="143" spans="2:17" ht="60.75" customHeight="1" x14ac:dyDescent="0.25">
      <c r="B143" s="453" t="s">
        <v>129</v>
      </c>
      <c r="C143" s="455" t="s">
        <v>728</v>
      </c>
      <c r="D143" s="422" t="s">
        <v>729</v>
      </c>
      <c r="E143" s="422">
        <v>17689026</v>
      </c>
      <c r="F143" s="455" t="s">
        <v>730</v>
      </c>
      <c r="G143" s="455" t="s">
        <v>263</v>
      </c>
      <c r="H143" s="457">
        <v>39632</v>
      </c>
      <c r="I143" s="422" t="s">
        <v>670</v>
      </c>
      <c r="J143" s="75" t="s">
        <v>731</v>
      </c>
      <c r="K143" s="259" t="s">
        <v>732</v>
      </c>
      <c r="L143" s="100" t="s">
        <v>733</v>
      </c>
      <c r="M143" s="422" t="s">
        <v>135</v>
      </c>
      <c r="N143" s="422" t="s">
        <v>135</v>
      </c>
      <c r="O143" s="422" t="s">
        <v>135</v>
      </c>
      <c r="P143" s="415"/>
      <c r="Q143" s="416"/>
    </row>
    <row r="144" spans="2:17" ht="60.75" customHeight="1" x14ac:dyDescent="0.25">
      <c r="B144" s="454"/>
      <c r="C144" s="456"/>
      <c r="D144" s="423"/>
      <c r="E144" s="423"/>
      <c r="F144" s="456"/>
      <c r="G144" s="456"/>
      <c r="H144" s="458"/>
      <c r="I144" s="423"/>
      <c r="J144" s="75" t="s">
        <v>667</v>
      </c>
      <c r="K144" s="259" t="s">
        <v>694</v>
      </c>
      <c r="L144" s="100" t="s">
        <v>695</v>
      </c>
      <c r="M144" s="423"/>
      <c r="N144" s="423"/>
      <c r="O144" s="423"/>
      <c r="P144" s="417"/>
      <c r="Q144" s="418"/>
    </row>
    <row r="145" spans="2:17" ht="60.75" customHeight="1" x14ac:dyDescent="0.25">
      <c r="B145" s="453" t="s">
        <v>129</v>
      </c>
      <c r="C145" s="455" t="s">
        <v>728</v>
      </c>
      <c r="D145" s="422" t="s">
        <v>734</v>
      </c>
      <c r="E145" s="422">
        <v>40778306</v>
      </c>
      <c r="F145" s="455" t="s">
        <v>730</v>
      </c>
      <c r="G145" s="455" t="s">
        <v>735</v>
      </c>
      <c r="H145" s="457">
        <v>38310</v>
      </c>
      <c r="I145" s="422" t="s">
        <v>670</v>
      </c>
      <c r="J145" s="75" t="s">
        <v>736</v>
      </c>
      <c r="K145" s="259" t="s">
        <v>737</v>
      </c>
      <c r="L145" s="100" t="s">
        <v>738</v>
      </c>
      <c r="M145" s="422" t="s">
        <v>135</v>
      </c>
      <c r="N145" s="422" t="s">
        <v>135</v>
      </c>
      <c r="O145" s="422" t="s">
        <v>135</v>
      </c>
      <c r="P145" s="415"/>
      <c r="Q145" s="416"/>
    </row>
    <row r="146" spans="2:17" ht="60.75" customHeight="1" x14ac:dyDescent="0.25">
      <c r="B146" s="454"/>
      <c r="C146" s="456"/>
      <c r="D146" s="423"/>
      <c r="E146" s="423"/>
      <c r="F146" s="456"/>
      <c r="G146" s="456"/>
      <c r="H146" s="458"/>
      <c r="I146" s="423"/>
      <c r="J146" s="75" t="s">
        <v>667</v>
      </c>
      <c r="K146" s="259" t="s">
        <v>739</v>
      </c>
      <c r="L146" s="100" t="s">
        <v>740</v>
      </c>
      <c r="M146" s="423"/>
      <c r="N146" s="423"/>
      <c r="O146" s="423"/>
      <c r="P146" s="417"/>
      <c r="Q146" s="418"/>
    </row>
    <row r="147" spans="2:17" ht="60.75" customHeight="1" x14ac:dyDescent="0.25">
      <c r="B147" s="459" t="s">
        <v>130</v>
      </c>
      <c r="C147" s="455" t="s">
        <v>728</v>
      </c>
      <c r="D147" s="422" t="s">
        <v>741</v>
      </c>
      <c r="E147" s="422">
        <v>40780789</v>
      </c>
      <c r="F147" s="455" t="s">
        <v>742</v>
      </c>
      <c r="G147" s="455" t="s">
        <v>263</v>
      </c>
      <c r="H147" s="457">
        <v>41299</v>
      </c>
      <c r="I147" s="422" t="s">
        <v>670</v>
      </c>
      <c r="J147" s="101" t="s">
        <v>482</v>
      </c>
      <c r="K147" s="101" t="s">
        <v>743</v>
      </c>
      <c r="L147" s="101" t="s">
        <v>744</v>
      </c>
      <c r="M147" s="422" t="s">
        <v>135</v>
      </c>
      <c r="N147" s="422" t="s">
        <v>135</v>
      </c>
      <c r="O147" s="422" t="s">
        <v>135</v>
      </c>
      <c r="P147" s="415"/>
      <c r="Q147" s="416"/>
    </row>
    <row r="148" spans="2:17" ht="60.75" customHeight="1" x14ac:dyDescent="0.25">
      <c r="B148" s="460"/>
      <c r="C148" s="456"/>
      <c r="D148" s="423"/>
      <c r="E148" s="423"/>
      <c r="F148" s="456"/>
      <c r="G148" s="456"/>
      <c r="H148" s="458"/>
      <c r="I148" s="423"/>
      <c r="J148" s="101" t="s">
        <v>667</v>
      </c>
      <c r="K148" s="167" t="s">
        <v>745</v>
      </c>
      <c r="L148" s="101" t="s">
        <v>746</v>
      </c>
      <c r="M148" s="423"/>
      <c r="N148" s="423"/>
      <c r="O148" s="423"/>
      <c r="P148" s="417"/>
      <c r="Q148" s="418"/>
    </row>
    <row r="149" spans="2:17" ht="60.75" customHeight="1" x14ac:dyDescent="0.25">
      <c r="B149" s="459" t="s">
        <v>130</v>
      </c>
      <c r="C149" s="455" t="s">
        <v>728</v>
      </c>
      <c r="D149" s="422" t="s">
        <v>747</v>
      </c>
      <c r="E149" s="422">
        <v>30517911</v>
      </c>
      <c r="F149" s="455" t="s">
        <v>748</v>
      </c>
      <c r="G149" s="455" t="s">
        <v>749</v>
      </c>
      <c r="H149" s="461">
        <v>36593</v>
      </c>
      <c r="I149" s="422" t="s">
        <v>670</v>
      </c>
      <c r="J149" s="101" t="s">
        <v>482</v>
      </c>
      <c r="K149" s="167" t="s">
        <v>750</v>
      </c>
      <c r="L149" s="100" t="s">
        <v>751</v>
      </c>
      <c r="M149" s="422" t="s">
        <v>135</v>
      </c>
      <c r="N149" s="422" t="s">
        <v>135</v>
      </c>
      <c r="O149" s="422" t="s">
        <v>135</v>
      </c>
      <c r="P149" s="415"/>
      <c r="Q149" s="416"/>
    </row>
    <row r="150" spans="2:17" ht="120" x14ac:dyDescent="0.25">
      <c r="B150" s="460"/>
      <c r="C150" s="456"/>
      <c r="D150" s="423"/>
      <c r="E150" s="423"/>
      <c r="F150" s="456"/>
      <c r="G150" s="456"/>
      <c r="H150" s="462"/>
      <c r="I150" s="423"/>
      <c r="J150" s="101" t="s">
        <v>667</v>
      </c>
      <c r="K150" s="167" t="s">
        <v>752</v>
      </c>
      <c r="L150" s="100" t="s">
        <v>753</v>
      </c>
      <c r="M150" s="423"/>
      <c r="N150" s="423"/>
      <c r="O150" s="423"/>
      <c r="P150" s="417"/>
      <c r="Q150" s="418"/>
    </row>
    <row r="151" spans="2:17" ht="60" x14ac:dyDescent="0.25">
      <c r="B151" s="459" t="s">
        <v>130</v>
      </c>
      <c r="C151" s="455" t="s">
        <v>728</v>
      </c>
      <c r="D151" s="422" t="s">
        <v>754</v>
      </c>
      <c r="E151" s="422">
        <v>40764234</v>
      </c>
      <c r="F151" s="455" t="s">
        <v>755</v>
      </c>
      <c r="G151" s="455" t="s">
        <v>263</v>
      </c>
      <c r="H151" s="461">
        <v>36616</v>
      </c>
      <c r="I151" s="422" t="s">
        <v>670</v>
      </c>
      <c r="J151" s="101" t="s">
        <v>756</v>
      </c>
      <c r="K151" s="167" t="s">
        <v>757</v>
      </c>
      <c r="L151" s="100" t="s">
        <v>758</v>
      </c>
      <c r="M151" s="422" t="s">
        <v>135</v>
      </c>
      <c r="N151" s="422" t="s">
        <v>135</v>
      </c>
      <c r="O151" s="422" t="s">
        <v>135</v>
      </c>
      <c r="P151" s="415"/>
      <c r="Q151" s="416"/>
    </row>
    <row r="152" spans="2:17" ht="105" x14ac:dyDescent="0.25">
      <c r="B152" s="460"/>
      <c r="C152" s="465"/>
      <c r="D152" s="423"/>
      <c r="E152" s="423"/>
      <c r="F152" s="456"/>
      <c r="G152" s="456"/>
      <c r="H152" s="462"/>
      <c r="I152" s="423"/>
      <c r="J152" s="101" t="s">
        <v>667</v>
      </c>
      <c r="K152" s="167" t="s">
        <v>759</v>
      </c>
      <c r="L152" s="100" t="s">
        <v>760</v>
      </c>
      <c r="M152" s="423"/>
      <c r="N152" s="423"/>
      <c r="O152" s="423"/>
      <c r="P152" s="417"/>
      <c r="Q152" s="418"/>
    </row>
    <row r="153" spans="2:17" ht="120" x14ac:dyDescent="0.25">
      <c r="B153" s="463" t="s">
        <v>131</v>
      </c>
      <c r="C153" s="464" t="s">
        <v>848</v>
      </c>
      <c r="D153" s="449" t="s">
        <v>762</v>
      </c>
      <c r="E153" s="449">
        <v>1117498123</v>
      </c>
      <c r="F153" s="444" t="s">
        <v>763</v>
      </c>
      <c r="G153" s="444" t="s">
        <v>263</v>
      </c>
      <c r="H153" s="476">
        <v>41516</v>
      </c>
      <c r="I153" s="449" t="s">
        <v>670</v>
      </c>
      <c r="J153" s="101" t="s">
        <v>764</v>
      </c>
      <c r="K153" s="167" t="s">
        <v>765</v>
      </c>
      <c r="L153" s="142" t="s">
        <v>766</v>
      </c>
      <c r="M153" s="422" t="s">
        <v>135</v>
      </c>
      <c r="N153" s="422" t="s">
        <v>135</v>
      </c>
      <c r="O153" s="422" t="s">
        <v>135</v>
      </c>
      <c r="P153" s="415"/>
      <c r="Q153" s="416"/>
    </row>
    <row r="154" spans="2:17" ht="45" x14ac:dyDescent="0.25">
      <c r="B154" s="463"/>
      <c r="C154" s="464"/>
      <c r="D154" s="449"/>
      <c r="E154" s="449"/>
      <c r="F154" s="444"/>
      <c r="G154" s="444"/>
      <c r="H154" s="476"/>
      <c r="I154" s="449"/>
      <c r="J154" s="101" t="s">
        <v>767</v>
      </c>
      <c r="K154" s="167" t="s">
        <v>768</v>
      </c>
      <c r="L154" s="100" t="s">
        <v>769</v>
      </c>
      <c r="M154" s="423"/>
      <c r="N154" s="423"/>
      <c r="O154" s="423"/>
      <c r="P154" s="417"/>
      <c r="Q154" s="418"/>
    </row>
    <row r="155" spans="2:17" x14ac:dyDescent="0.25">
      <c r="C155" s="56"/>
    </row>
    <row r="157" spans="2:17" ht="15.75" thickBot="1" x14ac:dyDescent="0.3"/>
    <row r="158" spans="2:17" ht="54" customHeight="1" x14ac:dyDescent="0.25">
      <c r="B158" s="21" t="s">
        <v>32</v>
      </c>
      <c r="C158" s="21" t="s">
        <v>48</v>
      </c>
      <c r="D158" s="197" t="s">
        <v>49</v>
      </c>
      <c r="E158" s="21" t="s">
        <v>50</v>
      </c>
      <c r="F158" s="12" t="s">
        <v>55</v>
      </c>
      <c r="G158" s="15"/>
    </row>
    <row r="159" spans="2:17" ht="120.75" customHeight="1" x14ac:dyDescent="0.2">
      <c r="B159" s="466" t="s">
        <v>52</v>
      </c>
      <c r="C159" s="104" t="s">
        <v>126</v>
      </c>
      <c r="D159" s="185">
        <v>25</v>
      </c>
      <c r="E159" s="185">
        <v>0</v>
      </c>
      <c r="F159" s="425">
        <f>+E159+E160+E161</f>
        <v>35</v>
      </c>
      <c r="G159" s="105"/>
    </row>
    <row r="160" spans="2:17" ht="76.150000000000006" customHeight="1" x14ac:dyDescent="0.2">
      <c r="B160" s="466"/>
      <c r="C160" s="104" t="s">
        <v>127</v>
      </c>
      <c r="D160" s="189">
        <v>25</v>
      </c>
      <c r="E160" s="185">
        <v>25</v>
      </c>
      <c r="F160" s="467"/>
      <c r="G160" s="105"/>
    </row>
    <row r="161" spans="2:7" ht="69" customHeight="1" x14ac:dyDescent="0.2">
      <c r="B161" s="466"/>
      <c r="C161" s="104" t="s">
        <v>128</v>
      </c>
      <c r="D161" s="185">
        <v>10</v>
      </c>
      <c r="E161" s="185">
        <v>10</v>
      </c>
      <c r="F161" s="426"/>
      <c r="G161" s="105"/>
    </row>
    <row r="162" spans="2:7" x14ac:dyDescent="0.25">
      <c r="C162" s="42"/>
    </row>
    <row r="165" spans="2:7" x14ac:dyDescent="0.25">
      <c r="B165" s="68" t="s">
        <v>56</v>
      </c>
    </row>
    <row r="168" spans="2:7" x14ac:dyDescent="0.25">
      <c r="B168" s="22" t="s">
        <v>32</v>
      </c>
      <c r="C168" s="22" t="s">
        <v>57</v>
      </c>
      <c r="D168" s="21" t="s">
        <v>50</v>
      </c>
      <c r="E168" s="21" t="s">
        <v>15</v>
      </c>
    </row>
    <row r="169" spans="2:7" ht="28.5" x14ac:dyDescent="0.25">
      <c r="B169" s="70" t="s">
        <v>58</v>
      </c>
      <c r="C169" s="71">
        <v>40</v>
      </c>
      <c r="D169" s="185">
        <f>+E134</f>
        <v>0</v>
      </c>
      <c r="E169" s="422">
        <f>+D169+D170</f>
        <v>35</v>
      </c>
    </row>
    <row r="170" spans="2:7" ht="42.75" x14ac:dyDescent="0.25">
      <c r="B170" s="70" t="s">
        <v>59</v>
      </c>
      <c r="C170" s="71">
        <v>60</v>
      </c>
      <c r="D170" s="185">
        <f>+F159</f>
        <v>35</v>
      </c>
      <c r="E170" s="423"/>
    </row>
  </sheetData>
  <mergeCells count="166">
    <mergeCell ref="B159:B161"/>
    <mergeCell ref="F159:F161"/>
    <mergeCell ref="E169:E170"/>
    <mergeCell ref="B14:C20"/>
    <mergeCell ref="B21:C21"/>
    <mergeCell ref="G153:G154"/>
    <mergeCell ref="H153:H154"/>
    <mergeCell ref="I153:I154"/>
    <mergeCell ref="M153:M154"/>
    <mergeCell ref="G149:G150"/>
    <mergeCell ref="H149:H150"/>
    <mergeCell ref="I149:I150"/>
    <mergeCell ref="M149:M150"/>
    <mergeCell ref="G145:G146"/>
    <mergeCell ref="H145:H146"/>
    <mergeCell ref="I145:I146"/>
    <mergeCell ref="M145:M146"/>
    <mergeCell ref="B116:N116"/>
    <mergeCell ref="E134:E136"/>
    <mergeCell ref="B139:N139"/>
    <mergeCell ref="J141:L141"/>
    <mergeCell ref="N98:N99"/>
    <mergeCell ref="I95:I96"/>
    <mergeCell ref="J95:L95"/>
    <mergeCell ref="N153:N154"/>
    <mergeCell ref="O153:O154"/>
    <mergeCell ref="H151:H152"/>
    <mergeCell ref="I151:I152"/>
    <mergeCell ref="M151:M152"/>
    <mergeCell ref="N151:N152"/>
    <mergeCell ref="O151:O152"/>
    <mergeCell ref="B153:B154"/>
    <mergeCell ref="C153:C154"/>
    <mergeCell ref="D153:D154"/>
    <mergeCell ref="E153:E154"/>
    <mergeCell ref="F153:F154"/>
    <mergeCell ref="B151:B152"/>
    <mergeCell ref="C151:C152"/>
    <mergeCell ref="D151:D152"/>
    <mergeCell ref="E151:E152"/>
    <mergeCell ref="F151:F152"/>
    <mergeCell ref="G151:G152"/>
    <mergeCell ref="N149:N150"/>
    <mergeCell ref="O149:O150"/>
    <mergeCell ref="H147:H148"/>
    <mergeCell ref="I147:I148"/>
    <mergeCell ref="M147:M148"/>
    <mergeCell ref="N147:N148"/>
    <mergeCell ref="O147:O148"/>
    <mergeCell ref="B149:B150"/>
    <mergeCell ref="C149:C150"/>
    <mergeCell ref="D149:D150"/>
    <mergeCell ref="E149:E150"/>
    <mergeCell ref="F149:F150"/>
    <mergeCell ref="B147:B148"/>
    <mergeCell ref="C147:C148"/>
    <mergeCell ref="D147:D148"/>
    <mergeCell ref="E147:E148"/>
    <mergeCell ref="F147:F148"/>
    <mergeCell ref="G147:G148"/>
    <mergeCell ref="N145:N146"/>
    <mergeCell ref="O145:O146"/>
    <mergeCell ref="H143:H144"/>
    <mergeCell ref="I143:I144"/>
    <mergeCell ref="M143:M144"/>
    <mergeCell ref="N143:N144"/>
    <mergeCell ref="O143:O144"/>
    <mergeCell ref="B145:B146"/>
    <mergeCell ref="C145:C146"/>
    <mergeCell ref="D145:D146"/>
    <mergeCell ref="E145:E146"/>
    <mergeCell ref="F145:F146"/>
    <mergeCell ref="B143:B144"/>
    <mergeCell ref="C143:C144"/>
    <mergeCell ref="D143:D144"/>
    <mergeCell ref="E143:E144"/>
    <mergeCell ref="F143:F144"/>
    <mergeCell ref="G143:G144"/>
    <mergeCell ref="B100:B101"/>
    <mergeCell ref="C100:C101"/>
    <mergeCell ref="D100:D101"/>
    <mergeCell ref="E100:E101"/>
    <mergeCell ref="F100:F101"/>
    <mergeCell ref="G100:G101"/>
    <mergeCell ref="P100:Q101"/>
    <mergeCell ref="P141:Q141"/>
    <mergeCell ref="P142:Q142"/>
    <mergeCell ref="P102:Q102"/>
    <mergeCell ref="P103:Q103"/>
    <mergeCell ref="B106:N106"/>
    <mergeCell ref="D109:E109"/>
    <mergeCell ref="D110:E110"/>
    <mergeCell ref="B113:P113"/>
    <mergeCell ref="H100:H101"/>
    <mergeCell ref="I100:I101"/>
    <mergeCell ref="M100:M101"/>
    <mergeCell ref="N100:N101"/>
    <mergeCell ref="O100:O101"/>
    <mergeCell ref="P97:Q97"/>
    <mergeCell ref="B98:B99"/>
    <mergeCell ref="C98:C99"/>
    <mergeCell ref="D98:D99"/>
    <mergeCell ref="E98:E99"/>
    <mergeCell ref="F98:F99"/>
    <mergeCell ref="G98:G99"/>
    <mergeCell ref="H98:H99"/>
    <mergeCell ref="I98:I99"/>
    <mergeCell ref="M98:M99"/>
    <mergeCell ref="P98:Q99"/>
    <mergeCell ref="O98:O99"/>
    <mergeCell ref="M95:M96"/>
    <mergeCell ref="N95:N96"/>
    <mergeCell ref="O95:O96"/>
    <mergeCell ref="P95:Q96"/>
    <mergeCell ref="O83:P83"/>
    <mergeCell ref="B90:N90"/>
    <mergeCell ref="A95:A96"/>
    <mergeCell ref="B95:B96"/>
    <mergeCell ref="C95:C96"/>
    <mergeCell ref="D95:D96"/>
    <mergeCell ref="E95:E96"/>
    <mergeCell ref="F95:F96"/>
    <mergeCell ref="G95:G96"/>
    <mergeCell ref="H95:H96"/>
    <mergeCell ref="O80:P80"/>
    <mergeCell ref="O81:P81"/>
    <mergeCell ref="O82:P82"/>
    <mergeCell ref="O71:P71"/>
    <mergeCell ref="O72:P72"/>
    <mergeCell ref="O73:P73"/>
    <mergeCell ref="O74:P74"/>
    <mergeCell ref="O75:P75"/>
    <mergeCell ref="O76:P76"/>
    <mergeCell ref="B52:B53"/>
    <mergeCell ref="C52:C53"/>
    <mergeCell ref="D52:E52"/>
    <mergeCell ref="B2:P2"/>
    <mergeCell ref="B4:P4"/>
    <mergeCell ref="C6:N6"/>
    <mergeCell ref="C7:N7"/>
    <mergeCell ref="C8:N8"/>
    <mergeCell ref="C9:N9"/>
    <mergeCell ref="P143:Q144"/>
    <mergeCell ref="P145:Q146"/>
    <mergeCell ref="P147:Q148"/>
    <mergeCell ref="P149:Q150"/>
    <mergeCell ref="P151:Q152"/>
    <mergeCell ref="P153:Q154"/>
    <mergeCell ref="C10:E10"/>
    <mergeCell ref="E38:E39"/>
    <mergeCell ref="M43:N43"/>
    <mergeCell ref="O65:P65"/>
    <mergeCell ref="O66:P66"/>
    <mergeCell ref="O67:P67"/>
    <mergeCell ref="O68:P68"/>
    <mergeCell ref="O69:P69"/>
    <mergeCell ref="O70:P70"/>
    <mergeCell ref="C56:N56"/>
    <mergeCell ref="B58:N58"/>
    <mergeCell ref="O61:P61"/>
    <mergeCell ref="O62:P62"/>
    <mergeCell ref="O63:P63"/>
    <mergeCell ref="O64:P64"/>
    <mergeCell ref="O77:P77"/>
    <mergeCell ref="O78:P78"/>
    <mergeCell ref="O79:P79"/>
  </mergeCells>
  <dataValidations count="2">
    <dataValidation type="decimal" allowBlank="1" showInputMessage="1" showErrorMessage="1" sqref="WVH983086 WLL983086 C65582 IV65582 SR65582 ACN65582 AMJ65582 AWF65582 BGB65582 BPX65582 BZT65582 CJP65582 CTL65582 DDH65582 DND65582 DWZ65582 EGV65582 EQR65582 FAN65582 FKJ65582 FUF65582 GEB65582 GNX65582 GXT65582 HHP65582 HRL65582 IBH65582 ILD65582 IUZ65582 JEV65582 JOR65582 JYN65582 KIJ65582 KSF65582 LCB65582 LLX65582 LVT65582 MFP65582 MPL65582 MZH65582 NJD65582 NSZ65582 OCV65582 OMR65582 OWN65582 PGJ65582 PQF65582 QAB65582 QJX65582 QTT65582 RDP65582 RNL65582 RXH65582 SHD65582 SQZ65582 TAV65582 TKR65582 TUN65582 UEJ65582 UOF65582 UYB65582 VHX65582 VRT65582 WBP65582 WLL65582 WVH65582 C131118 IV131118 SR131118 ACN131118 AMJ131118 AWF131118 BGB131118 BPX131118 BZT131118 CJP131118 CTL131118 DDH131118 DND131118 DWZ131118 EGV131118 EQR131118 FAN131118 FKJ131118 FUF131118 GEB131118 GNX131118 GXT131118 HHP131118 HRL131118 IBH131118 ILD131118 IUZ131118 JEV131118 JOR131118 JYN131118 KIJ131118 KSF131118 LCB131118 LLX131118 LVT131118 MFP131118 MPL131118 MZH131118 NJD131118 NSZ131118 OCV131118 OMR131118 OWN131118 PGJ131118 PQF131118 QAB131118 QJX131118 QTT131118 RDP131118 RNL131118 RXH131118 SHD131118 SQZ131118 TAV131118 TKR131118 TUN131118 UEJ131118 UOF131118 UYB131118 VHX131118 VRT131118 WBP131118 WLL131118 WVH131118 C196654 IV196654 SR196654 ACN196654 AMJ196654 AWF196654 BGB196654 BPX196654 BZT196654 CJP196654 CTL196654 DDH196654 DND196654 DWZ196654 EGV196654 EQR196654 FAN196654 FKJ196654 FUF196654 GEB196654 GNX196654 GXT196654 HHP196654 HRL196654 IBH196654 ILD196654 IUZ196654 JEV196654 JOR196654 JYN196654 KIJ196654 KSF196654 LCB196654 LLX196654 LVT196654 MFP196654 MPL196654 MZH196654 NJD196654 NSZ196654 OCV196654 OMR196654 OWN196654 PGJ196654 PQF196654 QAB196654 QJX196654 QTT196654 RDP196654 RNL196654 RXH196654 SHD196654 SQZ196654 TAV196654 TKR196654 TUN196654 UEJ196654 UOF196654 UYB196654 VHX196654 VRT196654 WBP196654 WLL196654 WVH196654 C262190 IV262190 SR262190 ACN262190 AMJ262190 AWF262190 BGB262190 BPX262190 BZT262190 CJP262190 CTL262190 DDH262190 DND262190 DWZ262190 EGV262190 EQR262190 FAN262190 FKJ262190 FUF262190 GEB262190 GNX262190 GXT262190 HHP262190 HRL262190 IBH262190 ILD262190 IUZ262190 JEV262190 JOR262190 JYN262190 KIJ262190 KSF262190 LCB262190 LLX262190 LVT262190 MFP262190 MPL262190 MZH262190 NJD262190 NSZ262190 OCV262190 OMR262190 OWN262190 PGJ262190 PQF262190 QAB262190 QJX262190 QTT262190 RDP262190 RNL262190 RXH262190 SHD262190 SQZ262190 TAV262190 TKR262190 TUN262190 UEJ262190 UOF262190 UYB262190 VHX262190 VRT262190 WBP262190 WLL262190 WVH262190 C327726 IV327726 SR327726 ACN327726 AMJ327726 AWF327726 BGB327726 BPX327726 BZT327726 CJP327726 CTL327726 DDH327726 DND327726 DWZ327726 EGV327726 EQR327726 FAN327726 FKJ327726 FUF327726 GEB327726 GNX327726 GXT327726 HHP327726 HRL327726 IBH327726 ILD327726 IUZ327726 JEV327726 JOR327726 JYN327726 KIJ327726 KSF327726 LCB327726 LLX327726 LVT327726 MFP327726 MPL327726 MZH327726 NJD327726 NSZ327726 OCV327726 OMR327726 OWN327726 PGJ327726 PQF327726 QAB327726 QJX327726 QTT327726 RDP327726 RNL327726 RXH327726 SHD327726 SQZ327726 TAV327726 TKR327726 TUN327726 UEJ327726 UOF327726 UYB327726 VHX327726 VRT327726 WBP327726 WLL327726 WVH327726 C393262 IV393262 SR393262 ACN393262 AMJ393262 AWF393262 BGB393262 BPX393262 BZT393262 CJP393262 CTL393262 DDH393262 DND393262 DWZ393262 EGV393262 EQR393262 FAN393262 FKJ393262 FUF393262 GEB393262 GNX393262 GXT393262 HHP393262 HRL393262 IBH393262 ILD393262 IUZ393262 JEV393262 JOR393262 JYN393262 KIJ393262 KSF393262 LCB393262 LLX393262 LVT393262 MFP393262 MPL393262 MZH393262 NJD393262 NSZ393262 OCV393262 OMR393262 OWN393262 PGJ393262 PQF393262 QAB393262 QJX393262 QTT393262 RDP393262 RNL393262 RXH393262 SHD393262 SQZ393262 TAV393262 TKR393262 TUN393262 UEJ393262 UOF393262 UYB393262 VHX393262 VRT393262 WBP393262 WLL393262 WVH393262 C458798 IV458798 SR458798 ACN458798 AMJ458798 AWF458798 BGB458798 BPX458798 BZT458798 CJP458798 CTL458798 DDH458798 DND458798 DWZ458798 EGV458798 EQR458798 FAN458798 FKJ458798 FUF458798 GEB458798 GNX458798 GXT458798 HHP458798 HRL458798 IBH458798 ILD458798 IUZ458798 JEV458798 JOR458798 JYN458798 KIJ458798 KSF458798 LCB458798 LLX458798 LVT458798 MFP458798 MPL458798 MZH458798 NJD458798 NSZ458798 OCV458798 OMR458798 OWN458798 PGJ458798 PQF458798 QAB458798 QJX458798 QTT458798 RDP458798 RNL458798 RXH458798 SHD458798 SQZ458798 TAV458798 TKR458798 TUN458798 UEJ458798 UOF458798 UYB458798 VHX458798 VRT458798 WBP458798 WLL458798 WVH458798 C524334 IV524334 SR524334 ACN524334 AMJ524334 AWF524334 BGB524334 BPX524334 BZT524334 CJP524334 CTL524334 DDH524334 DND524334 DWZ524334 EGV524334 EQR524334 FAN524334 FKJ524334 FUF524334 GEB524334 GNX524334 GXT524334 HHP524334 HRL524334 IBH524334 ILD524334 IUZ524334 JEV524334 JOR524334 JYN524334 KIJ524334 KSF524334 LCB524334 LLX524334 LVT524334 MFP524334 MPL524334 MZH524334 NJD524334 NSZ524334 OCV524334 OMR524334 OWN524334 PGJ524334 PQF524334 QAB524334 QJX524334 QTT524334 RDP524334 RNL524334 RXH524334 SHD524334 SQZ524334 TAV524334 TKR524334 TUN524334 UEJ524334 UOF524334 UYB524334 VHX524334 VRT524334 WBP524334 WLL524334 WVH524334 C589870 IV589870 SR589870 ACN589870 AMJ589870 AWF589870 BGB589870 BPX589870 BZT589870 CJP589870 CTL589870 DDH589870 DND589870 DWZ589870 EGV589870 EQR589870 FAN589870 FKJ589870 FUF589870 GEB589870 GNX589870 GXT589870 HHP589870 HRL589870 IBH589870 ILD589870 IUZ589870 JEV589870 JOR589870 JYN589870 KIJ589870 KSF589870 LCB589870 LLX589870 LVT589870 MFP589870 MPL589870 MZH589870 NJD589870 NSZ589870 OCV589870 OMR589870 OWN589870 PGJ589870 PQF589870 QAB589870 QJX589870 QTT589870 RDP589870 RNL589870 RXH589870 SHD589870 SQZ589870 TAV589870 TKR589870 TUN589870 UEJ589870 UOF589870 UYB589870 VHX589870 VRT589870 WBP589870 WLL589870 WVH589870 C655406 IV655406 SR655406 ACN655406 AMJ655406 AWF655406 BGB655406 BPX655406 BZT655406 CJP655406 CTL655406 DDH655406 DND655406 DWZ655406 EGV655406 EQR655406 FAN655406 FKJ655406 FUF655406 GEB655406 GNX655406 GXT655406 HHP655406 HRL655406 IBH655406 ILD655406 IUZ655406 JEV655406 JOR655406 JYN655406 KIJ655406 KSF655406 LCB655406 LLX655406 LVT655406 MFP655406 MPL655406 MZH655406 NJD655406 NSZ655406 OCV655406 OMR655406 OWN655406 PGJ655406 PQF655406 QAB655406 QJX655406 QTT655406 RDP655406 RNL655406 RXH655406 SHD655406 SQZ655406 TAV655406 TKR655406 TUN655406 UEJ655406 UOF655406 UYB655406 VHX655406 VRT655406 WBP655406 WLL655406 WVH655406 C720942 IV720942 SR720942 ACN720942 AMJ720942 AWF720942 BGB720942 BPX720942 BZT720942 CJP720942 CTL720942 DDH720942 DND720942 DWZ720942 EGV720942 EQR720942 FAN720942 FKJ720942 FUF720942 GEB720942 GNX720942 GXT720942 HHP720942 HRL720942 IBH720942 ILD720942 IUZ720942 JEV720942 JOR720942 JYN720942 KIJ720942 KSF720942 LCB720942 LLX720942 LVT720942 MFP720942 MPL720942 MZH720942 NJD720942 NSZ720942 OCV720942 OMR720942 OWN720942 PGJ720942 PQF720942 QAB720942 QJX720942 QTT720942 RDP720942 RNL720942 RXH720942 SHD720942 SQZ720942 TAV720942 TKR720942 TUN720942 UEJ720942 UOF720942 UYB720942 VHX720942 VRT720942 WBP720942 WLL720942 WVH720942 C786478 IV786478 SR786478 ACN786478 AMJ786478 AWF786478 BGB786478 BPX786478 BZT786478 CJP786478 CTL786478 DDH786478 DND786478 DWZ786478 EGV786478 EQR786478 FAN786478 FKJ786478 FUF786478 GEB786478 GNX786478 GXT786478 HHP786478 HRL786478 IBH786478 ILD786478 IUZ786478 JEV786478 JOR786478 JYN786478 KIJ786478 KSF786478 LCB786478 LLX786478 LVT786478 MFP786478 MPL786478 MZH786478 NJD786478 NSZ786478 OCV786478 OMR786478 OWN786478 PGJ786478 PQF786478 QAB786478 QJX786478 QTT786478 RDP786478 RNL786478 RXH786478 SHD786478 SQZ786478 TAV786478 TKR786478 TUN786478 UEJ786478 UOF786478 UYB786478 VHX786478 VRT786478 WBP786478 WLL786478 WVH786478 C852014 IV852014 SR852014 ACN852014 AMJ852014 AWF852014 BGB852014 BPX852014 BZT852014 CJP852014 CTL852014 DDH852014 DND852014 DWZ852014 EGV852014 EQR852014 FAN852014 FKJ852014 FUF852014 GEB852014 GNX852014 GXT852014 HHP852014 HRL852014 IBH852014 ILD852014 IUZ852014 JEV852014 JOR852014 JYN852014 KIJ852014 KSF852014 LCB852014 LLX852014 LVT852014 MFP852014 MPL852014 MZH852014 NJD852014 NSZ852014 OCV852014 OMR852014 OWN852014 PGJ852014 PQF852014 QAB852014 QJX852014 QTT852014 RDP852014 RNL852014 RXH852014 SHD852014 SQZ852014 TAV852014 TKR852014 TUN852014 UEJ852014 UOF852014 UYB852014 VHX852014 VRT852014 WBP852014 WLL852014 WVH852014 C917550 IV917550 SR917550 ACN917550 AMJ917550 AWF917550 BGB917550 BPX917550 BZT917550 CJP917550 CTL917550 DDH917550 DND917550 DWZ917550 EGV917550 EQR917550 FAN917550 FKJ917550 FUF917550 GEB917550 GNX917550 GXT917550 HHP917550 HRL917550 IBH917550 ILD917550 IUZ917550 JEV917550 JOR917550 JYN917550 KIJ917550 KSF917550 LCB917550 LLX917550 LVT917550 MFP917550 MPL917550 MZH917550 NJD917550 NSZ917550 OCV917550 OMR917550 OWN917550 PGJ917550 PQF917550 QAB917550 QJX917550 QTT917550 RDP917550 RNL917550 RXH917550 SHD917550 SQZ917550 TAV917550 TKR917550 TUN917550 UEJ917550 UOF917550 UYB917550 VHX917550 VRT917550 WBP917550 WLL917550 WVH917550 C983086 IV983086 SR983086 ACN983086 AMJ983086 AWF983086 BGB983086 BPX983086 BZT983086 CJP983086 CTL983086 DDH983086 DND983086 DWZ983086 EGV983086 EQR983086 FAN983086 FKJ983086 FUF983086 GEB983086 GNX983086 GXT983086 HHP983086 HRL983086 IBH983086 ILD983086 IUZ983086 JEV983086 JOR983086 JYN983086 KIJ983086 KSF983086 LCB983086 LLX983086 LVT983086 MFP983086 MPL983086 MZH983086 NJD983086 NSZ983086 OCV983086 OMR983086 OWN983086 PGJ983086 PQF983086 QAB983086 QJX983086 QTT983086 RDP983086 RNL983086 RXH983086 SHD983086 SQZ983086 TAV983086 TKR983086 TUN983086 UEJ983086 UOF983086 UYB983086 VHX983086 VRT983086 WBP983086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86 A65582 IS65582 SO65582 ACK65582 AMG65582 AWC65582 BFY65582 BPU65582 BZQ65582 CJM65582 CTI65582 DDE65582 DNA65582 DWW65582 EGS65582 EQO65582 FAK65582 FKG65582 FUC65582 GDY65582 GNU65582 GXQ65582 HHM65582 HRI65582 IBE65582 ILA65582 IUW65582 JES65582 JOO65582 JYK65582 KIG65582 KSC65582 LBY65582 LLU65582 LVQ65582 MFM65582 MPI65582 MZE65582 NJA65582 NSW65582 OCS65582 OMO65582 OWK65582 PGG65582 PQC65582 PZY65582 QJU65582 QTQ65582 RDM65582 RNI65582 RXE65582 SHA65582 SQW65582 TAS65582 TKO65582 TUK65582 UEG65582 UOC65582 UXY65582 VHU65582 VRQ65582 WBM65582 WLI65582 WVE65582 A131118 IS131118 SO131118 ACK131118 AMG131118 AWC131118 BFY131118 BPU131118 BZQ131118 CJM131118 CTI131118 DDE131118 DNA131118 DWW131118 EGS131118 EQO131118 FAK131118 FKG131118 FUC131118 GDY131118 GNU131118 GXQ131118 HHM131118 HRI131118 IBE131118 ILA131118 IUW131118 JES131118 JOO131118 JYK131118 KIG131118 KSC131118 LBY131118 LLU131118 LVQ131118 MFM131118 MPI131118 MZE131118 NJA131118 NSW131118 OCS131118 OMO131118 OWK131118 PGG131118 PQC131118 PZY131118 QJU131118 QTQ131118 RDM131118 RNI131118 RXE131118 SHA131118 SQW131118 TAS131118 TKO131118 TUK131118 UEG131118 UOC131118 UXY131118 VHU131118 VRQ131118 WBM131118 WLI131118 WVE131118 A196654 IS196654 SO196654 ACK196654 AMG196654 AWC196654 BFY196654 BPU196654 BZQ196654 CJM196654 CTI196654 DDE196654 DNA196654 DWW196654 EGS196654 EQO196654 FAK196654 FKG196654 FUC196654 GDY196654 GNU196654 GXQ196654 HHM196654 HRI196654 IBE196654 ILA196654 IUW196654 JES196654 JOO196654 JYK196654 KIG196654 KSC196654 LBY196654 LLU196654 LVQ196654 MFM196654 MPI196654 MZE196654 NJA196654 NSW196654 OCS196654 OMO196654 OWK196654 PGG196654 PQC196654 PZY196654 QJU196654 QTQ196654 RDM196654 RNI196654 RXE196654 SHA196654 SQW196654 TAS196654 TKO196654 TUK196654 UEG196654 UOC196654 UXY196654 VHU196654 VRQ196654 WBM196654 WLI196654 WVE196654 A262190 IS262190 SO262190 ACK262190 AMG262190 AWC262190 BFY262190 BPU262190 BZQ262190 CJM262190 CTI262190 DDE262190 DNA262190 DWW262190 EGS262190 EQO262190 FAK262190 FKG262190 FUC262190 GDY262190 GNU262190 GXQ262190 HHM262190 HRI262190 IBE262190 ILA262190 IUW262190 JES262190 JOO262190 JYK262190 KIG262190 KSC262190 LBY262190 LLU262190 LVQ262190 MFM262190 MPI262190 MZE262190 NJA262190 NSW262190 OCS262190 OMO262190 OWK262190 PGG262190 PQC262190 PZY262190 QJU262190 QTQ262190 RDM262190 RNI262190 RXE262190 SHA262190 SQW262190 TAS262190 TKO262190 TUK262190 UEG262190 UOC262190 UXY262190 VHU262190 VRQ262190 WBM262190 WLI262190 WVE262190 A327726 IS327726 SO327726 ACK327726 AMG327726 AWC327726 BFY327726 BPU327726 BZQ327726 CJM327726 CTI327726 DDE327726 DNA327726 DWW327726 EGS327726 EQO327726 FAK327726 FKG327726 FUC327726 GDY327726 GNU327726 GXQ327726 HHM327726 HRI327726 IBE327726 ILA327726 IUW327726 JES327726 JOO327726 JYK327726 KIG327726 KSC327726 LBY327726 LLU327726 LVQ327726 MFM327726 MPI327726 MZE327726 NJA327726 NSW327726 OCS327726 OMO327726 OWK327726 PGG327726 PQC327726 PZY327726 QJU327726 QTQ327726 RDM327726 RNI327726 RXE327726 SHA327726 SQW327726 TAS327726 TKO327726 TUK327726 UEG327726 UOC327726 UXY327726 VHU327726 VRQ327726 WBM327726 WLI327726 WVE327726 A393262 IS393262 SO393262 ACK393262 AMG393262 AWC393262 BFY393262 BPU393262 BZQ393262 CJM393262 CTI393262 DDE393262 DNA393262 DWW393262 EGS393262 EQO393262 FAK393262 FKG393262 FUC393262 GDY393262 GNU393262 GXQ393262 HHM393262 HRI393262 IBE393262 ILA393262 IUW393262 JES393262 JOO393262 JYK393262 KIG393262 KSC393262 LBY393262 LLU393262 LVQ393262 MFM393262 MPI393262 MZE393262 NJA393262 NSW393262 OCS393262 OMO393262 OWK393262 PGG393262 PQC393262 PZY393262 QJU393262 QTQ393262 RDM393262 RNI393262 RXE393262 SHA393262 SQW393262 TAS393262 TKO393262 TUK393262 UEG393262 UOC393262 UXY393262 VHU393262 VRQ393262 WBM393262 WLI393262 WVE393262 A458798 IS458798 SO458798 ACK458798 AMG458798 AWC458798 BFY458798 BPU458798 BZQ458798 CJM458798 CTI458798 DDE458798 DNA458798 DWW458798 EGS458798 EQO458798 FAK458798 FKG458798 FUC458798 GDY458798 GNU458798 GXQ458798 HHM458798 HRI458798 IBE458798 ILA458798 IUW458798 JES458798 JOO458798 JYK458798 KIG458798 KSC458798 LBY458798 LLU458798 LVQ458798 MFM458798 MPI458798 MZE458798 NJA458798 NSW458798 OCS458798 OMO458798 OWK458798 PGG458798 PQC458798 PZY458798 QJU458798 QTQ458798 RDM458798 RNI458798 RXE458798 SHA458798 SQW458798 TAS458798 TKO458798 TUK458798 UEG458798 UOC458798 UXY458798 VHU458798 VRQ458798 WBM458798 WLI458798 WVE458798 A524334 IS524334 SO524334 ACK524334 AMG524334 AWC524334 BFY524334 BPU524334 BZQ524334 CJM524334 CTI524334 DDE524334 DNA524334 DWW524334 EGS524334 EQO524334 FAK524334 FKG524334 FUC524334 GDY524334 GNU524334 GXQ524334 HHM524334 HRI524334 IBE524334 ILA524334 IUW524334 JES524334 JOO524334 JYK524334 KIG524334 KSC524334 LBY524334 LLU524334 LVQ524334 MFM524334 MPI524334 MZE524334 NJA524334 NSW524334 OCS524334 OMO524334 OWK524334 PGG524334 PQC524334 PZY524334 QJU524334 QTQ524334 RDM524334 RNI524334 RXE524334 SHA524334 SQW524334 TAS524334 TKO524334 TUK524334 UEG524334 UOC524334 UXY524334 VHU524334 VRQ524334 WBM524334 WLI524334 WVE524334 A589870 IS589870 SO589870 ACK589870 AMG589870 AWC589870 BFY589870 BPU589870 BZQ589870 CJM589870 CTI589870 DDE589870 DNA589870 DWW589870 EGS589870 EQO589870 FAK589870 FKG589870 FUC589870 GDY589870 GNU589870 GXQ589870 HHM589870 HRI589870 IBE589870 ILA589870 IUW589870 JES589870 JOO589870 JYK589870 KIG589870 KSC589870 LBY589870 LLU589870 LVQ589870 MFM589870 MPI589870 MZE589870 NJA589870 NSW589870 OCS589870 OMO589870 OWK589870 PGG589870 PQC589870 PZY589870 QJU589870 QTQ589870 RDM589870 RNI589870 RXE589870 SHA589870 SQW589870 TAS589870 TKO589870 TUK589870 UEG589870 UOC589870 UXY589870 VHU589870 VRQ589870 WBM589870 WLI589870 WVE589870 A655406 IS655406 SO655406 ACK655406 AMG655406 AWC655406 BFY655406 BPU655406 BZQ655406 CJM655406 CTI655406 DDE655406 DNA655406 DWW655406 EGS655406 EQO655406 FAK655406 FKG655406 FUC655406 GDY655406 GNU655406 GXQ655406 HHM655406 HRI655406 IBE655406 ILA655406 IUW655406 JES655406 JOO655406 JYK655406 KIG655406 KSC655406 LBY655406 LLU655406 LVQ655406 MFM655406 MPI655406 MZE655406 NJA655406 NSW655406 OCS655406 OMO655406 OWK655406 PGG655406 PQC655406 PZY655406 QJU655406 QTQ655406 RDM655406 RNI655406 RXE655406 SHA655406 SQW655406 TAS655406 TKO655406 TUK655406 UEG655406 UOC655406 UXY655406 VHU655406 VRQ655406 WBM655406 WLI655406 WVE655406 A720942 IS720942 SO720942 ACK720942 AMG720942 AWC720942 BFY720942 BPU720942 BZQ720942 CJM720942 CTI720942 DDE720942 DNA720942 DWW720942 EGS720942 EQO720942 FAK720942 FKG720942 FUC720942 GDY720942 GNU720942 GXQ720942 HHM720942 HRI720942 IBE720942 ILA720942 IUW720942 JES720942 JOO720942 JYK720942 KIG720942 KSC720942 LBY720942 LLU720942 LVQ720942 MFM720942 MPI720942 MZE720942 NJA720942 NSW720942 OCS720942 OMO720942 OWK720942 PGG720942 PQC720942 PZY720942 QJU720942 QTQ720942 RDM720942 RNI720942 RXE720942 SHA720942 SQW720942 TAS720942 TKO720942 TUK720942 UEG720942 UOC720942 UXY720942 VHU720942 VRQ720942 WBM720942 WLI720942 WVE720942 A786478 IS786478 SO786478 ACK786478 AMG786478 AWC786478 BFY786478 BPU786478 BZQ786478 CJM786478 CTI786478 DDE786478 DNA786478 DWW786478 EGS786478 EQO786478 FAK786478 FKG786478 FUC786478 GDY786478 GNU786478 GXQ786478 HHM786478 HRI786478 IBE786478 ILA786478 IUW786478 JES786478 JOO786478 JYK786478 KIG786478 KSC786478 LBY786478 LLU786478 LVQ786478 MFM786478 MPI786478 MZE786478 NJA786478 NSW786478 OCS786478 OMO786478 OWK786478 PGG786478 PQC786478 PZY786478 QJU786478 QTQ786478 RDM786478 RNI786478 RXE786478 SHA786478 SQW786478 TAS786478 TKO786478 TUK786478 UEG786478 UOC786478 UXY786478 VHU786478 VRQ786478 WBM786478 WLI786478 WVE786478 A852014 IS852014 SO852014 ACK852014 AMG852014 AWC852014 BFY852014 BPU852014 BZQ852014 CJM852014 CTI852014 DDE852014 DNA852014 DWW852014 EGS852014 EQO852014 FAK852014 FKG852014 FUC852014 GDY852014 GNU852014 GXQ852014 HHM852014 HRI852014 IBE852014 ILA852014 IUW852014 JES852014 JOO852014 JYK852014 KIG852014 KSC852014 LBY852014 LLU852014 LVQ852014 MFM852014 MPI852014 MZE852014 NJA852014 NSW852014 OCS852014 OMO852014 OWK852014 PGG852014 PQC852014 PZY852014 QJU852014 QTQ852014 RDM852014 RNI852014 RXE852014 SHA852014 SQW852014 TAS852014 TKO852014 TUK852014 UEG852014 UOC852014 UXY852014 VHU852014 VRQ852014 WBM852014 WLI852014 WVE852014 A917550 IS917550 SO917550 ACK917550 AMG917550 AWC917550 BFY917550 BPU917550 BZQ917550 CJM917550 CTI917550 DDE917550 DNA917550 DWW917550 EGS917550 EQO917550 FAK917550 FKG917550 FUC917550 GDY917550 GNU917550 GXQ917550 HHM917550 HRI917550 IBE917550 ILA917550 IUW917550 JES917550 JOO917550 JYK917550 KIG917550 KSC917550 LBY917550 LLU917550 LVQ917550 MFM917550 MPI917550 MZE917550 NJA917550 NSW917550 OCS917550 OMO917550 OWK917550 PGG917550 PQC917550 PZY917550 QJU917550 QTQ917550 RDM917550 RNI917550 RXE917550 SHA917550 SQW917550 TAS917550 TKO917550 TUK917550 UEG917550 UOC917550 UXY917550 VHU917550 VRQ917550 WBM917550 WLI917550 WVE917550 A983086 IS983086 SO983086 ACK983086 AMG983086 AWC983086 BFY983086 BPU983086 BZQ983086 CJM983086 CTI983086 DDE983086 DNA983086 DWW983086 EGS983086 EQO983086 FAK983086 FKG983086 FUC983086 GDY983086 GNU983086 GXQ983086 HHM983086 HRI983086 IBE983086 ILA983086 IUW983086 JES983086 JOO983086 JYK983086 KIG983086 KSC983086 LBY983086 LLU983086 LVQ983086 MFM983086 MPI983086 MZE983086 NJA983086 NSW983086 OCS983086 OMO983086 OWK983086 PGG983086 PQC983086 PZY983086 QJU983086 QTQ983086 RDM983086 RNI983086 RXE983086 SHA983086 SQW983086 TAS983086 TKO983086 TUK983086 UEG983086 UOC983086 UXY983086 VHU983086 VRQ983086 WBM983086 WLI983086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Z160"/>
  <sheetViews>
    <sheetView topLeftCell="A39" zoomScale="80" zoomScaleNormal="80" workbookViewId="0">
      <selection activeCell="O94" sqref="O94:O95"/>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770</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886</v>
      </c>
      <c r="D10" s="420"/>
      <c r="E10" s="421"/>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68" t="s">
        <v>97</v>
      </c>
      <c r="C14" s="469"/>
      <c r="D14" s="187" t="s">
        <v>11</v>
      </c>
      <c r="E14" s="187" t="s">
        <v>12</v>
      </c>
      <c r="F14" s="187" t="s">
        <v>28</v>
      </c>
      <c r="G14" s="42"/>
      <c r="I14" s="56"/>
      <c r="J14" s="56"/>
      <c r="K14" s="56"/>
      <c r="L14" s="56"/>
      <c r="M14" s="56"/>
      <c r="N14" s="55"/>
    </row>
    <row r="15" spans="2:16" x14ac:dyDescent="0.25">
      <c r="B15" s="470"/>
      <c r="C15" s="471"/>
      <c r="D15" s="187">
        <v>4</v>
      </c>
      <c r="E15" s="3">
        <v>1252968600</v>
      </c>
      <c r="F15" s="287">
        <v>600</v>
      </c>
      <c r="G15" s="42"/>
      <c r="I15" s="57"/>
      <c r="J15" s="57"/>
      <c r="K15" s="57"/>
      <c r="L15" s="57"/>
      <c r="M15" s="57"/>
      <c r="N15" s="55"/>
    </row>
    <row r="16" spans="2:16" x14ac:dyDescent="0.25">
      <c r="B16" s="470"/>
      <c r="C16" s="471"/>
      <c r="D16" s="187">
        <v>6</v>
      </c>
      <c r="E16" s="3">
        <v>1053997446</v>
      </c>
      <c r="F16" s="287">
        <v>492</v>
      </c>
      <c r="G16" s="42"/>
      <c r="I16" s="57"/>
      <c r="J16" s="57"/>
      <c r="K16" s="57"/>
      <c r="L16" s="57"/>
      <c r="M16" s="57"/>
      <c r="N16" s="55"/>
    </row>
    <row r="17" spans="1:14" x14ac:dyDescent="0.25">
      <c r="B17" s="470"/>
      <c r="C17" s="471"/>
      <c r="D17" s="187">
        <v>10</v>
      </c>
      <c r="E17" s="3">
        <v>1838553610</v>
      </c>
      <c r="F17" s="287">
        <v>758</v>
      </c>
      <c r="G17" s="42"/>
      <c r="I17" s="57"/>
      <c r="J17" s="57"/>
      <c r="K17" s="57"/>
      <c r="L17" s="57"/>
      <c r="M17" s="57"/>
      <c r="N17" s="55"/>
    </row>
    <row r="18" spans="1:14" x14ac:dyDescent="0.25">
      <c r="B18" s="470"/>
      <c r="C18" s="471"/>
      <c r="D18" s="187">
        <v>15</v>
      </c>
      <c r="E18" s="3">
        <v>323099096</v>
      </c>
      <c r="F18" s="287">
        <v>142</v>
      </c>
      <c r="G18" s="42"/>
      <c r="I18" s="57"/>
      <c r="J18" s="57"/>
      <c r="K18" s="57"/>
      <c r="L18" s="57"/>
      <c r="M18" s="57"/>
      <c r="N18" s="55"/>
    </row>
    <row r="19" spans="1:14" x14ac:dyDescent="0.25">
      <c r="B19" s="470"/>
      <c r="C19" s="471"/>
      <c r="D19" s="187">
        <v>17</v>
      </c>
      <c r="E19" s="3">
        <v>1200706876</v>
      </c>
      <c r="F19" s="287">
        <v>482</v>
      </c>
      <c r="G19" s="42"/>
      <c r="I19" s="57"/>
      <c r="J19" s="57"/>
      <c r="K19" s="57"/>
      <c r="L19" s="57"/>
      <c r="M19" s="57"/>
      <c r="N19" s="55"/>
    </row>
    <row r="20" spans="1:14" x14ac:dyDescent="0.25">
      <c r="B20" s="472"/>
      <c r="C20" s="473"/>
      <c r="D20" s="187">
        <v>18</v>
      </c>
      <c r="E20" s="3">
        <v>832050540</v>
      </c>
      <c r="F20" s="287">
        <v>342</v>
      </c>
      <c r="G20" s="42"/>
      <c r="I20" s="57"/>
      <c r="J20" s="57"/>
      <c r="K20" s="57"/>
      <c r="L20" s="57"/>
      <c r="M20" s="57"/>
      <c r="N20" s="55"/>
    </row>
    <row r="21" spans="1:14" x14ac:dyDescent="0.25">
      <c r="B21" s="474" t="s">
        <v>13</v>
      </c>
      <c r="C21" s="475"/>
      <c r="D21" s="187"/>
      <c r="E21" s="7">
        <f>SUM(E15:E20)</f>
        <v>6501376168</v>
      </c>
      <c r="F21" s="286">
        <f>SUM(F15:F20)</f>
        <v>2816</v>
      </c>
      <c r="G21" s="42"/>
      <c r="H21" s="58"/>
      <c r="I21" s="54"/>
      <c r="J21" s="54"/>
      <c r="K21" s="54"/>
      <c r="L21" s="54"/>
      <c r="M21" s="54"/>
      <c r="N21" s="59"/>
    </row>
    <row r="22" spans="1:14" ht="45" x14ac:dyDescent="0.25">
      <c r="B22" s="6" t="s">
        <v>14</v>
      </c>
      <c r="C22" s="6" t="s">
        <v>98</v>
      </c>
      <c r="E22" s="56"/>
      <c r="F22" s="56"/>
      <c r="G22" s="42"/>
      <c r="H22" s="56"/>
      <c r="I22" s="61"/>
      <c r="J22" s="61"/>
      <c r="K22" s="61"/>
      <c r="L22" s="61"/>
      <c r="M22" s="61"/>
    </row>
    <row r="23" spans="1:14" x14ac:dyDescent="0.25">
      <c r="A23" s="54">
        <v>1</v>
      </c>
      <c r="C23" s="5">
        <f>+F20*80%</f>
        <v>273.60000000000002</v>
      </c>
      <c r="D23" s="57"/>
      <c r="E23" s="4">
        <f>E20</f>
        <v>832050540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1532</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34" t="s">
        <v>68</v>
      </c>
      <c r="D30" s="69"/>
      <c r="E30" s="42"/>
      <c r="F30" s="42"/>
      <c r="G30" s="42"/>
      <c r="H30" s="42"/>
      <c r="I30" s="54"/>
      <c r="J30" s="54"/>
      <c r="K30" s="54"/>
      <c r="L30" s="54"/>
      <c r="M30" s="54"/>
      <c r="N30" s="55"/>
    </row>
    <row r="31" spans="1:14" x14ac:dyDescent="0.25">
      <c r="A31" s="65"/>
      <c r="B31" s="69" t="s">
        <v>140</v>
      </c>
      <c r="C31" s="234" t="s">
        <v>68</v>
      </c>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35</v>
      </c>
      <c r="F38" s="42"/>
      <c r="G38" s="42"/>
      <c r="H38" s="42"/>
      <c r="I38" s="54"/>
      <c r="J38" s="54"/>
      <c r="K38" s="54"/>
      <c r="L38" s="54"/>
      <c r="M38" s="54"/>
      <c r="N38" s="55"/>
    </row>
    <row r="39" spans="1:26" ht="42.75" x14ac:dyDescent="0.25">
      <c r="A39" s="65"/>
      <c r="B39" s="70" t="s">
        <v>143</v>
      </c>
      <c r="C39" s="71">
        <v>60</v>
      </c>
      <c r="D39" s="185">
        <v>35</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75" t="s">
        <v>667</v>
      </c>
      <c r="C47" s="75" t="s">
        <v>667</v>
      </c>
      <c r="D47" s="76" t="s">
        <v>668</v>
      </c>
      <c r="E47" s="264" t="s">
        <v>669</v>
      </c>
      <c r="F47" s="78" t="s">
        <v>135</v>
      </c>
      <c r="G47" s="79" t="s">
        <v>670</v>
      </c>
      <c r="H47" s="80">
        <v>40924</v>
      </c>
      <c r="I47" s="80">
        <v>41273</v>
      </c>
      <c r="J47" s="81" t="s">
        <v>136</v>
      </c>
      <c r="K47" s="136">
        <v>0</v>
      </c>
      <c r="L47" s="136">
        <v>11</v>
      </c>
      <c r="M47" s="136">
        <v>1124</v>
      </c>
      <c r="N47" s="82">
        <v>0</v>
      </c>
      <c r="O47" s="83">
        <v>1028803373</v>
      </c>
      <c r="P47" s="83" t="s">
        <v>887</v>
      </c>
      <c r="Q47" s="84"/>
      <c r="R47" s="85"/>
      <c r="S47" s="85"/>
      <c r="T47" s="85"/>
      <c r="U47" s="85"/>
      <c r="V47" s="85"/>
      <c r="W47" s="85"/>
      <c r="X47" s="85"/>
      <c r="Y47" s="85"/>
      <c r="Z47" s="85"/>
    </row>
    <row r="48" spans="1:26" s="86" customFormat="1" ht="30" x14ac:dyDescent="0.25">
      <c r="A48" s="74">
        <f>+A47+1</f>
        <v>2</v>
      </c>
      <c r="B48" s="75" t="s">
        <v>667</v>
      </c>
      <c r="C48" s="75" t="s">
        <v>667</v>
      </c>
      <c r="D48" s="76" t="s">
        <v>668</v>
      </c>
      <c r="E48" s="264" t="s">
        <v>671</v>
      </c>
      <c r="F48" s="78" t="s">
        <v>135</v>
      </c>
      <c r="G48" s="78" t="s">
        <v>670</v>
      </c>
      <c r="H48" s="80">
        <v>41295</v>
      </c>
      <c r="I48" s="80">
        <v>41639</v>
      </c>
      <c r="J48" s="81" t="s">
        <v>136</v>
      </c>
      <c r="K48" s="136">
        <v>0</v>
      </c>
      <c r="L48" s="136">
        <v>11</v>
      </c>
      <c r="M48" s="136">
        <v>1036</v>
      </c>
      <c r="N48" s="82">
        <v>0</v>
      </c>
      <c r="O48" s="83">
        <v>1038936937</v>
      </c>
      <c r="P48" s="83" t="s">
        <v>888</v>
      </c>
      <c r="Q48" s="84"/>
      <c r="R48" s="85"/>
      <c r="S48" s="85"/>
      <c r="T48" s="85"/>
      <c r="U48" s="85"/>
      <c r="V48" s="85"/>
      <c r="W48" s="85"/>
      <c r="X48" s="85"/>
      <c r="Y48" s="85"/>
      <c r="Z48" s="85"/>
    </row>
    <row r="49" spans="1:26" s="86" customFormat="1" ht="30" x14ac:dyDescent="0.25">
      <c r="A49" s="74">
        <f t="shared" ref="A49" si="0">+A48+1</f>
        <v>3</v>
      </c>
      <c r="B49" s="75" t="s">
        <v>667</v>
      </c>
      <c r="C49" s="75" t="s">
        <v>667</v>
      </c>
      <c r="D49" s="76" t="s">
        <v>668</v>
      </c>
      <c r="E49" s="264" t="s">
        <v>672</v>
      </c>
      <c r="F49" s="78" t="s">
        <v>135</v>
      </c>
      <c r="G49" s="78" t="s">
        <v>670</v>
      </c>
      <c r="H49" s="80">
        <v>41660</v>
      </c>
      <c r="I49" s="80">
        <v>41973</v>
      </c>
      <c r="J49" s="81" t="s">
        <v>136</v>
      </c>
      <c r="K49" s="136">
        <v>0</v>
      </c>
      <c r="L49" s="136">
        <v>10</v>
      </c>
      <c r="M49" s="136">
        <v>826</v>
      </c>
      <c r="N49" s="82">
        <v>0</v>
      </c>
      <c r="O49" s="83">
        <v>944773755</v>
      </c>
      <c r="P49" s="83" t="s">
        <v>889</v>
      </c>
      <c r="Q49" s="84"/>
      <c r="R49" s="85"/>
      <c r="S49" s="85"/>
      <c r="T49" s="85"/>
      <c r="U49" s="85"/>
      <c r="V49" s="85"/>
      <c r="W49" s="85"/>
      <c r="X49" s="85"/>
      <c r="Y49" s="85"/>
      <c r="Z49" s="85"/>
    </row>
    <row r="50" spans="1:26" s="86" customFormat="1" x14ac:dyDescent="0.25">
      <c r="A50" s="74"/>
      <c r="B50" s="87" t="s">
        <v>15</v>
      </c>
      <c r="C50" s="76"/>
      <c r="D50" s="75"/>
      <c r="E50" s="77"/>
      <c r="F50" s="78"/>
      <c r="G50" s="78"/>
      <c r="H50" s="78"/>
      <c r="I50" s="81"/>
      <c r="J50" s="81"/>
      <c r="K50" s="88">
        <f>SUM(K47:K49)</f>
        <v>0</v>
      </c>
      <c r="L50" s="88">
        <f>SUM(L47:L49)</f>
        <v>32</v>
      </c>
      <c r="M50" s="265">
        <f>SUM(M47:M49)</f>
        <v>2986</v>
      </c>
      <c r="N50" s="88">
        <f>SUM(N47:N49)</f>
        <v>0</v>
      </c>
      <c r="O50" s="83"/>
      <c r="P50" s="83"/>
      <c r="Q50" s="90"/>
    </row>
    <row r="51" spans="1:26" x14ac:dyDescent="0.25">
      <c r="E51" s="91"/>
    </row>
    <row r="52" spans="1:26" x14ac:dyDescent="0.25">
      <c r="B52" s="425" t="s">
        <v>27</v>
      </c>
      <c r="C52" s="425" t="s">
        <v>26</v>
      </c>
      <c r="D52" s="427" t="s">
        <v>33</v>
      </c>
      <c r="E52" s="427"/>
    </row>
    <row r="53" spans="1:26" x14ac:dyDescent="0.25">
      <c r="B53" s="426"/>
      <c r="C53" s="426"/>
      <c r="D53" s="188" t="s">
        <v>22</v>
      </c>
      <c r="E53" s="93" t="s">
        <v>23</v>
      </c>
    </row>
    <row r="54" spans="1:26" ht="30.6" customHeight="1" x14ac:dyDescent="0.25">
      <c r="B54" s="94" t="s">
        <v>20</v>
      </c>
      <c r="C54" s="95">
        <f>+K50</f>
        <v>0</v>
      </c>
      <c r="D54" s="69"/>
      <c r="E54" s="234" t="s">
        <v>772</v>
      </c>
      <c r="F54" s="96"/>
      <c r="G54" s="96"/>
      <c r="H54" s="96"/>
      <c r="I54" s="96"/>
      <c r="J54" s="96"/>
      <c r="K54" s="96"/>
      <c r="L54" s="96"/>
      <c r="M54" s="96"/>
    </row>
    <row r="55" spans="1:26" ht="30" customHeight="1" x14ac:dyDescent="0.25">
      <c r="B55" s="94" t="s">
        <v>24</v>
      </c>
      <c r="C55" s="95">
        <f>+M50</f>
        <v>2986</v>
      </c>
      <c r="D55" s="234" t="s">
        <v>68</v>
      </c>
      <c r="E55" s="69"/>
    </row>
    <row r="56" spans="1:26" x14ac:dyDescent="0.25">
      <c r="B56" s="97"/>
      <c r="C56" s="437"/>
      <c r="D56" s="437"/>
      <c r="E56" s="437"/>
      <c r="F56" s="437"/>
      <c r="G56" s="437"/>
      <c r="H56" s="437"/>
      <c r="I56" s="437"/>
      <c r="J56" s="437"/>
      <c r="K56" s="437"/>
      <c r="L56" s="437"/>
      <c r="M56" s="437"/>
      <c r="N56" s="437"/>
    </row>
    <row r="57" spans="1:26" ht="28.15" customHeight="1" thickBot="1" x14ac:dyDescent="0.3"/>
    <row r="58" spans="1:26" ht="27" thickBot="1" x14ac:dyDescent="0.3">
      <c r="B58" s="438" t="s">
        <v>100</v>
      </c>
      <c r="C58" s="438"/>
      <c r="D58" s="438"/>
      <c r="E58" s="438"/>
      <c r="F58" s="438"/>
      <c r="G58" s="438"/>
      <c r="H58" s="438"/>
      <c r="I58" s="438"/>
      <c r="J58" s="438"/>
      <c r="K58" s="438"/>
      <c r="L58" s="438"/>
      <c r="M58" s="438"/>
      <c r="N58" s="438"/>
    </row>
    <row r="61" spans="1:26" ht="109.5" customHeight="1" x14ac:dyDescent="0.25">
      <c r="B61" s="197" t="s">
        <v>148</v>
      </c>
      <c r="C61" s="9" t="s">
        <v>2</v>
      </c>
      <c r="D61" s="9" t="s">
        <v>102</v>
      </c>
      <c r="E61" s="9" t="s">
        <v>101</v>
      </c>
      <c r="F61" s="9" t="s">
        <v>103</v>
      </c>
      <c r="G61" s="9" t="s">
        <v>104</v>
      </c>
      <c r="H61" s="9" t="s">
        <v>105</v>
      </c>
      <c r="I61" s="9" t="s">
        <v>106</v>
      </c>
      <c r="J61" s="9" t="s">
        <v>107</v>
      </c>
      <c r="K61" s="9" t="s">
        <v>108</v>
      </c>
      <c r="L61" s="9" t="s">
        <v>109</v>
      </c>
      <c r="M61" s="16" t="s">
        <v>110</v>
      </c>
      <c r="N61" s="16" t="s">
        <v>111</v>
      </c>
      <c r="O61" s="439" t="s">
        <v>3</v>
      </c>
      <c r="P61" s="440"/>
      <c r="Q61" s="9" t="s">
        <v>17</v>
      </c>
    </row>
    <row r="62" spans="1:26" x14ac:dyDescent="0.25">
      <c r="B62" s="98" t="s">
        <v>256</v>
      </c>
      <c r="C62" s="98" t="s">
        <v>257</v>
      </c>
      <c r="D62" s="43" t="s">
        <v>673</v>
      </c>
      <c r="E62" s="43">
        <v>150</v>
      </c>
      <c r="F62" s="99" t="s">
        <v>670</v>
      </c>
      <c r="G62" s="99" t="s">
        <v>670</v>
      </c>
      <c r="H62" s="99" t="s">
        <v>670</v>
      </c>
      <c r="I62" s="99" t="s">
        <v>135</v>
      </c>
      <c r="J62" s="98" t="s">
        <v>135</v>
      </c>
      <c r="K62" s="69" t="s">
        <v>135</v>
      </c>
      <c r="L62" s="69" t="s">
        <v>135</v>
      </c>
      <c r="M62" s="69" t="s">
        <v>135</v>
      </c>
      <c r="N62" s="69" t="s">
        <v>135</v>
      </c>
      <c r="O62" s="428"/>
      <c r="P62" s="429"/>
      <c r="Q62" s="69" t="s">
        <v>135</v>
      </c>
    </row>
    <row r="63" spans="1:26" x14ac:dyDescent="0.25">
      <c r="B63" s="98"/>
      <c r="C63" s="98"/>
      <c r="D63" s="43" t="s">
        <v>674</v>
      </c>
      <c r="E63" s="43">
        <v>50</v>
      </c>
      <c r="F63" s="99" t="s">
        <v>670</v>
      </c>
      <c r="G63" s="99" t="s">
        <v>670</v>
      </c>
      <c r="H63" s="99" t="s">
        <v>670</v>
      </c>
      <c r="I63" s="99" t="s">
        <v>135</v>
      </c>
      <c r="J63" s="98" t="s">
        <v>135</v>
      </c>
      <c r="K63" s="69" t="s">
        <v>135</v>
      </c>
      <c r="L63" s="69" t="s">
        <v>135</v>
      </c>
      <c r="M63" s="69" t="s">
        <v>135</v>
      </c>
      <c r="N63" s="69" t="s">
        <v>135</v>
      </c>
      <c r="O63" s="428"/>
      <c r="P63" s="429"/>
      <c r="Q63" s="69" t="s">
        <v>135</v>
      </c>
    </row>
    <row r="64" spans="1:26" x14ac:dyDescent="0.25">
      <c r="B64" s="98"/>
      <c r="C64" s="98"/>
      <c r="D64" s="43" t="s">
        <v>675</v>
      </c>
      <c r="E64" s="43">
        <v>50</v>
      </c>
      <c r="F64" s="99" t="s">
        <v>670</v>
      </c>
      <c r="G64" s="99" t="s">
        <v>670</v>
      </c>
      <c r="H64" s="99" t="s">
        <v>670</v>
      </c>
      <c r="I64" s="99" t="s">
        <v>135</v>
      </c>
      <c r="J64" s="98" t="s">
        <v>135</v>
      </c>
      <c r="K64" s="69" t="s">
        <v>135</v>
      </c>
      <c r="L64" s="69" t="s">
        <v>135</v>
      </c>
      <c r="M64" s="69" t="s">
        <v>135</v>
      </c>
      <c r="N64" s="69" t="s">
        <v>135</v>
      </c>
      <c r="O64" s="428"/>
      <c r="P64" s="429"/>
      <c r="Q64" s="69" t="s">
        <v>135</v>
      </c>
    </row>
    <row r="65" spans="2:17" x14ac:dyDescent="0.25">
      <c r="B65" s="98"/>
      <c r="C65" s="98"/>
      <c r="D65" s="43" t="s">
        <v>676</v>
      </c>
      <c r="E65" s="43">
        <v>100</v>
      </c>
      <c r="F65" s="99" t="s">
        <v>670</v>
      </c>
      <c r="G65" s="99" t="s">
        <v>670</v>
      </c>
      <c r="H65" s="99" t="s">
        <v>670</v>
      </c>
      <c r="I65" s="99" t="s">
        <v>135</v>
      </c>
      <c r="J65" s="98" t="s">
        <v>135</v>
      </c>
      <c r="K65" s="69" t="s">
        <v>135</v>
      </c>
      <c r="L65" s="69" t="s">
        <v>135</v>
      </c>
      <c r="M65" s="69" t="s">
        <v>135</v>
      </c>
      <c r="N65" s="69" t="s">
        <v>135</v>
      </c>
      <c r="O65" s="428"/>
      <c r="P65" s="429"/>
      <c r="Q65" s="69" t="s">
        <v>135</v>
      </c>
    </row>
    <row r="66" spans="2:17" x14ac:dyDescent="0.25">
      <c r="B66" s="98"/>
      <c r="C66" s="98"/>
      <c r="D66" s="43" t="s">
        <v>677</v>
      </c>
      <c r="E66" s="43">
        <v>50</v>
      </c>
      <c r="F66" s="99" t="s">
        <v>670</v>
      </c>
      <c r="G66" s="99" t="s">
        <v>670</v>
      </c>
      <c r="H66" s="99" t="s">
        <v>670</v>
      </c>
      <c r="I66" s="99" t="s">
        <v>135</v>
      </c>
      <c r="J66" s="98" t="s">
        <v>135</v>
      </c>
      <c r="K66" s="69" t="s">
        <v>135</v>
      </c>
      <c r="L66" s="69" t="s">
        <v>135</v>
      </c>
      <c r="M66" s="69" t="s">
        <v>135</v>
      </c>
      <c r="N66" s="69" t="s">
        <v>135</v>
      </c>
      <c r="O66" s="428"/>
      <c r="P66" s="429"/>
      <c r="Q66" s="69" t="s">
        <v>135</v>
      </c>
    </row>
    <row r="67" spans="2:17" x14ac:dyDescent="0.25">
      <c r="B67" s="98"/>
      <c r="C67" s="98"/>
      <c r="D67" s="43" t="s">
        <v>678</v>
      </c>
      <c r="E67" s="43">
        <v>50</v>
      </c>
      <c r="F67" s="99" t="s">
        <v>670</v>
      </c>
      <c r="G67" s="99" t="s">
        <v>670</v>
      </c>
      <c r="H67" s="99" t="s">
        <v>670</v>
      </c>
      <c r="I67" s="99" t="s">
        <v>679</v>
      </c>
      <c r="J67" s="98" t="s">
        <v>135</v>
      </c>
      <c r="K67" s="69" t="s">
        <v>135</v>
      </c>
      <c r="L67" s="69" t="s">
        <v>135</v>
      </c>
      <c r="M67" s="69" t="s">
        <v>135</v>
      </c>
      <c r="N67" s="69" t="s">
        <v>135</v>
      </c>
      <c r="O67" s="428"/>
      <c r="P67" s="429"/>
      <c r="Q67" s="69" t="s">
        <v>135</v>
      </c>
    </row>
    <row r="68" spans="2:17" x14ac:dyDescent="0.25">
      <c r="B68" s="69"/>
      <c r="C68" s="69"/>
      <c r="D68" s="69" t="s">
        <v>680</v>
      </c>
      <c r="E68" s="69">
        <v>50</v>
      </c>
      <c r="F68" s="99" t="s">
        <v>670</v>
      </c>
      <c r="G68" s="99" t="s">
        <v>670</v>
      </c>
      <c r="H68" s="99" t="s">
        <v>670</v>
      </c>
      <c r="I68" s="99" t="s">
        <v>679</v>
      </c>
      <c r="J68" s="98" t="s">
        <v>135</v>
      </c>
      <c r="K68" s="69" t="s">
        <v>135</v>
      </c>
      <c r="L68" s="69" t="s">
        <v>135</v>
      </c>
      <c r="M68" s="69" t="s">
        <v>135</v>
      </c>
      <c r="N68" s="69" t="s">
        <v>135</v>
      </c>
      <c r="O68" s="428"/>
      <c r="P68" s="429"/>
      <c r="Q68" s="69" t="s">
        <v>135</v>
      </c>
    </row>
    <row r="69" spans="2:17" x14ac:dyDescent="0.25">
      <c r="B69" s="69"/>
      <c r="C69" s="69"/>
      <c r="D69" s="69" t="s">
        <v>681</v>
      </c>
      <c r="E69" s="69">
        <v>50</v>
      </c>
      <c r="F69" s="99" t="s">
        <v>670</v>
      </c>
      <c r="G69" s="99" t="s">
        <v>670</v>
      </c>
      <c r="H69" s="99" t="s">
        <v>670</v>
      </c>
      <c r="I69" s="99" t="s">
        <v>679</v>
      </c>
      <c r="J69" s="98" t="s">
        <v>135</v>
      </c>
      <c r="K69" s="69" t="s">
        <v>135</v>
      </c>
      <c r="L69" s="69" t="s">
        <v>135</v>
      </c>
      <c r="M69" s="69" t="s">
        <v>135</v>
      </c>
      <c r="N69" s="69" t="s">
        <v>135</v>
      </c>
      <c r="O69" s="428"/>
      <c r="P69" s="429"/>
      <c r="Q69" s="69" t="s">
        <v>135</v>
      </c>
    </row>
    <row r="70" spans="2:17" x14ac:dyDescent="0.25">
      <c r="B70" s="69"/>
      <c r="C70" s="69"/>
      <c r="D70" s="69" t="s">
        <v>682</v>
      </c>
      <c r="E70" s="69">
        <v>50</v>
      </c>
      <c r="F70" s="99" t="s">
        <v>670</v>
      </c>
      <c r="G70" s="99" t="s">
        <v>670</v>
      </c>
      <c r="H70" s="99" t="s">
        <v>670</v>
      </c>
      <c r="I70" s="99" t="s">
        <v>135</v>
      </c>
      <c r="J70" s="98" t="s">
        <v>135</v>
      </c>
      <c r="K70" s="69" t="s">
        <v>135</v>
      </c>
      <c r="L70" s="69" t="s">
        <v>135</v>
      </c>
      <c r="M70" s="69" t="s">
        <v>135</v>
      </c>
      <c r="N70" s="69" t="s">
        <v>135</v>
      </c>
      <c r="O70" s="428"/>
      <c r="P70" s="429"/>
      <c r="Q70" s="69" t="s">
        <v>135</v>
      </c>
    </row>
    <row r="71" spans="2:17" x14ac:dyDescent="0.25">
      <c r="B71" s="69"/>
      <c r="C71" s="69"/>
      <c r="D71" s="69" t="s">
        <v>683</v>
      </c>
      <c r="E71" s="69">
        <v>250</v>
      </c>
      <c r="F71" s="99" t="s">
        <v>670</v>
      </c>
      <c r="G71" s="99" t="s">
        <v>670</v>
      </c>
      <c r="H71" s="99" t="s">
        <v>670</v>
      </c>
      <c r="I71" s="99" t="s">
        <v>135</v>
      </c>
      <c r="J71" s="98" t="s">
        <v>135</v>
      </c>
      <c r="K71" s="69" t="s">
        <v>135</v>
      </c>
      <c r="L71" s="69" t="s">
        <v>135</v>
      </c>
      <c r="M71" s="69" t="s">
        <v>135</v>
      </c>
      <c r="N71" s="69" t="s">
        <v>135</v>
      </c>
      <c r="O71" s="428"/>
      <c r="P71" s="429"/>
      <c r="Q71" s="69" t="s">
        <v>135</v>
      </c>
    </row>
    <row r="72" spans="2:17" x14ac:dyDescent="0.25">
      <c r="B72" s="69"/>
      <c r="C72" s="69"/>
      <c r="D72" s="69" t="s">
        <v>684</v>
      </c>
      <c r="E72" s="69">
        <v>50</v>
      </c>
      <c r="F72" s="99" t="s">
        <v>670</v>
      </c>
      <c r="G72" s="99" t="s">
        <v>670</v>
      </c>
      <c r="H72" s="99" t="s">
        <v>670</v>
      </c>
      <c r="I72" s="99" t="s">
        <v>135</v>
      </c>
      <c r="J72" s="98" t="s">
        <v>135</v>
      </c>
      <c r="K72" s="69" t="s">
        <v>135</v>
      </c>
      <c r="L72" s="69" t="s">
        <v>135</v>
      </c>
      <c r="M72" s="69" t="s">
        <v>135</v>
      </c>
      <c r="N72" s="69" t="s">
        <v>135</v>
      </c>
      <c r="O72" s="428"/>
      <c r="P72" s="429"/>
      <c r="Q72" s="69" t="s">
        <v>135</v>
      </c>
    </row>
    <row r="73" spans="2:17" x14ac:dyDescent="0.25">
      <c r="B73" s="69"/>
      <c r="C73" s="69"/>
      <c r="D73" s="69" t="s">
        <v>685</v>
      </c>
      <c r="E73" s="69">
        <v>100</v>
      </c>
      <c r="F73" s="99" t="s">
        <v>670</v>
      </c>
      <c r="G73" s="99" t="s">
        <v>670</v>
      </c>
      <c r="H73" s="99" t="s">
        <v>670</v>
      </c>
      <c r="I73" s="99" t="s">
        <v>135</v>
      </c>
      <c r="J73" s="98" t="s">
        <v>135</v>
      </c>
      <c r="K73" s="69" t="s">
        <v>135</v>
      </c>
      <c r="L73" s="69" t="s">
        <v>135</v>
      </c>
      <c r="M73" s="69" t="s">
        <v>135</v>
      </c>
      <c r="N73" s="69" t="s">
        <v>135</v>
      </c>
      <c r="O73" s="428"/>
      <c r="P73" s="429"/>
      <c r="Q73" s="69" t="s">
        <v>135</v>
      </c>
    </row>
    <row r="74" spans="2:17" x14ac:dyDescent="0.25">
      <c r="B74" s="69"/>
      <c r="C74" s="69"/>
      <c r="D74" s="69" t="s">
        <v>686</v>
      </c>
      <c r="E74" s="69">
        <v>50</v>
      </c>
      <c r="F74" s="99" t="s">
        <v>670</v>
      </c>
      <c r="G74" s="99" t="s">
        <v>670</v>
      </c>
      <c r="H74" s="99" t="s">
        <v>670</v>
      </c>
      <c r="I74" s="99" t="s">
        <v>679</v>
      </c>
      <c r="J74" s="98" t="s">
        <v>135</v>
      </c>
      <c r="K74" s="69" t="s">
        <v>135</v>
      </c>
      <c r="L74" s="69" t="s">
        <v>135</v>
      </c>
      <c r="M74" s="69" t="s">
        <v>135</v>
      </c>
      <c r="N74" s="69" t="s">
        <v>135</v>
      </c>
      <c r="O74" s="428"/>
      <c r="P74" s="429"/>
      <c r="Q74" s="69" t="s">
        <v>135</v>
      </c>
    </row>
    <row r="75" spans="2:17" x14ac:dyDescent="0.25">
      <c r="B75" s="69"/>
      <c r="C75" s="69"/>
      <c r="D75" s="69" t="s">
        <v>687</v>
      </c>
      <c r="E75" s="69">
        <v>200</v>
      </c>
      <c r="F75" s="99" t="s">
        <v>670</v>
      </c>
      <c r="G75" s="99" t="s">
        <v>670</v>
      </c>
      <c r="H75" s="99" t="s">
        <v>670</v>
      </c>
      <c r="I75" s="99" t="s">
        <v>135</v>
      </c>
      <c r="J75" s="98" t="s">
        <v>135</v>
      </c>
      <c r="K75" s="69" t="s">
        <v>135</v>
      </c>
      <c r="L75" s="69" t="s">
        <v>135</v>
      </c>
      <c r="M75" s="69" t="s">
        <v>135</v>
      </c>
      <c r="N75" s="69" t="s">
        <v>135</v>
      </c>
      <c r="O75" s="428"/>
      <c r="P75" s="429"/>
      <c r="Q75" s="69" t="s">
        <v>135</v>
      </c>
    </row>
    <row r="76" spans="2:17" x14ac:dyDescent="0.25">
      <c r="B76" s="69"/>
      <c r="C76" s="69"/>
      <c r="D76" s="69" t="s">
        <v>688</v>
      </c>
      <c r="E76" s="69">
        <v>200</v>
      </c>
      <c r="F76" s="99" t="s">
        <v>670</v>
      </c>
      <c r="G76" s="99" t="s">
        <v>670</v>
      </c>
      <c r="H76" s="99" t="s">
        <v>670</v>
      </c>
      <c r="I76" s="99" t="s">
        <v>135</v>
      </c>
      <c r="J76" s="98" t="s">
        <v>135</v>
      </c>
      <c r="K76" s="69" t="s">
        <v>135</v>
      </c>
      <c r="L76" s="69" t="s">
        <v>135</v>
      </c>
      <c r="M76" s="69" t="s">
        <v>135</v>
      </c>
      <c r="N76" s="69" t="s">
        <v>135</v>
      </c>
      <c r="O76" s="428"/>
      <c r="P76" s="429"/>
      <c r="Q76" s="69" t="s">
        <v>135</v>
      </c>
    </row>
    <row r="77" spans="2:17" x14ac:dyDescent="0.25">
      <c r="B77" s="69"/>
      <c r="C77" s="69"/>
      <c r="D77" s="69" t="s">
        <v>689</v>
      </c>
      <c r="E77" s="69">
        <v>100</v>
      </c>
      <c r="F77" s="99" t="s">
        <v>670</v>
      </c>
      <c r="G77" s="99" t="s">
        <v>670</v>
      </c>
      <c r="H77" s="99" t="s">
        <v>670</v>
      </c>
      <c r="I77" s="99" t="s">
        <v>679</v>
      </c>
      <c r="J77" s="98" t="s">
        <v>135</v>
      </c>
      <c r="K77" s="69" t="s">
        <v>135</v>
      </c>
      <c r="L77" s="69" t="s">
        <v>135</v>
      </c>
      <c r="M77" s="69" t="s">
        <v>135</v>
      </c>
      <c r="N77" s="69" t="s">
        <v>135</v>
      </c>
      <c r="O77" s="428"/>
      <c r="P77" s="429"/>
      <c r="Q77" s="69" t="s">
        <v>135</v>
      </c>
    </row>
    <row r="78" spans="2:17" x14ac:dyDescent="0.25">
      <c r="B78" s="69"/>
      <c r="C78" s="69"/>
      <c r="D78" s="69" t="s">
        <v>690</v>
      </c>
      <c r="E78" s="69">
        <v>300</v>
      </c>
      <c r="F78" s="99" t="s">
        <v>670</v>
      </c>
      <c r="G78" s="99" t="s">
        <v>670</v>
      </c>
      <c r="H78" s="99" t="s">
        <v>670</v>
      </c>
      <c r="I78" s="99" t="s">
        <v>135</v>
      </c>
      <c r="J78" s="98" t="s">
        <v>135</v>
      </c>
      <c r="K78" s="69" t="s">
        <v>135</v>
      </c>
      <c r="L78" s="69" t="s">
        <v>135</v>
      </c>
      <c r="M78" s="69" t="s">
        <v>135</v>
      </c>
      <c r="N78" s="69" t="s">
        <v>135</v>
      </c>
      <c r="O78" s="428"/>
      <c r="P78" s="429"/>
      <c r="Q78" s="69" t="s">
        <v>135</v>
      </c>
    </row>
    <row r="79" spans="2:17" x14ac:dyDescent="0.25">
      <c r="B79" s="69"/>
      <c r="C79" s="69"/>
      <c r="D79" s="69" t="s">
        <v>691</v>
      </c>
      <c r="E79" s="69">
        <v>100</v>
      </c>
      <c r="F79" s="99" t="s">
        <v>670</v>
      </c>
      <c r="G79" s="99" t="s">
        <v>670</v>
      </c>
      <c r="H79" s="99" t="s">
        <v>670</v>
      </c>
      <c r="I79" s="99" t="s">
        <v>135</v>
      </c>
      <c r="J79" s="98" t="s">
        <v>135</v>
      </c>
      <c r="K79" s="69" t="s">
        <v>135</v>
      </c>
      <c r="L79" s="69" t="s">
        <v>135</v>
      </c>
      <c r="M79" s="69" t="s">
        <v>135</v>
      </c>
      <c r="N79" s="69" t="s">
        <v>135</v>
      </c>
      <c r="O79" s="428"/>
      <c r="P79" s="429"/>
      <c r="Q79" s="69" t="s">
        <v>135</v>
      </c>
    </row>
    <row r="80" spans="2:17" x14ac:dyDescent="0.25">
      <c r="B80" s="69"/>
      <c r="C80" s="69"/>
      <c r="D80" s="69" t="s">
        <v>692</v>
      </c>
      <c r="E80" s="69">
        <v>50</v>
      </c>
      <c r="F80" s="99" t="s">
        <v>670</v>
      </c>
      <c r="G80" s="99" t="s">
        <v>670</v>
      </c>
      <c r="H80" s="99" t="s">
        <v>670</v>
      </c>
      <c r="I80" s="99" t="s">
        <v>135</v>
      </c>
      <c r="J80" s="98" t="s">
        <v>135</v>
      </c>
      <c r="K80" s="69" t="s">
        <v>135</v>
      </c>
      <c r="L80" s="69" t="s">
        <v>135</v>
      </c>
      <c r="M80" s="69" t="s">
        <v>135</v>
      </c>
      <c r="N80" s="69" t="s">
        <v>135</v>
      </c>
      <c r="O80" s="428"/>
      <c r="P80" s="429"/>
      <c r="Q80" s="69" t="s">
        <v>135</v>
      </c>
    </row>
    <row r="81" spans="1:17" x14ac:dyDescent="0.25">
      <c r="B81" s="69" t="s">
        <v>773</v>
      </c>
      <c r="C81" s="69" t="s">
        <v>255</v>
      </c>
      <c r="D81" s="69" t="s">
        <v>890</v>
      </c>
      <c r="E81" s="69">
        <v>142</v>
      </c>
      <c r="F81" s="99" t="s">
        <v>670</v>
      </c>
      <c r="G81" s="99" t="s">
        <v>670</v>
      </c>
      <c r="H81" s="99" t="s">
        <v>670</v>
      </c>
      <c r="I81" s="99" t="s">
        <v>135</v>
      </c>
      <c r="J81" s="98" t="s">
        <v>135</v>
      </c>
      <c r="K81" s="69" t="s">
        <v>135</v>
      </c>
      <c r="L81" s="69" t="s">
        <v>135</v>
      </c>
      <c r="M81" s="69" t="s">
        <v>135</v>
      </c>
      <c r="N81" s="69" t="s">
        <v>135</v>
      </c>
      <c r="O81" s="428"/>
      <c r="P81" s="429"/>
      <c r="Q81" s="69" t="s">
        <v>135</v>
      </c>
    </row>
    <row r="82" spans="1:17" x14ac:dyDescent="0.25">
      <c r="B82" s="69"/>
      <c r="C82" s="69"/>
      <c r="D82" s="69" t="s">
        <v>891</v>
      </c>
      <c r="E82" s="69">
        <v>142</v>
      </c>
      <c r="F82" s="99" t="s">
        <v>670</v>
      </c>
      <c r="G82" s="99" t="s">
        <v>670</v>
      </c>
      <c r="H82" s="99" t="s">
        <v>670</v>
      </c>
      <c r="I82" s="99" t="s">
        <v>679</v>
      </c>
      <c r="J82" s="98" t="s">
        <v>135</v>
      </c>
      <c r="K82" s="69" t="s">
        <v>135</v>
      </c>
      <c r="L82" s="69" t="s">
        <v>135</v>
      </c>
      <c r="M82" s="69" t="s">
        <v>135</v>
      </c>
      <c r="N82" s="69" t="s">
        <v>135</v>
      </c>
      <c r="O82" s="428"/>
      <c r="P82" s="429"/>
      <c r="Q82" s="69" t="s">
        <v>135</v>
      </c>
    </row>
    <row r="83" spans="1:17" x14ac:dyDescent="0.25">
      <c r="B83" s="61"/>
      <c r="C83" s="61"/>
      <c r="D83" s="61"/>
      <c r="E83" s="61"/>
      <c r="F83" s="61"/>
      <c r="G83" s="61"/>
      <c r="H83" s="61"/>
      <c r="I83" s="61"/>
      <c r="J83" s="61"/>
      <c r="K83" s="61"/>
      <c r="L83" s="61"/>
      <c r="M83" s="61"/>
      <c r="N83" s="61"/>
      <c r="O83" s="250"/>
      <c r="P83" s="250"/>
      <c r="Q83" s="61"/>
    </row>
    <row r="84" spans="1:17" x14ac:dyDescent="0.25">
      <c r="B84" s="44" t="s">
        <v>1</v>
      </c>
    </row>
    <row r="85" spans="1:17" x14ac:dyDescent="0.25">
      <c r="B85" s="44" t="s">
        <v>36</v>
      </c>
    </row>
    <row r="86" spans="1:17" x14ac:dyDescent="0.25">
      <c r="B86" s="44" t="s">
        <v>61</v>
      </c>
    </row>
    <row r="88" spans="1:17" ht="15.75" thickBot="1" x14ac:dyDescent="0.3"/>
    <row r="89" spans="1:17" ht="27" thickBot="1" x14ac:dyDescent="0.3">
      <c r="B89" s="430" t="s">
        <v>37</v>
      </c>
      <c r="C89" s="431"/>
      <c r="D89" s="431"/>
      <c r="E89" s="431"/>
      <c r="F89" s="431"/>
      <c r="G89" s="431"/>
      <c r="H89" s="431"/>
      <c r="I89" s="431"/>
      <c r="J89" s="431"/>
      <c r="K89" s="431"/>
      <c r="L89" s="431"/>
      <c r="M89" s="431"/>
      <c r="N89" s="432"/>
    </row>
    <row r="94" spans="1:17" ht="76.5" customHeight="1" x14ac:dyDescent="0.25">
      <c r="A94" s="441"/>
      <c r="B94" s="441" t="s">
        <v>0</v>
      </c>
      <c r="C94" s="441" t="s">
        <v>38</v>
      </c>
      <c r="D94" s="441" t="s">
        <v>39</v>
      </c>
      <c r="E94" s="441" t="s">
        <v>112</v>
      </c>
      <c r="F94" s="441" t="s">
        <v>114</v>
      </c>
      <c r="G94" s="441" t="s">
        <v>115</v>
      </c>
      <c r="H94" s="441" t="s">
        <v>116</v>
      </c>
      <c r="I94" s="441" t="s">
        <v>113</v>
      </c>
      <c r="J94" s="439" t="s">
        <v>117</v>
      </c>
      <c r="K94" s="443"/>
      <c r="L94" s="440"/>
      <c r="M94" s="441" t="s">
        <v>121</v>
      </c>
      <c r="N94" s="441" t="s">
        <v>40</v>
      </c>
      <c r="O94" s="441" t="s">
        <v>41</v>
      </c>
      <c r="P94" s="445" t="s">
        <v>3</v>
      </c>
      <c r="Q94" s="446"/>
    </row>
    <row r="95" spans="1:17" ht="60.75" customHeight="1" x14ac:dyDescent="0.25">
      <c r="A95" s="442"/>
      <c r="B95" s="442"/>
      <c r="C95" s="442"/>
      <c r="D95" s="442"/>
      <c r="E95" s="442"/>
      <c r="F95" s="442"/>
      <c r="G95" s="442"/>
      <c r="H95" s="442"/>
      <c r="I95" s="442"/>
      <c r="J95" s="21" t="s">
        <v>118</v>
      </c>
      <c r="K95" s="239" t="s">
        <v>119</v>
      </c>
      <c r="L95" s="21" t="s">
        <v>120</v>
      </c>
      <c r="M95" s="442"/>
      <c r="N95" s="442"/>
      <c r="O95" s="442"/>
      <c r="P95" s="447"/>
      <c r="Q95" s="448"/>
    </row>
    <row r="96" spans="1:17" ht="75" x14ac:dyDescent="0.25">
      <c r="B96" s="281" t="s">
        <v>42</v>
      </c>
      <c r="C96" s="282" t="s">
        <v>848</v>
      </c>
      <c r="D96" s="180" t="s">
        <v>892</v>
      </c>
      <c r="E96" s="180">
        <v>40732907</v>
      </c>
      <c r="F96" s="190" t="s">
        <v>730</v>
      </c>
      <c r="G96" s="190" t="s">
        <v>893</v>
      </c>
      <c r="H96" s="194">
        <v>41459</v>
      </c>
      <c r="I96" s="180" t="s">
        <v>670</v>
      </c>
      <c r="J96" s="100" t="s">
        <v>796</v>
      </c>
      <c r="K96" s="178" t="s">
        <v>894</v>
      </c>
      <c r="L96" s="202" t="s">
        <v>895</v>
      </c>
      <c r="M96" s="185" t="s">
        <v>135</v>
      </c>
      <c r="N96" s="185" t="s">
        <v>135</v>
      </c>
      <c r="O96" s="185" t="s">
        <v>135</v>
      </c>
      <c r="P96" s="449"/>
      <c r="Q96" s="449"/>
    </row>
    <row r="97" spans="2:17" s="54" customFormat="1" ht="51.75" customHeight="1" x14ac:dyDescent="0.25">
      <c r="B97" s="101" t="s">
        <v>43</v>
      </c>
      <c r="C97" s="282" t="s">
        <v>848</v>
      </c>
      <c r="D97" s="189" t="s">
        <v>896</v>
      </c>
      <c r="E97" s="185">
        <v>40670816</v>
      </c>
      <c r="F97" s="189" t="s">
        <v>445</v>
      </c>
      <c r="G97" s="202" t="s">
        <v>375</v>
      </c>
      <c r="H97" s="196">
        <v>41509</v>
      </c>
      <c r="I97" s="185">
        <v>137558</v>
      </c>
      <c r="J97" s="189" t="s">
        <v>796</v>
      </c>
      <c r="K97" s="178" t="s">
        <v>759</v>
      </c>
      <c r="L97" s="189" t="s">
        <v>897</v>
      </c>
      <c r="M97" s="185" t="s">
        <v>135</v>
      </c>
      <c r="N97" s="185" t="s">
        <v>135</v>
      </c>
      <c r="O97" s="185" t="s">
        <v>135</v>
      </c>
      <c r="P97" s="449"/>
      <c r="Q97" s="449"/>
    </row>
    <row r="98" spans="2:17" ht="75" x14ac:dyDescent="0.25">
      <c r="B98" s="281" t="s">
        <v>42</v>
      </c>
      <c r="C98" s="189" t="s">
        <v>625</v>
      </c>
      <c r="D98" s="234" t="s">
        <v>898</v>
      </c>
      <c r="E98" s="291">
        <v>40756502</v>
      </c>
      <c r="F98" s="189" t="s">
        <v>445</v>
      </c>
      <c r="G98" s="202" t="s">
        <v>345</v>
      </c>
      <c r="H98" s="196">
        <v>38331</v>
      </c>
      <c r="I98" s="43">
        <v>109410</v>
      </c>
      <c r="J98" s="100" t="s">
        <v>899</v>
      </c>
      <c r="K98" s="263" t="s">
        <v>900</v>
      </c>
      <c r="L98" s="178" t="s">
        <v>901</v>
      </c>
      <c r="M98" s="185" t="s">
        <v>135</v>
      </c>
      <c r="N98" s="185" t="s">
        <v>135</v>
      </c>
      <c r="O98" s="185" t="s">
        <v>135</v>
      </c>
      <c r="P98" s="444"/>
      <c r="Q98" s="444"/>
    </row>
    <row r="99" spans="2:17" ht="45" x14ac:dyDescent="0.25">
      <c r="B99" s="101" t="s">
        <v>43</v>
      </c>
      <c r="C99" s="269" t="s">
        <v>625</v>
      </c>
      <c r="D99" s="234" t="s">
        <v>902</v>
      </c>
      <c r="E99" s="291">
        <v>40727511</v>
      </c>
      <c r="F99" s="189" t="s">
        <v>445</v>
      </c>
      <c r="G99" s="202" t="s">
        <v>345</v>
      </c>
      <c r="H99" s="261">
        <v>36785</v>
      </c>
      <c r="I99" s="43"/>
      <c r="J99" s="100" t="s">
        <v>796</v>
      </c>
      <c r="K99" s="263" t="s">
        <v>759</v>
      </c>
      <c r="L99" s="202" t="s">
        <v>829</v>
      </c>
      <c r="M99" s="185" t="s">
        <v>135</v>
      </c>
      <c r="N99" s="185" t="s">
        <v>135</v>
      </c>
      <c r="O99" s="185" t="s">
        <v>135</v>
      </c>
      <c r="P99" s="444"/>
      <c r="Q99" s="444"/>
    </row>
    <row r="100" spans="2:17" x14ac:dyDescent="0.25">
      <c r="B100" s="275"/>
      <c r="C100" s="65"/>
      <c r="D100" s="276"/>
      <c r="E100" s="276"/>
      <c r="F100" s="65"/>
      <c r="G100" s="277"/>
      <c r="H100" s="278"/>
      <c r="I100" s="279"/>
      <c r="J100" s="275"/>
      <c r="K100" s="280"/>
      <c r="L100" s="277"/>
      <c r="M100" s="250"/>
      <c r="N100" s="250"/>
      <c r="O100" s="250"/>
      <c r="P100" s="65"/>
      <c r="Q100" s="65"/>
    </row>
    <row r="101" spans="2:17" ht="15.75" thickBot="1" x14ac:dyDescent="0.3">
      <c r="B101" s="44" t="s">
        <v>799</v>
      </c>
    </row>
    <row r="102" spans="2:17" ht="27" thickBot="1" x14ac:dyDescent="0.3">
      <c r="B102" s="430" t="s">
        <v>45</v>
      </c>
      <c r="C102" s="431"/>
      <c r="D102" s="431"/>
      <c r="E102" s="431"/>
      <c r="F102" s="431"/>
      <c r="G102" s="431"/>
      <c r="H102" s="431"/>
      <c r="I102" s="431"/>
      <c r="J102" s="431"/>
      <c r="K102" s="431"/>
      <c r="L102" s="431"/>
      <c r="M102" s="431"/>
      <c r="N102" s="432"/>
    </row>
    <row r="105" spans="2:17" ht="46.15" customHeight="1" x14ac:dyDescent="0.25">
      <c r="B105" s="9" t="s">
        <v>32</v>
      </c>
      <c r="C105" s="9" t="s">
        <v>46</v>
      </c>
      <c r="D105" s="439" t="s">
        <v>3</v>
      </c>
      <c r="E105" s="440"/>
    </row>
    <row r="106" spans="2:17" ht="46.9" customHeight="1" x14ac:dyDescent="0.25">
      <c r="B106" s="101" t="s">
        <v>122</v>
      </c>
      <c r="C106" s="69" t="s">
        <v>135</v>
      </c>
      <c r="D106" s="449"/>
      <c r="E106" s="449"/>
    </row>
    <row r="109" spans="2:17" ht="26.25" x14ac:dyDescent="0.25">
      <c r="B109" s="433" t="s">
        <v>63</v>
      </c>
      <c r="C109" s="434"/>
      <c r="D109" s="434"/>
      <c r="E109" s="434"/>
      <c r="F109" s="434"/>
      <c r="G109" s="434"/>
      <c r="H109" s="434"/>
      <c r="I109" s="434"/>
      <c r="J109" s="434"/>
      <c r="K109" s="434"/>
      <c r="L109" s="434"/>
      <c r="M109" s="434"/>
      <c r="N109" s="434"/>
      <c r="O109" s="434"/>
      <c r="P109" s="434"/>
    </row>
    <row r="111" spans="2:17" ht="15.75" thickBot="1" x14ac:dyDescent="0.3"/>
    <row r="112" spans="2:17" ht="27" thickBot="1" x14ac:dyDescent="0.3">
      <c r="B112" s="430" t="s">
        <v>53</v>
      </c>
      <c r="C112" s="431"/>
      <c r="D112" s="431"/>
      <c r="E112" s="431"/>
      <c r="F112" s="431"/>
      <c r="G112" s="431"/>
      <c r="H112" s="431"/>
      <c r="I112" s="431"/>
      <c r="J112" s="431"/>
      <c r="K112" s="431"/>
      <c r="L112" s="431"/>
      <c r="M112" s="431"/>
      <c r="N112" s="432"/>
    </row>
    <row r="114" spans="1:26" ht="15.75" thickBot="1" x14ac:dyDescent="0.3">
      <c r="M114" s="73"/>
      <c r="N114" s="73"/>
    </row>
    <row r="115" spans="1:26" s="54" customFormat="1" ht="109.5" customHeight="1" x14ac:dyDescent="0.25">
      <c r="B115" s="18" t="s">
        <v>144</v>
      </c>
      <c r="C115" s="18" t="s">
        <v>145</v>
      </c>
      <c r="D115" s="18" t="s">
        <v>146</v>
      </c>
      <c r="E115" s="18" t="s">
        <v>44</v>
      </c>
      <c r="F115" s="18" t="s">
        <v>21</v>
      </c>
      <c r="G115" s="18" t="s">
        <v>99</v>
      </c>
      <c r="H115" s="18" t="s">
        <v>16</v>
      </c>
      <c r="I115" s="18" t="s">
        <v>9</v>
      </c>
      <c r="J115" s="18" t="s">
        <v>30</v>
      </c>
      <c r="K115" s="18" t="s">
        <v>60</v>
      </c>
      <c r="L115" s="18" t="s">
        <v>19</v>
      </c>
      <c r="M115" s="17" t="s">
        <v>25</v>
      </c>
      <c r="N115" s="18" t="s">
        <v>147</v>
      </c>
      <c r="O115" s="18" t="s">
        <v>35</v>
      </c>
      <c r="P115" s="192" t="s">
        <v>10</v>
      </c>
      <c r="Q115" s="192" t="s">
        <v>18</v>
      </c>
    </row>
    <row r="116" spans="1:26" s="86" customFormat="1" ht="30" x14ac:dyDescent="0.25">
      <c r="A116" s="74">
        <v>1</v>
      </c>
      <c r="B116" s="75" t="s">
        <v>667</v>
      </c>
      <c r="C116" s="75" t="s">
        <v>667</v>
      </c>
      <c r="D116" s="76" t="s">
        <v>668</v>
      </c>
      <c r="E116" s="264" t="s">
        <v>903</v>
      </c>
      <c r="F116" s="78" t="s">
        <v>135</v>
      </c>
      <c r="G116" s="79" t="s">
        <v>670</v>
      </c>
      <c r="H116" s="80">
        <v>41518</v>
      </c>
      <c r="I116" s="80">
        <v>42004</v>
      </c>
      <c r="J116" s="81" t="s">
        <v>136</v>
      </c>
      <c r="K116" s="136">
        <v>0</v>
      </c>
      <c r="L116" s="136">
        <v>16</v>
      </c>
      <c r="M116" s="136">
        <v>690</v>
      </c>
      <c r="N116" s="82">
        <v>0</v>
      </c>
      <c r="O116" s="83">
        <v>2081015304</v>
      </c>
      <c r="P116" s="83" t="s">
        <v>904</v>
      </c>
      <c r="Q116" s="84"/>
      <c r="R116" s="85"/>
      <c r="S116" s="85"/>
      <c r="T116" s="85"/>
      <c r="U116" s="85"/>
      <c r="V116" s="85"/>
      <c r="W116" s="85"/>
      <c r="X116" s="85"/>
      <c r="Y116" s="85"/>
      <c r="Z116" s="85"/>
    </row>
    <row r="117" spans="1:26" s="86" customFormat="1" ht="30" x14ac:dyDescent="0.25">
      <c r="A117" s="74">
        <f>+A116+1</f>
        <v>2</v>
      </c>
      <c r="B117" s="75" t="s">
        <v>667</v>
      </c>
      <c r="C117" s="75" t="s">
        <v>667</v>
      </c>
      <c r="D117" s="76" t="s">
        <v>668</v>
      </c>
      <c r="E117" s="264" t="s">
        <v>905</v>
      </c>
      <c r="F117" s="78" t="s">
        <v>135</v>
      </c>
      <c r="G117" s="79" t="s">
        <v>670</v>
      </c>
      <c r="H117" s="80">
        <v>40924</v>
      </c>
      <c r="I117" s="80">
        <v>41273</v>
      </c>
      <c r="J117" s="81" t="s">
        <v>136</v>
      </c>
      <c r="K117" s="136">
        <v>0</v>
      </c>
      <c r="L117" s="136">
        <v>11</v>
      </c>
      <c r="M117" s="136">
        <v>56</v>
      </c>
      <c r="N117" s="82">
        <v>0</v>
      </c>
      <c r="O117" s="83">
        <v>30412238</v>
      </c>
      <c r="P117" s="83" t="s">
        <v>906</v>
      </c>
      <c r="Q117" s="84"/>
      <c r="R117" s="85"/>
      <c r="S117" s="85"/>
      <c r="T117" s="85"/>
      <c r="U117" s="85"/>
      <c r="V117" s="85"/>
      <c r="W117" s="85"/>
      <c r="X117" s="85"/>
      <c r="Y117" s="85"/>
      <c r="Z117" s="85"/>
    </row>
    <row r="118" spans="1:26" s="86" customFormat="1" x14ac:dyDescent="0.25">
      <c r="A118" s="74"/>
      <c r="B118" s="87" t="s">
        <v>15</v>
      </c>
      <c r="C118" s="76"/>
      <c r="D118" s="75"/>
      <c r="E118" s="77"/>
      <c r="F118" s="78"/>
      <c r="G118" s="78"/>
      <c r="H118" s="78"/>
      <c r="I118" s="81"/>
      <c r="J118" s="81"/>
      <c r="K118" s="88">
        <f>SUM(K116:K117)</f>
        <v>0</v>
      </c>
      <c r="L118" s="88">
        <f>SUM(L116:L117)</f>
        <v>27</v>
      </c>
      <c r="M118" s="265">
        <f>SUM(M116:M117)</f>
        <v>746</v>
      </c>
      <c r="N118" s="88">
        <f>SUM(N116:N117)</f>
        <v>0</v>
      </c>
      <c r="O118" s="83"/>
      <c r="P118" s="83"/>
      <c r="Q118" s="90"/>
    </row>
    <row r="119" spans="1:26" x14ac:dyDescent="0.25">
      <c r="E119" s="91"/>
    </row>
    <row r="120" spans="1:26" ht="18.75" x14ac:dyDescent="0.25">
      <c r="B120" s="94" t="s">
        <v>31</v>
      </c>
      <c r="C120" s="10">
        <f>+K118</f>
        <v>0</v>
      </c>
      <c r="H120" s="96"/>
      <c r="I120" s="96"/>
      <c r="J120" s="96"/>
      <c r="K120" s="96"/>
      <c r="L120" s="96"/>
      <c r="M120" s="96"/>
    </row>
    <row r="122" spans="1:26" ht="15.75" thickBot="1" x14ac:dyDescent="0.3"/>
    <row r="123" spans="1:26" ht="37.15" customHeight="1" thickBot="1" x14ac:dyDescent="0.3">
      <c r="B123" s="11" t="s">
        <v>48</v>
      </c>
      <c r="C123" s="12" t="s">
        <v>49</v>
      </c>
      <c r="D123" s="11" t="s">
        <v>50</v>
      </c>
      <c r="E123" s="12" t="s">
        <v>54</v>
      </c>
    </row>
    <row r="124" spans="1:26" ht="41.45" customHeight="1" x14ac:dyDescent="0.25">
      <c r="B124" s="8" t="s">
        <v>123</v>
      </c>
      <c r="C124" s="102">
        <v>20</v>
      </c>
      <c r="D124" s="102">
        <v>0</v>
      </c>
      <c r="E124" s="450">
        <f>+D124+D125+D126</f>
        <v>0</v>
      </c>
    </row>
    <row r="125" spans="1:26" x14ac:dyDescent="0.25">
      <c r="B125" s="8" t="s">
        <v>124</v>
      </c>
      <c r="C125" s="185">
        <v>30</v>
      </c>
      <c r="D125" s="185">
        <v>0</v>
      </c>
      <c r="E125" s="451"/>
    </row>
    <row r="126" spans="1:26" ht="15.75" thickBot="1" x14ac:dyDescent="0.3">
      <c r="B126" s="8" t="s">
        <v>125</v>
      </c>
      <c r="C126" s="103">
        <v>40</v>
      </c>
      <c r="D126" s="103">
        <v>0</v>
      </c>
      <c r="E126" s="452"/>
    </row>
    <row r="128" spans="1:26" ht="15.75" thickBot="1" x14ac:dyDescent="0.3"/>
    <row r="129" spans="2:17" ht="27" thickBot="1" x14ac:dyDescent="0.3">
      <c r="B129" s="430" t="s">
        <v>51</v>
      </c>
      <c r="C129" s="431"/>
      <c r="D129" s="431"/>
      <c r="E129" s="431"/>
      <c r="F129" s="431"/>
      <c r="G129" s="431"/>
      <c r="H129" s="431"/>
      <c r="I129" s="431"/>
      <c r="J129" s="431"/>
      <c r="K129" s="431"/>
      <c r="L129" s="431"/>
      <c r="M129" s="431"/>
      <c r="N129" s="432"/>
    </row>
    <row r="131" spans="2:17" ht="76.5" customHeight="1" x14ac:dyDescent="0.25">
      <c r="B131" s="197" t="s">
        <v>0</v>
      </c>
      <c r="C131" s="197" t="s">
        <v>38</v>
      </c>
      <c r="D131" s="197" t="s">
        <v>39</v>
      </c>
      <c r="E131" s="197" t="s">
        <v>112</v>
      </c>
      <c r="F131" s="197" t="s">
        <v>114</v>
      </c>
      <c r="G131" s="197" t="s">
        <v>115</v>
      </c>
      <c r="H131" s="197" t="s">
        <v>116</v>
      </c>
      <c r="I131" s="197" t="s">
        <v>113</v>
      </c>
      <c r="J131" s="439" t="s">
        <v>117</v>
      </c>
      <c r="K131" s="443"/>
      <c r="L131" s="440"/>
      <c r="M131" s="197" t="s">
        <v>121</v>
      </c>
      <c r="N131" s="197" t="s">
        <v>40</v>
      </c>
      <c r="O131" s="197" t="s">
        <v>41</v>
      </c>
      <c r="P131" s="439" t="s">
        <v>3</v>
      </c>
      <c r="Q131" s="440"/>
    </row>
    <row r="132" spans="2:17" ht="60.75" customHeight="1" x14ac:dyDescent="0.25">
      <c r="B132" s="101" t="s">
        <v>129</v>
      </c>
      <c r="C132" s="189" t="s">
        <v>907</v>
      </c>
      <c r="D132" s="185" t="s">
        <v>725</v>
      </c>
      <c r="E132" s="185">
        <v>41927327</v>
      </c>
      <c r="F132" s="189" t="s">
        <v>445</v>
      </c>
      <c r="G132" s="189" t="s">
        <v>726</v>
      </c>
      <c r="H132" s="196">
        <v>41622</v>
      </c>
      <c r="I132" s="185" t="s">
        <v>670</v>
      </c>
      <c r="J132" s="75" t="s">
        <v>667</v>
      </c>
      <c r="K132" s="101" t="s">
        <v>727</v>
      </c>
      <c r="L132" s="101" t="s">
        <v>695</v>
      </c>
      <c r="M132" s="234" t="s">
        <v>135</v>
      </c>
      <c r="N132" s="234" t="s">
        <v>136</v>
      </c>
      <c r="O132" s="234" t="s">
        <v>136</v>
      </c>
      <c r="P132" s="449"/>
      <c r="Q132" s="449"/>
    </row>
    <row r="133" spans="2:17" ht="60.75" customHeight="1" x14ac:dyDescent="0.25">
      <c r="B133" s="453" t="s">
        <v>129</v>
      </c>
      <c r="C133" s="455" t="s">
        <v>728</v>
      </c>
      <c r="D133" s="422" t="s">
        <v>729</v>
      </c>
      <c r="E133" s="422">
        <v>17689026</v>
      </c>
      <c r="F133" s="455" t="s">
        <v>730</v>
      </c>
      <c r="G133" s="455" t="s">
        <v>263</v>
      </c>
      <c r="H133" s="457">
        <v>39632</v>
      </c>
      <c r="I133" s="422" t="s">
        <v>670</v>
      </c>
      <c r="J133" s="75" t="s">
        <v>731</v>
      </c>
      <c r="K133" s="259" t="s">
        <v>732</v>
      </c>
      <c r="L133" s="100" t="s">
        <v>733</v>
      </c>
      <c r="M133" s="422" t="s">
        <v>135</v>
      </c>
      <c r="N133" s="422" t="s">
        <v>135</v>
      </c>
      <c r="O133" s="422" t="s">
        <v>135</v>
      </c>
      <c r="P133" s="415"/>
      <c r="Q133" s="416"/>
    </row>
    <row r="134" spans="2:17" ht="60.75" customHeight="1" x14ac:dyDescent="0.25">
      <c r="B134" s="454"/>
      <c r="C134" s="456"/>
      <c r="D134" s="423"/>
      <c r="E134" s="423"/>
      <c r="F134" s="456"/>
      <c r="G134" s="456"/>
      <c r="H134" s="458"/>
      <c r="I134" s="423"/>
      <c r="J134" s="75" t="s">
        <v>667</v>
      </c>
      <c r="K134" s="259" t="s">
        <v>694</v>
      </c>
      <c r="L134" s="100" t="s">
        <v>695</v>
      </c>
      <c r="M134" s="423"/>
      <c r="N134" s="423"/>
      <c r="O134" s="423"/>
      <c r="P134" s="417"/>
      <c r="Q134" s="418"/>
    </row>
    <row r="135" spans="2:17" ht="60.75" customHeight="1" x14ac:dyDescent="0.25">
      <c r="B135" s="453" t="s">
        <v>129</v>
      </c>
      <c r="C135" s="455" t="s">
        <v>728</v>
      </c>
      <c r="D135" s="422" t="s">
        <v>734</v>
      </c>
      <c r="E135" s="422">
        <v>40778306</v>
      </c>
      <c r="F135" s="455" t="s">
        <v>730</v>
      </c>
      <c r="G135" s="455" t="s">
        <v>735</v>
      </c>
      <c r="H135" s="457">
        <v>38310</v>
      </c>
      <c r="I135" s="422" t="s">
        <v>670</v>
      </c>
      <c r="J135" s="75" t="s">
        <v>736</v>
      </c>
      <c r="K135" s="259" t="s">
        <v>737</v>
      </c>
      <c r="L135" s="100" t="s">
        <v>738</v>
      </c>
      <c r="M135" s="422" t="s">
        <v>135</v>
      </c>
      <c r="N135" s="422" t="s">
        <v>135</v>
      </c>
      <c r="O135" s="422" t="s">
        <v>135</v>
      </c>
      <c r="P135" s="415"/>
      <c r="Q135" s="416"/>
    </row>
    <row r="136" spans="2:17" ht="60.75" customHeight="1" x14ac:dyDescent="0.25">
      <c r="B136" s="454"/>
      <c r="C136" s="456"/>
      <c r="D136" s="423"/>
      <c r="E136" s="423"/>
      <c r="F136" s="456"/>
      <c r="G136" s="456"/>
      <c r="H136" s="458"/>
      <c r="I136" s="423"/>
      <c r="J136" s="75" t="s">
        <v>667</v>
      </c>
      <c r="K136" s="259" t="s">
        <v>739</v>
      </c>
      <c r="L136" s="100" t="s">
        <v>740</v>
      </c>
      <c r="M136" s="423"/>
      <c r="N136" s="423"/>
      <c r="O136" s="423"/>
      <c r="P136" s="417"/>
      <c r="Q136" s="418"/>
    </row>
    <row r="137" spans="2:17" ht="60.75" customHeight="1" x14ac:dyDescent="0.25">
      <c r="B137" s="459" t="s">
        <v>130</v>
      </c>
      <c r="C137" s="455" t="s">
        <v>728</v>
      </c>
      <c r="D137" s="422" t="s">
        <v>741</v>
      </c>
      <c r="E137" s="422">
        <v>40780789</v>
      </c>
      <c r="F137" s="455" t="s">
        <v>742</v>
      </c>
      <c r="G137" s="455" t="s">
        <v>263</v>
      </c>
      <c r="H137" s="457">
        <v>41299</v>
      </c>
      <c r="I137" s="422" t="s">
        <v>670</v>
      </c>
      <c r="J137" s="101" t="s">
        <v>482</v>
      </c>
      <c r="K137" s="101" t="s">
        <v>743</v>
      </c>
      <c r="L137" s="101" t="s">
        <v>744</v>
      </c>
      <c r="M137" s="422" t="s">
        <v>135</v>
      </c>
      <c r="N137" s="422" t="s">
        <v>135</v>
      </c>
      <c r="O137" s="422" t="s">
        <v>135</v>
      </c>
      <c r="P137" s="415"/>
      <c r="Q137" s="416"/>
    </row>
    <row r="138" spans="2:17" ht="60.75" customHeight="1" x14ac:dyDescent="0.25">
      <c r="B138" s="460"/>
      <c r="C138" s="456"/>
      <c r="D138" s="423"/>
      <c r="E138" s="423"/>
      <c r="F138" s="456"/>
      <c r="G138" s="456"/>
      <c r="H138" s="458"/>
      <c r="I138" s="423"/>
      <c r="J138" s="101" t="s">
        <v>667</v>
      </c>
      <c r="K138" s="167" t="s">
        <v>745</v>
      </c>
      <c r="L138" s="101" t="s">
        <v>746</v>
      </c>
      <c r="M138" s="423"/>
      <c r="N138" s="423"/>
      <c r="O138" s="423"/>
      <c r="P138" s="417"/>
      <c r="Q138" s="418"/>
    </row>
    <row r="139" spans="2:17" ht="60.75" customHeight="1" x14ac:dyDescent="0.25">
      <c r="B139" s="459" t="s">
        <v>130</v>
      </c>
      <c r="C139" s="455" t="s">
        <v>728</v>
      </c>
      <c r="D139" s="422" t="s">
        <v>747</v>
      </c>
      <c r="E139" s="422">
        <v>30517911</v>
      </c>
      <c r="F139" s="455" t="s">
        <v>748</v>
      </c>
      <c r="G139" s="455" t="s">
        <v>749</v>
      </c>
      <c r="H139" s="461">
        <v>36593</v>
      </c>
      <c r="I139" s="422" t="s">
        <v>670</v>
      </c>
      <c r="J139" s="101" t="s">
        <v>482</v>
      </c>
      <c r="K139" s="167" t="s">
        <v>750</v>
      </c>
      <c r="L139" s="100" t="s">
        <v>751</v>
      </c>
      <c r="M139" s="422" t="s">
        <v>135</v>
      </c>
      <c r="N139" s="422" t="s">
        <v>135</v>
      </c>
      <c r="O139" s="422" t="s">
        <v>135</v>
      </c>
      <c r="P139" s="415"/>
      <c r="Q139" s="416"/>
    </row>
    <row r="140" spans="2:17" ht="120" x14ac:dyDescent="0.25">
      <c r="B140" s="460"/>
      <c r="C140" s="456"/>
      <c r="D140" s="423"/>
      <c r="E140" s="423"/>
      <c r="F140" s="456"/>
      <c r="G140" s="456"/>
      <c r="H140" s="462"/>
      <c r="I140" s="423"/>
      <c r="J140" s="101" t="s">
        <v>667</v>
      </c>
      <c r="K140" s="167" t="s">
        <v>752</v>
      </c>
      <c r="L140" s="100" t="s">
        <v>753</v>
      </c>
      <c r="M140" s="423"/>
      <c r="N140" s="423"/>
      <c r="O140" s="423"/>
      <c r="P140" s="417"/>
      <c r="Q140" s="418"/>
    </row>
    <row r="141" spans="2:17" ht="60" x14ac:dyDescent="0.25">
      <c r="B141" s="459" t="s">
        <v>130</v>
      </c>
      <c r="C141" s="455" t="s">
        <v>728</v>
      </c>
      <c r="D141" s="422" t="s">
        <v>754</v>
      </c>
      <c r="E141" s="422">
        <v>40764234</v>
      </c>
      <c r="F141" s="455" t="s">
        <v>755</v>
      </c>
      <c r="G141" s="455" t="s">
        <v>263</v>
      </c>
      <c r="H141" s="461">
        <v>36616</v>
      </c>
      <c r="I141" s="422" t="s">
        <v>670</v>
      </c>
      <c r="J141" s="101" t="s">
        <v>756</v>
      </c>
      <c r="K141" s="167" t="s">
        <v>757</v>
      </c>
      <c r="L141" s="100" t="s">
        <v>758</v>
      </c>
      <c r="M141" s="422" t="s">
        <v>135</v>
      </c>
      <c r="N141" s="422" t="s">
        <v>135</v>
      </c>
      <c r="O141" s="422" t="s">
        <v>135</v>
      </c>
      <c r="P141" s="415"/>
      <c r="Q141" s="416"/>
    </row>
    <row r="142" spans="2:17" ht="105" x14ac:dyDescent="0.25">
      <c r="B142" s="460"/>
      <c r="C142" s="465"/>
      <c r="D142" s="423"/>
      <c r="E142" s="423"/>
      <c r="F142" s="456"/>
      <c r="G142" s="456"/>
      <c r="H142" s="462"/>
      <c r="I142" s="423"/>
      <c r="J142" s="101" t="s">
        <v>667</v>
      </c>
      <c r="K142" s="167" t="s">
        <v>759</v>
      </c>
      <c r="L142" s="100" t="s">
        <v>760</v>
      </c>
      <c r="M142" s="423"/>
      <c r="N142" s="423"/>
      <c r="O142" s="423"/>
      <c r="P142" s="417"/>
      <c r="Q142" s="418"/>
    </row>
    <row r="143" spans="2:17" ht="120" x14ac:dyDescent="0.25">
      <c r="B143" s="463" t="s">
        <v>131</v>
      </c>
      <c r="C143" s="464" t="s">
        <v>907</v>
      </c>
      <c r="D143" s="449" t="s">
        <v>762</v>
      </c>
      <c r="E143" s="449">
        <v>1117498123</v>
      </c>
      <c r="F143" s="444" t="s">
        <v>763</v>
      </c>
      <c r="G143" s="444" t="s">
        <v>263</v>
      </c>
      <c r="H143" s="476">
        <v>41516</v>
      </c>
      <c r="I143" s="449" t="s">
        <v>670</v>
      </c>
      <c r="J143" s="101" t="s">
        <v>764</v>
      </c>
      <c r="K143" s="167" t="s">
        <v>765</v>
      </c>
      <c r="L143" s="142" t="s">
        <v>766</v>
      </c>
      <c r="M143" s="422" t="s">
        <v>135</v>
      </c>
      <c r="N143" s="422" t="s">
        <v>135</v>
      </c>
      <c r="O143" s="422" t="s">
        <v>135</v>
      </c>
      <c r="P143" s="415"/>
      <c r="Q143" s="416"/>
    </row>
    <row r="144" spans="2:17" ht="45" x14ac:dyDescent="0.25">
      <c r="B144" s="463"/>
      <c r="C144" s="464"/>
      <c r="D144" s="449"/>
      <c r="E144" s="449"/>
      <c r="F144" s="444"/>
      <c r="G144" s="444"/>
      <c r="H144" s="476"/>
      <c r="I144" s="449"/>
      <c r="J144" s="101" t="s">
        <v>767</v>
      </c>
      <c r="K144" s="167" t="s">
        <v>768</v>
      </c>
      <c r="L144" s="100" t="s">
        <v>769</v>
      </c>
      <c r="M144" s="423"/>
      <c r="N144" s="423"/>
      <c r="O144" s="423"/>
      <c r="P144" s="417"/>
      <c r="Q144" s="418"/>
    </row>
    <row r="145" spans="2:7" x14ac:dyDescent="0.25">
      <c r="C145" s="56"/>
    </row>
    <row r="147" spans="2:7" ht="15.75" thickBot="1" x14ac:dyDescent="0.3"/>
    <row r="148" spans="2:7" ht="54" customHeight="1" x14ac:dyDescent="0.25">
      <c r="B148" s="21" t="s">
        <v>32</v>
      </c>
      <c r="C148" s="21" t="s">
        <v>48</v>
      </c>
      <c r="D148" s="197" t="s">
        <v>49</v>
      </c>
      <c r="E148" s="21" t="s">
        <v>50</v>
      </c>
      <c r="F148" s="12" t="s">
        <v>55</v>
      </c>
      <c r="G148" s="15"/>
    </row>
    <row r="149" spans="2:7" ht="120.75" customHeight="1" x14ac:dyDescent="0.2">
      <c r="B149" s="466" t="s">
        <v>52</v>
      </c>
      <c r="C149" s="104" t="s">
        <v>126</v>
      </c>
      <c r="D149" s="185">
        <v>25</v>
      </c>
      <c r="E149" s="185">
        <v>0</v>
      </c>
      <c r="F149" s="425">
        <f>+E149+E150+E151</f>
        <v>35</v>
      </c>
      <c r="G149" s="105"/>
    </row>
    <row r="150" spans="2:7" ht="76.150000000000006" customHeight="1" x14ac:dyDescent="0.2">
      <c r="B150" s="466"/>
      <c r="C150" s="104" t="s">
        <v>127</v>
      </c>
      <c r="D150" s="189">
        <v>25</v>
      </c>
      <c r="E150" s="185">
        <v>25</v>
      </c>
      <c r="F150" s="467"/>
      <c r="G150" s="105"/>
    </row>
    <row r="151" spans="2:7" ht="69" customHeight="1" x14ac:dyDescent="0.2">
      <c r="B151" s="466"/>
      <c r="C151" s="104" t="s">
        <v>128</v>
      </c>
      <c r="D151" s="185">
        <v>10</v>
      </c>
      <c r="E151" s="185">
        <v>10</v>
      </c>
      <c r="F151" s="426"/>
      <c r="G151" s="105"/>
    </row>
    <row r="152" spans="2:7" x14ac:dyDescent="0.25">
      <c r="C152" s="42"/>
    </row>
    <row r="155" spans="2:7" x14ac:dyDescent="0.25">
      <c r="B155" s="68" t="s">
        <v>56</v>
      </c>
    </row>
    <row r="158" spans="2:7" x14ac:dyDescent="0.25">
      <c r="B158" s="22" t="s">
        <v>32</v>
      </c>
      <c r="C158" s="22" t="s">
        <v>57</v>
      </c>
      <c r="D158" s="21" t="s">
        <v>50</v>
      </c>
      <c r="E158" s="21" t="s">
        <v>15</v>
      </c>
    </row>
    <row r="159" spans="2:7" ht="28.5" x14ac:dyDescent="0.25">
      <c r="B159" s="70" t="s">
        <v>58</v>
      </c>
      <c r="C159" s="71">
        <v>40</v>
      </c>
      <c r="D159" s="185">
        <f>+E124</f>
        <v>0</v>
      </c>
      <c r="E159" s="422">
        <f>+D159+D160</f>
        <v>35</v>
      </c>
    </row>
    <row r="160" spans="2:7" ht="42.75" x14ac:dyDescent="0.25">
      <c r="B160" s="70" t="s">
        <v>59</v>
      </c>
      <c r="C160" s="71">
        <v>60</v>
      </c>
      <c r="D160" s="185">
        <f>+F149</f>
        <v>35</v>
      </c>
      <c r="E160" s="423"/>
    </row>
  </sheetData>
  <mergeCells count="142">
    <mergeCell ref="E159:E160"/>
    <mergeCell ref="B14:C20"/>
    <mergeCell ref="B21:C21"/>
    <mergeCell ref="H143:H144"/>
    <mergeCell ref="I143:I144"/>
    <mergeCell ref="M143:M144"/>
    <mergeCell ref="N143:N144"/>
    <mergeCell ref="O143:O144"/>
    <mergeCell ref="B149:B151"/>
    <mergeCell ref="F149:F151"/>
    <mergeCell ref="B143:B144"/>
    <mergeCell ref="C143:C144"/>
    <mergeCell ref="D143:D144"/>
    <mergeCell ref="E143:E144"/>
    <mergeCell ref="F143:F144"/>
    <mergeCell ref="G143:G144"/>
    <mergeCell ref="G141:G142"/>
    <mergeCell ref="H141:H142"/>
    <mergeCell ref="I141:I142"/>
    <mergeCell ref="M141:M142"/>
    <mergeCell ref="N141:N142"/>
    <mergeCell ref="O141:O142"/>
    <mergeCell ref="H139:H140"/>
    <mergeCell ref="I139:I140"/>
    <mergeCell ref="M139:M140"/>
    <mergeCell ref="N139:N140"/>
    <mergeCell ref="O139:O140"/>
    <mergeCell ref="B141:B142"/>
    <mergeCell ref="C141:C142"/>
    <mergeCell ref="D141:D142"/>
    <mergeCell ref="E141:E142"/>
    <mergeCell ref="F141:F142"/>
    <mergeCell ref="I137:I138"/>
    <mergeCell ref="M137:M138"/>
    <mergeCell ref="N137:N138"/>
    <mergeCell ref="O137:O138"/>
    <mergeCell ref="B139:B140"/>
    <mergeCell ref="C139:C140"/>
    <mergeCell ref="D139:D140"/>
    <mergeCell ref="E139:E140"/>
    <mergeCell ref="F139:F140"/>
    <mergeCell ref="G139:G140"/>
    <mergeCell ref="N135:N136"/>
    <mergeCell ref="O135:O136"/>
    <mergeCell ref="B137:B138"/>
    <mergeCell ref="C137:C138"/>
    <mergeCell ref="D137:D138"/>
    <mergeCell ref="E137:E138"/>
    <mergeCell ref="F137:F138"/>
    <mergeCell ref="G137:G138"/>
    <mergeCell ref="H137:H138"/>
    <mergeCell ref="B135:B136"/>
    <mergeCell ref="C135:C136"/>
    <mergeCell ref="D135:D136"/>
    <mergeCell ref="E135:E136"/>
    <mergeCell ref="F135:F136"/>
    <mergeCell ref="G135:G136"/>
    <mergeCell ref="H135:H136"/>
    <mergeCell ref="I135:I136"/>
    <mergeCell ref="M135:M136"/>
    <mergeCell ref="P132:Q132"/>
    <mergeCell ref="B133:B134"/>
    <mergeCell ref="C133:C134"/>
    <mergeCell ref="D133:D134"/>
    <mergeCell ref="E133:E134"/>
    <mergeCell ref="F133:F134"/>
    <mergeCell ref="G133:G134"/>
    <mergeCell ref="H133:H134"/>
    <mergeCell ref="I133:I134"/>
    <mergeCell ref="M133:M134"/>
    <mergeCell ref="P133:Q134"/>
    <mergeCell ref="N133:N134"/>
    <mergeCell ref="O133:O134"/>
    <mergeCell ref="D106:E106"/>
    <mergeCell ref="B109:P109"/>
    <mergeCell ref="B112:N112"/>
    <mergeCell ref="E124:E126"/>
    <mergeCell ref="B129:N129"/>
    <mergeCell ref="J131:L131"/>
    <mergeCell ref="P131:Q131"/>
    <mergeCell ref="B102:N102"/>
    <mergeCell ref="D105:E105"/>
    <mergeCell ref="P97:Q97"/>
    <mergeCell ref="P98:Q98"/>
    <mergeCell ref="P99:Q99"/>
    <mergeCell ref="J94:L94"/>
    <mergeCell ref="M94:M95"/>
    <mergeCell ref="N94:N95"/>
    <mergeCell ref="O94:O95"/>
    <mergeCell ref="P94:Q95"/>
    <mergeCell ref="P96:Q96"/>
    <mergeCell ref="O75:P75"/>
    <mergeCell ref="O76:P76"/>
    <mergeCell ref="B89:N89"/>
    <mergeCell ref="A94:A95"/>
    <mergeCell ref="B94:B95"/>
    <mergeCell ref="C94:C95"/>
    <mergeCell ref="D94:D95"/>
    <mergeCell ref="E94:E95"/>
    <mergeCell ref="F94:F95"/>
    <mergeCell ref="G94:G95"/>
    <mergeCell ref="H94:H95"/>
    <mergeCell ref="I94:I95"/>
    <mergeCell ref="B2:P2"/>
    <mergeCell ref="B4:P4"/>
    <mergeCell ref="C6:N6"/>
    <mergeCell ref="C7:N7"/>
    <mergeCell ref="C8:N8"/>
    <mergeCell ref="C9:N9"/>
    <mergeCell ref="O65:P65"/>
    <mergeCell ref="O66:P66"/>
    <mergeCell ref="O67:P67"/>
    <mergeCell ref="C56:N56"/>
    <mergeCell ref="B58:N58"/>
    <mergeCell ref="O61:P61"/>
    <mergeCell ref="O62:P62"/>
    <mergeCell ref="O63:P63"/>
    <mergeCell ref="O64:P64"/>
    <mergeCell ref="P135:Q136"/>
    <mergeCell ref="P137:Q138"/>
    <mergeCell ref="P139:Q140"/>
    <mergeCell ref="P141:Q142"/>
    <mergeCell ref="P143:Q144"/>
    <mergeCell ref="C10:E10"/>
    <mergeCell ref="E38:E39"/>
    <mergeCell ref="M43:N43"/>
    <mergeCell ref="B52:B53"/>
    <mergeCell ref="C52:C53"/>
    <mergeCell ref="D52:E52"/>
    <mergeCell ref="O68:P68"/>
    <mergeCell ref="O69:P69"/>
    <mergeCell ref="O70:P70"/>
    <mergeCell ref="O77:P77"/>
    <mergeCell ref="O78:P78"/>
    <mergeCell ref="O79:P79"/>
    <mergeCell ref="O80:P80"/>
    <mergeCell ref="O81:P81"/>
    <mergeCell ref="O82:P82"/>
    <mergeCell ref="O71:P71"/>
    <mergeCell ref="O72:P72"/>
    <mergeCell ref="O73:P73"/>
    <mergeCell ref="O74:P74"/>
  </mergeCells>
  <dataValidations disablePrompts="1" count="2">
    <dataValidation type="list" allowBlank="1" showInputMessage="1" showErrorMessage="1" sqref="WVE983076 A65572 IS65572 SO65572 ACK65572 AMG65572 AWC65572 BFY65572 BPU65572 BZQ65572 CJM65572 CTI65572 DDE65572 DNA65572 DWW65572 EGS65572 EQO65572 FAK65572 FKG65572 FUC65572 GDY65572 GNU65572 GXQ65572 HHM65572 HRI65572 IBE65572 ILA65572 IUW65572 JES65572 JOO65572 JYK65572 KIG65572 KSC65572 LBY65572 LLU65572 LVQ65572 MFM65572 MPI65572 MZE65572 NJA65572 NSW65572 OCS65572 OMO65572 OWK65572 PGG65572 PQC65572 PZY65572 QJU65572 QTQ65572 RDM65572 RNI65572 RXE65572 SHA65572 SQW65572 TAS65572 TKO65572 TUK65572 UEG65572 UOC65572 UXY65572 VHU65572 VRQ65572 WBM65572 WLI65572 WVE65572 A131108 IS131108 SO131108 ACK131108 AMG131108 AWC131108 BFY131108 BPU131108 BZQ131108 CJM131108 CTI131108 DDE131108 DNA131108 DWW131108 EGS131108 EQO131108 FAK131108 FKG131108 FUC131108 GDY131108 GNU131108 GXQ131108 HHM131108 HRI131108 IBE131108 ILA131108 IUW131108 JES131108 JOO131108 JYK131108 KIG131108 KSC131108 LBY131108 LLU131108 LVQ131108 MFM131108 MPI131108 MZE131108 NJA131108 NSW131108 OCS131108 OMO131108 OWK131108 PGG131108 PQC131108 PZY131108 QJU131108 QTQ131108 RDM131108 RNI131108 RXE131108 SHA131108 SQW131108 TAS131108 TKO131108 TUK131108 UEG131108 UOC131108 UXY131108 VHU131108 VRQ131108 WBM131108 WLI131108 WVE131108 A196644 IS196644 SO196644 ACK196644 AMG196644 AWC196644 BFY196644 BPU196644 BZQ196644 CJM196644 CTI196644 DDE196644 DNA196644 DWW196644 EGS196644 EQO196644 FAK196644 FKG196644 FUC196644 GDY196644 GNU196644 GXQ196644 HHM196644 HRI196644 IBE196644 ILA196644 IUW196644 JES196644 JOO196644 JYK196644 KIG196644 KSC196644 LBY196644 LLU196644 LVQ196644 MFM196644 MPI196644 MZE196644 NJA196644 NSW196644 OCS196644 OMO196644 OWK196644 PGG196644 PQC196644 PZY196644 QJU196644 QTQ196644 RDM196644 RNI196644 RXE196644 SHA196644 SQW196644 TAS196644 TKO196644 TUK196644 UEG196644 UOC196644 UXY196644 VHU196644 VRQ196644 WBM196644 WLI196644 WVE196644 A262180 IS262180 SO262180 ACK262180 AMG262180 AWC262180 BFY262180 BPU262180 BZQ262180 CJM262180 CTI262180 DDE262180 DNA262180 DWW262180 EGS262180 EQO262180 FAK262180 FKG262180 FUC262180 GDY262180 GNU262180 GXQ262180 HHM262180 HRI262180 IBE262180 ILA262180 IUW262180 JES262180 JOO262180 JYK262180 KIG262180 KSC262180 LBY262180 LLU262180 LVQ262180 MFM262180 MPI262180 MZE262180 NJA262180 NSW262180 OCS262180 OMO262180 OWK262180 PGG262180 PQC262180 PZY262180 QJU262180 QTQ262180 RDM262180 RNI262180 RXE262180 SHA262180 SQW262180 TAS262180 TKO262180 TUK262180 UEG262180 UOC262180 UXY262180 VHU262180 VRQ262180 WBM262180 WLI262180 WVE262180 A327716 IS327716 SO327716 ACK327716 AMG327716 AWC327716 BFY327716 BPU327716 BZQ327716 CJM327716 CTI327716 DDE327716 DNA327716 DWW327716 EGS327716 EQO327716 FAK327716 FKG327716 FUC327716 GDY327716 GNU327716 GXQ327716 HHM327716 HRI327716 IBE327716 ILA327716 IUW327716 JES327716 JOO327716 JYK327716 KIG327716 KSC327716 LBY327716 LLU327716 LVQ327716 MFM327716 MPI327716 MZE327716 NJA327716 NSW327716 OCS327716 OMO327716 OWK327716 PGG327716 PQC327716 PZY327716 QJU327716 QTQ327716 RDM327716 RNI327716 RXE327716 SHA327716 SQW327716 TAS327716 TKO327716 TUK327716 UEG327716 UOC327716 UXY327716 VHU327716 VRQ327716 WBM327716 WLI327716 WVE327716 A393252 IS393252 SO393252 ACK393252 AMG393252 AWC393252 BFY393252 BPU393252 BZQ393252 CJM393252 CTI393252 DDE393252 DNA393252 DWW393252 EGS393252 EQO393252 FAK393252 FKG393252 FUC393252 GDY393252 GNU393252 GXQ393252 HHM393252 HRI393252 IBE393252 ILA393252 IUW393252 JES393252 JOO393252 JYK393252 KIG393252 KSC393252 LBY393252 LLU393252 LVQ393252 MFM393252 MPI393252 MZE393252 NJA393252 NSW393252 OCS393252 OMO393252 OWK393252 PGG393252 PQC393252 PZY393252 QJU393252 QTQ393252 RDM393252 RNI393252 RXE393252 SHA393252 SQW393252 TAS393252 TKO393252 TUK393252 UEG393252 UOC393252 UXY393252 VHU393252 VRQ393252 WBM393252 WLI393252 WVE393252 A458788 IS458788 SO458788 ACK458788 AMG458788 AWC458788 BFY458788 BPU458788 BZQ458788 CJM458788 CTI458788 DDE458788 DNA458788 DWW458788 EGS458788 EQO458788 FAK458788 FKG458788 FUC458788 GDY458788 GNU458788 GXQ458788 HHM458788 HRI458788 IBE458788 ILA458788 IUW458788 JES458788 JOO458788 JYK458788 KIG458788 KSC458788 LBY458788 LLU458788 LVQ458788 MFM458788 MPI458788 MZE458788 NJA458788 NSW458788 OCS458788 OMO458788 OWK458788 PGG458788 PQC458788 PZY458788 QJU458788 QTQ458788 RDM458788 RNI458788 RXE458788 SHA458788 SQW458788 TAS458788 TKO458788 TUK458788 UEG458788 UOC458788 UXY458788 VHU458788 VRQ458788 WBM458788 WLI458788 WVE458788 A524324 IS524324 SO524324 ACK524324 AMG524324 AWC524324 BFY524324 BPU524324 BZQ524324 CJM524324 CTI524324 DDE524324 DNA524324 DWW524324 EGS524324 EQO524324 FAK524324 FKG524324 FUC524324 GDY524324 GNU524324 GXQ524324 HHM524324 HRI524324 IBE524324 ILA524324 IUW524324 JES524324 JOO524324 JYK524324 KIG524324 KSC524324 LBY524324 LLU524324 LVQ524324 MFM524324 MPI524324 MZE524324 NJA524324 NSW524324 OCS524324 OMO524324 OWK524324 PGG524324 PQC524324 PZY524324 QJU524324 QTQ524324 RDM524324 RNI524324 RXE524324 SHA524324 SQW524324 TAS524324 TKO524324 TUK524324 UEG524324 UOC524324 UXY524324 VHU524324 VRQ524324 WBM524324 WLI524324 WVE524324 A589860 IS589860 SO589860 ACK589860 AMG589860 AWC589860 BFY589860 BPU589860 BZQ589860 CJM589860 CTI589860 DDE589860 DNA589860 DWW589860 EGS589860 EQO589860 FAK589860 FKG589860 FUC589860 GDY589860 GNU589860 GXQ589860 HHM589860 HRI589860 IBE589860 ILA589860 IUW589860 JES589860 JOO589860 JYK589860 KIG589860 KSC589860 LBY589860 LLU589860 LVQ589860 MFM589860 MPI589860 MZE589860 NJA589860 NSW589860 OCS589860 OMO589860 OWK589860 PGG589860 PQC589860 PZY589860 QJU589860 QTQ589860 RDM589860 RNI589860 RXE589860 SHA589860 SQW589860 TAS589860 TKO589860 TUK589860 UEG589860 UOC589860 UXY589860 VHU589860 VRQ589860 WBM589860 WLI589860 WVE589860 A655396 IS655396 SO655396 ACK655396 AMG655396 AWC655396 BFY655396 BPU655396 BZQ655396 CJM655396 CTI655396 DDE655396 DNA655396 DWW655396 EGS655396 EQO655396 FAK655396 FKG655396 FUC655396 GDY655396 GNU655396 GXQ655396 HHM655396 HRI655396 IBE655396 ILA655396 IUW655396 JES655396 JOO655396 JYK655396 KIG655396 KSC655396 LBY655396 LLU655396 LVQ655396 MFM655396 MPI655396 MZE655396 NJA655396 NSW655396 OCS655396 OMO655396 OWK655396 PGG655396 PQC655396 PZY655396 QJU655396 QTQ655396 RDM655396 RNI655396 RXE655396 SHA655396 SQW655396 TAS655396 TKO655396 TUK655396 UEG655396 UOC655396 UXY655396 VHU655396 VRQ655396 WBM655396 WLI655396 WVE655396 A720932 IS720932 SO720932 ACK720932 AMG720932 AWC720932 BFY720932 BPU720932 BZQ720932 CJM720932 CTI720932 DDE720932 DNA720932 DWW720932 EGS720932 EQO720932 FAK720932 FKG720932 FUC720932 GDY720932 GNU720932 GXQ720932 HHM720932 HRI720932 IBE720932 ILA720932 IUW720932 JES720932 JOO720932 JYK720932 KIG720932 KSC720932 LBY720932 LLU720932 LVQ720932 MFM720932 MPI720932 MZE720932 NJA720932 NSW720932 OCS720932 OMO720932 OWK720932 PGG720932 PQC720932 PZY720932 QJU720932 QTQ720932 RDM720932 RNI720932 RXE720932 SHA720932 SQW720932 TAS720932 TKO720932 TUK720932 UEG720932 UOC720932 UXY720932 VHU720932 VRQ720932 WBM720932 WLI720932 WVE720932 A786468 IS786468 SO786468 ACK786468 AMG786468 AWC786468 BFY786468 BPU786468 BZQ786468 CJM786468 CTI786468 DDE786468 DNA786468 DWW786468 EGS786468 EQO786468 FAK786468 FKG786468 FUC786468 GDY786468 GNU786468 GXQ786468 HHM786468 HRI786468 IBE786468 ILA786468 IUW786468 JES786468 JOO786468 JYK786468 KIG786468 KSC786468 LBY786468 LLU786468 LVQ786468 MFM786468 MPI786468 MZE786468 NJA786468 NSW786468 OCS786468 OMO786468 OWK786468 PGG786468 PQC786468 PZY786468 QJU786468 QTQ786468 RDM786468 RNI786468 RXE786468 SHA786468 SQW786468 TAS786468 TKO786468 TUK786468 UEG786468 UOC786468 UXY786468 VHU786468 VRQ786468 WBM786468 WLI786468 WVE786468 A852004 IS852004 SO852004 ACK852004 AMG852004 AWC852004 BFY852004 BPU852004 BZQ852004 CJM852004 CTI852004 DDE852004 DNA852004 DWW852004 EGS852004 EQO852004 FAK852004 FKG852004 FUC852004 GDY852004 GNU852004 GXQ852004 HHM852004 HRI852004 IBE852004 ILA852004 IUW852004 JES852004 JOO852004 JYK852004 KIG852004 KSC852004 LBY852004 LLU852004 LVQ852004 MFM852004 MPI852004 MZE852004 NJA852004 NSW852004 OCS852004 OMO852004 OWK852004 PGG852004 PQC852004 PZY852004 QJU852004 QTQ852004 RDM852004 RNI852004 RXE852004 SHA852004 SQW852004 TAS852004 TKO852004 TUK852004 UEG852004 UOC852004 UXY852004 VHU852004 VRQ852004 WBM852004 WLI852004 WVE852004 A917540 IS917540 SO917540 ACK917540 AMG917540 AWC917540 BFY917540 BPU917540 BZQ917540 CJM917540 CTI917540 DDE917540 DNA917540 DWW917540 EGS917540 EQO917540 FAK917540 FKG917540 FUC917540 GDY917540 GNU917540 GXQ917540 HHM917540 HRI917540 IBE917540 ILA917540 IUW917540 JES917540 JOO917540 JYK917540 KIG917540 KSC917540 LBY917540 LLU917540 LVQ917540 MFM917540 MPI917540 MZE917540 NJA917540 NSW917540 OCS917540 OMO917540 OWK917540 PGG917540 PQC917540 PZY917540 QJU917540 QTQ917540 RDM917540 RNI917540 RXE917540 SHA917540 SQW917540 TAS917540 TKO917540 TUK917540 UEG917540 UOC917540 UXY917540 VHU917540 VRQ917540 WBM917540 WLI917540 WVE917540 A983076 IS983076 SO983076 ACK983076 AMG983076 AWC983076 BFY983076 BPU983076 BZQ983076 CJM983076 CTI983076 DDE983076 DNA983076 DWW983076 EGS983076 EQO983076 FAK983076 FKG983076 FUC983076 GDY983076 GNU983076 GXQ983076 HHM983076 HRI983076 IBE983076 ILA983076 IUW983076 JES983076 JOO983076 JYK983076 KIG983076 KSC983076 LBY983076 LLU983076 LVQ983076 MFM983076 MPI983076 MZE983076 NJA983076 NSW983076 OCS983076 OMO983076 OWK983076 PGG983076 PQC983076 PZY983076 QJU983076 QTQ983076 RDM983076 RNI983076 RXE983076 SHA983076 SQW983076 TAS983076 TKO983076 TUK983076 UEG983076 UOC983076 UXY983076 VHU983076 VRQ983076 WBM983076 WLI983076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76 WLL983076 C65572 IV65572 SR65572 ACN65572 AMJ65572 AWF65572 BGB65572 BPX65572 BZT65572 CJP65572 CTL65572 DDH65572 DND65572 DWZ65572 EGV65572 EQR65572 FAN65572 FKJ65572 FUF65572 GEB65572 GNX65572 GXT65572 HHP65572 HRL65572 IBH65572 ILD65572 IUZ65572 JEV65572 JOR65572 JYN65572 KIJ65572 KSF65572 LCB65572 LLX65572 LVT65572 MFP65572 MPL65572 MZH65572 NJD65572 NSZ65572 OCV65572 OMR65572 OWN65572 PGJ65572 PQF65572 QAB65572 QJX65572 QTT65572 RDP65572 RNL65572 RXH65572 SHD65572 SQZ65572 TAV65572 TKR65572 TUN65572 UEJ65572 UOF65572 UYB65572 VHX65572 VRT65572 WBP65572 WLL65572 WVH65572 C131108 IV131108 SR131108 ACN131108 AMJ131108 AWF131108 BGB131108 BPX131108 BZT131108 CJP131108 CTL131108 DDH131108 DND131108 DWZ131108 EGV131108 EQR131108 FAN131108 FKJ131108 FUF131108 GEB131108 GNX131108 GXT131108 HHP131108 HRL131108 IBH131108 ILD131108 IUZ131108 JEV131108 JOR131108 JYN131108 KIJ131108 KSF131108 LCB131108 LLX131108 LVT131108 MFP131108 MPL131108 MZH131108 NJD131108 NSZ131108 OCV131108 OMR131108 OWN131108 PGJ131108 PQF131108 QAB131108 QJX131108 QTT131108 RDP131108 RNL131108 RXH131108 SHD131108 SQZ131108 TAV131108 TKR131108 TUN131108 UEJ131108 UOF131108 UYB131108 VHX131108 VRT131108 WBP131108 WLL131108 WVH131108 C196644 IV196644 SR196644 ACN196644 AMJ196644 AWF196644 BGB196644 BPX196644 BZT196644 CJP196644 CTL196644 DDH196644 DND196644 DWZ196644 EGV196644 EQR196644 FAN196644 FKJ196644 FUF196644 GEB196644 GNX196644 GXT196644 HHP196644 HRL196644 IBH196644 ILD196644 IUZ196644 JEV196644 JOR196644 JYN196644 KIJ196644 KSF196644 LCB196644 LLX196644 LVT196644 MFP196644 MPL196644 MZH196644 NJD196644 NSZ196644 OCV196644 OMR196644 OWN196644 PGJ196644 PQF196644 QAB196644 QJX196644 QTT196644 RDP196644 RNL196644 RXH196644 SHD196644 SQZ196644 TAV196644 TKR196644 TUN196644 UEJ196644 UOF196644 UYB196644 VHX196644 VRT196644 WBP196644 WLL196644 WVH196644 C262180 IV262180 SR262180 ACN262180 AMJ262180 AWF262180 BGB262180 BPX262180 BZT262180 CJP262180 CTL262180 DDH262180 DND262180 DWZ262180 EGV262180 EQR262180 FAN262180 FKJ262180 FUF262180 GEB262180 GNX262180 GXT262180 HHP262180 HRL262180 IBH262180 ILD262180 IUZ262180 JEV262180 JOR262180 JYN262180 KIJ262180 KSF262180 LCB262180 LLX262180 LVT262180 MFP262180 MPL262180 MZH262180 NJD262180 NSZ262180 OCV262180 OMR262180 OWN262180 PGJ262180 PQF262180 QAB262180 QJX262180 QTT262180 RDP262180 RNL262180 RXH262180 SHD262180 SQZ262180 TAV262180 TKR262180 TUN262180 UEJ262180 UOF262180 UYB262180 VHX262180 VRT262180 WBP262180 WLL262180 WVH262180 C327716 IV327716 SR327716 ACN327716 AMJ327716 AWF327716 BGB327716 BPX327716 BZT327716 CJP327716 CTL327716 DDH327716 DND327716 DWZ327716 EGV327716 EQR327716 FAN327716 FKJ327716 FUF327716 GEB327716 GNX327716 GXT327716 HHP327716 HRL327716 IBH327716 ILD327716 IUZ327716 JEV327716 JOR327716 JYN327716 KIJ327716 KSF327716 LCB327716 LLX327716 LVT327716 MFP327716 MPL327716 MZH327716 NJD327716 NSZ327716 OCV327716 OMR327716 OWN327716 PGJ327716 PQF327716 QAB327716 QJX327716 QTT327716 RDP327716 RNL327716 RXH327716 SHD327716 SQZ327716 TAV327716 TKR327716 TUN327716 UEJ327716 UOF327716 UYB327716 VHX327716 VRT327716 WBP327716 WLL327716 WVH327716 C393252 IV393252 SR393252 ACN393252 AMJ393252 AWF393252 BGB393252 BPX393252 BZT393252 CJP393252 CTL393252 DDH393252 DND393252 DWZ393252 EGV393252 EQR393252 FAN393252 FKJ393252 FUF393252 GEB393252 GNX393252 GXT393252 HHP393252 HRL393252 IBH393252 ILD393252 IUZ393252 JEV393252 JOR393252 JYN393252 KIJ393252 KSF393252 LCB393252 LLX393252 LVT393252 MFP393252 MPL393252 MZH393252 NJD393252 NSZ393252 OCV393252 OMR393252 OWN393252 PGJ393252 PQF393252 QAB393252 QJX393252 QTT393252 RDP393252 RNL393252 RXH393252 SHD393252 SQZ393252 TAV393252 TKR393252 TUN393252 UEJ393252 UOF393252 UYB393252 VHX393252 VRT393252 WBP393252 WLL393252 WVH393252 C458788 IV458788 SR458788 ACN458788 AMJ458788 AWF458788 BGB458788 BPX458788 BZT458788 CJP458788 CTL458788 DDH458788 DND458788 DWZ458788 EGV458788 EQR458788 FAN458788 FKJ458788 FUF458788 GEB458788 GNX458788 GXT458788 HHP458788 HRL458788 IBH458788 ILD458788 IUZ458788 JEV458788 JOR458788 JYN458788 KIJ458788 KSF458788 LCB458788 LLX458788 LVT458788 MFP458788 MPL458788 MZH458788 NJD458788 NSZ458788 OCV458788 OMR458788 OWN458788 PGJ458788 PQF458788 QAB458788 QJX458788 QTT458788 RDP458788 RNL458788 RXH458788 SHD458788 SQZ458788 TAV458788 TKR458788 TUN458788 UEJ458788 UOF458788 UYB458788 VHX458788 VRT458788 WBP458788 WLL458788 WVH458788 C524324 IV524324 SR524324 ACN524324 AMJ524324 AWF524324 BGB524324 BPX524324 BZT524324 CJP524324 CTL524324 DDH524324 DND524324 DWZ524324 EGV524324 EQR524324 FAN524324 FKJ524324 FUF524324 GEB524324 GNX524324 GXT524324 HHP524324 HRL524324 IBH524324 ILD524324 IUZ524324 JEV524324 JOR524324 JYN524324 KIJ524324 KSF524324 LCB524324 LLX524324 LVT524324 MFP524324 MPL524324 MZH524324 NJD524324 NSZ524324 OCV524324 OMR524324 OWN524324 PGJ524324 PQF524324 QAB524324 QJX524324 QTT524324 RDP524324 RNL524324 RXH524324 SHD524324 SQZ524324 TAV524324 TKR524324 TUN524324 UEJ524324 UOF524324 UYB524324 VHX524324 VRT524324 WBP524324 WLL524324 WVH524324 C589860 IV589860 SR589860 ACN589860 AMJ589860 AWF589860 BGB589860 BPX589860 BZT589860 CJP589860 CTL589860 DDH589860 DND589860 DWZ589860 EGV589860 EQR589860 FAN589860 FKJ589860 FUF589860 GEB589860 GNX589860 GXT589860 HHP589860 HRL589860 IBH589860 ILD589860 IUZ589860 JEV589860 JOR589860 JYN589860 KIJ589860 KSF589860 LCB589860 LLX589860 LVT589860 MFP589860 MPL589860 MZH589860 NJD589860 NSZ589860 OCV589860 OMR589860 OWN589860 PGJ589860 PQF589860 QAB589860 QJX589860 QTT589860 RDP589860 RNL589860 RXH589860 SHD589860 SQZ589860 TAV589860 TKR589860 TUN589860 UEJ589860 UOF589860 UYB589860 VHX589860 VRT589860 WBP589860 WLL589860 WVH589860 C655396 IV655396 SR655396 ACN655396 AMJ655396 AWF655396 BGB655396 BPX655396 BZT655396 CJP655396 CTL655396 DDH655396 DND655396 DWZ655396 EGV655396 EQR655396 FAN655396 FKJ655396 FUF655396 GEB655396 GNX655396 GXT655396 HHP655396 HRL655396 IBH655396 ILD655396 IUZ655396 JEV655396 JOR655396 JYN655396 KIJ655396 KSF655396 LCB655396 LLX655396 LVT655396 MFP655396 MPL655396 MZH655396 NJD655396 NSZ655396 OCV655396 OMR655396 OWN655396 PGJ655396 PQF655396 QAB655396 QJX655396 QTT655396 RDP655396 RNL655396 RXH655396 SHD655396 SQZ655396 TAV655396 TKR655396 TUN655396 UEJ655396 UOF655396 UYB655396 VHX655396 VRT655396 WBP655396 WLL655396 WVH655396 C720932 IV720932 SR720932 ACN720932 AMJ720932 AWF720932 BGB720932 BPX720932 BZT720932 CJP720932 CTL720932 DDH720932 DND720932 DWZ720932 EGV720932 EQR720932 FAN720932 FKJ720932 FUF720932 GEB720932 GNX720932 GXT720932 HHP720932 HRL720932 IBH720932 ILD720932 IUZ720932 JEV720932 JOR720932 JYN720932 KIJ720932 KSF720932 LCB720932 LLX720932 LVT720932 MFP720932 MPL720932 MZH720932 NJD720932 NSZ720932 OCV720932 OMR720932 OWN720932 PGJ720932 PQF720932 QAB720932 QJX720932 QTT720932 RDP720932 RNL720932 RXH720932 SHD720932 SQZ720932 TAV720932 TKR720932 TUN720932 UEJ720932 UOF720932 UYB720932 VHX720932 VRT720932 WBP720932 WLL720932 WVH720932 C786468 IV786468 SR786468 ACN786468 AMJ786468 AWF786468 BGB786468 BPX786468 BZT786468 CJP786468 CTL786468 DDH786468 DND786468 DWZ786468 EGV786468 EQR786468 FAN786468 FKJ786468 FUF786468 GEB786468 GNX786468 GXT786468 HHP786468 HRL786468 IBH786468 ILD786468 IUZ786468 JEV786468 JOR786468 JYN786468 KIJ786468 KSF786468 LCB786468 LLX786468 LVT786468 MFP786468 MPL786468 MZH786468 NJD786468 NSZ786468 OCV786468 OMR786468 OWN786468 PGJ786468 PQF786468 QAB786468 QJX786468 QTT786468 RDP786468 RNL786468 RXH786468 SHD786468 SQZ786468 TAV786468 TKR786468 TUN786468 UEJ786468 UOF786468 UYB786468 VHX786468 VRT786468 WBP786468 WLL786468 WVH786468 C852004 IV852004 SR852004 ACN852004 AMJ852004 AWF852004 BGB852004 BPX852004 BZT852004 CJP852004 CTL852004 DDH852004 DND852004 DWZ852004 EGV852004 EQR852004 FAN852004 FKJ852004 FUF852004 GEB852004 GNX852004 GXT852004 HHP852004 HRL852004 IBH852004 ILD852004 IUZ852004 JEV852004 JOR852004 JYN852004 KIJ852004 KSF852004 LCB852004 LLX852004 LVT852004 MFP852004 MPL852004 MZH852004 NJD852004 NSZ852004 OCV852004 OMR852004 OWN852004 PGJ852004 PQF852004 QAB852004 QJX852004 QTT852004 RDP852004 RNL852004 RXH852004 SHD852004 SQZ852004 TAV852004 TKR852004 TUN852004 UEJ852004 UOF852004 UYB852004 VHX852004 VRT852004 WBP852004 WLL852004 WVH852004 C917540 IV917540 SR917540 ACN917540 AMJ917540 AWF917540 BGB917540 BPX917540 BZT917540 CJP917540 CTL917540 DDH917540 DND917540 DWZ917540 EGV917540 EQR917540 FAN917540 FKJ917540 FUF917540 GEB917540 GNX917540 GXT917540 HHP917540 HRL917540 IBH917540 ILD917540 IUZ917540 JEV917540 JOR917540 JYN917540 KIJ917540 KSF917540 LCB917540 LLX917540 LVT917540 MFP917540 MPL917540 MZH917540 NJD917540 NSZ917540 OCV917540 OMR917540 OWN917540 PGJ917540 PQF917540 QAB917540 QJX917540 QTT917540 RDP917540 RNL917540 RXH917540 SHD917540 SQZ917540 TAV917540 TKR917540 TUN917540 UEJ917540 UOF917540 UYB917540 VHX917540 VRT917540 WBP917540 WLL917540 WVH917540 C983076 IV983076 SR983076 ACN983076 AMJ983076 AWF983076 BGB983076 BPX983076 BZT983076 CJP983076 CTL983076 DDH983076 DND983076 DWZ983076 EGV983076 EQR983076 FAN983076 FKJ983076 FUF983076 GEB983076 GNX983076 GXT983076 HHP983076 HRL983076 IBH983076 ILD983076 IUZ983076 JEV983076 JOR983076 JYN983076 KIJ983076 KSF983076 LCB983076 LLX983076 LVT983076 MFP983076 MPL983076 MZH983076 NJD983076 NSZ983076 OCV983076 OMR983076 OWN983076 PGJ983076 PQF983076 QAB983076 QJX983076 QTT983076 RDP983076 RNL983076 RXH983076 SHD983076 SQZ983076 TAV983076 TKR983076 TUN983076 UEJ983076 UOF983076 UYB983076 VHX983076 VRT983076 WBP983076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31496062992125984" right="0.31496062992125984" top="0.35433070866141736" bottom="0.35433070866141736" header="0.31496062992125984" footer="0.31496062992125984"/>
  <pageSetup paperSize="5" scale="70" orientation="landscape" horizontalDpi="4294967295" verticalDpi="4294967295"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2:Z150"/>
  <sheetViews>
    <sheetView zoomScale="70" zoomScaleNormal="7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158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557</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0" t="s">
        <v>97</v>
      </c>
      <c r="C14" s="490"/>
      <c r="D14" s="41" t="s">
        <v>11</v>
      </c>
      <c r="E14" s="41" t="s">
        <v>12</v>
      </c>
      <c r="F14" s="41" t="s">
        <v>28</v>
      </c>
      <c r="G14" s="13"/>
      <c r="I14" s="56"/>
      <c r="J14" s="56"/>
      <c r="K14" s="56"/>
      <c r="L14" s="56"/>
      <c r="M14" s="56"/>
      <c r="N14" s="55"/>
    </row>
    <row r="15" spans="2:16" x14ac:dyDescent="0.25">
      <c r="B15" s="490"/>
      <c r="C15" s="490"/>
      <c r="D15" s="41">
        <v>1</v>
      </c>
      <c r="E15" s="3">
        <v>626484300</v>
      </c>
      <c r="F15" s="131">
        <v>300</v>
      </c>
      <c r="G15" s="132" t="s">
        <v>241</v>
      </c>
      <c r="I15" s="57"/>
      <c r="J15" s="57"/>
      <c r="K15" s="57"/>
      <c r="L15" s="57"/>
      <c r="M15" s="57"/>
      <c r="N15" s="55"/>
    </row>
    <row r="16" spans="2:16" x14ac:dyDescent="0.25">
      <c r="B16" s="490"/>
      <c r="C16" s="490"/>
      <c r="D16" s="41">
        <v>2</v>
      </c>
      <c r="E16" s="3">
        <v>313242150</v>
      </c>
      <c r="F16" s="131">
        <v>150</v>
      </c>
      <c r="G16" s="14"/>
      <c r="I16" s="57"/>
      <c r="J16" s="57"/>
      <c r="K16" s="57"/>
      <c r="L16" s="57"/>
      <c r="M16" s="57"/>
      <c r="N16" s="55"/>
    </row>
    <row r="17" spans="1:14" x14ac:dyDescent="0.25">
      <c r="B17" s="490"/>
      <c r="C17" s="490"/>
      <c r="D17" s="41">
        <v>5</v>
      </c>
      <c r="E17" s="3">
        <v>1252968600</v>
      </c>
      <c r="F17" s="131">
        <v>600</v>
      </c>
      <c r="G17" s="14"/>
      <c r="I17" s="57"/>
      <c r="J17" s="57"/>
      <c r="K17" s="57"/>
      <c r="L17" s="57"/>
      <c r="M17" s="57"/>
      <c r="N17" s="55"/>
    </row>
    <row r="18" spans="1:14" x14ac:dyDescent="0.25">
      <c r="B18" s="490"/>
      <c r="C18" s="490"/>
      <c r="D18" s="41">
        <v>9</v>
      </c>
      <c r="E18" s="3">
        <v>663860072</v>
      </c>
      <c r="F18" s="131">
        <v>244</v>
      </c>
      <c r="G18" s="132" t="s">
        <v>241</v>
      </c>
      <c r="H18" s="58"/>
      <c r="I18" s="57"/>
      <c r="J18" s="57"/>
      <c r="K18" s="57"/>
      <c r="L18" s="57"/>
      <c r="M18" s="57"/>
      <c r="N18" s="59"/>
    </row>
    <row r="19" spans="1:14" x14ac:dyDescent="0.25">
      <c r="B19" s="490"/>
      <c r="C19" s="490"/>
      <c r="D19" s="128">
        <v>10</v>
      </c>
      <c r="E19" s="3">
        <v>939726450</v>
      </c>
      <c r="F19" s="131">
        <v>450</v>
      </c>
      <c r="G19" s="132" t="s">
        <v>241</v>
      </c>
      <c r="H19" s="58"/>
      <c r="I19" s="57"/>
      <c r="J19" s="57"/>
      <c r="K19" s="57"/>
      <c r="L19" s="57"/>
      <c r="M19" s="57"/>
      <c r="N19" s="59"/>
    </row>
    <row r="20" spans="1:14" x14ac:dyDescent="0.25">
      <c r="B20" s="490"/>
      <c r="C20" s="490"/>
      <c r="D20" s="128">
        <v>11</v>
      </c>
      <c r="E20" s="3">
        <v>313242150</v>
      </c>
      <c r="F20" s="131">
        <v>150</v>
      </c>
      <c r="G20" s="132" t="s">
        <v>241</v>
      </c>
      <c r="H20" s="58"/>
      <c r="I20" s="57"/>
      <c r="J20" s="57"/>
      <c r="K20" s="57"/>
      <c r="L20" s="57"/>
      <c r="M20" s="57"/>
      <c r="N20" s="59"/>
    </row>
    <row r="21" spans="1:14" x14ac:dyDescent="0.25">
      <c r="B21" s="490"/>
      <c r="C21" s="490"/>
      <c r="D21" s="128">
        <v>12</v>
      </c>
      <c r="E21" s="3">
        <v>208828100</v>
      </c>
      <c r="F21" s="131">
        <v>100</v>
      </c>
      <c r="G21" s="14"/>
      <c r="H21" s="58"/>
      <c r="I21" s="57"/>
      <c r="J21" s="57"/>
      <c r="K21" s="57"/>
      <c r="L21" s="57"/>
      <c r="M21" s="57"/>
      <c r="N21" s="59"/>
    </row>
    <row r="22" spans="1:14" x14ac:dyDescent="0.25">
      <c r="B22" s="490"/>
      <c r="C22" s="490"/>
      <c r="D22" s="128">
        <v>14</v>
      </c>
      <c r="E22" s="3">
        <v>417656200</v>
      </c>
      <c r="F22" s="131">
        <v>200</v>
      </c>
      <c r="G22" s="132" t="s">
        <v>241</v>
      </c>
      <c r="H22" s="58"/>
      <c r="I22" s="57"/>
      <c r="J22" s="57"/>
      <c r="K22" s="57"/>
      <c r="L22" s="57"/>
      <c r="M22" s="57"/>
      <c r="N22" s="59"/>
    </row>
    <row r="23" spans="1:14" x14ac:dyDescent="0.25">
      <c r="B23" s="490"/>
      <c r="C23" s="490"/>
      <c r="D23" s="128">
        <v>15</v>
      </c>
      <c r="E23" s="3">
        <v>208828100</v>
      </c>
      <c r="F23" s="131">
        <v>100</v>
      </c>
      <c r="G23" s="132" t="s">
        <v>241</v>
      </c>
      <c r="H23" s="58"/>
      <c r="I23" s="57"/>
      <c r="J23" s="57"/>
      <c r="K23" s="57"/>
      <c r="L23" s="57"/>
      <c r="M23" s="57"/>
      <c r="N23" s="59"/>
    </row>
    <row r="24" spans="1:14" x14ac:dyDescent="0.25">
      <c r="B24" s="490"/>
      <c r="C24" s="490"/>
      <c r="D24" s="128">
        <v>17</v>
      </c>
      <c r="E24" s="3">
        <v>417656200</v>
      </c>
      <c r="F24" s="131">
        <v>200</v>
      </c>
      <c r="G24" s="132" t="s">
        <v>241</v>
      </c>
      <c r="H24" s="58"/>
      <c r="I24" s="57"/>
      <c r="J24" s="57"/>
      <c r="K24" s="57"/>
      <c r="L24" s="57"/>
      <c r="M24" s="57"/>
      <c r="N24" s="59"/>
    </row>
    <row r="25" spans="1:14" x14ac:dyDescent="0.25">
      <c r="B25" s="490"/>
      <c r="C25" s="490"/>
      <c r="D25" s="41">
        <v>18</v>
      </c>
      <c r="E25" s="3">
        <v>417656200</v>
      </c>
      <c r="F25" s="131">
        <v>200</v>
      </c>
      <c r="G25" s="132" t="s">
        <v>241</v>
      </c>
      <c r="H25" s="58"/>
      <c r="I25" s="54"/>
      <c r="J25" s="54"/>
      <c r="K25" s="54"/>
      <c r="L25" s="54"/>
      <c r="M25" s="54"/>
      <c r="N25" s="59"/>
    </row>
    <row r="26" spans="1:14" x14ac:dyDescent="0.25">
      <c r="B26" s="490"/>
      <c r="C26" s="490"/>
      <c r="D26" s="41">
        <v>19</v>
      </c>
      <c r="E26" s="3">
        <v>939726450</v>
      </c>
      <c r="F26" s="131">
        <v>450</v>
      </c>
      <c r="G26" s="132" t="s">
        <v>241</v>
      </c>
      <c r="H26" s="58"/>
      <c r="I26" s="54"/>
      <c r="J26" s="54"/>
      <c r="K26" s="54"/>
      <c r="L26" s="54"/>
      <c r="M26" s="54"/>
      <c r="N26" s="59"/>
    </row>
    <row r="27" spans="1:14" ht="15.75" thickBot="1" x14ac:dyDescent="0.3">
      <c r="B27" s="474" t="s">
        <v>13</v>
      </c>
      <c r="C27" s="475"/>
      <c r="D27" s="41"/>
      <c r="E27" s="7">
        <f>SUM(E15:E26)</f>
        <v>6719874972</v>
      </c>
      <c r="F27" s="131">
        <f>SUM(F15:F26)</f>
        <v>3144</v>
      </c>
      <c r="G27" s="14"/>
      <c r="H27" s="58"/>
      <c r="I27" s="54"/>
      <c r="J27" s="54"/>
      <c r="K27" s="54"/>
      <c r="L27" s="54"/>
      <c r="M27" s="54"/>
      <c r="N27" s="59"/>
    </row>
    <row r="28" spans="1:14" ht="45.75" thickBot="1" x14ac:dyDescent="0.3">
      <c r="A28" s="60"/>
      <c r="B28" s="6" t="s">
        <v>14</v>
      </c>
      <c r="C28" s="6" t="s">
        <v>98</v>
      </c>
      <c r="E28" s="56"/>
      <c r="F28" s="56"/>
      <c r="G28" s="56"/>
      <c r="H28" s="56"/>
      <c r="I28" s="61"/>
      <c r="J28" s="61"/>
      <c r="K28" s="61"/>
      <c r="L28" s="61"/>
      <c r="M28" s="61"/>
    </row>
    <row r="29" spans="1:14" ht="15.75" thickBot="1" x14ac:dyDescent="0.3">
      <c r="A29" s="62"/>
      <c r="C29" s="5">
        <f>(+F16+F17+F21)*80%</f>
        <v>680</v>
      </c>
      <c r="D29" s="57"/>
      <c r="E29" s="4">
        <f>+E16+E17+E21</f>
        <v>1775038850</v>
      </c>
      <c r="F29" s="63"/>
      <c r="G29" s="63"/>
      <c r="H29" s="63"/>
      <c r="I29" s="64"/>
      <c r="J29" s="64"/>
      <c r="K29" s="64"/>
      <c r="L29" s="64"/>
      <c r="M29" s="64"/>
    </row>
    <row r="30" spans="1:14" x14ac:dyDescent="0.25">
      <c r="A30" s="65"/>
      <c r="C30" s="66"/>
      <c r="D30" s="57"/>
      <c r="E30" s="67"/>
      <c r="F30" s="63"/>
      <c r="G30" s="63"/>
      <c r="H30" s="63"/>
      <c r="I30" s="64"/>
      <c r="J30" s="64"/>
      <c r="K30" s="64"/>
      <c r="L30" s="64"/>
      <c r="M30" s="64"/>
    </row>
    <row r="31" spans="1:14" x14ac:dyDescent="0.25">
      <c r="A31" s="65"/>
      <c r="C31" s="66"/>
      <c r="D31" s="57"/>
      <c r="E31" s="67"/>
      <c r="F31" s="63"/>
      <c r="G31" s="63"/>
      <c r="H31" s="63"/>
      <c r="I31" s="64"/>
      <c r="J31" s="64"/>
      <c r="K31" s="64"/>
      <c r="L31" s="64"/>
      <c r="M31" s="64"/>
    </row>
    <row r="32" spans="1:14" x14ac:dyDescent="0.25">
      <c r="A32" s="65"/>
      <c r="B32" s="68" t="s">
        <v>134</v>
      </c>
      <c r="C32" s="42"/>
      <c r="D32" s="42"/>
      <c r="E32" s="42"/>
      <c r="F32" s="42"/>
      <c r="G32" s="42"/>
      <c r="H32" s="42"/>
      <c r="I32" s="54"/>
      <c r="J32" s="54"/>
      <c r="K32" s="54"/>
      <c r="L32" s="54"/>
      <c r="M32" s="54"/>
      <c r="N32" s="55"/>
    </row>
    <row r="33" spans="1:14" x14ac:dyDescent="0.25">
      <c r="A33" s="65"/>
      <c r="B33" s="42"/>
      <c r="C33" s="42"/>
      <c r="D33" s="42"/>
      <c r="E33" s="42"/>
      <c r="F33" s="42"/>
      <c r="G33" s="42"/>
      <c r="H33" s="42"/>
      <c r="I33" s="54"/>
      <c r="J33" s="54"/>
      <c r="K33" s="54"/>
      <c r="L33" s="54"/>
      <c r="M33" s="54"/>
      <c r="N33" s="55"/>
    </row>
    <row r="34" spans="1:14" x14ac:dyDescent="0.25">
      <c r="A34" s="65"/>
      <c r="B34" s="22" t="s">
        <v>32</v>
      </c>
      <c r="C34" s="22" t="s">
        <v>135</v>
      </c>
      <c r="D34" s="22" t="s">
        <v>136</v>
      </c>
      <c r="E34" s="42"/>
      <c r="F34" s="42"/>
      <c r="G34" s="42"/>
      <c r="H34" s="42"/>
      <c r="I34" s="54"/>
      <c r="J34" s="54"/>
      <c r="K34" s="54"/>
      <c r="L34" s="54"/>
      <c r="M34" s="54"/>
      <c r="N34" s="55"/>
    </row>
    <row r="35" spans="1:14" x14ac:dyDescent="0.25">
      <c r="A35" s="65"/>
      <c r="B35" s="69" t="s">
        <v>137</v>
      </c>
      <c r="C35" s="69"/>
      <c r="D35" s="127"/>
      <c r="E35" s="42"/>
      <c r="F35" s="42"/>
      <c r="G35" s="42"/>
      <c r="H35" s="42"/>
      <c r="I35" s="54"/>
      <c r="J35" s="54"/>
      <c r="K35" s="54"/>
      <c r="L35" s="54"/>
      <c r="M35" s="54"/>
      <c r="N35" s="55"/>
    </row>
    <row r="36" spans="1:14" x14ac:dyDescent="0.25">
      <c r="A36" s="65"/>
      <c r="B36" s="69" t="s">
        <v>138</v>
      </c>
      <c r="C36" s="69"/>
      <c r="D36" s="69"/>
      <c r="E36" s="42"/>
      <c r="F36" s="42"/>
      <c r="G36" s="42"/>
      <c r="H36" s="42"/>
      <c r="I36" s="54"/>
      <c r="J36" s="54"/>
      <c r="K36" s="54"/>
      <c r="L36" s="54"/>
      <c r="M36" s="54"/>
      <c r="N36" s="55"/>
    </row>
    <row r="37" spans="1:14" x14ac:dyDescent="0.25">
      <c r="A37" s="65"/>
      <c r="B37" s="69" t="s">
        <v>139</v>
      </c>
      <c r="C37" s="69"/>
      <c r="D37" s="69"/>
      <c r="E37" s="42"/>
      <c r="F37" s="42"/>
      <c r="G37" s="42"/>
      <c r="H37" s="42"/>
      <c r="I37" s="54"/>
      <c r="J37" s="54"/>
      <c r="K37" s="54"/>
      <c r="L37" s="54"/>
      <c r="M37" s="54"/>
      <c r="N37" s="55"/>
    </row>
    <row r="38" spans="1:14" x14ac:dyDescent="0.25">
      <c r="A38" s="65"/>
      <c r="B38" s="69" t="s">
        <v>140</v>
      </c>
      <c r="C38" s="69"/>
      <c r="D38" s="69"/>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68" t="s">
        <v>141</v>
      </c>
      <c r="C41" s="42"/>
      <c r="D41" s="42"/>
      <c r="E41" s="42"/>
      <c r="F41" s="42"/>
      <c r="G41" s="42"/>
      <c r="H41" s="42"/>
      <c r="I41" s="54"/>
      <c r="J41" s="54"/>
      <c r="K41" s="54"/>
      <c r="L41" s="54"/>
      <c r="M41" s="54"/>
      <c r="N41" s="55"/>
    </row>
    <row r="42" spans="1:14" x14ac:dyDescent="0.25">
      <c r="A42" s="65"/>
      <c r="B42" s="42"/>
      <c r="C42" s="42"/>
      <c r="D42" s="42"/>
      <c r="E42" s="42"/>
      <c r="F42" s="42"/>
      <c r="G42" s="42"/>
      <c r="H42" s="42"/>
      <c r="I42" s="54"/>
      <c r="J42" s="54"/>
      <c r="K42" s="54"/>
      <c r="L42" s="54"/>
      <c r="M42" s="54"/>
      <c r="N42" s="55"/>
    </row>
    <row r="43" spans="1:14" x14ac:dyDescent="0.25">
      <c r="A43" s="65"/>
      <c r="B43" s="42"/>
      <c r="C43" s="42"/>
      <c r="D43" s="42"/>
      <c r="E43" s="42"/>
      <c r="F43" s="42"/>
      <c r="G43" s="42"/>
      <c r="H43" s="42"/>
      <c r="I43" s="54"/>
      <c r="J43" s="54"/>
      <c r="K43" s="54"/>
      <c r="L43" s="54"/>
      <c r="M43" s="54"/>
      <c r="N43" s="55"/>
    </row>
    <row r="44" spans="1:14" x14ac:dyDescent="0.25">
      <c r="A44" s="65"/>
      <c r="B44" s="22" t="s">
        <v>32</v>
      </c>
      <c r="C44" s="22" t="s">
        <v>57</v>
      </c>
      <c r="D44" s="21" t="s">
        <v>50</v>
      </c>
      <c r="E44" s="21" t="s">
        <v>15</v>
      </c>
      <c r="F44" s="42"/>
      <c r="G44" s="42"/>
      <c r="H44" s="42"/>
      <c r="I44" s="54"/>
      <c r="J44" s="54"/>
      <c r="K44" s="54"/>
      <c r="L44" s="54"/>
      <c r="M44" s="54"/>
      <c r="N44" s="55"/>
    </row>
    <row r="45" spans="1:14" ht="28.5" x14ac:dyDescent="0.25">
      <c r="A45" s="65"/>
      <c r="B45" s="70" t="s">
        <v>142</v>
      </c>
      <c r="C45" s="71">
        <v>40</v>
      </c>
      <c r="D45" s="72">
        <v>0</v>
      </c>
      <c r="E45" s="422">
        <f>+D45+D46</f>
        <v>0</v>
      </c>
      <c r="F45" s="42"/>
      <c r="G45" s="42"/>
      <c r="H45" s="42"/>
      <c r="I45" s="54"/>
      <c r="J45" s="54"/>
      <c r="K45" s="54"/>
      <c r="L45" s="54"/>
      <c r="M45" s="54"/>
      <c r="N45" s="55"/>
    </row>
    <row r="46" spans="1:14" ht="42.75" x14ac:dyDescent="0.25">
      <c r="A46" s="65"/>
      <c r="B46" s="70" t="s">
        <v>143</v>
      </c>
      <c r="C46" s="71">
        <v>60</v>
      </c>
      <c r="D46" s="72">
        <f>+F149</f>
        <v>0</v>
      </c>
      <c r="E46" s="423"/>
      <c r="F46" s="42"/>
      <c r="G46" s="42"/>
      <c r="H46" s="42"/>
      <c r="I46" s="54"/>
      <c r="J46" s="54"/>
      <c r="K46" s="54"/>
      <c r="L46" s="54"/>
      <c r="M46" s="54"/>
      <c r="N46" s="55"/>
    </row>
    <row r="47" spans="1:14" x14ac:dyDescent="0.25">
      <c r="A47" s="65"/>
      <c r="C47" s="66"/>
      <c r="D47" s="57"/>
      <c r="E47" s="67"/>
      <c r="F47" s="63"/>
      <c r="G47" s="63"/>
      <c r="H47" s="63"/>
      <c r="I47" s="64"/>
      <c r="J47" s="64"/>
      <c r="K47" s="64"/>
      <c r="L47" s="64"/>
      <c r="M47" s="64"/>
    </row>
    <row r="48" spans="1:14" x14ac:dyDescent="0.25">
      <c r="A48" s="65"/>
      <c r="C48" s="66"/>
      <c r="D48" s="57"/>
      <c r="E48" s="67"/>
      <c r="F48" s="63"/>
      <c r="G48" s="63"/>
      <c r="H48" s="63"/>
      <c r="I48" s="64"/>
      <c r="J48" s="64"/>
      <c r="K48" s="64"/>
      <c r="L48" s="64"/>
      <c r="M48" s="64"/>
    </row>
    <row r="49" spans="1:26" x14ac:dyDescent="0.25">
      <c r="A49" s="65"/>
      <c r="C49" s="66"/>
      <c r="D49" s="57"/>
      <c r="E49" s="67"/>
      <c r="F49" s="63"/>
      <c r="G49" s="63"/>
      <c r="H49" s="63"/>
      <c r="I49" s="64"/>
      <c r="J49" s="64"/>
      <c r="K49" s="64"/>
      <c r="L49" s="64"/>
      <c r="M49" s="64"/>
    </row>
    <row r="50" spans="1:26" ht="15.75" thickBot="1" x14ac:dyDescent="0.3">
      <c r="C50" s="66"/>
      <c r="D50" s="57"/>
      <c r="E50" s="44">
        <v>2131187</v>
      </c>
      <c r="F50" s="44" t="s">
        <v>135</v>
      </c>
      <c r="H50" s="226">
        <v>41381</v>
      </c>
      <c r="I50" s="226">
        <v>41455</v>
      </c>
      <c r="J50" s="44" t="s">
        <v>136</v>
      </c>
      <c r="K50" s="44">
        <v>0</v>
      </c>
      <c r="L50" s="44">
        <v>2</v>
      </c>
      <c r="M50" s="424">
        <v>315</v>
      </c>
      <c r="N50" s="424"/>
      <c r="O50" s="44">
        <v>85779608</v>
      </c>
      <c r="P50" s="44" t="s">
        <v>562</v>
      </c>
    </row>
    <row r="51" spans="1:26" x14ac:dyDescent="0.25">
      <c r="B51" s="68" t="s">
        <v>29</v>
      </c>
      <c r="M51" s="73"/>
      <c r="N51" s="73"/>
    </row>
    <row r="52" spans="1:26" ht="15.75" thickBot="1" x14ac:dyDescent="0.3">
      <c r="M52" s="73"/>
      <c r="N52" s="73"/>
    </row>
    <row r="53" spans="1:26" s="54" customFormat="1" ht="109.5" customHeight="1" x14ac:dyDescent="0.25">
      <c r="B53" s="18" t="s">
        <v>144</v>
      </c>
      <c r="C53" s="18" t="s">
        <v>145</v>
      </c>
      <c r="D53" s="18" t="s">
        <v>146</v>
      </c>
      <c r="E53" s="18" t="s">
        <v>44</v>
      </c>
      <c r="F53" s="18" t="s">
        <v>21</v>
      </c>
      <c r="G53" s="18" t="s">
        <v>99</v>
      </c>
      <c r="H53" s="18" t="s">
        <v>16</v>
      </c>
      <c r="I53" s="18" t="s">
        <v>9</v>
      </c>
      <c r="J53" s="18" t="s">
        <v>30</v>
      </c>
      <c r="K53" s="18" t="s">
        <v>60</v>
      </c>
      <c r="L53" s="18" t="s">
        <v>19</v>
      </c>
      <c r="M53" s="17" t="s">
        <v>25</v>
      </c>
      <c r="N53" s="18" t="s">
        <v>147</v>
      </c>
      <c r="O53" s="18" t="s">
        <v>35</v>
      </c>
      <c r="P53" s="19" t="s">
        <v>10</v>
      </c>
      <c r="Q53" s="19" t="s">
        <v>18</v>
      </c>
    </row>
    <row r="54" spans="1:26" s="86" customFormat="1" ht="30" x14ac:dyDescent="0.25">
      <c r="A54" s="74">
        <v>1</v>
      </c>
      <c r="B54" s="75" t="s">
        <v>158</v>
      </c>
      <c r="C54" s="76" t="s">
        <v>158</v>
      </c>
      <c r="D54" s="75" t="s">
        <v>242</v>
      </c>
      <c r="E54" s="77" t="s">
        <v>243</v>
      </c>
      <c r="F54" s="78" t="s">
        <v>243</v>
      </c>
      <c r="G54" s="79">
        <v>0</v>
      </c>
      <c r="H54" s="80" t="s">
        <v>243</v>
      </c>
      <c r="I54" s="81" t="s">
        <v>243</v>
      </c>
      <c r="J54" s="81" t="s">
        <v>243</v>
      </c>
      <c r="K54" s="134">
        <v>24</v>
      </c>
      <c r="L54" s="134">
        <v>72</v>
      </c>
      <c r="M54" s="136">
        <v>1250</v>
      </c>
      <c r="N54" s="82">
        <f>+M54*G54</f>
        <v>0</v>
      </c>
      <c r="O54" s="83"/>
      <c r="P54" s="83"/>
      <c r="Q54" s="84"/>
      <c r="R54" s="85"/>
      <c r="S54" s="85"/>
      <c r="T54" s="85"/>
      <c r="U54" s="85"/>
      <c r="V54" s="85"/>
      <c r="W54" s="85"/>
      <c r="X54" s="85"/>
      <c r="Y54" s="85"/>
      <c r="Z54" s="85"/>
    </row>
    <row r="55" spans="1:26" s="86" customFormat="1" x14ac:dyDescent="0.25">
      <c r="A55" s="74">
        <f>+A54+1</f>
        <v>2</v>
      </c>
      <c r="B55" s="75"/>
      <c r="C55" s="76"/>
      <c r="D55" s="75"/>
      <c r="E55" s="77"/>
      <c r="F55" s="78"/>
      <c r="G55" s="78"/>
      <c r="H55" s="78"/>
      <c r="I55" s="81"/>
      <c r="J55" s="81"/>
      <c r="K55" s="81"/>
      <c r="L55" s="81"/>
      <c r="M55" s="82"/>
      <c r="N55" s="82"/>
      <c r="O55" s="83"/>
      <c r="P55" s="83"/>
      <c r="Q55" s="84"/>
      <c r="R55" s="85"/>
      <c r="S55" s="85"/>
      <c r="T55" s="85"/>
      <c r="U55" s="85"/>
      <c r="V55" s="85"/>
      <c r="W55" s="85"/>
      <c r="X55" s="85"/>
      <c r="Y55" s="85"/>
      <c r="Z55" s="85"/>
    </row>
    <row r="56" spans="1:26" s="86" customFormat="1" x14ac:dyDescent="0.25">
      <c r="A56" s="74">
        <f t="shared" ref="A56:A61" si="0">+A55+1</f>
        <v>3</v>
      </c>
      <c r="B56" s="75"/>
      <c r="C56" s="76"/>
      <c r="D56" s="75"/>
      <c r="E56" s="77"/>
      <c r="F56" s="78"/>
      <c r="G56" s="78"/>
      <c r="H56" s="78"/>
      <c r="I56" s="81"/>
      <c r="J56" s="81"/>
      <c r="K56" s="81"/>
      <c r="L56" s="81"/>
      <c r="M56" s="82"/>
      <c r="N56" s="82"/>
      <c r="O56" s="83"/>
      <c r="P56" s="83"/>
      <c r="Q56" s="84"/>
      <c r="R56" s="85"/>
      <c r="S56" s="85"/>
      <c r="T56" s="85"/>
      <c r="U56" s="85"/>
      <c r="V56" s="85"/>
      <c r="W56" s="85"/>
      <c r="X56" s="85"/>
      <c r="Y56" s="85"/>
      <c r="Z56" s="85"/>
    </row>
    <row r="57" spans="1:26" s="86" customFormat="1" x14ac:dyDescent="0.25">
      <c r="A57" s="74">
        <f t="shared" si="0"/>
        <v>4</v>
      </c>
      <c r="B57" s="75"/>
      <c r="C57" s="76"/>
      <c r="D57" s="75"/>
      <c r="E57" s="77"/>
      <c r="F57" s="78"/>
      <c r="G57" s="78"/>
      <c r="H57" s="78"/>
      <c r="I57" s="81"/>
      <c r="J57" s="81"/>
      <c r="K57" s="81"/>
      <c r="L57" s="81"/>
      <c r="M57" s="82"/>
      <c r="N57" s="82"/>
      <c r="O57" s="83"/>
      <c r="P57" s="83"/>
      <c r="Q57" s="84"/>
      <c r="R57" s="85"/>
      <c r="S57" s="85"/>
      <c r="T57" s="85"/>
      <c r="U57" s="85"/>
      <c r="V57" s="85"/>
      <c r="W57" s="85"/>
      <c r="X57" s="85"/>
      <c r="Y57" s="85"/>
      <c r="Z57" s="85"/>
    </row>
    <row r="58" spans="1:26" s="86" customFormat="1" x14ac:dyDescent="0.25">
      <c r="A58" s="74">
        <f t="shared" si="0"/>
        <v>5</v>
      </c>
      <c r="B58" s="75"/>
      <c r="C58" s="76"/>
      <c r="D58" s="75"/>
      <c r="E58" s="77"/>
      <c r="F58" s="78"/>
      <c r="G58" s="78"/>
      <c r="H58" s="78"/>
      <c r="I58" s="81"/>
      <c r="J58" s="81"/>
      <c r="K58" s="81"/>
      <c r="L58" s="81"/>
      <c r="M58" s="82"/>
      <c r="N58" s="82"/>
      <c r="O58" s="83"/>
      <c r="P58" s="83"/>
      <c r="Q58" s="84"/>
      <c r="R58" s="85"/>
      <c r="S58" s="85"/>
      <c r="T58" s="85"/>
      <c r="U58" s="85"/>
      <c r="V58" s="85"/>
      <c r="W58" s="85"/>
      <c r="X58" s="85"/>
      <c r="Y58" s="85"/>
      <c r="Z58" s="85"/>
    </row>
    <row r="59" spans="1:26" s="86" customFormat="1" x14ac:dyDescent="0.25">
      <c r="A59" s="74">
        <f t="shared" si="0"/>
        <v>6</v>
      </c>
      <c r="B59" s="75"/>
      <c r="C59" s="76"/>
      <c r="D59" s="75"/>
      <c r="E59" s="77"/>
      <c r="F59" s="78"/>
      <c r="G59" s="78"/>
      <c r="H59" s="78"/>
      <c r="I59" s="81"/>
      <c r="J59" s="81"/>
      <c r="K59" s="81"/>
      <c r="L59" s="81"/>
      <c r="M59" s="82"/>
      <c r="N59" s="82"/>
      <c r="O59" s="83"/>
      <c r="P59" s="83"/>
      <c r="Q59" s="84"/>
      <c r="R59" s="85"/>
      <c r="S59" s="85"/>
      <c r="T59" s="85"/>
      <c r="U59" s="85"/>
      <c r="V59" s="85"/>
      <c r="W59" s="85"/>
      <c r="X59" s="85"/>
      <c r="Y59" s="85"/>
      <c r="Z59" s="85"/>
    </row>
    <row r="60" spans="1:26" s="86" customFormat="1" x14ac:dyDescent="0.25">
      <c r="A60" s="74">
        <f t="shared" si="0"/>
        <v>7</v>
      </c>
      <c r="B60" s="75"/>
      <c r="C60" s="76"/>
      <c r="D60" s="75"/>
      <c r="E60" s="77"/>
      <c r="F60" s="78"/>
      <c r="G60" s="78"/>
      <c r="H60" s="78"/>
      <c r="I60" s="81"/>
      <c r="J60" s="81"/>
      <c r="K60" s="81"/>
      <c r="L60" s="81"/>
      <c r="M60" s="82"/>
      <c r="N60" s="82"/>
      <c r="O60" s="83"/>
      <c r="P60" s="83"/>
      <c r="Q60" s="84"/>
      <c r="R60" s="85"/>
      <c r="S60" s="85"/>
      <c r="T60" s="85"/>
      <c r="U60" s="85"/>
      <c r="V60" s="85"/>
      <c r="W60" s="85"/>
      <c r="X60" s="85"/>
      <c r="Y60" s="85"/>
      <c r="Z60" s="85"/>
    </row>
    <row r="61" spans="1:26" s="86" customFormat="1" x14ac:dyDescent="0.25">
      <c r="A61" s="74">
        <f t="shared" si="0"/>
        <v>8</v>
      </c>
      <c r="B61" s="75"/>
      <c r="C61" s="76"/>
      <c r="D61" s="75"/>
      <c r="E61" s="77"/>
      <c r="F61" s="78"/>
      <c r="G61" s="78"/>
      <c r="H61" s="78"/>
      <c r="I61" s="81"/>
      <c r="J61" s="81"/>
      <c r="K61" s="81"/>
      <c r="L61" s="81"/>
      <c r="M61" s="82"/>
      <c r="N61" s="82"/>
      <c r="O61" s="83"/>
      <c r="P61" s="83"/>
      <c r="Q61" s="84"/>
      <c r="R61" s="85"/>
      <c r="S61" s="85"/>
      <c r="T61" s="85"/>
      <c r="U61" s="85"/>
      <c r="V61" s="85"/>
      <c r="W61" s="85"/>
      <c r="X61" s="85"/>
      <c r="Y61" s="85"/>
      <c r="Z61" s="85"/>
    </row>
    <row r="62" spans="1:26" s="86" customFormat="1" x14ac:dyDescent="0.25">
      <c r="A62" s="74"/>
      <c r="B62" s="87" t="s">
        <v>15</v>
      </c>
      <c r="C62" s="76"/>
      <c r="D62" s="75"/>
      <c r="E62" s="77"/>
      <c r="F62" s="78"/>
      <c r="G62" s="78"/>
      <c r="H62" s="78"/>
      <c r="I62" s="81"/>
      <c r="J62" s="81"/>
      <c r="K62" s="88">
        <f t="shared" ref="K62" si="1">SUM(K54:K61)</f>
        <v>24</v>
      </c>
      <c r="L62" s="88">
        <f t="shared" ref="L62:N62" si="2">SUM(L54:L61)</f>
        <v>72</v>
      </c>
      <c r="M62" s="89">
        <f t="shared" si="2"/>
        <v>1250</v>
      </c>
      <c r="N62" s="88">
        <f t="shared" si="2"/>
        <v>0</v>
      </c>
      <c r="O62" s="83"/>
      <c r="P62" s="83"/>
      <c r="Q62" s="90"/>
    </row>
    <row r="63" spans="1:26" x14ac:dyDescent="0.25">
      <c r="E63" s="91"/>
    </row>
    <row r="64" spans="1:26" x14ac:dyDescent="0.25">
      <c r="B64" s="425" t="s">
        <v>27</v>
      </c>
      <c r="C64" s="425" t="s">
        <v>26</v>
      </c>
      <c r="D64" s="427" t="s">
        <v>33</v>
      </c>
      <c r="E64" s="427"/>
    </row>
    <row r="65" spans="2:17" x14ac:dyDescent="0.25">
      <c r="B65" s="426"/>
      <c r="C65" s="426"/>
      <c r="D65" s="92" t="s">
        <v>22</v>
      </c>
      <c r="E65" s="93" t="s">
        <v>23</v>
      </c>
    </row>
    <row r="66" spans="2:17" ht="30.6" customHeight="1" x14ac:dyDescent="0.25">
      <c r="B66" s="94" t="s">
        <v>20</v>
      </c>
      <c r="C66" s="95">
        <f>+K62</f>
        <v>24</v>
      </c>
      <c r="D66" s="69"/>
      <c r="E66" s="69"/>
      <c r="F66" s="96"/>
      <c r="G66" s="96"/>
      <c r="H66" s="96"/>
      <c r="I66" s="96"/>
      <c r="J66" s="96"/>
      <c r="K66" s="96"/>
      <c r="L66" s="96"/>
      <c r="M66" s="96"/>
    </row>
    <row r="67" spans="2:17" ht="30" customHeight="1" x14ac:dyDescent="0.25">
      <c r="B67" s="94" t="s">
        <v>24</v>
      </c>
      <c r="C67" s="95">
        <f>+M62</f>
        <v>1250</v>
      </c>
      <c r="D67" s="69"/>
      <c r="E67" s="69"/>
    </row>
    <row r="68" spans="2:17" x14ac:dyDescent="0.25">
      <c r="B68" s="97"/>
      <c r="C68" s="437"/>
      <c r="D68" s="437"/>
      <c r="E68" s="437"/>
      <c r="F68" s="437"/>
      <c r="G68" s="437"/>
      <c r="H68" s="437"/>
      <c r="I68" s="437"/>
      <c r="J68" s="437"/>
      <c r="K68" s="437"/>
      <c r="L68" s="437"/>
      <c r="M68" s="437"/>
      <c r="N68" s="437"/>
    </row>
    <row r="69" spans="2:17" ht="28.15" customHeight="1" thickBot="1" x14ac:dyDescent="0.3"/>
    <row r="70" spans="2:17" ht="27" thickBot="1" x14ac:dyDescent="0.3">
      <c r="B70" s="438" t="s">
        <v>100</v>
      </c>
      <c r="C70" s="438"/>
      <c r="D70" s="438"/>
      <c r="E70" s="438"/>
      <c r="F70" s="438"/>
      <c r="G70" s="438"/>
      <c r="H70" s="438"/>
      <c r="I70" s="438"/>
      <c r="J70" s="438"/>
      <c r="K70" s="438"/>
      <c r="L70" s="438"/>
      <c r="M70" s="438"/>
      <c r="N70" s="438"/>
    </row>
    <row r="73" spans="2:17" ht="109.5" customHeight="1" x14ac:dyDescent="0.25">
      <c r="B73" s="20" t="s">
        <v>148</v>
      </c>
      <c r="C73" s="9" t="s">
        <v>2</v>
      </c>
      <c r="D73" s="9" t="s">
        <v>102</v>
      </c>
      <c r="E73" s="9" t="s">
        <v>101</v>
      </c>
      <c r="F73" s="9" t="s">
        <v>103</v>
      </c>
      <c r="G73" s="9" t="s">
        <v>104</v>
      </c>
      <c r="H73" s="9" t="s">
        <v>105</v>
      </c>
      <c r="I73" s="9" t="s">
        <v>106</v>
      </c>
      <c r="J73" s="9" t="s">
        <v>107</v>
      </c>
      <c r="K73" s="9" t="s">
        <v>108</v>
      </c>
      <c r="L73" s="9" t="s">
        <v>109</v>
      </c>
      <c r="M73" s="16" t="s">
        <v>110</v>
      </c>
      <c r="N73" s="16" t="s">
        <v>111</v>
      </c>
      <c r="O73" s="439" t="s">
        <v>3</v>
      </c>
      <c r="P73" s="440"/>
      <c r="Q73" s="20" t="s">
        <v>17</v>
      </c>
    </row>
    <row r="74" spans="2:17" x14ac:dyDescent="0.25">
      <c r="B74" s="98"/>
      <c r="C74" s="98"/>
      <c r="D74" s="43"/>
      <c r="E74" s="43"/>
      <c r="F74" s="99"/>
      <c r="G74" s="99"/>
      <c r="H74" s="99"/>
      <c r="I74" s="98"/>
      <c r="J74" s="98"/>
      <c r="K74" s="69"/>
      <c r="L74" s="69"/>
      <c r="M74" s="69"/>
      <c r="N74" s="69"/>
      <c r="O74" s="428"/>
      <c r="P74" s="429"/>
      <c r="Q74" s="69"/>
    </row>
    <row r="75" spans="2:17" x14ac:dyDescent="0.25">
      <c r="B75" s="98"/>
      <c r="C75" s="98"/>
      <c r="D75" s="43"/>
      <c r="E75" s="43"/>
      <c r="F75" s="99"/>
      <c r="G75" s="99"/>
      <c r="H75" s="99"/>
      <c r="I75" s="98"/>
      <c r="J75" s="98"/>
      <c r="K75" s="69"/>
      <c r="L75" s="69"/>
      <c r="M75" s="69"/>
      <c r="N75" s="69"/>
      <c r="O75" s="428"/>
      <c r="P75" s="429"/>
      <c r="Q75" s="69"/>
    </row>
    <row r="76" spans="2:17" x14ac:dyDescent="0.25">
      <c r="B76" s="98"/>
      <c r="C76" s="98"/>
      <c r="D76" s="43"/>
      <c r="E76" s="43"/>
      <c r="F76" s="99"/>
      <c r="G76" s="99"/>
      <c r="H76" s="99"/>
      <c r="I76" s="98"/>
      <c r="J76" s="98"/>
      <c r="K76" s="69"/>
      <c r="L76" s="69"/>
      <c r="M76" s="69"/>
      <c r="N76" s="69"/>
      <c r="O76" s="428"/>
      <c r="P76" s="429"/>
      <c r="Q76" s="69"/>
    </row>
    <row r="77" spans="2:17" x14ac:dyDescent="0.25">
      <c r="B77" s="98"/>
      <c r="C77" s="98"/>
      <c r="D77" s="43"/>
      <c r="E77" s="43"/>
      <c r="F77" s="99"/>
      <c r="G77" s="99"/>
      <c r="H77" s="99"/>
      <c r="I77" s="98"/>
      <c r="J77" s="98"/>
      <c r="K77" s="69"/>
      <c r="L77" s="69"/>
      <c r="M77" s="69"/>
      <c r="N77" s="69"/>
      <c r="O77" s="428"/>
      <c r="P77" s="429"/>
      <c r="Q77" s="69"/>
    </row>
    <row r="78" spans="2:17" x14ac:dyDescent="0.25">
      <c r="B78" s="98"/>
      <c r="C78" s="98"/>
      <c r="D78" s="43"/>
      <c r="E78" s="43"/>
      <c r="F78" s="99"/>
      <c r="G78" s="99"/>
      <c r="H78" s="99"/>
      <c r="I78" s="98"/>
      <c r="J78" s="98"/>
      <c r="K78" s="69"/>
      <c r="L78" s="69"/>
      <c r="M78" s="69"/>
      <c r="N78" s="69"/>
      <c r="O78" s="428"/>
      <c r="P78" s="429"/>
      <c r="Q78" s="69"/>
    </row>
    <row r="79" spans="2:17" x14ac:dyDescent="0.25">
      <c r="B79" s="98"/>
      <c r="C79" s="98"/>
      <c r="D79" s="43"/>
      <c r="E79" s="43"/>
      <c r="F79" s="99"/>
      <c r="G79" s="99"/>
      <c r="H79" s="99"/>
      <c r="I79" s="98"/>
      <c r="J79" s="98"/>
      <c r="K79" s="69"/>
      <c r="L79" s="69"/>
      <c r="M79" s="69"/>
      <c r="N79" s="69"/>
      <c r="O79" s="428"/>
      <c r="P79" s="429"/>
      <c r="Q79" s="69"/>
    </row>
    <row r="80" spans="2:17" x14ac:dyDescent="0.25">
      <c r="B80" s="69"/>
      <c r="C80" s="69"/>
      <c r="D80" s="69"/>
      <c r="E80" s="69"/>
      <c r="F80" s="69"/>
      <c r="G80" s="69"/>
      <c r="H80" s="69"/>
      <c r="I80" s="69"/>
      <c r="J80" s="69"/>
      <c r="K80" s="69"/>
      <c r="L80" s="69"/>
      <c r="M80" s="69"/>
      <c r="N80" s="69"/>
      <c r="O80" s="428"/>
      <c r="P80" s="429"/>
      <c r="Q80" s="69"/>
    </row>
    <row r="81" spans="2:17" x14ac:dyDescent="0.25">
      <c r="B81" s="44" t="s">
        <v>1</v>
      </c>
    </row>
    <row r="82" spans="2:17" x14ac:dyDescent="0.25">
      <c r="B82" s="44" t="s">
        <v>36</v>
      </c>
    </row>
    <row r="83" spans="2:17" x14ac:dyDescent="0.25">
      <c r="B83" s="44" t="s">
        <v>61</v>
      </c>
    </row>
    <row r="86" spans="2:17" ht="26.25" x14ac:dyDescent="0.25">
      <c r="B86" s="433" t="s">
        <v>37</v>
      </c>
      <c r="C86" s="434"/>
      <c r="D86" s="434"/>
      <c r="E86" s="434"/>
      <c r="F86" s="434"/>
      <c r="G86" s="434"/>
      <c r="H86" s="434"/>
      <c r="I86" s="434"/>
      <c r="J86" s="434"/>
      <c r="K86" s="434"/>
      <c r="L86" s="434"/>
      <c r="M86" s="434"/>
      <c r="N86" s="434"/>
      <c r="O86" s="434"/>
      <c r="P86" s="434"/>
      <c r="Q86" s="434"/>
    </row>
    <row r="91" spans="2:17" ht="76.5" customHeight="1" x14ac:dyDescent="0.25">
      <c r="B91" s="20" t="s">
        <v>0</v>
      </c>
      <c r="C91" s="20" t="s">
        <v>38</v>
      </c>
      <c r="D91" s="20" t="s">
        <v>39</v>
      </c>
      <c r="E91" s="20" t="s">
        <v>112</v>
      </c>
      <c r="F91" s="20" t="s">
        <v>114</v>
      </c>
      <c r="G91" s="20" t="s">
        <v>115</v>
      </c>
      <c r="H91" s="20" t="s">
        <v>116</v>
      </c>
      <c r="I91" s="20" t="s">
        <v>113</v>
      </c>
      <c r="J91" s="439" t="s">
        <v>117</v>
      </c>
      <c r="K91" s="443"/>
      <c r="L91" s="440"/>
      <c r="M91" s="20" t="s">
        <v>121</v>
      </c>
      <c r="N91" s="20" t="s">
        <v>40</v>
      </c>
      <c r="O91" s="20" t="s">
        <v>41</v>
      </c>
      <c r="P91" s="439" t="s">
        <v>3</v>
      </c>
      <c r="Q91" s="440"/>
    </row>
    <row r="92" spans="2:17" ht="60.75" customHeight="1" x14ac:dyDescent="0.25">
      <c r="B92" s="100" t="s">
        <v>42</v>
      </c>
      <c r="C92" s="100"/>
      <c r="D92" s="98"/>
      <c r="E92" s="98"/>
      <c r="F92" s="98"/>
      <c r="G92" s="98"/>
      <c r="H92" s="98"/>
      <c r="I92" s="43"/>
      <c r="J92" s="43" t="s">
        <v>118</v>
      </c>
      <c r="K92" s="100" t="s">
        <v>119</v>
      </c>
      <c r="L92" s="98" t="s">
        <v>120</v>
      </c>
      <c r="M92" s="69"/>
      <c r="N92" s="69"/>
      <c r="O92" s="69"/>
      <c r="P92" s="449"/>
      <c r="Q92" s="449"/>
    </row>
    <row r="93" spans="2:17" ht="33.6" customHeight="1" x14ac:dyDescent="0.25">
      <c r="B93" s="100" t="s">
        <v>43</v>
      </c>
      <c r="C93" s="100"/>
      <c r="D93" s="98"/>
      <c r="E93" s="98"/>
      <c r="F93" s="98"/>
      <c r="G93" s="98"/>
      <c r="H93" s="98"/>
      <c r="I93" s="43"/>
      <c r="J93" s="43"/>
      <c r="K93" s="98"/>
      <c r="L93" s="98"/>
      <c r="M93" s="69"/>
      <c r="N93" s="69"/>
      <c r="O93" s="69"/>
      <c r="P93" s="449"/>
      <c r="Q93" s="449"/>
    </row>
    <row r="95" spans="2:17" ht="15.75" thickBot="1" x14ac:dyDescent="0.3"/>
    <row r="96" spans="2:17" ht="27" thickBot="1" x14ac:dyDescent="0.3">
      <c r="B96" s="430" t="s">
        <v>45</v>
      </c>
      <c r="C96" s="431"/>
      <c r="D96" s="431"/>
      <c r="E96" s="431"/>
      <c r="F96" s="431"/>
      <c r="G96" s="431"/>
      <c r="H96" s="431"/>
      <c r="I96" s="431"/>
      <c r="J96" s="431"/>
      <c r="K96" s="431"/>
      <c r="L96" s="431"/>
      <c r="M96" s="431"/>
      <c r="N96" s="432"/>
    </row>
    <row r="99" spans="1:26" ht="46.15" customHeight="1" x14ac:dyDescent="0.25">
      <c r="B99" s="9" t="s">
        <v>32</v>
      </c>
      <c r="C99" s="9" t="s">
        <v>46</v>
      </c>
      <c r="D99" s="439" t="s">
        <v>3</v>
      </c>
      <c r="E99" s="440"/>
    </row>
    <row r="100" spans="1:26" ht="46.9" customHeight="1" x14ac:dyDescent="0.25">
      <c r="B100" s="101" t="s">
        <v>122</v>
      </c>
      <c r="C100" s="127"/>
      <c r="D100" s="449"/>
      <c r="E100" s="449"/>
    </row>
    <row r="103" spans="1:26" ht="26.25" x14ac:dyDescent="0.25">
      <c r="B103" s="433" t="s">
        <v>63</v>
      </c>
      <c r="C103" s="434"/>
      <c r="D103" s="434"/>
      <c r="E103" s="434"/>
      <c r="F103" s="434"/>
      <c r="G103" s="434"/>
      <c r="H103" s="434"/>
      <c r="I103" s="434"/>
      <c r="J103" s="434"/>
      <c r="K103" s="434"/>
      <c r="L103" s="434"/>
      <c r="M103" s="434"/>
      <c r="N103" s="434"/>
      <c r="O103" s="434"/>
      <c r="P103" s="434"/>
    </row>
    <row r="105" spans="1:26" ht="15.75" thickBot="1" x14ac:dyDescent="0.3"/>
    <row r="106" spans="1:26" ht="27" thickBot="1" x14ac:dyDescent="0.3">
      <c r="B106" s="430" t="s">
        <v>53</v>
      </c>
      <c r="C106" s="431"/>
      <c r="D106" s="431"/>
      <c r="E106" s="431"/>
      <c r="F106" s="431"/>
      <c r="G106" s="431"/>
      <c r="H106" s="431"/>
      <c r="I106" s="431"/>
      <c r="J106" s="431"/>
      <c r="K106" s="431"/>
      <c r="L106" s="431"/>
      <c r="M106" s="431"/>
      <c r="N106" s="432"/>
    </row>
    <row r="108" spans="1:26" ht="15.75" thickBot="1" x14ac:dyDescent="0.3">
      <c r="M108" s="73"/>
      <c r="N108" s="73"/>
    </row>
    <row r="109" spans="1:26" s="54" customFormat="1" ht="109.5" customHeight="1" x14ac:dyDescent="0.25">
      <c r="B109" s="18" t="s">
        <v>144</v>
      </c>
      <c r="C109" s="18" t="s">
        <v>145</v>
      </c>
      <c r="D109" s="18" t="s">
        <v>146</v>
      </c>
      <c r="E109" s="18" t="s">
        <v>44</v>
      </c>
      <c r="F109" s="18" t="s">
        <v>21</v>
      </c>
      <c r="G109" s="18" t="s">
        <v>99</v>
      </c>
      <c r="H109" s="18" t="s">
        <v>16</v>
      </c>
      <c r="I109" s="18" t="s">
        <v>9</v>
      </c>
      <c r="J109" s="18" t="s">
        <v>30</v>
      </c>
      <c r="K109" s="18" t="s">
        <v>60</v>
      </c>
      <c r="L109" s="18" t="s">
        <v>19</v>
      </c>
      <c r="M109" s="17" t="s">
        <v>25</v>
      </c>
      <c r="N109" s="18" t="s">
        <v>147</v>
      </c>
      <c r="O109" s="18" t="s">
        <v>35</v>
      </c>
      <c r="P109" s="19" t="s">
        <v>10</v>
      </c>
      <c r="Q109" s="19" t="s">
        <v>18</v>
      </c>
    </row>
    <row r="110" spans="1:26" s="86" customFormat="1" x14ac:dyDescent="0.25">
      <c r="A110" s="74">
        <v>1</v>
      </c>
      <c r="B110" s="75"/>
      <c r="C110" s="76"/>
      <c r="D110" s="75"/>
      <c r="E110" s="77"/>
      <c r="F110" s="78"/>
      <c r="G110" s="79"/>
      <c r="H110" s="80"/>
      <c r="I110" s="81"/>
      <c r="J110" s="81"/>
      <c r="K110" s="81"/>
      <c r="L110" s="81"/>
      <c r="M110" s="82"/>
      <c r="N110" s="82">
        <f>+M110*G110</f>
        <v>0</v>
      </c>
      <c r="O110" s="83"/>
      <c r="P110" s="83"/>
      <c r="Q110" s="84"/>
      <c r="R110" s="85"/>
      <c r="S110" s="85"/>
      <c r="T110" s="85"/>
      <c r="U110" s="85"/>
      <c r="V110" s="85"/>
      <c r="W110" s="85"/>
      <c r="X110" s="85"/>
      <c r="Y110" s="85"/>
      <c r="Z110" s="85"/>
    </row>
    <row r="111" spans="1:26" s="86" customFormat="1" x14ac:dyDescent="0.25">
      <c r="A111" s="74">
        <f>+A110+1</f>
        <v>2</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ref="A112:A117" si="3">+A111+1</f>
        <v>3</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si="3"/>
        <v>4</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si="3"/>
        <v>5</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3"/>
        <v>6</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3"/>
        <v>7</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f t="shared" si="3"/>
        <v>8</v>
      </c>
      <c r="B117" s="75"/>
      <c r="C117" s="76"/>
      <c r="D117" s="75"/>
      <c r="E117" s="77"/>
      <c r="F117" s="78"/>
      <c r="G117" s="78"/>
      <c r="H117" s="78"/>
      <c r="I117" s="81"/>
      <c r="J117" s="81"/>
      <c r="K117" s="81"/>
      <c r="L117" s="81"/>
      <c r="M117" s="82"/>
      <c r="N117" s="82"/>
      <c r="O117" s="83"/>
      <c r="P117" s="83"/>
      <c r="Q117" s="84"/>
      <c r="R117" s="85"/>
      <c r="S117" s="85"/>
      <c r="T117" s="85"/>
      <c r="U117" s="85"/>
      <c r="V117" s="85"/>
      <c r="W117" s="85"/>
      <c r="X117" s="85"/>
      <c r="Y117" s="85"/>
      <c r="Z117" s="85"/>
    </row>
    <row r="118" spans="1:26" s="86" customFormat="1" x14ac:dyDescent="0.25">
      <c r="A118" s="74"/>
      <c r="B118" s="87" t="s">
        <v>15</v>
      </c>
      <c r="C118" s="76"/>
      <c r="D118" s="75"/>
      <c r="E118" s="77"/>
      <c r="F118" s="78"/>
      <c r="G118" s="78"/>
      <c r="H118" s="78"/>
      <c r="I118" s="81"/>
      <c r="J118" s="81"/>
      <c r="K118" s="88">
        <f t="shared" ref="K118" si="4">SUM(K110:K117)</f>
        <v>0</v>
      </c>
      <c r="L118" s="88">
        <f t="shared" ref="L118:N118" si="5">SUM(L110:L117)</f>
        <v>0</v>
      </c>
      <c r="M118" s="89">
        <f t="shared" si="5"/>
        <v>0</v>
      </c>
      <c r="N118" s="88">
        <f t="shared" si="5"/>
        <v>0</v>
      </c>
      <c r="O118" s="83"/>
      <c r="P118" s="83"/>
      <c r="Q118" s="90"/>
    </row>
    <row r="119" spans="1:26" x14ac:dyDescent="0.25">
      <c r="E119" s="91"/>
    </row>
    <row r="120" spans="1:26" ht="18.75" x14ac:dyDescent="0.25">
      <c r="B120" s="94" t="s">
        <v>31</v>
      </c>
      <c r="C120" s="10">
        <f>+K118</f>
        <v>0</v>
      </c>
      <c r="H120" s="96"/>
      <c r="I120" s="96"/>
      <c r="J120" s="96"/>
      <c r="K120" s="96"/>
      <c r="L120" s="96"/>
      <c r="M120" s="96"/>
    </row>
    <row r="122" spans="1:26" ht="15.75" thickBot="1" x14ac:dyDescent="0.3"/>
    <row r="123" spans="1:26" ht="37.15" customHeight="1" thickBot="1" x14ac:dyDescent="0.3">
      <c r="B123" s="11" t="s">
        <v>48</v>
      </c>
      <c r="C123" s="12" t="s">
        <v>49</v>
      </c>
      <c r="D123" s="11" t="s">
        <v>50</v>
      </c>
      <c r="E123" s="12" t="s">
        <v>54</v>
      </c>
    </row>
    <row r="124" spans="1:26" ht="41.45" customHeight="1" x14ac:dyDescent="0.25">
      <c r="B124" s="8" t="s">
        <v>123</v>
      </c>
      <c r="C124" s="102">
        <v>20</v>
      </c>
      <c r="D124" s="102"/>
      <c r="E124" s="450">
        <f>+D124+D125+D126</f>
        <v>0</v>
      </c>
    </row>
    <row r="125" spans="1:26" x14ac:dyDescent="0.25">
      <c r="B125" s="8" t="s">
        <v>124</v>
      </c>
      <c r="C125" s="72">
        <v>30</v>
      </c>
      <c r="D125" s="72">
        <v>0</v>
      </c>
      <c r="E125" s="451"/>
    </row>
    <row r="126" spans="1:26" ht="15.75" thickBot="1" x14ac:dyDescent="0.3">
      <c r="B126" s="8" t="s">
        <v>125</v>
      </c>
      <c r="C126" s="103">
        <v>40</v>
      </c>
      <c r="D126" s="103">
        <v>0</v>
      </c>
      <c r="E126" s="452"/>
    </row>
    <row r="128" spans="1:26" ht="15.75" thickBot="1" x14ac:dyDescent="0.3"/>
    <row r="129" spans="2:17" ht="27" thickBot="1" x14ac:dyDescent="0.3">
      <c r="B129" s="430" t="s">
        <v>51</v>
      </c>
      <c r="C129" s="431"/>
      <c r="D129" s="431"/>
      <c r="E129" s="431"/>
      <c r="F129" s="431"/>
      <c r="G129" s="431"/>
      <c r="H129" s="431"/>
      <c r="I129" s="431"/>
      <c r="J129" s="431"/>
      <c r="K129" s="431"/>
      <c r="L129" s="431"/>
      <c r="M129" s="431"/>
      <c r="N129" s="432"/>
    </row>
    <row r="131" spans="2:17" ht="76.5" customHeight="1" x14ac:dyDescent="0.25">
      <c r="B131" s="20" t="s">
        <v>0</v>
      </c>
      <c r="C131" s="20" t="s">
        <v>38</v>
      </c>
      <c r="D131" s="20" t="s">
        <v>39</v>
      </c>
      <c r="E131" s="20" t="s">
        <v>112</v>
      </c>
      <c r="F131" s="20" t="s">
        <v>114</v>
      </c>
      <c r="G131" s="20" t="s">
        <v>115</v>
      </c>
      <c r="H131" s="20" t="s">
        <v>116</v>
      </c>
      <c r="I131" s="20" t="s">
        <v>113</v>
      </c>
      <c r="J131" s="439" t="s">
        <v>117</v>
      </c>
      <c r="K131" s="443"/>
      <c r="L131" s="440"/>
      <c r="M131" s="20" t="s">
        <v>121</v>
      </c>
      <c r="N131" s="20" t="s">
        <v>40</v>
      </c>
      <c r="O131" s="20" t="s">
        <v>41</v>
      </c>
      <c r="P131" s="439" t="s">
        <v>3</v>
      </c>
      <c r="Q131" s="440"/>
    </row>
    <row r="132" spans="2:17" ht="60.75" customHeight="1" x14ac:dyDescent="0.25">
      <c r="B132" s="100" t="s">
        <v>129</v>
      </c>
      <c r="C132" s="100"/>
      <c r="D132" s="98"/>
      <c r="E132" s="98"/>
      <c r="F132" s="98"/>
      <c r="G132" s="98"/>
      <c r="H132" s="98"/>
      <c r="I132" s="43"/>
      <c r="J132" s="43" t="s">
        <v>118</v>
      </c>
      <c r="K132" s="100" t="s">
        <v>119</v>
      </c>
      <c r="L132" s="98" t="s">
        <v>120</v>
      </c>
      <c r="M132" s="69"/>
      <c r="N132" s="69"/>
      <c r="O132" s="69"/>
      <c r="P132" s="449"/>
      <c r="Q132" s="449"/>
    </row>
    <row r="133" spans="2:17" ht="60.75" customHeight="1" x14ac:dyDescent="0.25">
      <c r="B133" s="100" t="s">
        <v>130</v>
      </c>
      <c r="C133" s="100"/>
      <c r="D133" s="98"/>
      <c r="E133" s="98"/>
      <c r="F133" s="98"/>
      <c r="G133" s="98"/>
      <c r="H133" s="98"/>
      <c r="I133" s="43"/>
      <c r="J133" s="43"/>
      <c r="K133" s="100"/>
      <c r="L133" s="98"/>
      <c r="M133" s="69"/>
      <c r="N133" s="69"/>
      <c r="O133" s="69"/>
      <c r="P133" s="72"/>
      <c r="Q133" s="72"/>
    </row>
    <row r="134" spans="2:17" ht="33.6" customHeight="1" x14ac:dyDescent="0.25">
      <c r="B134" s="100" t="s">
        <v>131</v>
      </c>
      <c r="C134" s="100"/>
      <c r="D134" s="98"/>
      <c r="E134" s="98"/>
      <c r="F134" s="98"/>
      <c r="G134" s="98"/>
      <c r="H134" s="98"/>
      <c r="I134" s="43"/>
      <c r="J134" s="43"/>
      <c r="K134" s="98"/>
      <c r="L134" s="98"/>
      <c r="M134" s="69"/>
      <c r="N134" s="69"/>
      <c r="O134" s="69"/>
      <c r="P134" s="449"/>
      <c r="Q134" s="449"/>
    </row>
    <row r="137" spans="2:17" ht="15.75" thickBot="1" x14ac:dyDescent="0.3"/>
    <row r="138" spans="2:17" ht="54" customHeight="1" x14ac:dyDescent="0.25">
      <c r="B138" s="21" t="s">
        <v>32</v>
      </c>
      <c r="C138" s="21" t="s">
        <v>48</v>
      </c>
      <c r="D138" s="20" t="s">
        <v>49</v>
      </c>
      <c r="E138" s="21" t="s">
        <v>50</v>
      </c>
      <c r="F138" s="12" t="s">
        <v>55</v>
      </c>
      <c r="G138" s="15"/>
    </row>
    <row r="139" spans="2:17" ht="120.75" customHeight="1" x14ac:dyDescent="0.2">
      <c r="B139" s="466" t="s">
        <v>52</v>
      </c>
      <c r="C139" s="104" t="s">
        <v>126</v>
      </c>
      <c r="D139" s="72">
        <v>25</v>
      </c>
      <c r="E139" s="72"/>
      <c r="F139" s="425">
        <f>+E139+E140+E141</f>
        <v>0</v>
      </c>
      <c r="G139" s="105"/>
    </row>
    <row r="140" spans="2:17" ht="76.150000000000006" customHeight="1" x14ac:dyDescent="0.2">
      <c r="B140" s="466"/>
      <c r="C140" s="104" t="s">
        <v>127</v>
      </c>
      <c r="D140" s="106">
        <v>25</v>
      </c>
      <c r="E140" s="72"/>
      <c r="F140" s="467"/>
      <c r="G140" s="105"/>
    </row>
    <row r="141" spans="2:17" ht="69" customHeight="1" x14ac:dyDescent="0.2">
      <c r="B141" s="466"/>
      <c r="C141" s="104" t="s">
        <v>128</v>
      </c>
      <c r="D141" s="72">
        <v>10</v>
      </c>
      <c r="E141" s="72"/>
      <c r="F141" s="426"/>
      <c r="G141" s="105"/>
    </row>
    <row r="142" spans="2:17" x14ac:dyDescent="0.25">
      <c r="C142" s="42"/>
    </row>
    <row r="145" spans="2:5" x14ac:dyDescent="0.25">
      <c r="B145" s="68" t="s">
        <v>56</v>
      </c>
    </row>
    <row r="148" spans="2:5" x14ac:dyDescent="0.25">
      <c r="B148" s="22" t="s">
        <v>32</v>
      </c>
      <c r="C148" s="22" t="s">
        <v>57</v>
      </c>
      <c r="D148" s="21" t="s">
        <v>50</v>
      </c>
      <c r="E148" s="21" t="s">
        <v>15</v>
      </c>
    </row>
    <row r="149" spans="2:5" ht="28.5" x14ac:dyDescent="0.25">
      <c r="B149" s="70" t="s">
        <v>58</v>
      </c>
      <c r="C149" s="71">
        <v>40</v>
      </c>
      <c r="D149" s="72">
        <f>+E124</f>
        <v>0</v>
      </c>
      <c r="E149" s="422">
        <f>+D149+D150</f>
        <v>0</v>
      </c>
    </row>
    <row r="150" spans="2:5" ht="42.75" x14ac:dyDescent="0.25">
      <c r="B150" s="70" t="s">
        <v>59</v>
      </c>
      <c r="C150" s="71">
        <v>60</v>
      </c>
      <c r="D150" s="72">
        <f>+F139</f>
        <v>0</v>
      </c>
      <c r="E150" s="423"/>
    </row>
  </sheetData>
  <mergeCells count="43">
    <mergeCell ref="B139:B141"/>
    <mergeCell ref="F139:F141"/>
    <mergeCell ref="E149:E150"/>
    <mergeCell ref="O80:P80"/>
    <mergeCell ref="O75:P75"/>
    <mergeCell ref="O76:P76"/>
    <mergeCell ref="O77:P77"/>
    <mergeCell ref="O78:P78"/>
    <mergeCell ref="O79:P79"/>
    <mergeCell ref="J131:L131"/>
    <mergeCell ref="P131:Q131"/>
    <mergeCell ref="P132:Q132"/>
    <mergeCell ref="P134:Q134"/>
    <mergeCell ref="J91:L91"/>
    <mergeCell ref="P92:Q92"/>
    <mergeCell ref="P93:Q93"/>
    <mergeCell ref="B2:P2"/>
    <mergeCell ref="B103:P103"/>
    <mergeCell ref="B129:N129"/>
    <mergeCell ref="E124:E126"/>
    <mergeCell ref="B96:N96"/>
    <mergeCell ref="D99:E99"/>
    <mergeCell ref="D100:E100"/>
    <mergeCell ref="B106:N106"/>
    <mergeCell ref="P91:Q91"/>
    <mergeCell ref="E45:E46"/>
    <mergeCell ref="O73:P73"/>
    <mergeCell ref="B70:N70"/>
    <mergeCell ref="C68:N68"/>
    <mergeCell ref="B14:C26"/>
    <mergeCell ref="D64:E64"/>
    <mergeCell ref="M50:N50"/>
    <mergeCell ref="B86:Q86"/>
    <mergeCell ref="O74:P74"/>
    <mergeCell ref="B64:B65"/>
    <mergeCell ref="C64:C65"/>
    <mergeCell ref="B4:P4"/>
    <mergeCell ref="B27:C27"/>
    <mergeCell ref="C6:N6"/>
    <mergeCell ref="C7:N7"/>
    <mergeCell ref="C8:N8"/>
    <mergeCell ref="C9:N9"/>
    <mergeCell ref="C10:E10"/>
  </mergeCells>
  <dataValidations disablePrompts="1" count="2">
    <dataValidation type="decimal" allowBlank="1" showInputMessage="1" showErrorMessage="1" sqref="WVH983066 WLL983066 C65562 IV65562 SR65562 ACN65562 AMJ65562 AWF65562 BGB65562 BPX65562 BZT65562 CJP65562 CTL65562 DDH65562 DND65562 DWZ65562 EGV65562 EQR65562 FAN65562 FKJ65562 FUF65562 GEB65562 GNX65562 GXT65562 HHP65562 HRL65562 IBH65562 ILD65562 IUZ65562 JEV65562 JOR65562 JYN65562 KIJ65562 KSF65562 LCB65562 LLX65562 LVT65562 MFP65562 MPL65562 MZH65562 NJD65562 NSZ65562 OCV65562 OMR65562 OWN65562 PGJ65562 PQF65562 QAB65562 QJX65562 QTT65562 RDP65562 RNL65562 RXH65562 SHD65562 SQZ65562 TAV65562 TKR65562 TUN65562 UEJ65562 UOF65562 UYB65562 VHX65562 VRT65562 WBP65562 WLL65562 WVH65562 C131098 IV131098 SR131098 ACN131098 AMJ131098 AWF131098 BGB131098 BPX131098 BZT131098 CJP131098 CTL131098 DDH131098 DND131098 DWZ131098 EGV131098 EQR131098 FAN131098 FKJ131098 FUF131098 GEB131098 GNX131098 GXT131098 HHP131098 HRL131098 IBH131098 ILD131098 IUZ131098 JEV131098 JOR131098 JYN131098 KIJ131098 KSF131098 LCB131098 LLX131098 LVT131098 MFP131098 MPL131098 MZH131098 NJD131098 NSZ131098 OCV131098 OMR131098 OWN131098 PGJ131098 PQF131098 QAB131098 QJX131098 QTT131098 RDP131098 RNL131098 RXH131098 SHD131098 SQZ131098 TAV131098 TKR131098 TUN131098 UEJ131098 UOF131098 UYB131098 VHX131098 VRT131098 WBP131098 WLL131098 WVH131098 C196634 IV196634 SR196634 ACN196634 AMJ196634 AWF196634 BGB196634 BPX196634 BZT196634 CJP196634 CTL196634 DDH196634 DND196634 DWZ196634 EGV196634 EQR196634 FAN196634 FKJ196634 FUF196634 GEB196634 GNX196634 GXT196634 HHP196634 HRL196634 IBH196634 ILD196634 IUZ196634 JEV196634 JOR196634 JYN196634 KIJ196634 KSF196634 LCB196634 LLX196634 LVT196634 MFP196634 MPL196634 MZH196634 NJD196634 NSZ196634 OCV196634 OMR196634 OWN196634 PGJ196634 PQF196634 QAB196634 QJX196634 QTT196634 RDP196634 RNL196634 RXH196634 SHD196634 SQZ196634 TAV196634 TKR196634 TUN196634 UEJ196634 UOF196634 UYB196634 VHX196634 VRT196634 WBP196634 WLL196634 WVH196634 C262170 IV262170 SR262170 ACN262170 AMJ262170 AWF262170 BGB262170 BPX262170 BZT262170 CJP262170 CTL262170 DDH262170 DND262170 DWZ262170 EGV262170 EQR262170 FAN262170 FKJ262170 FUF262170 GEB262170 GNX262170 GXT262170 HHP262170 HRL262170 IBH262170 ILD262170 IUZ262170 JEV262170 JOR262170 JYN262170 KIJ262170 KSF262170 LCB262170 LLX262170 LVT262170 MFP262170 MPL262170 MZH262170 NJD262170 NSZ262170 OCV262170 OMR262170 OWN262170 PGJ262170 PQF262170 QAB262170 QJX262170 QTT262170 RDP262170 RNL262170 RXH262170 SHD262170 SQZ262170 TAV262170 TKR262170 TUN262170 UEJ262170 UOF262170 UYB262170 VHX262170 VRT262170 WBP262170 WLL262170 WVH262170 C327706 IV327706 SR327706 ACN327706 AMJ327706 AWF327706 BGB327706 BPX327706 BZT327706 CJP327706 CTL327706 DDH327706 DND327706 DWZ327706 EGV327706 EQR327706 FAN327706 FKJ327706 FUF327706 GEB327706 GNX327706 GXT327706 HHP327706 HRL327706 IBH327706 ILD327706 IUZ327706 JEV327706 JOR327706 JYN327706 KIJ327706 KSF327706 LCB327706 LLX327706 LVT327706 MFP327706 MPL327706 MZH327706 NJD327706 NSZ327706 OCV327706 OMR327706 OWN327706 PGJ327706 PQF327706 QAB327706 QJX327706 QTT327706 RDP327706 RNL327706 RXH327706 SHD327706 SQZ327706 TAV327706 TKR327706 TUN327706 UEJ327706 UOF327706 UYB327706 VHX327706 VRT327706 WBP327706 WLL327706 WVH327706 C393242 IV393242 SR393242 ACN393242 AMJ393242 AWF393242 BGB393242 BPX393242 BZT393242 CJP393242 CTL393242 DDH393242 DND393242 DWZ393242 EGV393242 EQR393242 FAN393242 FKJ393242 FUF393242 GEB393242 GNX393242 GXT393242 HHP393242 HRL393242 IBH393242 ILD393242 IUZ393242 JEV393242 JOR393242 JYN393242 KIJ393242 KSF393242 LCB393242 LLX393242 LVT393242 MFP393242 MPL393242 MZH393242 NJD393242 NSZ393242 OCV393242 OMR393242 OWN393242 PGJ393242 PQF393242 QAB393242 QJX393242 QTT393242 RDP393242 RNL393242 RXH393242 SHD393242 SQZ393242 TAV393242 TKR393242 TUN393242 UEJ393242 UOF393242 UYB393242 VHX393242 VRT393242 WBP393242 WLL393242 WVH393242 C458778 IV458778 SR458778 ACN458778 AMJ458778 AWF458778 BGB458778 BPX458778 BZT458778 CJP458778 CTL458778 DDH458778 DND458778 DWZ458778 EGV458778 EQR458778 FAN458778 FKJ458778 FUF458778 GEB458778 GNX458778 GXT458778 HHP458778 HRL458778 IBH458778 ILD458778 IUZ458778 JEV458778 JOR458778 JYN458778 KIJ458778 KSF458778 LCB458778 LLX458778 LVT458778 MFP458778 MPL458778 MZH458778 NJD458778 NSZ458778 OCV458778 OMR458778 OWN458778 PGJ458778 PQF458778 QAB458778 QJX458778 QTT458778 RDP458778 RNL458778 RXH458778 SHD458778 SQZ458778 TAV458778 TKR458778 TUN458778 UEJ458778 UOF458778 UYB458778 VHX458778 VRT458778 WBP458778 WLL458778 WVH458778 C524314 IV524314 SR524314 ACN524314 AMJ524314 AWF524314 BGB524314 BPX524314 BZT524314 CJP524314 CTL524314 DDH524314 DND524314 DWZ524314 EGV524314 EQR524314 FAN524314 FKJ524314 FUF524314 GEB524314 GNX524314 GXT524314 HHP524314 HRL524314 IBH524314 ILD524314 IUZ524314 JEV524314 JOR524314 JYN524314 KIJ524314 KSF524314 LCB524314 LLX524314 LVT524314 MFP524314 MPL524314 MZH524314 NJD524314 NSZ524314 OCV524314 OMR524314 OWN524314 PGJ524314 PQF524314 QAB524314 QJX524314 QTT524314 RDP524314 RNL524314 RXH524314 SHD524314 SQZ524314 TAV524314 TKR524314 TUN524314 UEJ524314 UOF524314 UYB524314 VHX524314 VRT524314 WBP524314 WLL524314 WVH524314 C589850 IV589850 SR589850 ACN589850 AMJ589850 AWF589850 BGB589850 BPX589850 BZT589850 CJP589850 CTL589850 DDH589850 DND589850 DWZ589850 EGV589850 EQR589850 FAN589850 FKJ589850 FUF589850 GEB589850 GNX589850 GXT589850 HHP589850 HRL589850 IBH589850 ILD589850 IUZ589850 JEV589850 JOR589850 JYN589850 KIJ589850 KSF589850 LCB589850 LLX589850 LVT589850 MFP589850 MPL589850 MZH589850 NJD589850 NSZ589850 OCV589850 OMR589850 OWN589850 PGJ589850 PQF589850 QAB589850 QJX589850 QTT589850 RDP589850 RNL589850 RXH589850 SHD589850 SQZ589850 TAV589850 TKR589850 TUN589850 UEJ589850 UOF589850 UYB589850 VHX589850 VRT589850 WBP589850 WLL589850 WVH589850 C655386 IV655386 SR655386 ACN655386 AMJ655386 AWF655386 BGB655386 BPX655386 BZT655386 CJP655386 CTL655386 DDH655386 DND655386 DWZ655386 EGV655386 EQR655386 FAN655386 FKJ655386 FUF655386 GEB655386 GNX655386 GXT655386 HHP655386 HRL655386 IBH655386 ILD655386 IUZ655386 JEV655386 JOR655386 JYN655386 KIJ655386 KSF655386 LCB655386 LLX655386 LVT655386 MFP655386 MPL655386 MZH655386 NJD655386 NSZ655386 OCV655386 OMR655386 OWN655386 PGJ655386 PQF655386 QAB655386 QJX655386 QTT655386 RDP655386 RNL655386 RXH655386 SHD655386 SQZ655386 TAV655386 TKR655386 TUN655386 UEJ655386 UOF655386 UYB655386 VHX655386 VRT655386 WBP655386 WLL655386 WVH655386 C720922 IV720922 SR720922 ACN720922 AMJ720922 AWF720922 BGB720922 BPX720922 BZT720922 CJP720922 CTL720922 DDH720922 DND720922 DWZ720922 EGV720922 EQR720922 FAN720922 FKJ720922 FUF720922 GEB720922 GNX720922 GXT720922 HHP720922 HRL720922 IBH720922 ILD720922 IUZ720922 JEV720922 JOR720922 JYN720922 KIJ720922 KSF720922 LCB720922 LLX720922 LVT720922 MFP720922 MPL720922 MZH720922 NJD720922 NSZ720922 OCV720922 OMR720922 OWN720922 PGJ720922 PQF720922 QAB720922 QJX720922 QTT720922 RDP720922 RNL720922 RXH720922 SHD720922 SQZ720922 TAV720922 TKR720922 TUN720922 UEJ720922 UOF720922 UYB720922 VHX720922 VRT720922 WBP720922 WLL720922 WVH720922 C786458 IV786458 SR786458 ACN786458 AMJ786458 AWF786458 BGB786458 BPX786458 BZT786458 CJP786458 CTL786458 DDH786458 DND786458 DWZ786458 EGV786458 EQR786458 FAN786458 FKJ786458 FUF786458 GEB786458 GNX786458 GXT786458 HHP786458 HRL786458 IBH786458 ILD786458 IUZ786458 JEV786458 JOR786458 JYN786458 KIJ786458 KSF786458 LCB786458 LLX786458 LVT786458 MFP786458 MPL786458 MZH786458 NJD786458 NSZ786458 OCV786458 OMR786458 OWN786458 PGJ786458 PQF786458 QAB786458 QJX786458 QTT786458 RDP786458 RNL786458 RXH786458 SHD786458 SQZ786458 TAV786458 TKR786458 TUN786458 UEJ786458 UOF786458 UYB786458 VHX786458 VRT786458 WBP786458 WLL786458 WVH786458 C851994 IV851994 SR851994 ACN851994 AMJ851994 AWF851994 BGB851994 BPX851994 BZT851994 CJP851994 CTL851994 DDH851994 DND851994 DWZ851994 EGV851994 EQR851994 FAN851994 FKJ851994 FUF851994 GEB851994 GNX851994 GXT851994 HHP851994 HRL851994 IBH851994 ILD851994 IUZ851994 JEV851994 JOR851994 JYN851994 KIJ851994 KSF851994 LCB851994 LLX851994 LVT851994 MFP851994 MPL851994 MZH851994 NJD851994 NSZ851994 OCV851994 OMR851994 OWN851994 PGJ851994 PQF851994 QAB851994 QJX851994 QTT851994 RDP851994 RNL851994 RXH851994 SHD851994 SQZ851994 TAV851994 TKR851994 TUN851994 UEJ851994 UOF851994 UYB851994 VHX851994 VRT851994 WBP851994 WLL851994 WVH851994 C917530 IV917530 SR917530 ACN917530 AMJ917530 AWF917530 BGB917530 BPX917530 BZT917530 CJP917530 CTL917530 DDH917530 DND917530 DWZ917530 EGV917530 EQR917530 FAN917530 FKJ917530 FUF917530 GEB917530 GNX917530 GXT917530 HHP917530 HRL917530 IBH917530 ILD917530 IUZ917530 JEV917530 JOR917530 JYN917530 KIJ917530 KSF917530 LCB917530 LLX917530 LVT917530 MFP917530 MPL917530 MZH917530 NJD917530 NSZ917530 OCV917530 OMR917530 OWN917530 PGJ917530 PQF917530 QAB917530 QJX917530 QTT917530 RDP917530 RNL917530 RXH917530 SHD917530 SQZ917530 TAV917530 TKR917530 TUN917530 UEJ917530 UOF917530 UYB917530 VHX917530 VRT917530 WBP917530 WLL917530 WVH917530 C983066 IV983066 SR983066 ACN983066 AMJ983066 AWF983066 BGB983066 BPX983066 BZT983066 CJP983066 CTL983066 DDH983066 DND983066 DWZ983066 EGV983066 EQR983066 FAN983066 FKJ983066 FUF983066 GEB983066 GNX983066 GXT983066 HHP983066 HRL983066 IBH983066 ILD983066 IUZ983066 JEV983066 JOR983066 JYN983066 KIJ983066 KSF983066 LCB983066 LLX983066 LVT983066 MFP983066 MPL983066 MZH983066 NJD983066 NSZ983066 OCV983066 OMR983066 OWN983066 PGJ983066 PQF983066 QAB983066 QJX983066 QTT983066 RDP983066 RNL983066 RXH983066 SHD983066 SQZ983066 TAV983066 TKR983066 TUN983066 UEJ983066 UOF983066 UYB983066 VHX983066 VRT983066 WBP983066 IV29:IV49 SR29:SR49 ACN29:ACN49 AMJ29:AMJ49 AWF29:AWF49 BGB29:BGB49 BPX29:BPX49 BZT29:BZT49 CJP29:CJP49 CTL29:CTL49 DDH29:DDH49 DND29:DND49 DWZ29:DWZ49 EGV29:EGV49 EQR29:EQR49 FAN29:FAN49 FKJ29:FKJ49 FUF29:FUF49 GEB29:GEB49 GNX29:GNX49 GXT29:GXT49 HHP29:HHP49 HRL29:HRL49 IBH29:IBH49 ILD29:ILD49 IUZ29:IUZ49 JEV29:JEV49 JOR29:JOR49 JYN29:JYN49 KIJ29:KIJ49 KSF29:KSF49 LCB29:LCB49 LLX29:LLX49 LVT29:LVT49 MFP29:MFP49 MPL29:MPL49 MZH29:MZH49 NJD29:NJD49 NSZ29:NSZ49 OCV29:OCV49 OMR29:OMR49 OWN29:OWN49 PGJ29:PGJ49 PQF29:PQF49 QAB29:QAB49 QJX29:QJX49 QTT29:QTT49 RDP29:RDP49 RNL29:RNL49 RXH29:RXH49 SHD29:SHD49 SQZ29:SQZ49 TAV29:TAV49 TKR29:TKR49 TUN29:TUN49 UEJ29:UEJ49 UOF29:UOF49 UYB29:UYB49 VHX29:VHX49 VRT29:VRT49 WBP29:WBP49 WLL29:WLL49 WVH29:WVH49">
      <formula1>0</formula1>
      <formula2>1</formula2>
    </dataValidation>
    <dataValidation type="list" allowBlank="1" showInputMessage="1" showErrorMessage="1" sqref="WVE983066 A65562 IS65562 SO65562 ACK65562 AMG65562 AWC65562 BFY65562 BPU65562 BZQ65562 CJM65562 CTI65562 DDE65562 DNA65562 DWW65562 EGS65562 EQO65562 FAK65562 FKG65562 FUC65562 GDY65562 GNU65562 GXQ65562 HHM65562 HRI65562 IBE65562 ILA65562 IUW65562 JES65562 JOO65562 JYK65562 KIG65562 KSC65562 LBY65562 LLU65562 LVQ65562 MFM65562 MPI65562 MZE65562 NJA65562 NSW65562 OCS65562 OMO65562 OWK65562 PGG65562 PQC65562 PZY65562 QJU65562 QTQ65562 RDM65562 RNI65562 RXE65562 SHA65562 SQW65562 TAS65562 TKO65562 TUK65562 UEG65562 UOC65562 UXY65562 VHU65562 VRQ65562 WBM65562 WLI65562 WVE65562 A131098 IS131098 SO131098 ACK131098 AMG131098 AWC131098 BFY131098 BPU131098 BZQ131098 CJM131098 CTI131098 DDE131098 DNA131098 DWW131098 EGS131098 EQO131098 FAK131098 FKG131098 FUC131098 GDY131098 GNU131098 GXQ131098 HHM131098 HRI131098 IBE131098 ILA131098 IUW131098 JES131098 JOO131098 JYK131098 KIG131098 KSC131098 LBY131098 LLU131098 LVQ131098 MFM131098 MPI131098 MZE131098 NJA131098 NSW131098 OCS131098 OMO131098 OWK131098 PGG131098 PQC131098 PZY131098 QJU131098 QTQ131098 RDM131098 RNI131098 RXE131098 SHA131098 SQW131098 TAS131098 TKO131098 TUK131098 UEG131098 UOC131098 UXY131098 VHU131098 VRQ131098 WBM131098 WLI131098 WVE131098 A196634 IS196634 SO196634 ACK196634 AMG196634 AWC196634 BFY196634 BPU196634 BZQ196634 CJM196634 CTI196634 DDE196634 DNA196634 DWW196634 EGS196634 EQO196634 FAK196634 FKG196634 FUC196634 GDY196634 GNU196634 GXQ196634 HHM196634 HRI196634 IBE196634 ILA196634 IUW196634 JES196634 JOO196634 JYK196634 KIG196634 KSC196634 LBY196634 LLU196634 LVQ196634 MFM196634 MPI196634 MZE196634 NJA196634 NSW196634 OCS196634 OMO196634 OWK196634 PGG196634 PQC196634 PZY196634 QJU196634 QTQ196634 RDM196634 RNI196634 RXE196634 SHA196634 SQW196634 TAS196634 TKO196634 TUK196634 UEG196634 UOC196634 UXY196634 VHU196634 VRQ196634 WBM196634 WLI196634 WVE196634 A262170 IS262170 SO262170 ACK262170 AMG262170 AWC262170 BFY262170 BPU262170 BZQ262170 CJM262170 CTI262170 DDE262170 DNA262170 DWW262170 EGS262170 EQO262170 FAK262170 FKG262170 FUC262170 GDY262170 GNU262170 GXQ262170 HHM262170 HRI262170 IBE262170 ILA262170 IUW262170 JES262170 JOO262170 JYK262170 KIG262170 KSC262170 LBY262170 LLU262170 LVQ262170 MFM262170 MPI262170 MZE262170 NJA262170 NSW262170 OCS262170 OMO262170 OWK262170 PGG262170 PQC262170 PZY262170 QJU262170 QTQ262170 RDM262170 RNI262170 RXE262170 SHA262170 SQW262170 TAS262170 TKO262170 TUK262170 UEG262170 UOC262170 UXY262170 VHU262170 VRQ262170 WBM262170 WLI262170 WVE262170 A327706 IS327706 SO327706 ACK327706 AMG327706 AWC327706 BFY327706 BPU327706 BZQ327706 CJM327706 CTI327706 DDE327706 DNA327706 DWW327706 EGS327706 EQO327706 FAK327706 FKG327706 FUC327706 GDY327706 GNU327706 GXQ327706 HHM327706 HRI327706 IBE327706 ILA327706 IUW327706 JES327706 JOO327706 JYK327706 KIG327706 KSC327706 LBY327706 LLU327706 LVQ327706 MFM327706 MPI327706 MZE327706 NJA327706 NSW327706 OCS327706 OMO327706 OWK327706 PGG327706 PQC327706 PZY327706 QJU327706 QTQ327706 RDM327706 RNI327706 RXE327706 SHA327706 SQW327706 TAS327706 TKO327706 TUK327706 UEG327706 UOC327706 UXY327706 VHU327706 VRQ327706 WBM327706 WLI327706 WVE327706 A393242 IS393242 SO393242 ACK393242 AMG393242 AWC393242 BFY393242 BPU393242 BZQ393242 CJM393242 CTI393242 DDE393242 DNA393242 DWW393242 EGS393242 EQO393242 FAK393242 FKG393242 FUC393242 GDY393242 GNU393242 GXQ393242 HHM393242 HRI393242 IBE393242 ILA393242 IUW393242 JES393242 JOO393242 JYK393242 KIG393242 KSC393242 LBY393242 LLU393242 LVQ393242 MFM393242 MPI393242 MZE393242 NJA393242 NSW393242 OCS393242 OMO393242 OWK393242 PGG393242 PQC393242 PZY393242 QJU393242 QTQ393242 RDM393242 RNI393242 RXE393242 SHA393242 SQW393242 TAS393242 TKO393242 TUK393242 UEG393242 UOC393242 UXY393242 VHU393242 VRQ393242 WBM393242 WLI393242 WVE393242 A458778 IS458778 SO458778 ACK458778 AMG458778 AWC458778 BFY458778 BPU458778 BZQ458778 CJM458778 CTI458778 DDE458778 DNA458778 DWW458778 EGS458778 EQO458778 FAK458778 FKG458778 FUC458778 GDY458778 GNU458778 GXQ458778 HHM458778 HRI458778 IBE458778 ILA458778 IUW458778 JES458778 JOO458778 JYK458778 KIG458778 KSC458778 LBY458778 LLU458778 LVQ458778 MFM458778 MPI458778 MZE458778 NJA458778 NSW458778 OCS458778 OMO458778 OWK458778 PGG458778 PQC458778 PZY458778 QJU458778 QTQ458778 RDM458778 RNI458778 RXE458778 SHA458778 SQW458778 TAS458778 TKO458778 TUK458778 UEG458778 UOC458778 UXY458778 VHU458778 VRQ458778 WBM458778 WLI458778 WVE458778 A524314 IS524314 SO524314 ACK524314 AMG524314 AWC524314 BFY524314 BPU524314 BZQ524314 CJM524314 CTI524314 DDE524314 DNA524314 DWW524314 EGS524314 EQO524314 FAK524314 FKG524314 FUC524314 GDY524314 GNU524314 GXQ524314 HHM524314 HRI524314 IBE524314 ILA524314 IUW524314 JES524314 JOO524314 JYK524314 KIG524314 KSC524314 LBY524314 LLU524314 LVQ524314 MFM524314 MPI524314 MZE524314 NJA524314 NSW524314 OCS524314 OMO524314 OWK524314 PGG524314 PQC524314 PZY524314 QJU524314 QTQ524314 RDM524314 RNI524314 RXE524314 SHA524314 SQW524314 TAS524314 TKO524314 TUK524314 UEG524314 UOC524314 UXY524314 VHU524314 VRQ524314 WBM524314 WLI524314 WVE524314 A589850 IS589850 SO589850 ACK589850 AMG589850 AWC589850 BFY589850 BPU589850 BZQ589850 CJM589850 CTI589850 DDE589850 DNA589850 DWW589850 EGS589850 EQO589850 FAK589850 FKG589850 FUC589850 GDY589850 GNU589850 GXQ589850 HHM589850 HRI589850 IBE589850 ILA589850 IUW589850 JES589850 JOO589850 JYK589850 KIG589850 KSC589850 LBY589850 LLU589850 LVQ589850 MFM589850 MPI589850 MZE589850 NJA589850 NSW589850 OCS589850 OMO589850 OWK589850 PGG589850 PQC589850 PZY589850 QJU589850 QTQ589850 RDM589850 RNI589850 RXE589850 SHA589850 SQW589850 TAS589850 TKO589850 TUK589850 UEG589850 UOC589850 UXY589850 VHU589850 VRQ589850 WBM589850 WLI589850 WVE589850 A655386 IS655386 SO655386 ACK655386 AMG655386 AWC655386 BFY655386 BPU655386 BZQ655386 CJM655386 CTI655386 DDE655386 DNA655386 DWW655386 EGS655386 EQO655386 FAK655386 FKG655386 FUC655386 GDY655386 GNU655386 GXQ655386 HHM655386 HRI655386 IBE655386 ILA655386 IUW655386 JES655386 JOO655386 JYK655386 KIG655386 KSC655386 LBY655386 LLU655386 LVQ655386 MFM655386 MPI655386 MZE655386 NJA655386 NSW655386 OCS655386 OMO655386 OWK655386 PGG655386 PQC655386 PZY655386 QJU655386 QTQ655386 RDM655386 RNI655386 RXE655386 SHA655386 SQW655386 TAS655386 TKO655386 TUK655386 UEG655386 UOC655386 UXY655386 VHU655386 VRQ655386 WBM655386 WLI655386 WVE655386 A720922 IS720922 SO720922 ACK720922 AMG720922 AWC720922 BFY720922 BPU720922 BZQ720922 CJM720922 CTI720922 DDE720922 DNA720922 DWW720922 EGS720922 EQO720922 FAK720922 FKG720922 FUC720922 GDY720922 GNU720922 GXQ720922 HHM720922 HRI720922 IBE720922 ILA720922 IUW720922 JES720922 JOO720922 JYK720922 KIG720922 KSC720922 LBY720922 LLU720922 LVQ720922 MFM720922 MPI720922 MZE720922 NJA720922 NSW720922 OCS720922 OMO720922 OWK720922 PGG720922 PQC720922 PZY720922 QJU720922 QTQ720922 RDM720922 RNI720922 RXE720922 SHA720922 SQW720922 TAS720922 TKO720922 TUK720922 UEG720922 UOC720922 UXY720922 VHU720922 VRQ720922 WBM720922 WLI720922 WVE720922 A786458 IS786458 SO786458 ACK786458 AMG786458 AWC786458 BFY786458 BPU786458 BZQ786458 CJM786458 CTI786458 DDE786458 DNA786458 DWW786458 EGS786458 EQO786458 FAK786458 FKG786458 FUC786458 GDY786458 GNU786458 GXQ786458 HHM786458 HRI786458 IBE786458 ILA786458 IUW786458 JES786458 JOO786458 JYK786458 KIG786458 KSC786458 LBY786458 LLU786458 LVQ786458 MFM786458 MPI786458 MZE786458 NJA786458 NSW786458 OCS786458 OMO786458 OWK786458 PGG786458 PQC786458 PZY786458 QJU786458 QTQ786458 RDM786458 RNI786458 RXE786458 SHA786458 SQW786458 TAS786458 TKO786458 TUK786458 UEG786458 UOC786458 UXY786458 VHU786458 VRQ786458 WBM786458 WLI786458 WVE786458 A851994 IS851994 SO851994 ACK851994 AMG851994 AWC851994 BFY851994 BPU851994 BZQ851994 CJM851994 CTI851994 DDE851994 DNA851994 DWW851994 EGS851994 EQO851994 FAK851994 FKG851994 FUC851994 GDY851994 GNU851994 GXQ851994 HHM851994 HRI851994 IBE851994 ILA851994 IUW851994 JES851994 JOO851994 JYK851994 KIG851994 KSC851994 LBY851994 LLU851994 LVQ851994 MFM851994 MPI851994 MZE851994 NJA851994 NSW851994 OCS851994 OMO851994 OWK851994 PGG851994 PQC851994 PZY851994 QJU851994 QTQ851994 RDM851994 RNI851994 RXE851994 SHA851994 SQW851994 TAS851994 TKO851994 TUK851994 UEG851994 UOC851994 UXY851994 VHU851994 VRQ851994 WBM851994 WLI851994 WVE851994 A917530 IS917530 SO917530 ACK917530 AMG917530 AWC917530 BFY917530 BPU917530 BZQ917530 CJM917530 CTI917530 DDE917530 DNA917530 DWW917530 EGS917530 EQO917530 FAK917530 FKG917530 FUC917530 GDY917530 GNU917530 GXQ917530 HHM917530 HRI917530 IBE917530 ILA917530 IUW917530 JES917530 JOO917530 JYK917530 KIG917530 KSC917530 LBY917530 LLU917530 LVQ917530 MFM917530 MPI917530 MZE917530 NJA917530 NSW917530 OCS917530 OMO917530 OWK917530 PGG917530 PQC917530 PZY917530 QJU917530 QTQ917530 RDM917530 RNI917530 RXE917530 SHA917530 SQW917530 TAS917530 TKO917530 TUK917530 UEG917530 UOC917530 UXY917530 VHU917530 VRQ917530 WBM917530 WLI917530 WVE917530 A983066 IS983066 SO983066 ACK983066 AMG983066 AWC983066 BFY983066 BPU983066 BZQ983066 CJM983066 CTI983066 DDE983066 DNA983066 DWW983066 EGS983066 EQO983066 FAK983066 FKG983066 FUC983066 GDY983066 GNU983066 GXQ983066 HHM983066 HRI983066 IBE983066 ILA983066 IUW983066 JES983066 JOO983066 JYK983066 KIG983066 KSC983066 LBY983066 LLU983066 LVQ983066 MFM983066 MPI983066 MZE983066 NJA983066 NSW983066 OCS983066 OMO983066 OWK983066 PGG983066 PQC983066 PZY983066 QJU983066 QTQ983066 RDM983066 RNI983066 RXE983066 SHA983066 SQW983066 TAS983066 TKO983066 TUK983066 UEG983066 UOC983066 UXY983066 VHU983066 VRQ983066 WBM983066 WLI983066 A29:A49 IS29:IS49 SO29:SO49 ACK29:ACK49 AMG29:AMG49 AWC29:AWC49 BFY29:BFY49 BPU29:BPU49 BZQ29:BZQ49 CJM29:CJM49 CTI29:CTI49 DDE29:DDE49 DNA29:DNA49 DWW29:DWW49 EGS29:EGS49 EQO29:EQO49 FAK29:FAK49 FKG29:FKG49 FUC29:FUC49 GDY29:GDY49 GNU29:GNU49 GXQ29:GXQ49 HHM29:HHM49 HRI29:HRI49 IBE29:IBE49 ILA29:ILA49 IUW29:IUW49 JES29:JES49 JOO29:JOO49 JYK29:JYK49 KIG29:KIG49 KSC29:KSC49 LBY29:LBY49 LLU29:LLU49 LVQ29:LVQ49 MFM29:MFM49 MPI29:MPI49 MZE29:MZE49 NJA29:NJA49 NSW29:NSW49 OCS29:OCS49 OMO29:OMO49 OWK29:OWK49 PGG29:PGG49 PQC29:PQC49 PZY29:PZY49 QJU29:QJU49 QTQ29:QTQ49 RDM29:RDM49 RNI29:RNI49 RXE29:RXE49 SHA29:SHA49 SQW29:SQW49 TAS29:TAS49 TKO29:TKO49 TUK29:TUK49 UEG29:UEG49 UOC29:UOC49 UXY29:UXY49 VHU29:VHU49 VRQ29:VRQ49 WBM29:WBM49 WLI29:WLI49 WVE29:WVE49">
      <formula1>"1,2,3,4,5"</formula1>
    </dataValidation>
  </dataValidations>
  <pageMargins left="0.7" right="0.7" top="0.75" bottom="0.75" header="0.3" footer="0.3"/>
  <pageSetup orientation="portrait" horizontalDpi="4294967295" verticalDpi="4294967295"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35"/>
  <sheetViews>
    <sheetView topLeftCell="A91" zoomScale="80" zoomScaleNormal="80" workbookViewId="0">
      <selection activeCell="C49" sqref="C49"/>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44"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909</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187" t="s">
        <v>11</v>
      </c>
      <c r="E14" s="187" t="s">
        <v>12</v>
      </c>
      <c r="F14" s="187" t="s">
        <v>28</v>
      </c>
      <c r="G14" s="63"/>
      <c r="I14" s="56"/>
      <c r="J14" s="56"/>
      <c r="K14" s="56"/>
      <c r="L14" s="56"/>
      <c r="M14" s="56"/>
      <c r="N14" s="55"/>
    </row>
    <row r="15" spans="2:16" x14ac:dyDescent="0.25">
      <c r="B15" s="493"/>
      <c r="C15" s="494"/>
      <c r="D15" s="187">
        <v>2</v>
      </c>
      <c r="E15" s="3">
        <v>313242150</v>
      </c>
      <c r="F15" s="131">
        <v>150</v>
      </c>
      <c r="G15" s="63"/>
      <c r="I15" s="57"/>
      <c r="J15" s="57"/>
      <c r="K15" s="57"/>
      <c r="L15" s="57"/>
      <c r="M15" s="57"/>
      <c r="N15" s="55"/>
    </row>
    <row r="16" spans="2:16" x14ac:dyDescent="0.25">
      <c r="B16" s="493"/>
      <c r="C16" s="494"/>
      <c r="D16" s="236">
        <v>7</v>
      </c>
      <c r="E16" s="3">
        <v>626484300</v>
      </c>
      <c r="F16" s="131">
        <v>300</v>
      </c>
      <c r="G16" s="63"/>
      <c r="I16" s="57"/>
      <c r="J16" s="57"/>
      <c r="K16" s="57"/>
      <c r="L16" s="57"/>
      <c r="M16" s="57"/>
      <c r="N16" s="55"/>
    </row>
    <row r="17" spans="1:14" x14ac:dyDescent="0.25">
      <c r="B17" s="493"/>
      <c r="C17" s="494"/>
      <c r="D17" s="236">
        <v>11</v>
      </c>
      <c r="E17" s="3">
        <v>488338350</v>
      </c>
      <c r="F17" s="131">
        <v>210</v>
      </c>
      <c r="G17" s="63"/>
      <c r="I17" s="57"/>
      <c r="J17" s="57"/>
      <c r="K17" s="57"/>
      <c r="L17" s="57"/>
      <c r="M17" s="57"/>
      <c r="N17" s="55"/>
    </row>
    <row r="18" spans="1:14" x14ac:dyDescent="0.25">
      <c r="B18" s="493"/>
      <c r="C18" s="494"/>
      <c r="D18" s="236">
        <v>12</v>
      </c>
      <c r="E18" s="3">
        <v>208828100</v>
      </c>
      <c r="F18" s="131">
        <v>100</v>
      </c>
      <c r="G18" s="63"/>
      <c r="I18" s="57"/>
      <c r="J18" s="57"/>
      <c r="K18" s="57"/>
      <c r="L18" s="57"/>
      <c r="M18" s="57"/>
      <c r="N18" s="55"/>
    </row>
    <row r="19" spans="1:14" x14ac:dyDescent="0.25">
      <c r="B19" s="493"/>
      <c r="C19" s="494"/>
      <c r="D19" s="236">
        <v>13</v>
      </c>
      <c r="E19" s="3">
        <v>721799950</v>
      </c>
      <c r="F19" s="131">
        <v>290</v>
      </c>
      <c r="G19" s="63"/>
      <c r="I19" s="57"/>
      <c r="J19" s="57"/>
      <c r="K19" s="57"/>
      <c r="L19" s="57"/>
      <c r="M19" s="57"/>
      <c r="N19" s="55"/>
    </row>
    <row r="20" spans="1:14" x14ac:dyDescent="0.25">
      <c r="B20" s="493"/>
      <c r="C20" s="494"/>
      <c r="D20" s="236">
        <v>14</v>
      </c>
      <c r="E20" s="3">
        <v>651117800</v>
      </c>
      <c r="F20" s="131">
        <v>280</v>
      </c>
      <c r="G20" s="63"/>
      <c r="I20" s="57"/>
      <c r="J20" s="57"/>
      <c r="K20" s="57"/>
      <c r="L20" s="57"/>
      <c r="M20" s="57"/>
      <c r="N20" s="55"/>
    </row>
    <row r="21" spans="1:14" x14ac:dyDescent="0.25">
      <c r="B21" s="493"/>
      <c r="C21" s="494"/>
      <c r="D21" s="236">
        <v>16</v>
      </c>
      <c r="E21" s="3">
        <v>1755833774</v>
      </c>
      <c r="F21" s="131">
        <v>718</v>
      </c>
      <c r="G21" s="63"/>
      <c r="I21" s="57"/>
      <c r="J21" s="57"/>
      <c r="K21" s="57"/>
      <c r="L21" s="57"/>
      <c r="M21" s="57"/>
      <c r="N21" s="55"/>
    </row>
    <row r="22" spans="1:14" x14ac:dyDescent="0.25">
      <c r="B22" s="493"/>
      <c r="C22" s="494"/>
      <c r="D22" s="236">
        <v>20</v>
      </c>
      <c r="E22" s="3">
        <v>902973570</v>
      </c>
      <c r="F22" s="131">
        <v>390</v>
      </c>
      <c r="G22" s="63"/>
      <c r="I22" s="57"/>
      <c r="J22" s="57"/>
      <c r="K22" s="57"/>
      <c r="L22" s="57"/>
      <c r="M22" s="57"/>
      <c r="N22" s="55"/>
    </row>
    <row r="23" spans="1:14" x14ac:dyDescent="0.25">
      <c r="B23" s="493"/>
      <c r="C23" s="494"/>
      <c r="D23" s="236">
        <v>21</v>
      </c>
      <c r="E23" s="3">
        <v>1200917298</v>
      </c>
      <c r="F23" s="131">
        <v>546</v>
      </c>
      <c r="G23" s="63"/>
      <c r="I23" s="57"/>
      <c r="J23" s="57"/>
      <c r="K23" s="57"/>
      <c r="L23" s="57"/>
      <c r="M23" s="57"/>
      <c r="N23" s="55"/>
    </row>
    <row r="24" spans="1:14" x14ac:dyDescent="0.25">
      <c r="B24" s="495"/>
      <c r="C24" s="496"/>
      <c r="D24" s="236">
        <v>22</v>
      </c>
      <c r="E24" s="3">
        <v>417652200</v>
      </c>
      <c r="F24" s="131">
        <v>200</v>
      </c>
      <c r="G24" s="63"/>
      <c r="I24" s="57"/>
      <c r="J24" s="57"/>
      <c r="K24" s="57"/>
      <c r="L24" s="57"/>
      <c r="M24" s="57"/>
      <c r="N24" s="55"/>
    </row>
    <row r="25" spans="1:14" x14ac:dyDescent="0.25">
      <c r="B25" s="474" t="s">
        <v>13</v>
      </c>
      <c r="C25" s="475"/>
      <c r="D25" s="187"/>
      <c r="E25" s="3">
        <f>SUM(E15:E15)</f>
        <v>313242150</v>
      </c>
      <c r="F25" s="131">
        <f>SUM(F15:F15)</f>
        <v>150</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+F15*80%</f>
        <v>120</v>
      </c>
      <c r="D27" s="57"/>
      <c r="E27" s="4">
        <f>+E25</f>
        <v>313242150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C29" s="66"/>
      <c r="D29" s="57"/>
      <c r="E29" s="67"/>
      <c r="F29" s="63"/>
      <c r="G29" s="63"/>
      <c r="H29" s="63"/>
      <c r="I29" s="64"/>
      <c r="J29" s="64"/>
      <c r="K29" s="64"/>
      <c r="L29" s="64"/>
      <c r="M29" s="64"/>
    </row>
    <row r="30" spans="1:14" x14ac:dyDescent="0.25">
      <c r="A30" s="65"/>
      <c r="B30" s="68" t="s">
        <v>134</v>
      </c>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22" t="s">
        <v>32</v>
      </c>
      <c r="C32" s="22" t="s">
        <v>135</v>
      </c>
      <c r="D32" s="22" t="s">
        <v>136</v>
      </c>
      <c r="E32" s="42"/>
      <c r="F32" s="42"/>
      <c r="G32" s="42"/>
      <c r="H32" s="42"/>
      <c r="I32" s="54"/>
      <c r="J32" s="54"/>
      <c r="K32" s="54"/>
      <c r="L32" s="54"/>
      <c r="M32" s="54"/>
      <c r="N32" s="55"/>
    </row>
    <row r="33" spans="1:14" x14ac:dyDescent="0.25">
      <c r="A33" s="65"/>
      <c r="B33" s="69" t="s">
        <v>137</v>
      </c>
      <c r="C33" s="185" t="s">
        <v>68</v>
      </c>
      <c r="D33" s="185"/>
      <c r="E33" s="42"/>
      <c r="F33" s="42"/>
      <c r="G33" s="42"/>
      <c r="H33" s="42"/>
      <c r="I33" s="54"/>
      <c r="J33" s="54"/>
      <c r="K33" s="54"/>
      <c r="L33" s="54"/>
      <c r="M33" s="54"/>
      <c r="N33" s="55"/>
    </row>
    <row r="34" spans="1:14" x14ac:dyDescent="0.25">
      <c r="A34" s="65"/>
      <c r="B34" s="69" t="s">
        <v>138</v>
      </c>
      <c r="C34" s="185" t="s">
        <v>68</v>
      </c>
      <c r="D34" s="69"/>
      <c r="E34" s="42"/>
      <c r="F34" s="42"/>
      <c r="G34" s="42"/>
      <c r="H34" s="42"/>
      <c r="I34" s="54"/>
      <c r="J34" s="54"/>
      <c r="K34" s="54"/>
      <c r="L34" s="54"/>
      <c r="M34" s="54"/>
      <c r="N34" s="55"/>
    </row>
    <row r="35" spans="1:14" x14ac:dyDescent="0.25">
      <c r="A35" s="65"/>
      <c r="B35" s="69" t="s">
        <v>139</v>
      </c>
      <c r="C35" s="185" t="s">
        <v>68</v>
      </c>
      <c r="D35" s="316"/>
      <c r="E35" s="42"/>
      <c r="F35" s="42"/>
      <c r="G35" s="42"/>
      <c r="H35" s="42"/>
      <c r="I35" s="54"/>
      <c r="J35" s="54"/>
      <c r="K35" s="54"/>
      <c r="L35" s="54"/>
      <c r="M35" s="54"/>
      <c r="N35" s="55"/>
    </row>
    <row r="36" spans="1:14" x14ac:dyDescent="0.25">
      <c r="A36" s="65"/>
      <c r="B36" s="69" t="s">
        <v>140</v>
      </c>
      <c r="C36" s="185" t="s">
        <v>68</v>
      </c>
      <c r="D36" s="69"/>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42"/>
      <c r="C38" s="42"/>
      <c r="D38" s="42"/>
      <c r="E38" s="42"/>
      <c r="F38" s="42"/>
      <c r="G38" s="42"/>
      <c r="H38" s="42"/>
      <c r="I38" s="54"/>
      <c r="J38" s="54"/>
      <c r="K38" s="54"/>
      <c r="L38" s="54"/>
      <c r="M38" s="54"/>
      <c r="N38" s="55"/>
    </row>
    <row r="39" spans="1:14" x14ac:dyDescent="0.25">
      <c r="A39" s="65"/>
      <c r="B39" s="68" t="s">
        <v>141</v>
      </c>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42"/>
      <c r="C41" s="42"/>
      <c r="D41" s="42"/>
      <c r="E41" s="42"/>
      <c r="F41" s="42"/>
      <c r="G41" s="42"/>
      <c r="H41" s="42"/>
      <c r="I41" s="54"/>
      <c r="J41" s="54"/>
      <c r="K41" s="54"/>
      <c r="L41" s="54"/>
      <c r="M41" s="54"/>
      <c r="N41" s="55"/>
    </row>
    <row r="42" spans="1:14" x14ac:dyDescent="0.25">
      <c r="A42" s="65"/>
      <c r="B42" s="22" t="s">
        <v>32</v>
      </c>
      <c r="C42" s="22" t="s">
        <v>57</v>
      </c>
      <c r="D42" s="21" t="s">
        <v>50</v>
      </c>
      <c r="E42" s="21" t="s">
        <v>15</v>
      </c>
      <c r="F42" s="42"/>
      <c r="G42" s="42"/>
      <c r="H42" s="42"/>
      <c r="I42" s="54"/>
      <c r="J42" s="54"/>
      <c r="K42" s="54"/>
      <c r="L42" s="54"/>
      <c r="M42" s="54"/>
      <c r="N42" s="55"/>
    </row>
    <row r="43" spans="1:14" ht="28.5" x14ac:dyDescent="0.25">
      <c r="A43" s="65"/>
      <c r="B43" s="70" t="s">
        <v>142</v>
      </c>
      <c r="C43" s="71">
        <v>40</v>
      </c>
      <c r="D43" s="185">
        <v>0</v>
      </c>
      <c r="E43" s="477">
        <f>+D43+D44</f>
        <v>0</v>
      </c>
      <c r="F43" s="42"/>
      <c r="G43" s="42"/>
      <c r="H43" s="42"/>
      <c r="I43" s="54"/>
      <c r="J43" s="54"/>
      <c r="K43" s="54"/>
      <c r="L43" s="54"/>
      <c r="M43" s="54"/>
      <c r="N43" s="55"/>
    </row>
    <row r="44" spans="1:14" ht="57" x14ac:dyDescent="0.25">
      <c r="A44" s="65"/>
      <c r="B44" s="70" t="s">
        <v>143</v>
      </c>
      <c r="C44" s="71">
        <v>60</v>
      </c>
      <c r="D44" s="185">
        <f>+F134</f>
        <v>0</v>
      </c>
      <c r="E44" s="478"/>
      <c r="F44" s="42"/>
      <c r="G44" s="42"/>
      <c r="H44" s="42"/>
      <c r="I44" s="54"/>
      <c r="J44" s="54"/>
      <c r="K44" s="54"/>
      <c r="L44" s="54"/>
      <c r="M44" s="54"/>
      <c r="N44" s="55"/>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x14ac:dyDescent="0.25">
      <c r="A47" s="65"/>
      <c r="C47" s="66"/>
      <c r="D47" s="57"/>
      <c r="E47" s="67"/>
      <c r="F47" s="63"/>
      <c r="G47" s="63"/>
      <c r="H47" s="63"/>
      <c r="I47" s="64"/>
      <c r="J47" s="64"/>
      <c r="K47" s="64"/>
      <c r="L47" s="64"/>
      <c r="M47" s="64"/>
    </row>
    <row r="48" spans="1:14" ht="15.75" thickBot="1" x14ac:dyDescent="0.3">
      <c r="M48" s="424" t="s">
        <v>34</v>
      </c>
      <c r="N48" s="424"/>
    </row>
    <row r="49" spans="1:26" x14ac:dyDescent="0.25">
      <c r="B49" s="68" t="s">
        <v>29</v>
      </c>
      <c r="M49" s="73"/>
      <c r="N49" s="73"/>
    </row>
    <row r="50" spans="1:26" ht="15.75" thickBot="1" x14ac:dyDescent="0.3">
      <c r="M50" s="73"/>
      <c r="N50" s="73"/>
    </row>
    <row r="51" spans="1:26" s="54" customFormat="1" ht="109.5" customHeight="1" x14ac:dyDescent="0.25">
      <c r="B51" s="18" t="s">
        <v>144</v>
      </c>
      <c r="C51" s="18" t="s">
        <v>145</v>
      </c>
      <c r="D51" s="18" t="s">
        <v>146</v>
      </c>
      <c r="E51" s="18" t="s">
        <v>44</v>
      </c>
      <c r="F51" s="18" t="s">
        <v>21</v>
      </c>
      <c r="G51" s="18" t="s">
        <v>99</v>
      </c>
      <c r="H51" s="18" t="s">
        <v>16</v>
      </c>
      <c r="I51" s="18" t="s">
        <v>9</v>
      </c>
      <c r="J51" s="18" t="s">
        <v>30</v>
      </c>
      <c r="K51" s="18" t="s">
        <v>60</v>
      </c>
      <c r="L51" s="18" t="s">
        <v>19</v>
      </c>
      <c r="M51" s="17" t="s">
        <v>25</v>
      </c>
      <c r="N51" s="18" t="s">
        <v>147</v>
      </c>
      <c r="O51" s="18" t="s">
        <v>35</v>
      </c>
      <c r="P51" s="192" t="s">
        <v>10</v>
      </c>
      <c r="Q51" s="192" t="s">
        <v>18</v>
      </c>
    </row>
    <row r="52" spans="1:26" s="86" customFormat="1" ht="45" x14ac:dyDescent="0.25">
      <c r="A52" s="74">
        <v>1</v>
      </c>
      <c r="B52" s="75" t="s">
        <v>908</v>
      </c>
      <c r="C52" s="75" t="s">
        <v>908</v>
      </c>
      <c r="D52" s="75" t="s">
        <v>668</v>
      </c>
      <c r="E52" s="138">
        <v>77</v>
      </c>
      <c r="F52" s="78" t="s">
        <v>135</v>
      </c>
      <c r="G52" s="79" t="s">
        <v>670</v>
      </c>
      <c r="H52" s="81">
        <v>41662</v>
      </c>
      <c r="I52" s="81">
        <v>41942</v>
      </c>
      <c r="J52" s="81" t="s">
        <v>136</v>
      </c>
      <c r="K52" s="134">
        <v>9</v>
      </c>
      <c r="L52" s="134">
        <v>0</v>
      </c>
      <c r="M52" s="139">
        <v>872</v>
      </c>
      <c r="N52" s="82"/>
      <c r="O52" s="83">
        <v>922872303</v>
      </c>
      <c r="P52" s="307" t="s">
        <v>1533</v>
      </c>
      <c r="Q52" s="84"/>
      <c r="R52" s="85"/>
      <c r="S52" s="85"/>
      <c r="T52" s="85"/>
      <c r="U52" s="85"/>
      <c r="V52" s="85"/>
      <c r="W52" s="85"/>
      <c r="X52" s="85"/>
      <c r="Y52" s="85"/>
      <c r="Z52" s="85"/>
    </row>
    <row r="53" spans="1:26" s="86" customFormat="1" ht="45" x14ac:dyDescent="0.25">
      <c r="A53" s="74">
        <v>2</v>
      </c>
      <c r="B53" s="75" t="s">
        <v>908</v>
      </c>
      <c r="C53" s="75" t="s">
        <v>908</v>
      </c>
      <c r="D53" s="75" t="s">
        <v>668</v>
      </c>
      <c r="E53" s="138">
        <v>78</v>
      </c>
      <c r="F53" s="78" t="s">
        <v>135</v>
      </c>
      <c r="G53" s="79" t="s">
        <v>670</v>
      </c>
      <c r="H53" s="81">
        <v>40550</v>
      </c>
      <c r="I53" s="81">
        <v>40908</v>
      </c>
      <c r="J53" s="81" t="s">
        <v>136</v>
      </c>
      <c r="K53" s="134">
        <v>12</v>
      </c>
      <c r="L53" s="134">
        <v>0</v>
      </c>
      <c r="M53" s="139">
        <v>280</v>
      </c>
      <c r="N53" s="82"/>
      <c r="O53" s="83">
        <v>147480040</v>
      </c>
      <c r="P53" s="83" t="s">
        <v>1534</v>
      </c>
      <c r="Q53" s="84"/>
      <c r="R53" s="85"/>
      <c r="S53" s="85"/>
      <c r="T53" s="85"/>
      <c r="U53" s="85"/>
      <c r="V53" s="85"/>
      <c r="W53" s="85"/>
      <c r="X53" s="85"/>
      <c r="Y53" s="85"/>
      <c r="Z53" s="85"/>
    </row>
    <row r="54" spans="1:26" s="86" customFormat="1" ht="45" x14ac:dyDescent="0.25">
      <c r="A54" s="74">
        <v>3</v>
      </c>
      <c r="B54" s="75" t="s">
        <v>908</v>
      </c>
      <c r="C54" s="75" t="s">
        <v>908</v>
      </c>
      <c r="D54" s="75" t="s">
        <v>1535</v>
      </c>
      <c r="E54" s="138">
        <v>235</v>
      </c>
      <c r="F54" s="78" t="s">
        <v>135</v>
      </c>
      <c r="G54" s="79" t="s">
        <v>670</v>
      </c>
      <c r="H54" s="81">
        <v>40403</v>
      </c>
      <c r="I54" s="81" t="s">
        <v>1536</v>
      </c>
      <c r="J54" s="81" t="s">
        <v>136</v>
      </c>
      <c r="K54" s="134">
        <v>9</v>
      </c>
      <c r="L54" s="134">
        <v>0</v>
      </c>
      <c r="M54" s="139">
        <v>538</v>
      </c>
      <c r="N54" s="82"/>
      <c r="O54" s="83">
        <v>42500000</v>
      </c>
      <c r="P54" s="83" t="s">
        <v>1537</v>
      </c>
      <c r="Q54" s="84"/>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SUM(K52:K54)</f>
        <v>30</v>
      </c>
      <c r="L55" s="88">
        <f>SUM(L52:L54)</f>
        <v>0</v>
      </c>
      <c r="M55" s="140">
        <f>SUM(M52:M54)</f>
        <v>1690</v>
      </c>
      <c r="N55" s="88" t="e">
        <f>SUM(#REF!)</f>
        <v>#REF!</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30</v>
      </c>
      <c r="D59" s="185" t="s">
        <v>68</v>
      </c>
      <c r="E59" s="69"/>
      <c r="F59" s="96"/>
      <c r="G59" s="96"/>
      <c r="H59" s="96"/>
      <c r="I59" s="96"/>
      <c r="J59" s="96"/>
      <c r="K59" s="96"/>
      <c r="L59" s="96"/>
      <c r="M59" s="96"/>
    </row>
    <row r="60" spans="1:26" ht="30" customHeight="1" x14ac:dyDescent="0.25">
      <c r="B60" s="94" t="s">
        <v>24</v>
      </c>
      <c r="C60" s="95">
        <f>+M55</f>
        <v>1690</v>
      </c>
      <c r="D60" s="185" t="s">
        <v>68</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8" t="s">
        <v>100</v>
      </c>
      <c r="C63" s="438"/>
      <c r="D63" s="438"/>
      <c r="E63" s="438"/>
      <c r="F63" s="438"/>
      <c r="G63" s="438"/>
      <c r="H63" s="438"/>
      <c r="I63" s="438"/>
      <c r="J63" s="438"/>
      <c r="K63" s="438"/>
      <c r="L63" s="438"/>
      <c r="M63" s="438"/>
      <c r="N63" s="438"/>
    </row>
    <row r="66" spans="2:17" ht="150.7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ht="114.75" customHeight="1" x14ac:dyDescent="0.25">
      <c r="B67" s="69" t="s">
        <v>256</v>
      </c>
      <c r="C67" s="69" t="s">
        <v>257</v>
      </c>
      <c r="D67" s="69" t="s">
        <v>914</v>
      </c>
      <c r="E67" s="69">
        <v>150</v>
      </c>
      <c r="F67" s="309" t="s">
        <v>195</v>
      </c>
      <c r="G67" s="309" t="s">
        <v>195</v>
      </c>
      <c r="H67" s="309" t="s">
        <v>195</v>
      </c>
      <c r="I67" s="316" t="s">
        <v>135</v>
      </c>
      <c r="J67" s="309" t="s">
        <v>135</v>
      </c>
      <c r="K67" s="309" t="s">
        <v>135</v>
      </c>
      <c r="L67" s="309" t="s">
        <v>135</v>
      </c>
      <c r="M67" s="309" t="s">
        <v>135</v>
      </c>
      <c r="N67" s="309" t="s">
        <v>135</v>
      </c>
      <c r="O67" s="497" t="s">
        <v>1554</v>
      </c>
      <c r="P67" s="498"/>
      <c r="Q67" s="309" t="s">
        <v>135</v>
      </c>
    </row>
    <row r="68" spans="2:17" x14ac:dyDescent="0.25">
      <c r="B68" s="44" t="s">
        <v>1</v>
      </c>
    </row>
    <row r="69" spans="2:17" x14ac:dyDescent="0.25">
      <c r="B69" s="44" t="s">
        <v>36</v>
      </c>
    </row>
    <row r="70" spans="2:17" x14ac:dyDescent="0.25">
      <c r="B70" s="44" t="s">
        <v>61</v>
      </c>
    </row>
    <row r="73" spans="2:17" ht="26.25" x14ac:dyDescent="0.25">
      <c r="B73" s="433" t="s">
        <v>37</v>
      </c>
      <c r="C73" s="434"/>
      <c r="D73" s="434"/>
      <c r="E73" s="434"/>
      <c r="F73" s="434"/>
      <c r="G73" s="434"/>
      <c r="H73" s="434"/>
      <c r="I73" s="434"/>
      <c r="J73" s="434"/>
      <c r="K73" s="434"/>
      <c r="L73" s="434"/>
      <c r="M73" s="434"/>
      <c r="N73" s="434"/>
      <c r="O73" s="434"/>
      <c r="P73" s="434"/>
      <c r="Q73" s="434"/>
    </row>
    <row r="78" spans="2:17" ht="76.5" customHeight="1" x14ac:dyDescent="0.25">
      <c r="B78" s="441" t="s">
        <v>0</v>
      </c>
      <c r="C78" s="441" t="s">
        <v>38</v>
      </c>
      <c r="D78" s="441" t="s">
        <v>39</v>
      </c>
      <c r="E78" s="441" t="s">
        <v>112</v>
      </c>
      <c r="F78" s="441" t="s">
        <v>114</v>
      </c>
      <c r="G78" s="441" t="s">
        <v>115</v>
      </c>
      <c r="H78" s="441" t="s">
        <v>116</v>
      </c>
      <c r="I78" s="441" t="s">
        <v>113</v>
      </c>
      <c r="J78" s="439" t="s">
        <v>117</v>
      </c>
      <c r="K78" s="443"/>
      <c r="L78" s="440"/>
      <c r="M78" s="441" t="s">
        <v>121</v>
      </c>
      <c r="N78" s="441" t="s">
        <v>40</v>
      </c>
      <c r="O78" s="441" t="s">
        <v>41</v>
      </c>
      <c r="P78" s="445" t="s">
        <v>3</v>
      </c>
      <c r="Q78" s="446"/>
    </row>
    <row r="79" spans="2:17" ht="76.5" customHeight="1" x14ac:dyDescent="0.25">
      <c r="B79" s="442"/>
      <c r="C79" s="442"/>
      <c r="D79" s="442"/>
      <c r="E79" s="442"/>
      <c r="F79" s="442"/>
      <c r="G79" s="442"/>
      <c r="H79" s="442"/>
      <c r="I79" s="442"/>
      <c r="J79" s="197" t="s">
        <v>118</v>
      </c>
      <c r="K79" s="197" t="s">
        <v>262</v>
      </c>
      <c r="L79" s="197" t="s">
        <v>120</v>
      </c>
      <c r="M79" s="442"/>
      <c r="N79" s="442"/>
      <c r="O79" s="442"/>
      <c r="P79" s="447"/>
      <c r="Q79" s="448"/>
    </row>
    <row r="80" spans="2:17" ht="343.5" customHeight="1" x14ac:dyDescent="0.25">
      <c r="B80" s="455" t="s">
        <v>42</v>
      </c>
      <c r="C80" s="455" t="s">
        <v>702</v>
      </c>
      <c r="D80" s="499" t="s">
        <v>915</v>
      </c>
      <c r="E80" s="422">
        <v>1117510514</v>
      </c>
      <c r="F80" s="502" t="s">
        <v>616</v>
      </c>
      <c r="G80" s="502" t="s">
        <v>263</v>
      </c>
      <c r="H80" s="457">
        <v>41516</v>
      </c>
      <c r="I80" s="422" t="s">
        <v>195</v>
      </c>
      <c r="J80" s="101" t="s">
        <v>916</v>
      </c>
      <c r="K80" s="101" t="s">
        <v>917</v>
      </c>
      <c r="L80" s="152" t="s">
        <v>918</v>
      </c>
      <c r="M80" s="422" t="s">
        <v>135</v>
      </c>
      <c r="N80" s="422" t="s">
        <v>135</v>
      </c>
      <c r="O80" s="422" t="s">
        <v>135</v>
      </c>
      <c r="P80" s="415"/>
      <c r="Q80" s="416"/>
    </row>
    <row r="81" spans="2:17" ht="154.5" customHeight="1" x14ac:dyDescent="0.25">
      <c r="B81" s="465"/>
      <c r="C81" s="465"/>
      <c r="D81" s="500"/>
      <c r="E81" s="451"/>
      <c r="F81" s="503"/>
      <c r="G81" s="503"/>
      <c r="H81" s="505"/>
      <c r="I81" s="451"/>
      <c r="J81" s="101" t="s">
        <v>916</v>
      </c>
      <c r="K81" s="101" t="s">
        <v>919</v>
      </c>
      <c r="L81" s="101" t="s">
        <v>920</v>
      </c>
      <c r="M81" s="451"/>
      <c r="N81" s="451"/>
      <c r="O81" s="451"/>
      <c r="P81" s="506"/>
      <c r="Q81" s="507"/>
    </row>
    <row r="82" spans="2:17" ht="99.75" customHeight="1" x14ac:dyDescent="0.25">
      <c r="B82" s="456"/>
      <c r="C82" s="456"/>
      <c r="D82" s="501"/>
      <c r="E82" s="423"/>
      <c r="F82" s="504"/>
      <c r="G82" s="504"/>
      <c r="H82" s="458"/>
      <c r="I82" s="423"/>
      <c r="J82" s="101" t="s">
        <v>921</v>
      </c>
      <c r="K82" s="101" t="s">
        <v>922</v>
      </c>
      <c r="L82" s="152" t="s">
        <v>923</v>
      </c>
      <c r="M82" s="423"/>
      <c r="N82" s="423"/>
      <c r="O82" s="423"/>
      <c r="P82" s="417"/>
      <c r="Q82" s="418"/>
    </row>
    <row r="83" spans="2:17" ht="177.75" customHeight="1" x14ac:dyDescent="0.25">
      <c r="B83" s="455" t="s">
        <v>43</v>
      </c>
      <c r="C83" s="455" t="s">
        <v>702</v>
      </c>
      <c r="D83" s="455" t="s">
        <v>924</v>
      </c>
      <c r="E83" s="455">
        <v>1117523180</v>
      </c>
      <c r="F83" s="455" t="s">
        <v>925</v>
      </c>
      <c r="G83" s="455" t="s">
        <v>301</v>
      </c>
      <c r="H83" s="455"/>
      <c r="I83" s="455"/>
      <c r="J83" s="101" t="s">
        <v>916</v>
      </c>
      <c r="K83" s="101" t="s">
        <v>293</v>
      </c>
      <c r="L83" s="152" t="s">
        <v>926</v>
      </c>
      <c r="M83" s="422" t="s">
        <v>135</v>
      </c>
      <c r="N83" s="422" t="s">
        <v>135</v>
      </c>
      <c r="O83" s="422" t="s">
        <v>135</v>
      </c>
      <c r="P83" s="508" t="s">
        <v>927</v>
      </c>
      <c r="Q83" s="509"/>
    </row>
    <row r="84" spans="2:17" ht="81" customHeight="1" x14ac:dyDescent="0.25">
      <c r="B84" s="465"/>
      <c r="C84" s="465"/>
      <c r="D84" s="465"/>
      <c r="E84" s="465"/>
      <c r="F84" s="465"/>
      <c r="G84" s="465"/>
      <c r="H84" s="465"/>
      <c r="I84" s="465"/>
      <c r="J84" s="101" t="s">
        <v>928</v>
      </c>
      <c r="K84" s="101" t="s">
        <v>929</v>
      </c>
      <c r="L84" s="152" t="s">
        <v>930</v>
      </c>
      <c r="M84" s="451"/>
      <c r="N84" s="451"/>
      <c r="O84" s="451"/>
      <c r="P84" s="510"/>
      <c r="Q84" s="511"/>
    </row>
    <row r="85" spans="2:17" ht="138" customHeight="1" x14ac:dyDescent="0.25">
      <c r="B85" s="456"/>
      <c r="C85" s="456"/>
      <c r="D85" s="456"/>
      <c r="E85" s="456"/>
      <c r="F85" s="456"/>
      <c r="G85" s="456"/>
      <c r="H85" s="456"/>
      <c r="I85" s="456"/>
      <c r="J85" s="101" t="s">
        <v>931</v>
      </c>
      <c r="K85" s="101" t="s">
        <v>932</v>
      </c>
      <c r="L85" s="152" t="s">
        <v>933</v>
      </c>
      <c r="M85" s="423"/>
      <c r="N85" s="423"/>
      <c r="O85" s="423"/>
      <c r="P85" s="512"/>
      <c r="Q85" s="513"/>
    </row>
    <row r="87" spans="2:17" ht="15.75" thickBot="1" x14ac:dyDescent="0.3"/>
    <row r="88" spans="2:17" ht="27" thickBot="1" x14ac:dyDescent="0.3">
      <c r="B88" s="430" t="s">
        <v>45</v>
      </c>
      <c r="C88" s="431"/>
      <c r="D88" s="431"/>
      <c r="E88" s="431"/>
      <c r="F88" s="431"/>
      <c r="G88" s="431"/>
      <c r="H88" s="431"/>
      <c r="I88" s="431"/>
      <c r="J88" s="431"/>
      <c r="K88" s="431"/>
      <c r="L88" s="431"/>
      <c r="M88" s="431"/>
      <c r="N88" s="432"/>
    </row>
    <row r="91" spans="2:17" ht="46.15" customHeight="1" x14ac:dyDescent="0.25">
      <c r="B91" s="9" t="s">
        <v>32</v>
      </c>
      <c r="C91" s="9" t="s">
        <v>46</v>
      </c>
      <c r="D91" s="439" t="s">
        <v>3</v>
      </c>
      <c r="E91" s="440"/>
    </row>
    <row r="92" spans="2:17" ht="46.9" customHeight="1" x14ac:dyDescent="0.25">
      <c r="B92" s="101" t="s">
        <v>122</v>
      </c>
      <c r="C92" s="185" t="s">
        <v>1524</v>
      </c>
      <c r="D92" s="449"/>
      <c r="E92" s="449"/>
    </row>
    <row r="95" spans="2:17" ht="26.25" x14ac:dyDescent="0.25">
      <c r="B95" s="433" t="s">
        <v>63</v>
      </c>
      <c r="C95" s="434"/>
      <c r="D95" s="434"/>
      <c r="E95" s="434"/>
      <c r="F95" s="434"/>
      <c r="G95" s="434"/>
      <c r="H95" s="434"/>
      <c r="I95" s="434"/>
      <c r="J95" s="434"/>
      <c r="K95" s="434"/>
      <c r="L95" s="434"/>
      <c r="M95" s="434"/>
      <c r="N95" s="434"/>
      <c r="O95" s="434"/>
      <c r="P95" s="434"/>
    </row>
    <row r="97" spans="1:26" ht="15.75" thickBot="1" x14ac:dyDescent="0.3"/>
    <row r="98" spans="1:26" ht="27" thickBot="1" x14ac:dyDescent="0.3">
      <c r="B98" s="430" t="s">
        <v>53</v>
      </c>
      <c r="C98" s="431"/>
      <c r="D98" s="431"/>
      <c r="E98" s="431"/>
      <c r="F98" s="431"/>
      <c r="G98" s="431"/>
      <c r="H98" s="431"/>
      <c r="I98" s="431"/>
      <c r="J98" s="431"/>
      <c r="K98" s="431"/>
      <c r="L98" s="431"/>
      <c r="M98" s="431"/>
      <c r="N98" s="432"/>
    </row>
    <row r="100" spans="1:26" ht="15.75" thickBot="1" x14ac:dyDescent="0.3">
      <c r="M100" s="73"/>
      <c r="N100" s="73"/>
    </row>
    <row r="101" spans="1:26" s="54" customFormat="1" ht="109.5" customHeight="1" x14ac:dyDescent="0.25">
      <c r="B101" s="18" t="s">
        <v>144</v>
      </c>
      <c r="C101" s="18" t="s">
        <v>145</v>
      </c>
      <c r="D101" s="18" t="s">
        <v>146</v>
      </c>
      <c r="E101" s="18" t="s">
        <v>44</v>
      </c>
      <c r="F101" s="18" t="s">
        <v>21</v>
      </c>
      <c r="G101" s="18" t="s">
        <v>99</v>
      </c>
      <c r="H101" s="18" t="s">
        <v>16</v>
      </c>
      <c r="I101" s="18" t="s">
        <v>9</v>
      </c>
      <c r="J101" s="18" t="s">
        <v>30</v>
      </c>
      <c r="K101" s="18" t="s">
        <v>60</v>
      </c>
      <c r="L101" s="18" t="s">
        <v>19</v>
      </c>
      <c r="M101" s="17" t="s">
        <v>25</v>
      </c>
      <c r="N101" s="18" t="s">
        <v>147</v>
      </c>
      <c r="O101" s="18" t="s">
        <v>35</v>
      </c>
      <c r="P101" s="192" t="s">
        <v>10</v>
      </c>
      <c r="Q101" s="192" t="s">
        <v>18</v>
      </c>
    </row>
    <row r="102" spans="1:26" s="86" customFormat="1" ht="60" x14ac:dyDescent="0.25">
      <c r="A102" s="74">
        <v>1</v>
      </c>
      <c r="B102" s="75"/>
      <c r="C102" s="76"/>
      <c r="D102" s="75"/>
      <c r="E102" s="77"/>
      <c r="F102" s="78"/>
      <c r="G102" s="79"/>
      <c r="H102" s="80"/>
      <c r="I102" s="81"/>
      <c r="J102" s="81"/>
      <c r="K102" s="81"/>
      <c r="L102" s="81"/>
      <c r="M102" s="82"/>
      <c r="N102" s="82">
        <f>+M102*G102</f>
        <v>0</v>
      </c>
      <c r="O102" s="83"/>
      <c r="P102" s="83"/>
      <c r="Q102" s="84" t="s">
        <v>934</v>
      </c>
      <c r="R102" s="85"/>
      <c r="S102" s="85"/>
      <c r="T102" s="85"/>
      <c r="U102" s="85"/>
      <c r="V102" s="85"/>
      <c r="W102" s="85"/>
      <c r="X102" s="85"/>
      <c r="Y102" s="85"/>
      <c r="Z102" s="85"/>
    </row>
    <row r="103" spans="1:26" s="86" customFormat="1" x14ac:dyDescent="0.25">
      <c r="A103" s="74"/>
      <c r="B103" s="87" t="s">
        <v>15</v>
      </c>
      <c r="C103" s="76"/>
      <c r="D103" s="75"/>
      <c r="E103" s="77"/>
      <c r="F103" s="78"/>
      <c r="G103" s="78"/>
      <c r="H103" s="78"/>
      <c r="I103" s="81"/>
      <c r="J103" s="81"/>
      <c r="K103" s="88">
        <f>SUM(K102:K102)</f>
        <v>0</v>
      </c>
      <c r="L103" s="88">
        <f>SUM(L102:L102)</f>
        <v>0</v>
      </c>
      <c r="M103" s="89">
        <f>SUM(M102:M102)</f>
        <v>0</v>
      </c>
      <c r="N103" s="88">
        <f>SUM(N102:N102)</f>
        <v>0</v>
      </c>
      <c r="O103" s="83"/>
      <c r="P103" s="83"/>
      <c r="Q103" s="90"/>
    </row>
    <row r="104" spans="1:26" x14ac:dyDescent="0.25">
      <c r="E104" s="91"/>
    </row>
    <row r="105" spans="1:26" ht="18.75" x14ac:dyDescent="0.25">
      <c r="B105" s="94" t="s">
        <v>31</v>
      </c>
      <c r="C105" s="10">
        <f>+K103</f>
        <v>0</v>
      </c>
      <c r="H105" s="96"/>
      <c r="I105" s="96"/>
      <c r="J105" s="96"/>
      <c r="K105" s="96"/>
      <c r="L105" s="96"/>
      <c r="M105" s="96"/>
    </row>
    <row r="107" spans="1:26" ht="15.75" thickBot="1" x14ac:dyDescent="0.3"/>
    <row r="108" spans="1:26" ht="37.15" customHeight="1" thickBot="1" x14ac:dyDescent="0.3">
      <c r="B108" s="11" t="s">
        <v>48</v>
      </c>
      <c r="C108" s="12" t="s">
        <v>49</v>
      </c>
      <c r="D108" s="11" t="s">
        <v>50</v>
      </c>
      <c r="E108" s="12" t="s">
        <v>54</v>
      </c>
    </row>
    <row r="109" spans="1:26" ht="41.45" customHeight="1" x14ac:dyDescent="0.25">
      <c r="B109" s="8" t="s">
        <v>123</v>
      </c>
      <c r="C109" s="102">
        <v>20</v>
      </c>
      <c r="D109" s="102">
        <v>0</v>
      </c>
      <c r="E109" s="450">
        <f>+D109+D110+D111</f>
        <v>0</v>
      </c>
    </row>
    <row r="110" spans="1:26" x14ac:dyDescent="0.25">
      <c r="B110" s="8" t="s">
        <v>124</v>
      </c>
      <c r="C110" s="185">
        <v>30</v>
      </c>
      <c r="D110" s="185">
        <v>0</v>
      </c>
      <c r="E110" s="451"/>
    </row>
    <row r="111" spans="1:26" ht="15.75" thickBot="1" x14ac:dyDescent="0.3">
      <c r="B111" s="8" t="s">
        <v>125</v>
      </c>
      <c r="C111" s="103">
        <v>40</v>
      </c>
      <c r="D111" s="103">
        <v>0</v>
      </c>
      <c r="E111" s="452"/>
    </row>
    <row r="113" spans="2:17" ht="15.75" thickBot="1" x14ac:dyDescent="0.3"/>
    <row r="114" spans="2:17" ht="27" thickBot="1" x14ac:dyDescent="0.3">
      <c r="B114" s="430" t="s">
        <v>51</v>
      </c>
      <c r="C114" s="431"/>
      <c r="D114" s="431"/>
      <c r="E114" s="431"/>
      <c r="F114" s="431"/>
      <c r="G114" s="431"/>
      <c r="H114" s="431"/>
      <c r="I114" s="431"/>
      <c r="J114" s="431"/>
      <c r="K114" s="431"/>
      <c r="L114" s="431"/>
      <c r="M114" s="431"/>
      <c r="N114" s="432"/>
    </row>
    <row r="116" spans="2:17" ht="76.5" customHeight="1" x14ac:dyDescent="0.25">
      <c r="B116" s="197" t="s">
        <v>0</v>
      </c>
      <c r="C116" s="197" t="s">
        <v>38</v>
      </c>
      <c r="D116" s="197" t="s">
        <v>39</v>
      </c>
      <c r="E116" s="197" t="s">
        <v>112</v>
      </c>
      <c r="F116" s="197" t="s">
        <v>114</v>
      </c>
      <c r="G116" s="197" t="s">
        <v>115</v>
      </c>
      <c r="H116" s="197" t="s">
        <v>116</v>
      </c>
      <c r="I116" s="197" t="s">
        <v>113</v>
      </c>
      <c r="J116" s="439" t="s">
        <v>117</v>
      </c>
      <c r="K116" s="443"/>
      <c r="L116" s="440"/>
      <c r="M116" s="197" t="s">
        <v>121</v>
      </c>
      <c r="N116" s="197" t="s">
        <v>40</v>
      </c>
      <c r="O116" s="197" t="s">
        <v>41</v>
      </c>
      <c r="P116" s="439" t="s">
        <v>3</v>
      </c>
      <c r="Q116" s="440"/>
    </row>
    <row r="117" spans="2:17" ht="60.75" customHeight="1" x14ac:dyDescent="0.25">
      <c r="B117" s="100"/>
      <c r="C117" s="100"/>
      <c r="D117" s="98"/>
      <c r="E117" s="98"/>
      <c r="F117" s="98"/>
      <c r="G117" s="98"/>
      <c r="H117" s="98"/>
      <c r="I117" s="43"/>
      <c r="J117" s="43"/>
      <c r="K117" s="100"/>
      <c r="L117" s="98"/>
      <c r="M117" s="69"/>
      <c r="N117" s="69"/>
      <c r="O117" s="69"/>
      <c r="P117" s="449"/>
      <c r="Q117" s="449"/>
    </row>
    <row r="118" spans="2:17" ht="60.75" customHeight="1" x14ac:dyDescent="0.25">
      <c r="B118" s="100"/>
      <c r="C118" s="100"/>
      <c r="D118" s="98"/>
      <c r="E118" s="98"/>
      <c r="F118" s="98"/>
      <c r="G118" s="98"/>
      <c r="H118" s="98"/>
      <c r="I118" s="43"/>
      <c r="J118" s="43"/>
      <c r="K118" s="100"/>
      <c r="L118" s="98"/>
      <c r="M118" s="69"/>
      <c r="N118" s="69"/>
      <c r="O118" s="69"/>
      <c r="P118" s="185"/>
      <c r="Q118" s="185"/>
    </row>
    <row r="119" spans="2:17" ht="33.6" customHeight="1" x14ac:dyDescent="0.25">
      <c r="B119" s="100"/>
      <c r="C119" s="100"/>
      <c r="D119" s="98"/>
      <c r="E119" s="98"/>
      <c r="F119" s="98"/>
      <c r="G119" s="98"/>
      <c r="H119" s="98"/>
      <c r="I119" s="43"/>
      <c r="J119" s="43"/>
      <c r="K119" s="98"/>
      <c r="L119" s="98"/>
      <c r="M119" s="69"/>
      <c r="N119" s="69"/>
      <c r="O119" s="69"/>
      <c r="P119" s="449"/>
      <c r="Q119" s="449"/>
    </row>
    <row r="123" spans="2:17" ht="54" customHeight="1" x14ac:dyDescent="0.25">
      <c r="B123" s="21" t="s">
        <v>32</v>
      </c>
      <c r="C123" s="21" t="s">
        <v>48</v>
      </c>
      <c r="D123" s="239" t="s">
        <v>49</v>
      </c>
      <c r="E123" s="21" t="s">
        <v>50</v>
      </c>
      <c r="F123" s="239" t="s">
        <v>55</v>
      </c>
      <c r="G123" s="105"/>
    </row>
    <row r="124" spans="2:17" ht="120.75" customHeight="1" x14ac:dyDescent="0.2">
      <c r="B124" s="466" t="s">
        <v>52</v>
      </c>
      <c r="C124" s="104" t="s">
        <v>126</v>
      </c>
      <c r="D124" s="234">
        <v>25</v>
      </c>
      <c r="E124" s="234">
        <v>0</v>
      </c>
      <c r="F124" s="427">
        <f>+E124+E125+E126</f>
        <v>0</v>
      </c>
      <c r="G124" s="105"/>
    </row>
    <row r="125" spans="2:17" ht="76.150000000000006" customHeight="1" x14ac:dyDescent="0.2">
      <c r="B125" s="466"/>
      <c r="C125" s="104" t="s">
        <v>127</v>
      </c>
      <c r="D125" s="238">
        <v>25</v>
      </c>
      <c r="E125" s="234">
        <v>0</v>
      </c>
      <c r="F125" s="427"/>
      <c r="G125" s="105"/>
    </row>
    <row r="126" spans="2:17" ht="69" customHeight="1" x14ac:dyDescent="0.2">
      <c r="B126" s="466"/>
      <c r="C126" s="104" t="s">
        <v>128</v>
      </c>
      <c r="D126" s="234">
        <v>10</v>
      </c>
      <c r="E126" s="234">
        <v>0</v>
      </c>
      <c r="F126" s="427"/>
      <c r="G126" s="105"/>
    </row>
    <row r="127" spans="2:17" x14ac:dyDescent="0.25">
      <c r="C127" s="42"/>
    </row>
    <row r="130" spans="2:5" x14ac:dyDescent="0.25">
      <c r="B130" s="68" t="s">
        <v>56</v>
      </c>
    </row>
    <row r="133" spans="2:5" x14ac:dyDescent="0.25">
      <c r="B133" s="22" t="s">
        <v>32</v>
      </c>
      <c r="C133" s="22" t="s">
        <v>57</v>
      </c>
      <c r="D133" s="21" t="s">
        <v>50</v>
      </c>
      <c r="E133" s="21" t="s">
        <v>15</v>
      </c>
    </row>
    <row r="134" spans="2:5" ht="28.5" x14ac:dyDescent="0.25">
      <c r="B134" s="70" t="s">
        <v>58</v>
      </c>
      <c r="C134" s="71">
        <v>40</v>
      </c>
      <c r="D134" s="185">
        <f>+E109</f>
        <v>0</v>
      </c>
      <c r="E134" s="422">
        <f>+D134+D135</f>
        <v>0</v>
      </c>
    </row>
    <row r="135" spans="2:5" ht="57" x14ac:dyDescent="0.25">
      <c r="B135" s="70" t="s">
        <v>59</v>
      </c>
      <c r="C135" s="71">
        <v>60</v>
      </c>
      <c r="D135" s="185">
        <f>+F124</f>
        <v>0</v>
      </c>
      <c r="E135" s="423"/>
    </row>
  </sheetData>
  <mergeCells count="70">
    <mergeCell ref="E134:E135"/>
    <mergeCell ref="J116:L116"/>
    <mergeCell ref="P116:Q116"/>
    <mergeCell ref="P117:Q117"/>
    <mergeCell ref="P119:Q119"/>
    <mergeCell ref="B124:B126"/>
    <mergeCell ref="F124:F126"/>
    <mergeCell ref="D91:E91"/>
    <mergeCell ref="D92:E92"/>
    <mergeCell ref="B95:P95"/>
    <mergeCell ref="B98:N98"/>
    <mergeCell ref="E109:E111"/>
    <mergeCell ref="B114:N114"/>
    <mergeCell ref="B88:N88"/>
    <mergeCell ref="N80:N82"/>
    <mergeCell ref="O80:O82"/>
    <mergeCell ref="P80:Q82"/>
    <mergeCell ref="B83:B85"/>
    <mergeCell ref="C83:C85"/>
    <mergeCell ref="D83:D85"/>
    <mergeCell ref="E83:E85"/>
    <mergeCell ref="F83:F85"/>
    <mergeCell ref="G83:G85"/>
    <mergeCell ref="H83:H85"/>
    <mergeCell ref="I83:I85"/>
    <mergeCell ref="M83:M85"/>
    <mergeCell ref="N83:N85"/>
    <mergeCell ref="O83:O85"/>
    <mergeCell ref="P83:Q85"/>
    <mergeCell ref="G80:G82"/>
    <mergeCell ref="H80:H82"/>
    <mergeCell ref="I80:I82"/>
    <mergeCell ref="M80:M82"/>
    <mergeCell ref="H78:H79"/>
    <mergeCell ref="I78:I79"/>
    <mergeCell ref="J78:L78"/>
    <mergeCell ref="M78:M79"/>
    <mergeCell ref="G78:G79"/>
    <mergeCell ref="B80:B82"/>
    <mergeCell ref="C80:C82"/>
    <mergeCell ref="D80:D82"/>
    <mergeCell ref="E80:E82"/>
    <mergeCell ref="F80:F82"/>
    <mergeCell ref="P78:Q79"/>
    <mergeCell ref="N78:N79"/>
    <mergeCell ref="O78:O79"/>
    <mergeCell ref="B57:B58"/>
    <mergeCell ref="C57:C58"/>
    <mergeCell ref="D57:E57"/>
    <mergeCell ref="B78:B79"/>
    <mergeCell ref="C78:C79"/>
    <mergeCell ref="D78:D79"/>
    <mergeCell ref="E78:E79"/>
    <mergeCell ref="F78:F79"/>
    <mergeCell ref="C61:N61"/>
    <mergeCell ref="B63:N63"/>
    <mergeCell ref="O66:P66"/>
    <mergeCell ref="O67:P67"/>
    <mergeCell ref="B73:Q73"/>
    <mergeCell ref="B2:P2"/>
    <mergeCell ref="B4:P4"/>
    <mergeCell ref="C6:N6"/>
    <mergeCell ref="C7:N7"/>
    <mergeCell ref="C8:N8"/>
    <mergeCell ref="M48:N48"/>
    <mergeCell ref="C9:N9"/>
    <mergeCell ref="B14:C24"/>
    <mergeCell ref="C10:E10"/>
    <mergeCell ref="B25:C25"/>
    <mergeCell ref="E43:E44"/>
  </mergeCells>
  <dataValidations count="2">
    <dataValidation type="decimal" allowBlank="1" showInputMessage="1" showErrorMessage="1" sqref="WVH983051 WLL983051 C65547 IV65547 SR65547 ACN65547 AMJ65547 AWF65547 BGB65547 BPX65547 BZT65547 CJP65547 CTL65547 DDH65547 DND65547 DWZ65547 EGV65547 EQR65547 FAN65547 FKJ65547 FUF65547 GEB65547 GNX65547 GXT65547 HHP65547 HRL65547 IBH65547 ILD65547 IUZ65547 JEV65547 JOR65547 JYN65547 KIJ65547 KSF65547 LCB65547 LLX65547 LVT65547 MFP65547 MPL65547 MZH65547 NJD65547 NSZ65547 OCV65547 OMR65547 OWN65547 PGJ65547 PQF65547 QAB65547 QJX65547 QTT65547 RDP65547 RNL65547 RXH65547 SHD65547 SQZ65547 TAV65547 TKR65547 TUN65547 UEJ65547 UOF65547 UYB65547 VHX65547 VRT65547 WBP65547 WLL65547 WVH65547 C131083 IV131083 SR131083 ACN131083 AMJ131083 AWF131083 BGB131083 BPX131083 BZT131083 CJP131083 CTL131083 DDH131083 DND131083 DWZ131083 EGV131083 EQR131083 FAN131083 FKJ131083 FUF131083 GEB131083 GNX131083 GXT131083 HHP131083 HRL131083 IBH131083 ILD131083 IUZ131083 JEV131083 JOR131083 JYN131083 KIJ131083 KSF131083 LCB131083 LLX131083 LVT131083 MFP131083 MPL131083 MZH131083 NJD131083 NSZ131083 OCV131083 OMR131083 OWN131083 PGJ131083 PQF131083 QAB131083 QJX131083 QTT131083 RDP131083 RNL131083 RXH131083 SHD131083 SQZ131083 TAV131083 TKR131083 TUN131083 UEJ131083 UOF131083 UYB131083 VHX131083 VRT131083 WBP131083 WLL131083 WVH131083 C196619 IV196619 SR196619 ACN196619 AMJ196619 AWF196619 BGB196619 BPX196619 BZT196619 CJP196619 CTL196619 DDH196619 DND196619 DWZ196619 EGV196619 EQR196619 FAN196619 FKJ196619 FUF196619 GEB196619 GNX196619 GXT196619 HHP196619 HRL196619 IBH196619 ILD196619 IUZ196619 JEV196619 JOR196619 JYN196619 KIJ196619 KSF196619 LCB196619 LLX196619 LVT196619 MFP196619 MPL196619 MZH196619 NJD196619 NSZ196619 OCV196619 OMR196619 OWN196619 PGJ196619 PQF196619 QAB196619 QJX196619 QTT196619 RDP196619 RNL196619 RXH196619 SHD196619 SQZ196619 TAV196619 TKR196619 TUN196619 UEJ196619 UOF196619 UYB196619 VHX196619 VRT196619 WBP196619 WLL196619 WVH196619 C262155 IV262155 SR262155 ACN262155 AMJ262155 AWF262155 BGB262155 BPX262155 BZT262155 CJP262155 CTL262155 DDH262155 DND262155 DWZ262155 EGV262155 EQR262155 FAN262155 FKJ262155 FUF262155 GEB262155 GNX262155 GXT262155 HHP262155 HRL262155 IBH262155 ILD262155 IUZ262155 JEV262155 JOR262155 JYN262155 KIJ262155 KSF262155 LCB262155 LLX262155 LVT262155 MFP262155 MPL262155 MZH262155 NJD262155 NSZ262155 OCV262155 OMR262155 OWN262155 PGJ262155 PQF262155 QAB262155 QJX262155 QTT262155 RDP262155 RNL262155 RXH262155 SHD262155 SQZ262155 TAV262155 TKR262155 TUN262155 UEJ262155 UOF262155 UYB262155 VHX262155 VRT262155 WBP262155 WLL262155 WVH262155 C327691 IV327691 SR327691 ACN327691 AMJ327691 AWF327691 BGB327691 BPX327691 BZT327691 CJP327691 CTL327691 DDH327691 DND327691 DWZ327691 EGV327691 EQR327691 FAN327691 FKJ327691 FUF327691 GEB327691 GNX327691 GXT327691 HHP327691 HRL327691 IBH327691 ILD327691 IUZ327691 JEV327691 JOR327691 JYN327691 KIJ327691 KSF327691 LCB327691 LLX327691 LVT327691 MFP327691 MPL327691 MZH327691 NJD327691 NSZ327691 OCV327691 OMR327691 OWN327691 PGJ327691 PQF327691 QAB327691 QJX327691 QTT327691 RDP327691 RNL327691 RXH327691 SHD327691 SQZ327691 TAV327691 TKR327691 TUN327691 UEJ327691 UOF327691 UYB327691 VHX327691 VRT327691 WBP327691 WLL327691 WVH327691 C393227 IV393227 SR393227 ACN393227 AMJ393227 AWF393227 BGB393227 BPX393227 BZT393227 CJP393227 CTL393227 DDH393227 DND393227 DWZ393227 EGV393227 EQR393227 FAN393227 FKJ393227 FUF393227 GEB393227 GNX393227 GXT393227 HHP393227 HRL393227 IBH393227 ILD393227 IUZ393227 JEV393227 JOR393227 JYN393227 KIJ393227 KSF393227 LCB393227 LLX393227 LVT393227 MFP393227 MPL393227 MZH393227 NJD393227 NSZ393227 OCV393227 OMR393227 OWN393227 PGJ393227 PQF393227 QAB393227 QJX393227 QTT393227 RDP393227 RNL393227 RXH393227 SHD393227 SQZ393227 TAV393227 TKR393227 TUN393227 UEJ393227 UOF393227 UYB393227 VHX393227 VRT393227 WBP393227 WLL393227 WVH393227 C458763 IV458763 SR458763 ACN458763 AMJ458763 AWF458763 BGB458763 BPX458763 BZT458763 CJP458763 CTL458763 DDH458763 DND458763 DWZ458763 EGV458763 EQR458763 FAN458763 FKJ458763 FUF458763 GEB458763 GNX458763 GXT458763 HHP458763 HRL458763 IBH458763 ILD458763 IUZ458763 JEV458763 JOR458763 JYN458763 KIJ458763 KSF458763 LCB458763 LLX458763 LVT458763 MFP458763 MPL458763 MZH458763 NJD458763 NSZ458763 OCV458763 OMR458763 OWN458763 PGJ458763 PQF458763 QAB458763 QJX458763 QTT458763 RDP458763 RNL458763 RXH458763 SHD458763 SQZ458763 TAV458763 TKR458763 TUN458763 UEJ458763 UOF458763 UYB458763 VHX458763 VRT458763 WBP458763 WLL458763 WVH458763 C524299 IV524299 SR524299 ACN524299 AMJ524299 AWF524299 BGB524299 BPX524299 BZT524299 CJP524299 CTL524299 DDH524299 DND524299 DWZ524299 EGV524299 EQR524299 FAN524299 FKJ524299 FUF524299 GEB524299 GNX524299 GXT524299 HHP524299 HRL524299 IBH524299 ILD524299 IUZ524299 JEV524299 JOR524299 JYN524299 KIJ524299 KSF524299 LCB524299 LLX524299 LVT524299 MFP524299 MPL524299 MZH524299 NJD524299 NSZ524299 OCV524299 OMR524299 OWN524299 PGJ524299 PQF524299 QAB524299 QJX524299 QTT524299 RDP524299 RNL524299 RXH524299 SHD524299 SQZ524299 TAV524299 TKR524299 TUN524299 UEJ524299 UOF524299 UYB524299 VHX524299 VRT524299 WBP524299 WLL524299 WVH524299 C589835 IV589835 SR589835 ACN589835 AMJ589835 AWF589835 BGB589835 BPX589835 BZT589835 CJP589835 CTL589835 DDH589835 DND589835 DWZ589835 EGV589835 EQR589835 FAN589835 FKJ589835 FUF589835 GEB589835 GNX589835 GXT589835 HHP589835 HRL589835 IBH589835 ILD589835 IUZ589835 JEV589835 JOR589835 JYN589835 KIJ589835 KSF589835 LCB589835 LLX589835 LVT589835 MFP589835 MPL589835 MZH589835 NJD589835 NSZ589835 OCV589835 OMR589835 OWN589835 PGJ589835 PQF589835 QAB589835 QJX589835 QTT589835 RDP589835 RNL589835 RXH589835 SHD589835 SQZ589835 TAV589835 TKR589835 TUN589835 UEJ589835 UOF589835 UYB589835 VHX589835 VRT589835 WBP589835 WLL589835 WVH589835 C655371 IV655371 SR655371 ACN655371 AMJ655371 AWF655371 BGB655371 BPX655371 BZT655371 CJP655371 CTL655371 DDH655371 DND655371 DWZ655371 EGV655371 EQR655371 FAN655371 FKJ655371 FUF655371 GEB655371 GNX655371 GXT655371 HHP655371 HRL655371 IBH655371 ILD655371 IUZ655371 JEV655371 JOR655371 JYN655371 KIJ655371 KSF655371 LCB655371 LLX655371 LVT655371 MFP655371 MPL655371 MZH655371 NJD655371 NSZ655371 OCV655371 OMR655371 OWN655371 PGJ655371 PQF655371 QAB655371 QJX655371 QTT655371 RDP655371 RNL655371 RXH655371 SHD655371 SQZ655371 TAV655371 TKR655371 TUN655371 UEJ655371 UOF655371 UYB655371 VHX655371 VRT655371 WBP655371 WLL655371 WVH655371 C720907 IV720907 SR720907 ACN720907 AMJ720907 AWF720907 BGB720907 BPX720907 BZT720907 CJP720907 CTL720907 DDH720907 DND720907 DWZ720907 EGV720907 EQR720907 FAN720907 FKJ720907 FUF720907 GEB720907 GNX720907 GXT720907 HHP720907 HRL720907 IBH720907 ILD720907 IUZ720907 JEV720907 JOR720907 JYN720907 KIJ720907 KSF720907 LCB720907 LLX720907 LVT720907 MFP720907 MPL720907 MZH720907 NJD720907 NSZ720907 OCV720907 OMR720907 OWN720907 PGJ720907 PQF720907 QAB720907 QJX720907 QTT720907 RDP720907 RNL720907 RXH720907 SHD720907 SQZ720907 TAV720907 TKR720907 TUN720907 UEJ720907 UOF720907 UYB720907 VHX720907 VRT720907 WBP720907 WLL720907 WVH720907 C786443 IV786443 SR786443 ACN786443 AMJ786443 AWF786443 BGB786443 BPX786443 BZT786443 CJP786443 CTL786443 DDH786443 DND786443 DWZ786443 EGV786443 EQR786443 FAN786443 FKJ786443 FUF786443 GEB786443 GNX786443 GXT786443 HHP786443 HRL786443 IBH786443 ILD786443 IUZ786443 JEV786443 JOR786443 JYN786443 KIJ786443 KSF786443 LCB786443 LLX786443 LVT786443 MFP786443 MPL786443 MZH786443 NJD786443 NSZ786443 OCV786443 OMR786443 OWN786443 PGJ786443 PQF786443 QAB786443 QJX786443 QTT786443 RDP786443 RNL786443 RXH786443 SHD786443 SQZ786443 TAV786443 TKR786443 TUN786443 UEJ786443 UOF786443 UYB786443 VHX786443 VRT786443 WBP786443 WLL786443 WVH786443 C851979 IV851979 SR851979 ACN851979 AMJ851979 AWF851979 BGB851979 BPX851979 BZT851979 CJP851979 CTL851979 DDH851979 DND851979 DWZ851979 EGV851979 EQR851979 FAN851979 FKJ851979 FUF851979 GEB851979 GNX851979 GXT851979 HHP851979 HRL851979 IBH851979 ILD851979 IUZ851979 JEV851979 JOR851979 JYN851979 KIJ851979 KSF851979 LCB851979 LLX851979 LVT851979 MFP851979 MPL851979 MZH851979 NJD851979 NSZ851979 OCV851979 OMR851979 OWN851979 PGJ851979 PQF851979 QAB851979 QJX851979 QTT851979 RDP851979 RNL851979 RXH851979 SHD851979 SQZ851979 TAV851979 TKR851979 TUN851979 UEJ851979 UOF851979 UYB851979 VHX851979 VRT851979 WBP851979 WLL851979 WVH851979 C917515 IV917515 SR917515 ACN917515 AMJ917515 AWF917515 BGB917515 BPX917515 BZT917515 CJP917515 CTL917515 DDH917515 DND917515 DWZ917515 EGV917515 EQR917515 FAN917515 FKJ917515 FUF917515 GEB917515 GNX917515 GXT917515 HHP917515 HRL917515 IBH917515 ILD917515 IUZ917515 JEV917515 JOR917515 JYN917515 KIJ917515 KSF917515 LCB917515 LLX917515 LVT917515 MFP917515 MPL917515 MZH917515 NJD917515 NSZ917515 OCV917515 OMR917515 OWN917515 PGJ917515 PQF917515 QAB917515 QJX917515 QTT917515 RDP917515 RNL917515 RXH917515 SHD917515 SQZ917515 TAV917515 TKR917515 TUN917515 UEJ917515 UOF917515 UYB917515 VHX917515 VRT917515 WBP917515 WLL917515 WVH917515 C983051 IV983051 SR983051 ACN983051 AMJ983051 AWF983051 BGB983051 BPX983051 BZT983051 CJP983051 CTL983051 DDH983051 DND983051 DWZ983051 EGV983051 EQR983051 FAN983051 FKJ983051 FUF983051 GEB983051 GNX983051 GXT983051 HHP983051 HRL983051 IBH983051 ILD983051 IUZ983051 JEV983051 JOR983051 JYN983051 KIJ983051 KSF983051 LCB983051 LLX983051 LVT983051 MFP983051 MPL983051 MZH983051 NJD983051 NSZ983051 OCV983051 OMR983051 OWN983051 PGJ983051 PQF983051 QAB983051 QJX983051 QTT983051 RDP983051 RNL983051 RXH983051 SHD983051 SQZ983051 TAV983051 TKR983051 TUN983051 UEJ983051 UOF983051 UYB983051 VHX983051 VRT983051 WBP983051 IV27:IV47 SR27:SR47 ACN27:ACN47 AMJ27:AMJ47 AWF27:AWF47 BGB27:BGB47 BPX27:BPX47 BZT27:BZT47 CJP27:CJP47 CTL27:CTL47 DDH27:DDH47 DND27:DND47 DWZ27:DWZ47 EGV27:EGV47 EQR27:EQR47 FAN27:FAN47 FKJ27:FKJ47 FUF27:FUF47 GEB27:GEB47 GNX27:GNX47 GXT27:GXT47 HHP27:HHP47 HRL27:HRL47 IBH27:IBH47 ILD27:ILD47 IUZ27:IUZ47 JEV27:JEV47 JOR27:JOR47 JYN27:JYN47 KIJ27:KIJ47 KSF27:KSF47 LCB27:LCB47 LLX27:LLX47 LVT27:LVT47 MFP27:MFP47 MPL27:MPL47 MZH27:MZH47 NJD27:NJD47 NSZ27:NSZ47 OCV27:OCV47 OMR27:OMR47 OWN27:OWN47 PGJ27:PGJ47 PQF27:PQF47 QAB27:QAB47 QJX27:QJX47 QTT27:QTT47 RDP27:RDP47 RNL27:RNL47 RXH27:RXH47 SHD27:SHD47 SQZ27:SQZ47 TAV27:TAV47 TKR27:TKR47 TUN27:TUN47 UEJ27:UEJ47 UOF27:UOF47 UYB27:UYB47 VHX27:VHX47 VRT27:VRT47 WBP27:WBP47 WLL27:WLL47 WVH27:WVH47">
      <formula1>0</formula1>
      <formula2>1</formula2>
    </dataValidation>
    <dataValidation type="list" allowBlank="1" showInputMessage="1" showErrorMessage="1" sqref="WVE983051 A65547 IS65547 SO65547 ACK65547 AMG65547 AWC65547 BFY65547 BPU65547 BZQ65547 CJM65547 CTI65547 DDE65547 DNA65547 DWW65547 EGS65547 EQO65547 FAK65547 FKG65547 FUC65547 GDY65547 GNU65547 GXQ65547 HHM65547 HRI65547 IBE65547 ILA65547 IUW65547 JES65547 JOO65547 JYK65547 KIG65547 KSC65547 LBY65547 LLU65547 LVQ65547 MFM65547 MPI65547 MZE65547 NJA65547 NSW65547 OCS65547 OMO65547 OWK65547 PGG65547 PQC65547 PZY65547 QJU65547 QTQ65547 RDM65547 RNI65547 RXE65547 SHA65547 SQW65547 TAS65547 TKO65547 TUK65547 UEG65547 UOC65547 UXY65547 VHU65547 VRQ65547 WBM65547 WLI65547 WVE65547 A131083 IS131083 SO131083 ACK131083 AMG131083 AWC131083 BFY131083 BPU131083 BZQ131083 CJM131083 CTI131083 DDE131083 DNA131083 DWW131083 EGS131083 EQO131083 FAK131083 FKG131083 FUC131083 GDY131083 GNU131083 GXQ131083 HHM131083 HRI131083 IBE131083 ILA131083 IUW131083 JES131083 JOO131083 JYK131083 KIG131083 KSC131083 LBY131083 LLU131083 LVQ131083 MFM131083 MPI131083 MZE131083 NJA131083 NSW131083 OCS131083 OMO131083 OWK131083 PGG131083 PQC131083 PZY131083 QJU131083 QTQ131083 RDM131083 RNI131083 RXE131083 SHA131083 SQW131083 TAS131083 TKO131083 TUK131083 UEG131083 UOC131083 UXY131083 VHU131083 VRQ131083 WBM131083 WLI131083 WVE131083 A196619 IS196619 SO196619 ACK196619 AMG196619 AWC196619 BFY196619 BPU196619 BZQ196619 CJM196619 CTI196619 DDE196619 DNA196619 DWW196619 EGS196619 EQO196619 FAK196619 FKG196619 FUC196619 GDY196619 GNU196619 GXQ196619 HHM196619 HRI196619 IBE196619 ILA196619 IUW196619 JES196619 JOO196619 JYK196619 KIG196619 KSC196619 LBY196619 LLU196619 LVQ196619 MFM196619 MPI196619 MZE196619 NJA196619 NSW196619 OCS196619 OMO196619 OWK196619 PGG196619 PQC196619 PZY196619 QJU196619 QTQ196619 RDM196619 RNI196619 RXE196619 SHA196619 SQW196619 TAS196619 TKO196619 TUK196619 UEG196619 UOC196619 UXY196619 VHU196619 VRQ196619 WBM196619 WLI196619 WVE196619 A262155 IS262155 SO262155 ACK262155 AMG262155 AWC262155 BFY262155 BPU262155 BZQ262155 CJM262155 CTI262155 DDE262155 DNA262155 DWW262155 EGS262155 EQO262155 FAK262155 FKG262155 FUC262155 GDY262155 GNU262155 GXQ262155 HHM262155 HRI262155 IBE262155 ILA262155 IUW262155 JES262155 JOO262155 JYK262155 KIG262155 KSC262155 LBY262155 LLU262155 LVQ262155 MFM262155 MPI262155 MZE262155 NJA262155 NSW262155 OCS262155 OMO262155 OWK262155 PGG262155 PQC262155 PZY262155 QJU262155 QTQ262155 RDM262155 RNI262155 RXE262155 SHA262155 SQW262155 TAS262155 TKO262155 TUK262155 UEG262155 UOC262155 UXY262155 VHU262155 VRQ262155 WBM262155 WLI262155 WVE262155 A327691 IS327691 SO327691 ACK327691 AMG327691 AWC327691 BFY327691 BPU327691 BZQ327691 CJM327691 CTI327691 DDE327691 DNA327691 DWW327691 EGS327691 EQO327691 FAK327691 FKG327691 FUC327691 GDY327691 GNU327691 GXQ327691 HHM327691 HRI327691 IBE327691 ILA327691 IUW327691 JES327691 JOO327691 JYK327691 KIG327691 KSC327691 LBY327691 LLU327691 LVQ327691 MFM327691 MPI327691 MZE327691 NJA327691 NSW327691 OCS327691 OMO327691 OWK327691 PGG327691 PQC327691 PZY327691 QJU327691 QTQ327691 RDM327691 RNI327691 RXE327691 SHA327691 SQW327691 TAS327691 TKO327691 TUK327691 UEG327691 UOC327691 UXY327691 VHU327691 VRQ327691 WBM327691 WLI327691 WVE327691 A393227 IS393227 SO393227 ACK393227 AMG393227 AWC393227 BFY393227 BPU393227 BZQ393227 CJM393227 CTI393227 DDE393227 DNA393227 DWW393227 EGS393227 EQO393227 FAK393227 FKG393227 FUC393227 GDY393227 GNU393227 GXQ393227 HHM393227 HRI393227 IBE393227 ILA393227 IUW393227 JES393227 JOO393227 JYK393227 KIG393227 KSC393227 LBY393227 LLU393227 LVQ393227 MFM393227 MPI393227 MZE393227 NJA393227 NSW393227 OCS393227 OMO393227 OWK393227 PGG393227 PQC393227 PZY393227 QJU393227 QTQ393227 RDM393227 RNI393227 RXE393227 SHA393227 SQW393227 TAS393227 TKO393227 TUK393227 UEG393227 UOC393227 UXY393227 VHU393227 VRQ393227 WBM393227 WLI393227 WVE393227 A458763 IS458763 SO458763 ACK458763 AMG458763 AWC458763 BFY458763 BPU458763 BZQ458763 CJM458763 CTI458763 DDE458763 DNA458763 DWW458763 EGS458763 EQO458763 FAK458763 FKG458763 FUC458763 GDY458763 GNU458763 GXQ458763 HHM458763 HRI458763 IBE458763 ILA458763 IUW458763 JES458763 JOO458763 JYK458763 KIG458763 KSC458763 LBY458763 LLU458763 LVQ458763 MFM458763 MPI458763 MZE458763 NJA458763 NSW458763 OCS458763 OMO458763 OWK458763 PGG458763 PQC458763 PZY458763 QJU458763 QTQ458763 RDM458763 RNI458763 RXE458763 SHA458763 SQW458763 TAS458763 TKO458763 TUK458763 UEG458763 UOC458763 UXY458763 VHU458763 VRQ458763 WBM458763 WLI458763 WVE458763 A524299 IS524299 SO524299 ACK524299 AMG524299 AWC524299 BFY524299 BPU524299 BZQ524299 CJM524299 CTI524299 DDE524299 DNA524299 DWW524299 EGS524299 EQO524299 FAK524299 FKG524299 FUC524299 GDY524299 GNU524299 GXQ524299 HHM524299 HRI524299 IBE524299 ILA524299 IUW524299 JES524299 JOO524299 JYK524299 KIG524299 KSC524299 LBY524299 LLU524299 LVQ524299 MFM524299 MPI524299 MZE524299 NJA524299 NSW524299 OCS524299 OMO524299 OWK524299 PGG524299 PQC524299 PZY524299 QJU524299 QTQ524299 RDM524299 RNI524299 RXE524299 SHA524299 SQW524299 TAS524299 TKO524299 TUK524299 UEG524299 UOC524299 UXY524299 VHU524299 VRQ524299 WBM524299 WLI524299 WVE524299 A589835 IS589835 SO589835 ACK589835 AMG589835 AWC589835 BFY589835 BPU589835 BZQ589835 CJM589835 CTI589835 DDE589835 DNA589835 DWW589835 EGS589835 EQO589835 FAK589835 FKG589835 FUC589835 GDY589835 GNU589835 GXQ589835 HHM589835 HRI589835 IBE589835 ILA589835 IUW589835 JES589835 JOO589835 JYK589835 KIG589835 KSC589835 LBY589835 LLU589835 LVQ589835 MFM589835 MPI589835 MZE589835 NJA589835 NSW589835 OCS589835 OMO589835 OWK589835 PGG589835 PQC589835 PZY589835 QJU589835 QTQ589835 RDM589835 RNI589835 RXE589835 SHA589835 SQW589835 TAS589835 TKO589835 TUK589835 UEG589835 UOC589835 UXY589835 VHU589835 VRQ589835 WBM589835 WLI589835 WVE589835 A655371 IS655371 SO655371 ACK655371 AMG655371 AWC655371 BFY655371 BPU655371 BZQ655371 CJM655371 CTI655371 DDE655371 DNA655371 DWW655371 EGS655371 EQO655371 FAK655371 FKG655371 FUC655371 GDY655371 GNU655371 GXQ655371 HHM655371 HRI655371 IBE655371 ILA655371 IUW655371 JES655371 JOO655371 JYK655371 KIG655371 KSC655371 LBY655371 LLU655371 LVQ655371 MFM655371 MPI655371 MZE655371 NJA655371 NSW655371 OCS655371 OMO655371 OWK655371 PGG655371 PQC655371 PZY655371 QJU655371 QTQ655371 RDM655371 RNI655371 RXE655371 SHA655371 SQW655371 TAS655371 TKO655371 TUK655371 UEG655371 UOC655371 UXY655371 VHU655371 VRQ655371 WBM655371 WLI655371 WVE655371 A720907 IS720907 SO720907 ACK720907 AMG720907 AWC720907 BFY720907 BPU720907 BZQ720907 CJM720907 CTI720907 DDE720907 DNA720907 DWW720907 EGS720907 EQO720907 FAK720907 FKG720907 FUC720907 GDY720907 GNU720907 GXQ720907 HHM720907 HRI720907 IBE720907 ILA720907 IUW720907 JES720907 JOO720907 JYK720907 KIG720907 KSC720907 LBY720907 LLU720907 LVQ720907 MFM720907 MPI720907 MZE720907 NJA720907 NSW720907 OCS720907 OMO720907 OWK720907 PGG720907 PQC720907 PZY720907 QJU720907 QTQ720907 RDM720907 RNI720907 RXE720907 SHA720907 SQW720907 TAS720907 TKO720907 TUK720907 UEG720907 UOC720907 UXY720907 VHU720907 VRQ720907 WBM720907 WLI720907 WVE720907 A786443 IS786443 SO786443 ACK786443 AMG786443 AWC786443 BFY786443 BPU786443 BZQ786443 CJM786443 CTI786443 DDE786443 DNA786443 DWW786443 EGS786443 EQO786443 FAK786443 FKG786443 FUC786443 GDY786443 GNU786443 GXQ786443 HHM786443 HRI786443 IBE786443 ILA786443 IUW786443 JES786443 JOO786443 JYK786443 KIG786443 KSC786443 LBY786443 LLU786443 LVQ786443 MFM786443 MPI786443 MZE786443 NJA786443 NSW786443 OCS786443 OMO786443 OWK786443 PGG786443 PQC786443 PZY786443 QJU786443 QTQ786443 RDM786443 RNI786443 RXE786443 SHA786443 SQW786443 TAS786443 TKO786443 TUK786443 UEG786443 UOC786443 UXY786443 VHU786443 VRQ786443 WBM786443 WLI786443 WVE786443 A851979 IS851979 SO851979 ACK851979 AMG851979 AWC851979 BFY851979 BPU851979 BZQ851979 CJM851979 CTI851979 DDE851979 DNA851979 DWW851979 EGS851979 EQO851979 FAK851979 FKG851979 FUC851979 GDY851979 GNU851979 GXQ851979 HHM851979 HRI851979 IBE851979 ILA851979 IUW851979 JES851979 JOO851979 JYK851979 KIG851979 KSC851979 LBY851979 LLU851979 LVQ851979 MFM851979 MPI851979 MZE851979 NJA851979 NSW851979 OCS851979 OMO851979 OWK851979 PGG851979 PQC851979 PZY851979 QJU851979 QTQ851979 RDM851979 RNI851979 RXE851979 SHA851979 SQW851979 TAS851979 TKO851979 TUK851979 UEG851979 UOC851979 UXY851979 VHU851979 VRQ851979 WBM851979 WLI851979 WVE851979 A917515 IS917515 SO917515 ACK917515 AMG917515 AWC917515 BFY917515 BPU917515 BZQ917515 CJM917515 CTI917515 DDE917515 DNA917515 DWW917515 EGS917515 EQO917515 FAK917515 FKG917515 FUC917515 GDY917515 GNU917515 GXQ917515 HHM917515 HRI917515 IBE917515 ILA917515 IUW917515 JES917515 JOO917515 JYK917515 KIG917515 KSC917515 LBY917515 LLU917515 LVQ917515 MFM917515 MPI917515 MZE917515 NJA917515 NSW917515 OCS917515 OMO917515 OWK917515 PGG917515 PQC917515 PZY917515 QJU917515 QTQ917515 RDM917515 RNI917515 RXE917515 SHA917515 SQW917515 TAS917515 TKO917515 TUK917515 UEG917515 UOC917515 UXY917515 VHU917515 VRQ917515 WBM917515 WLI917515 WVE917515 A983051 IS983051 SO983051 ACK983051 AMG983051 AWC983051 BFY983051 BPU983051 BZQ983051 CJM983051 CTI983051 DDE983051 DNA983051 DWW983051 EGS983051 EQO983051 FAK983051 FKG983051 FUC983051 GDY983051 GNU983051 GXQ983051 HHM983051 HRI983051 IBE983051 ILA983051 IUW983051 JES983051 JOO983051 JYK983051 KIG983051 KSC983051 LBY983051 LLU983051 LVQ983051 MFM983051 MPI983051 MZE983051 NJA983051 NSW983051 OCS983051 OMO983051 OWK983051 PGG983051 PQC983051 PZY983051 QJU983051 QTQ983051 RDM983051 RNI983051 RXE983051 SHA983051 SQW983051 TAS983051 TKO983051 TUK983051 UEG983051 UOC983051 UXY983051 VHU983051 VRQ983051 WBM983051 WLI983051 A27:A47 IS27:IS47 SO27:SO47 ACK27:ACK47 AMG27:AMG47 AWC27:AWC47 BFY27:BFY47 BPU27:BPU47 BZQ27:BZQ47 CJM27:CJM47 CTI27:CTI47 DDE27:DDE47 DNA27:DNA47 DWW27:DWW47 EGS27:EGS47 EQO27:EQO47 FAK27:FAK47 FKG27:FKG47 FUC27:FUC47 GDY27:GDY47 GNU27:GNU47 GXQ27:GXQ47 HHM27:HHM47 HRI27:HRI47 IBE27:IBE47 ILA27:ILA47 IUW27:IUW47 JES27:JES47 JOO27:JOO47 JYK27:JYK47 KIG27:KIG47 KSC27:KSC47 LBY27:LBY47 LLU27:LLU47 LVQ27:LVQ47 MFM27:MFM47 MPI27:MPI47 MZE27:MZE47 NJA27:NJA47 NSW27:NSW47 OCS27:OCS47 OMO27:OMO47 OWK27:OWK47 PGG27:PGG47 PQC27:PQC47 PZY27:PZY47 QJU27:QJU47 QTQ27:QTQ47 RDM27:RDM47 RNI27:RNI47 RXE27:RXE47 SHA27:SHA47 SQW27:SQW47 TAS27:TAS47 TKO27:TKO47 TUK27:TUK47 UEG27:UEG47 UOC27:UOC47 UXY27:UXY47 VHU27:VHU47 VRQ27:VRQ47 WBM27:WBM47 WLI27:WLI47 WVE27:WVE47">
      <formula1>"1,2,3,4,5"</formula1>
    </dataValidation>
  </dataValidations>
  <pageMargins left="0.7" right="0.7" top="0.75" bottom="0.75" header="0.3" footer="0.3"/>
  <pageSetup orientation="portrait" horizontalDpi="4294967295" verticalDpi="4294967295"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5"/>
  <sheetViews>
    <sheetView topLeftCell="A89" zoomScale="80" zoomScaleNormal="80" workbookViewId="0">
      <selection activeCell="E52" sqref="E52"/>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935</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187" t="s">
        <v>11</v>
      </c>
      <c r="E14" s="187" t="s">
        <v>12</v>
      </c>
      <c r="F14" s="187" t="s">
        <v>28</v>
      </c>
      <c r="G14" s="63"/>
      <c r="I14" s="56"/>
      <c r="J14" s="56"/>
      <c r="K14" s="56"/>
      <c r="L14" s="56"/>
      <c r="M14" s="56"/>
      <c r="N14" s="55"/>
    </row>
    <row r="15" spans="2:16" x14ac:dyDescent="0.25">
      <c r="B15" s="493"/>
      <c r="C15" s="494"/>
      <c r="D15" s="236">
        <v>2</v>
      </c>
      <c r="E15" s="3">
        <v>313242150</v>
      </c>
      <c r="F15" s="131">
        <v>150</v>
      </c>
      <c r="G15" s="63"/>
      <c r="I15" s="57"/>
      <c r="J15" s="57"/>
      <c r="K15" s="57"/>
      <c r="L15" s="57"/>
      <c r="M15" s="57"/>
      <c r="N15" s="55"/>
    </row>
    <row r="16" spans="2:16" x14ac:dyDescent="0.25">
      <c r="B16" s="493"/>
      <c r="C16" s="494"/>
      <c r="D16" s="187">
        <v>7</v>
      </c>
      <c r="E16" s="3">
        <v>626484300</v>
      </c>
      <c r="F16" s="131">
        <v>300</v>
      </c>
      <c r="G16" s="63"/>
      <c r="I16" s="57"/>
      <c r="J16" s="57"/>
      <c r="K16" s="57"/>
      <c r="L16" s="57"/>
      <c r="M16" s="57"/>
      <c r="N16" s="55"/>
    </row>
    <row r="17" spans="1:14" x14ac:dyDescent="0.25">
      <c r="B17" s="493"/>
      <c r="C17" s="494"/>
      <c r="D17" s="236">
        <v>11</v>
      </c>
      <c r="E17" s="3">
        <v>488338350</v>
      </c>
      <c r="F17" s="131">
        <v>210</v>
      </c>
      <c r="G17" s="63"/>
      <c r="I17" s="57"/>
      <c r="J17" s="57"/>
      <c r="K17" s="57"/>
      <c r="L17" s="57"/>
      <c r="M17" s="57"/>
      <c r="N17" s="55"/>
    </row>
    <row r="18" spans="1:14" x14ac:dyDescent="0.25">
      <c r="B18" s="493"/>
      <c r="C18" s="494"/>
      <c r="D18" s="236">
        <v>12</v>
      </c>
      <c r="E18" s="3">
        <v>208828100</v>
      </c>
      <c r="F18" s="131">
        <v>100</v>
      </c>
      <c r="G18" s="63"/>
      <c r="I18" s="57"/>
      <c r="J18" s="57"/>
      <c r="K18" s="57"/>
      <c r="L18" s="57"/>
      <c r="M18" s="57"/>
      <c r="N18" s="55"/>
    </row>
    <row r="19" spans="1:14" x14ac:dyDescent="0.25">
      <c r="B19" s="493"/>
      <c r="C19" s="494"/>
      <c r="D19" s="236">
        <v>13</v>
      </c>
      <c r="E19" s="3">
        <v>721799950</v>
      </c>
      <c r="F19" s="131">
        <v>290</v>
      </c>
      <c r="G19" s="63"/>
      <c r="I19" s="57"/>
      <c r="J19" s="57"/>
      <c r="K19" s="57"/>
      <c r="L19" s="57"/>
      <c r="M19" s="57"/>
      <c r="N19" s="55"/>
    </row>
    <row r="20" spans="1:14" x14ac:dyDescent="0.25">
      <c r="B20" s="493"/>
      <c r="C20" s="494"/>
      <c r="D20" s="236">
        <v>14</v>
      </c>
      <c r="E20" s="3">
        <v>651117800</v>
      </c>
      <c r="F20" s="131">
        <v>280</v>
      </c>
      <c r="G20" s="63"/>
      <c r="I20" s="57"/>
      <c r="J20" s="57"/>
      <c r="K20" s="57"/>
      <c r="L20" s="57"/>
      <c r="M20" s="57"/>
      <c r="N20" s="55"/>
    </row>
    <row r="21" spans="1:14" x14ac:dyDescent="0.25">
      <c r="B21" s="493"/>
      <c r="C21" s="494"/>
      <c r="D21" s="236">
        <v>16</v>
      </c>
      <c r="E21" s="3">
        <v>1755833774</v>
      </c>
      <c r="F21" s="131">
        <v>718</v>
      </c>
      <c r="G21" s="63"/>
      <c r="I21" s="57"/>
      <c r="J21" s="57"/>
      <c r="K21" s="57"/>
      <c r="L21" s="57"/>
      <c r="M21" s="57"/>
      <c r="N21" s="55"/>
    </row>
    <row r="22" spans="1:14" x14ac:dyDescent="0.25">
      <c r="B22" s="493"/>
      <c r="C22" s="494"/>
      <c r="D22" s="236">
        <v>20</v>
      </c>
      <c r="E22" s="3">
        <v>902973570</v>
      </c>
      <c r="F22" s="131">
        <v>390</v>
      </c>
      <c r="G22" s="63"/>
      <c r="I22" s="57"/>
      <c r="J22" s="57"/>
      <c r="K22" s="57"/>
      <c r="L22" s="57"/>
      <c r="M22" s="57"/>
      <c r="N22" s="55"/>
    </row>
    <row r="23" spans="1:14" x14ac:dyDescent="0.25">
      <c r="B23" s="493"/>
      <c r="C23" s="494"/>
      <c r="D23" s="236">
        <v>21</v>
      </c>
      <c r="E23" s="3">
        <v>1200917298</v>
      </c>
      <c r="F23" s="131">
        <v>546</v>
      </c>
      <c r="G23" s="63"/>
      <c r="I23" s="57"/>
      <c r="J23" s="57"/>
      <c r="K23" s="57"/>
      <c r="L23" s="57"/>
      <c r="M23" s="57"/>
      <c r="N23" s="55"/>
    </row>
    <row r="24" spans="1:14" x14ac:dyDescent="0.25">
      <c r="B24" s="495"/>
      <c r="C24" s="496"/>
      <c r="D24" s="236">
        <v>22</v>
      </c>
      <c r="E24" s="3">
        <v>417652200</v>
      </c>
      <c r="F24" s="131">
        <v>200</v>
      </c>
      <c r="G24" s="63"/>
      <c r="I24" s="57"/>
      <c r="J24" s="57"/>
      <c r="K24" s="57"/>
      <c r="L24" s="57"/>
      <c r="M24" s="57"/>
      <c r="N24" s="55"/>
    </row>
    <row r="25" spans="1:14" x14ac:dyDescent="0.25">
      <c r="B25" s="474" t="s">
        <v>13</v>
      </c>
      <c r="C25" s="475"/>
      <c r="D25" s="187"/>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+F16*80%</f>
        <v>240</v>
      </c>
      <c r="D27" s="57"/>
      <c r="E27" s="4">
        <f>+E16</f>
        <v>626484300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C29" s="66"/>
      <c r="D29" s="57"/>
      <c r="E29" s="67"/>
      <c r="F29" s="63"/>
      <c r="G29" s="63"/>
      <c r="H29" s="63"/>
      <c r="I29" s="64"/>
      <c r="J29" s="64"/>
      <c r="K29" s="64"/>
      <c r="L29" s="64"/>
      <c r="M29" s="64"/>
    </row>
    <row r="30" spans="1:14" x14ac:dyDescent="0.25">
      <c r="A30" s="65"/>
      <c r="B30" s="68" t="s">
        <v>134</v>
      </c>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22" t="s">
        <v>32</v>
      </c>
      <c r="C32" s="22" t="s">
        <v>135</v>
      </c>
      <c r="D32" s="22" t="s">
        <v>136</v>
      </c>
      <c r="E32" s="42"/>
      <c r="F32" s="42"/>
      <c r="G32" s="42"/>
      <c r="H32" s="42"/>
      <c r="I32" s="54"/>
      <c r="J32" s="54"/>
      <c r="K32" s="54"/>
      <c r="L32" s="54"/>
      <c r="M32" s="54"/>
      <c r="N32" s="55"/>
    </row>
    <row r="33" spans="1:14" x14ac:dyDescent="0.25">
      <c r="A33" s="65"/>
      <c r="B33" s="69" t="s">
        <v>137</v>
      </c>
      <c r="C33" s="234" t="s">
        <v>68</v>
      </c>
      <c r="D33" s="243"/>
      <c r="E33" s="42"/>
      <c r="F33" s="42"/>
      <c r="G33" s="42"/>
      <c r="H33" s="42"/>
      <c r="I33" s="54"/>
      <c r="J33" s="54"/>
      <c r="K33" s="54"/>
      <c r="L33" s="54"/>
      <c r="M33" s="54"/>
      <c r="N33" s="55"/>
    </row>
    <row r="34" spans="1:14" x14ac:dyDescent="0.25">
      <c r="A34" s="65"/>
      <c r="B34" s="69" t="s">
        <v>138</v>
      </c>
      <c r="C34" s="185" t="s">
        <v>68</v>
      </c>
      <c r="D34" s="69"/>
      <c r="E34" s="42"/>
      <c r="F34" s="42"/>
      <c r="G34" s="42"/>
      <c r="H34" s="42"/>
      <c r="I34" s="54"/>
      <c r="J34" s="54"/>
      <c r="K34" s="54"/>
      <c r="L34" s="54"/>
      <c r="M34" s="54"/>
      <c r="N34" s="55"/>
    </row>
    <row r="35" spans="1:14" x14ac:dyDescent="0.25">
      <c r="A35" s="65"/>
      <c r="B35" s="69" t="s">
        <v>139</v>
      </c>
      <c r="C35" s="185" t="s">
        <v>68</v>
      </c>
      <c r="D35" s="69"/>
      <c r="E35" s="42"/>
      <c r="F35" s="42"/>
      <c r="G35" s="42"/>
      <c r="H35" s="42"/>
      <c r="I35" s="54"/>
      <c r="J35" s="54"/>
      <c r="K35" s="54"/>
      <c r="L35" s="54"/>
      <c r="M35" s="54"/>
      <c r="N35" s="55"/>
    </row>
    <row r="36" spans="1:14" x14ac:dyDescent="0.25">
      <c r="A36" s="65"/>
      <c r="B36" s="69" t="s">
        <v>140</v>
      </c>
      <c r="C36" s="185" t="s">
        <v>68</v>
      </c>
      <c r="D36" s="69"/>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42"/>
      <c r="C38" s="42"/>
      <c r="D38" s="42"/>
      <c r="E38" s="42"/>
      <c r="F38" s="42"/>
      <c r="G38" s="42"/>
      <c r="H38" s="42"/>
      <c r="I38" s="54"/>
      <c r="J38" s="54"/>
      <c r="K38" s="54"/>
      <c r="L38" s="54"/>
      <c r="M38" s="54"/>
      <c r="N38" s="55"/>
    </row>
    <row r="39" spans="1:14" x14ac:dyDescent="0.25">
      <c r="A39" s="65"/>
      <c r="B39" s="68" t="s">
        <v>141</v>
      </c>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42"/>
      <c r="C41" s="42"/>
      <c r="D41" s="42"/>
      <c r="E41" s="42"/>
      <c r="F41" s="42"/>
      <c r="G41" s="42"/>
      <c r="H41" s="42"/>
      <c r="I41" s="54"/>
      <c r="J41" s="54"/>
      <c r="K41" s="54"/>
      <c r="L41" s="54"/>
      <c r="M41" s="54"/>
      <c r="N41" s="55"/>
    </row>
    <row r="42" spans="1:14" x14ac:dyDescent="0.25">
      <c r="A42" s="65"/>
      <c r="B42" s="22" t="s">
        <v>32</v>
      </c>
      <c r="C42" s="22" t="s">
        <v>57</v>
      </c>
      <c r="D42" s="21" t="s">
        <v>50</v>
      </c>
      <c r="E42" s="21" t="s">
        <v>15</v>
      </c>
      <c r="F42" s="42"/>
      <c r="G42" s="42"/>
      <c r="H42" s="42"/>
      <c r="I42" s="54"/>
      <c r="J42" s="54"/>
      <c r="K42" s="54"/>
      <c r="L42" s="54"/>
      <c r="M42" s="54"/>
      <c r="N42" s="55"/>
    </row>
    <row r="43" spans="1:14" ht="28.5" x14ac:dyDescent="0.25">
      <c r="A43" s="65"/>
      <c r="B43" s="70" t="s">
        <v>142</v>
      </c>
      <c r="C43" s="71">
        <v>40</v>
      </c>
      <c r="D43" s="185">
        <v>0</v>
      </c>
      <c r="E43" s="422">
        <f>+D43+D44</f>
        <v>0</v>
      </c>
      <c r="F43" s="42"/>
      <c r="G43" s="42"/>
      <c r="H43" s="42"/>
      <c r="I43" s="54"/>
      <c r="J43" s="54"/>
      <c r="K43" s="54"/>
      <c r="L43" s="54"/>
      <c r="M43" s="54"/>
      <c r="N43" s="55"/>
    </row>
    <row r="44" spans="1:14" ht="57" x14ac:dyDescent="0.25">
      <c r="A44" s="65"/>
      <c r="B44" s="70" t="s">
        <v>143</v>
      </c>
      <c r="C44" s="71">
        <v>60</v>
      </c>
      <c r="D44" s="185">
        <f>+F144</f>
        <v>0</v>
      </c>
      <c r="E44" s="423"/>
      <c r="F44" s="42"/>
      <c r="G44" s="42"/>
      <c r="H44" s="42"/>
      <c r="I44" s="54"/>
      <c r="J44" s="54"/>
      <c r="K44" s="54"/>
      <c r="L44" s="54"/>
      <c r="M44" s="54"/>
      <c r="N44" s="55"/>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x14ac:dyDescent="0.25">
      <c r="A47" s="65"/>
      <c r="C47" s="66"/>
      <c r="D47" s="57"/>
      <c r="E47" s="67"/>
      <c r="F47" s="63"/>
      <c r="G47" s="63"/>
      <c r="H47" s="63"/>
      <c r="I47" s="64"/>
      <c r="J47" s="64"/>
      <c r="K47" s="64"/>
      <c r="L47" s="64"/>
      <c r="M47" s="64"/>
    </row>
    <row r="48" spans="1:14" ht="15.75" thickBot="1" x14ac:dyDescent="0.3">
      <c r="M48" s="424" t="s">
        <v>34</v>
      </c>
      <c r="N48" s="424"/>
    </row>
    <row r="49" spans="1:26" x14ac:dyDescent="0.25">
      <c r="B49" s="68" t="s">
        <v>29</v>
      </c>
      <c r="M49" s="73"/>
      <c r="N49" s="73"/>
    </row>
    <row r="50" spans="1:26" ht="15.75" thickBot="1" x14ac:dyDescent="0.3">
      <c r="M50" s="73"/>
      <c r="N50" s="73"/>
    </row>
    <row r="51" spans="1:26" s="54" customFormat="1" ht="109.5" customHeight="1" x14ac:dyDescent="0.25">
      <c r="B51" s="18" t="s">
        <v>144</v>
      </c>
      <c r="C51" s="18" t="s">
        <v>145</v>
      </c>
      <c r="D51" s="18" t="s">
        <v>146</v>
      </c>
      <c r="E51" s="18" t="s">
        <v>44</v>
      </c>
      <c r="F51" s="18" t="s">
        <v>21</v>
      </c>
      <c r="G51" s="18" t="s">
        <v>99</v>
      </c>
      <c r="H51" s="18" t="s">
        <v>16</v>
      </c>
      <c r="I51" s="18" t="s">
        <v>9</v>
      </c>
      <c r="J51" s="18" t="s">
        <v>30</v>
      </c>
      <c r="K51" s="18" t="s">
        <v>60</v>
      </c>
      <c r="L51" s="18" t="s">
        <v>19</v>
      </c>
      <c r="M51" s="17" t="s">
        <v>25</v>
      </c>
      <c r="N51" s="18" t="s">
        <v>147</v>
      </c>
      <c r="O51" s="18" t="s">
        <v>35</v>
      </c>
      <c r="P51" s="192" t="s">
        <v>10</v>
      </c>
      <c r="Q51" s="192" t="s">
        <v>18</v>
      </c>
    </row>
    <row r="52" spans="1:26" s="86" customFormat="1" ht="45" x14ac:dyDescent="0.25">
      <c r="A52" s="74">
        <v>1</v>
      </c>
      <c r="B52" s="75" t="s">
        <v>908</v>
      </c>
      <c r="C52" s="75" t="s">
        <v>908</v>
      </c>
      <c r="D52" s="76" t="s">
        <v>668</v>
      </c>
      <c r="E52" s="247" t="s">
        <v>1539</v>
      </c>
      <c r="F52" s="78" t="s">
        <v>135</v>
      </c>
      <c r="G52" s="79"/>
      <c r="H52" s="81">
        <v>40924</v>
      </c>
      <c r="I52" s="81">
        <v>41273</v>
      </c>
      <c r="J52" s="81" t="s">
        <v>136</v>
      </c>
      <c r="K52" s="134">
        <v>11</v>
      </c>
      <c r="L52" s="134">
        <v>0</v>
      </c>
      <c r="M52" s="139">
        <v>112</v>
      </c>
      <c r="N52" s="82"/>
      <c r="O52" s="83">
        <v>60823296</v>
      </c>
      <c r="P52" s="83" t="s">
        <v>1540</v>
      </c>
      <c r="Q52" s="84" t="s">
        <v>1541</v>
      </c>
      <c r="R52" s="85"/>
      <c r="S52" s="85"/>
      <c r="T52" s="85"/>
      <c r="U52" s="85"/>
      <c r="V52" s="85"/>
      <c r="W52" s="85"/>
      <c r="X52" s="85"/>
      <c r="Y52" s="85"/>
      <c r="Z52" s="85"/>
    </row>
    <row r="53" spans="1:26" s="86" customFormat="1" ht="45" x14ac:dyDescent="0.25">
      <c r="A53" s="74">
        <f>+A52+1</f>
        <v>2</v>
      </c>
      <c r="B53" s="75" t="s">
        <v>908</v>
      </c>
      <c r="C53" s="75" t="s">
        <v>908</v>
      </c>
      <c r="D53" s="76" t="s">
        <v>668</v>
      </c>
      <c r="E53" s="138">
        <v>73</v>
      </c>
      <c r="F53" s="78" t="s">
        <v>135</v>
      </c>
      <c r="G53" s="79"/>
      <c r="H53" s="81">
        <v>41296</v>
      </c>
      <c r="I53" s="81">
        <v>41639</v>
      </c>
      <c r="J53" s="81" t="s">
        <v>136</v>
      </c>
      <c r="K53" s="134">
        <v>11</v>
      </c>
      <c r="L53" s="134">
        <v>0</v>
      </c>
      <c r="M53" s="139">
        <v>812</v>
      </c>
      <c r="N53" s="82"/>
      <c r="O53" s="83">
        <v>808150203</v>
      </c>
      <c r="P53" s="83" t="s">
        <v>1542</v>
      </c>
      <c r="Q53" s="84" t="s">
        <v>1541</v>
      </c>
      <c r="R53" s="85"/>
      <c r="S53" s="85"/>
      <c r="T53" s="85"/>
      <c r="U53" s="85"/>
      <c r="V53" s="85"/>
      <c r="W53" s="85"/>
      <c r="X53" s="85"/>
      <c r="Y53" s="85"/>
      <c r="Z53" s="85"/>
    </row>
    <row r="54" spans="1:26" s="86" customFormat="1" ht="45" x14ac:dyDescent="0.25">
      <c r="A54" s="74">
        <f t="shared" ref="A54" si="0">+A53+1</f>
        <v>3</v>
      </c>
      <c r="B54" s="75" t="s">
        <v>908</v>
      </c>
      <c r="C54" s="75" t="s">
        <v>908</v>
      </c>
      <c r="D54" s="76" t="s">
        <v>1094</v>
      </c>
      <c r="E54" s="138">
        <v>41</v>
      </c>
      <c r="F54" s="78" t="s">
        <v>135</v>
      </c>
      <c r="G54" s="79"/>
      <c r="H54" s="81">
        <v>40331</v>
      </c>
      <c r="I54" s="81">
        <v>40514</v>
      </c>
      <c r="J54" s="81" t="s">
        <v>136</v>
      </c>
      <c r="K54" s="134">
        <v>6</v>
      </c>
      <c r="L54" s="134">
        <v>0</v>
      </c>
      <c r="M54" s="139">
        <v>60</v>
      </c>
      <c r="N54" s="135"/>
      <c r="O54" s="83">
        <v>10000000</v>
      </c>
      <c r="P54" s="83" t="s">
        <v>1543</v>
      </c>
      <c r="Q54" s="84" t="s">
        <v>1541</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SUM(K52:K54)</f>
        <v>28</v>
      </c>
      <c r="L55" s="88">
        <f>SUM(L52:L54)</f>
        <v>0</v>
      </c>
      <c r="M55" s="140">
        <f>SUM(M52:M54)</f>
        <v>984</v>
      </c>
      <c r="N55" s="88">
        <f>SUM(N52:N54)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28</v>
      </c>
      <c r="D59" s="185" t="s">
        <v>68</v>
      </c>
      <c r="E59" s="243"/>
      <c r="F59" s="96"/>
      <c r="G59" s="96"/>
      <c r="H59" s="96"/>
      <c r="I59" s="96"/>
      <c r="J59" s="96"/>
      <c r="K59" s="96"/>
      <c r="L59" s="96"/>
      <c r="M59" s="96"/>
    </row>
    <row r="60" spans="1:26" ht="30" customHeight="1" x14ac:dyDescent="0.25">
      <c r="B60" s="94" t="s">
        <v>24</v>
      </c>
      <c r="C60" s="95">
        <f>+M55</f>
        <v>984</v>
      </c>
      <c r="D60" s="185" t="s">
        <v>68</v>
      </c>
      <c r="E60" s="69"/>
    </row>
    <row r="61" spans="1:26" x14ac:dyDescent="0.25">
      <c r="B61" s="97"/>
      <c r="C61" s="299"/>
      <c r="D61" s="299"/>
      <c r="E61" s="299"/>
      <c r="F61" s="299"/>
      <c r="G61" s="299"/>
      <c r="H61" s="299"/>
      <c r="I61" s="299"/>
      <c r="J61" s="299"/>
      <c r="K61" s="299"/>
      <c r="L61" s="299"/>
      <c r="M61" s="299"/>
      <c r="N61" s="299"/>
    </row>
    <row r="62" spans="1:26" ht="28.15" customHeight="1" thickBot="1" x14ac:dyDescent="0.3"/>
    <row r="63" spans="1:26" ht="27" thickBot="1" x14ac:dyDescent="0.3">
      <c r="B63" s="301" t="s">
        <v>100</v>
      </c>
      <c r="C63" s="301"/>
      <c r="D63" s="301"/>
      <c r="E63" s="301"/>
      <c r="F63" s="301"/>
      <c r="G63" s="301"/>
      <c r="H63" s="301"/>
      <c r="I63" s="301"/>
      <c r="J63" s="301"/>
      <c r="K63" s="301"/>
      <c r="L63" s="301"/>
      <c r="M63" s="301"/>
      <c r="N63" s="301"/>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x14ac:dyDescent="0.25">
      <c r="B67" s="98" t="s">
        <v>256</v>
      </c>
      <c r="C67" s="98" t="s">
        <v>257</v>
      </c>
      <c r="D67" s="43" t="s">
        <v>936</v>
      </c>
      <c r="E67" s="43">
        <v>300</v>
      </c>
      <c r="F67" s="99" t="s">
        <v>195</v>
      </c>
      <c r="G67" s="99" t="s">
        <v>195</v>
      </c>
      <c r="H67" s="99" t="s">
        <v>195</v>
      </c>
      <c r="I67" s="98" t="s">
        <v>135</v>
      </c>
      <c r="J67" s="98" t="s">
        <v>135</v>
      </c>
      <c r="K67" s="69" t="s">
        <v>135</v>
      </c>
      <c r="L67" s="69" t="s">
        <v>135</v>
      </c>
      <c r="M67" s="69" t="s">
        <v>135</v>
      </c>
      <c r="N67" s="69" t="s">
        <v>135</v>
      </c>
      <c r="O67" s="428"/>
      <c r="P67" s="429"/>
      <c r="Q67" s="69" t="s">
        <v>135</v>
      </c>
    </row>
    <row r="68" spans="2:17" x14ac:dyDescent="0.25">
      <c r="B68" s="44" t="s">
        <v>1</v>
      </c>
    </row>
    <row r="69" spans="2:17" x14ac:dyDescent="0.25">
      <c r="B69" s="44" t="s">
        <v>36</v>
      </c>
    </row>
    <row r="70" spans="2:17" x14ac:dyDescent="0.25">
      <c r="B70" s="44" t="s">
        <v>61</v>
      </c>
    </row>
    <row r="73" spans="2:17" ht="26.25" x14ac:dyDescent="0.25">
      <c r="B73" s="288" t="s">
        <v>37</v>
      </c>
      <c r="C73" s="289"/>
      <c r="D73" s="289"/>
      <c r="E73" s="289"/>
      <c r="F73" s="289"/>
      <c r="G73" s="289"/>
      <c r="H73" s="289"/>
      <c r="I73" s="289"/>
      <c r="J73" s="289"/>
      <c r="K73" s="289"/>
      <c r="L73" s="289"/>
      <c r="M73" s="289"/>
      <c r="N73" s="289"/>
      <c r="O73" s="289"/>
      <c r="P73" s="289"/>
      <c r="Q73" s="289"/>
    </row>
    <row r="78" spans="2:17" ht="76.5" customHeight="1" x14ac:dyDescent="0.25">
      <c r="B78" s="441" t="s">
        <v>0</v>
      </c>
      <c r="C78" s="441" t="s">
        <v>38</v>
      </c>
      <c r="D78" s="441" t="s">
        <v>39</v>
      </c>
      <c r="E78" s="441" t="s">
        <v>112</v>
      </c>
      <c r="F78" s="441" t="s">
        <v>114</v>
      </c>
      <c r="G78" s="441" t="s">
        <v>115</v>
      </c>
      <c r="H78" s="441" t="s">
        <v>116</v>
      </c>
      <c r="I78" s="441" t="s">
        <v>113</v>
      </c>
      <c r="J78" s="439" t="s">
        <v>117</v>
      </c>
      <c r="K78" s="443"/>
      <c r="L78" s="440"/>
      <c r="M78" s="441" t="s">
        <v>121</v>
      </c>
      <c r="N78" s="441" t="s">
        <v>40</v>
      </c>
      <c r="O78" s="441" t="s">
        <v>41</v>
      </c>
      <c r="P78" s="445" t="s">
        <v>3</v>
      </c>
      <c r="Q78" s="446"/>
    </row>
    <row r="79" spans="2:17" ht="76.5" customHeight="1" x14ac:dyDescent="0.25">
      <c r="B79" s="442"/>
      <c r="C79" s="442"/>
      <c r="D79" s="442"/>
      <c r="E79" s="442"/>
      <c r="F79" s="442"/>
      <c r="G79" s="442"/>
      <c r="H79" s="442"/>
      <c r="I79" s="442"/>
      <c r="J79" s="197" t="s">
        <v>118</v>
      </c>
      <c r="K79" s="197" t="s">
        <v>262</v>
      </c>
      <c r="L79" s="197" t="s">
        <v>120</v>
      </c>
      <c r="M79" s="442"/>
      <c r="N79" s="442"/>
      <c r="O79" s="442"/>
      <c r="P79" s="447"/>
      <c r="Q79" s="448"/>
    </row>
    <row r="80" spans="2:17" ht="137.25" customHeight="1" x14ac:dyDescent="0.25">
      <c r="B80" s="455" t="s">
        <v>42</v>
      </c>
      <c r="C80" s="455" t="s">
        <v>279</v>
      </c>
      <c r="D80" s="455" t="s">
        <v>937</v>
      </c>
      <c r="E80" s="422">
        <v>40784782</v>
      </c>
      <c r="F80" s="502" t="s">
        <v>938</v>
      </c>
      <c r="G80" s="502" t="s">
        <v>939</v>
      </c>
      <c r="H80" s="461" t="s">
        <v>940</v>
      </c>
      <c r="I80" s="422" t="s">
        <v>941</v>
      </c>
      <c r="J80" s="101" t="s">
        <v>916</v>
      </c>
      <c r="K80" s="101" t="s">
        <v>942</v>
      </c>
      <c r="L80" s="152" t="s">
        <v>943</v>
      </c>
      <c r="M80" s="422" t="s">
        <v>135</v>
      </c>
      <c r="N80" s="422" t="s">
        <v>135</v>
      </c>
      <c r="O80" s="422" t="s">
        <v>135</v>
      </c>
      <c r="P80" s="415"/>
      <c r="Q80" s="416"/>
    </row>
    <row r="81" spans="2:17" ht="120" customHeight="1" x14ac:dyDescent="0.25">
      <c r="B81" s="465"/>
      <c r="C81" s="465"/>
      <c r="D81" s="465"/>
      <c r="E81" s="451"/>
      <c r="F81" s="503"/>
      <c r="G81" s="503"/>
      <c r="H81" s="505"/>
      <c r="I81" s="451"/>
      <c r="J81" s="101" t="s">
        <v>916</v>
      </c>
      <c r="K81" s="101" t="s">
        <v>944</v>
      </c>
      <c r="L81" s="101" t="s">
        <v>945</v>
      </c>
      <c r="M81" s="451"/>
      <c r="N81" s="451"/>
      <c r="O81" s="451"/>
      <c r="P81" s="506"/>
      <c r="Q81" s="507"/>
    </row>
    <row r="82" spans="2:17" ht="149.25" customHeight="1" x14ac:dyDescent="0.25">
      <c r="B82" s="456"/>
      <c r="C82" s="456"/>
      <c r="D82" s="456"/>
      <c r="E82" s="423"/>
      <c r="F82" s="504"/>
      <c r="G82" s="504"/>
      <c r="H82" s="458"/>
      <c r="I82" s="423"/>
      <c r="J82" s="101" t="s">
        <v>946</v>
      </c>
      <c r="K82" s="101" t="s">
        <v>947</v>
      </c>
      <c r="L82" s="152" t="s">
        <v>948</v>
      </c>
      <c r="M82" s="423"/>
      <c r="N82" s="423"/>
      <c r="O82" s="423"/>
      <c r="P82" s="417"/>
      <c r="Q82" s="418"/>
    </row>
    <row r="83" spans="2:17" ht="152.25" customHeight="1" x14ac:dyDescent="0.25">
      <c r="B83" s="455" t="s">
        <v>43</v>
      </c>
      <c r="C83" s="455" t="s">
        <v>279</v>
      </c>
      <c r="D83" s="455" t="s">
        <v>949</v>
      </c>
      <c r="E83" s="455">
        <v>40611268</v>
      </c>
      <c r="F83" s="455" t="s">
        <v>925</v>
      </c>
      <c r="G83" s="455" t="s">
        <v>301</v>
      </c>
      <c r="H83" s="461">
        <v>41811</v>
      </c>
      <c r="I83" s="455">
        <v>146002</v>
      </c>
      <c r="J83" s="455" t="s">
        <v>916</v>
      </c>
      <c r="K83" s="455" t="s">
        <v>950</v>
      </c>
      <c r="L83" s="502" t="s">
        <v>951</v>
      </c>
      <c r="M83" s="422" t="s">
        <v>135</v>
      </c>
      <c r="N83" s="422" t="s">
        <v>135</v>
      </c>
      <c r="O83" s="422" t="s">
        <v>135</v>
      </c>
      <c r="P83" s="415"/>
      <c r="Q83" s="416"/>
    </row>
    <row r="84" spans="2:17" ht="48.75" customHeight="1" x14ac:dyDescent="0.25">
      <c r="B84" s="465"/>
      <c r="C84" s="465"/>
      <c r="D84" s="465"/>
      <c r="E84" s="465"/>
      <c r="F84" s="465"/>
      <c r="G84" s="465"/>
      <c r="H84" s="465"/>
      <c r="I84" s="465"/>
      <c r="J84" s="465"/>
      <c r="K84" s="465"/>
      <c r="L84" s="503"/>
      <c r="M84" s="451"/>
      <c r="N84" s="451"/>
      <c r="O84" s="451"/>
      <c r="P84" s="506"/>
      <c r="Q84" s="507"/>
    </row>
    <row r="85" spans="2:17" ht="6" hidden="1" customHeight="1" x14ac:dyDescent="0.25">
      <c r="B85" s="456"/>
      <c r="C85" s="456"/>
      <c r="D85" s="456"/>
      <c r="E85" s="456"/>
      <c r="F85" s="456"/>
      <c r="G85" s="456"/>
      <c r="H85" s="456"/>
      <c r="I85" s="456"/>
      <c r="J85" s="456"/>
      <c r="K85" s="456"/>
      <c r="L85" s="504"/>
      <c r="M85" s="423"/>
      <c r="N85" s="423"/>
      <c r="O85" s="423"/>
      <c r="P85" s="417"/>
      <c r="Q85" s="418"/>
    </row>
    <row r="86" spans="2:17" ht="144.75" customHeight="1" x14ac:dyDescent="0.25">
      <c r="B86" s="422" t="s">
        <v>43</v>
      </c>
      <c r="C86" s="422" t="s">
        <v>279</v>
      </c>
      <c r="D86" s="499" t="s">
        <v>952</v>
      </c>
      <c r="E86" s="422">
        <v>40079739</v>
      </c>
      <c r="F86" s="422" t="s">
        <v>925</v>
      </c>
      <c r="G86" s="499" t="s">
        <v>301</v>
      </c>
      <c r="H86" s="422">
        <v>40165</v>
      </c>
      <c r="I86" s="422">
        <v>114056</v>
      </c>
      <c r="J86" s="101" t="s">
        <v>953</v>
      </c>
      <c r="K86" s="101" t="s">
        <v>954</v>
      </c>
      <c r="L86" s="152" t="s">
        <v>955</v>
      </c>
      <c r="M86" s="422" t="s">
        <v>135</v>
      </c>
      <c r="N86" s="422" t="s">
        <v>135</v>
      </c>
      <c r="O86" s="422" t="s">
        <v>135</v>
      </c>
      <c r="P86" s="415"/>
      <c r="Q86" s="416"/>
    </row>
    <row r="87" spans="2:17" ht="105" customHeight="1" x14ac:dyDescent="0.25">
      <c r="B87" s="451"/>
      <c r="C87" s="451"/>
      <c r="D87" s="500"/>
      <c r="E87" s="451"/>
      <c r="F87" s="451"/>
      <c r="G87" s="500"/>
      <c r="H87" s="451"/>
      <c r="I87" s="451"/>
      <c r="J87" s="101" t="s">
        <v>916</v>
      </c>
      <c r="K87" s="101" t="s">
        <v>956</v>
      </c>
      <c r="L87" s="152" t="s">
        <v>957</v>
      </c>
      <c r="M87" s="451"/>
      <c r="N87" s="451"/>
      <c r="O87" s="451"/>
      <c r="P87" s="506"/>
      <c r="Q87" s="507"/>
    </row>
    <row r="88" spans="2:17" ht="235.5" customHeight="1" x14ac:dyDescent="0.25">
      <c r="B88" s="423"/>
      <c r="C88" s="423"/>
      <c r="D88" s="501"/>
      <c r="E88" s="423"/>
      <c r="F88" s="423"/>
      <c r="G88" s="501"/>
      <c r="H88" s="423"/>
      <c r="I88" s="423"/>
      <c r="J88" s="101" t="s">
        <v>916</v>
      </c>
      <c r="K88" s="101" t="s">
        <v>958</v>
      </c>
      <c r="L88" s="152" t="s">
        <v>959</v>
      </c>
      <c r="M88" s="423"/>
      <c r="N88" s="423"/>
      <c r="O88" s="423"/>
      <c r="P88" s="417"/>
      <c r="Q88" s="418"/>
    </row>
    <row r="90" spans="2:17" ht="15.75" thickBot="1" x14ac:dyDescent="0.3"/>
    <row r="91" spans="2:17" ht="27" thickBot="1" x14ac:dyDescent="0.3">
      <c r="B91" s="295" t="s">
        <v>45</v>
      </c>
      <c r="C91" s="296"/>
      <c r="D91" s="296"/>
      <c r="E91" s="296"/>
      <c r="F91" s="296"/>
      <c r="G91" s="296"/>
      <c r="H91" s="296"/>
      <c r="I91" s="296"/>
      <c r="J91" s="296"/>
      <c r="K91" s="296"/>
      <c r="L91" s="296"/>
      <c r="M91" s="296"/>
      <c r="N91" s="297"/>
    </row>
    <row r="94" spans="2:17" ht="46.15" customHeight="1" x14ac:dyDescent="0.25">
      <c r="B94" s="9" t="s">
        <v>32</v>
      </c>
      <c r="C94" s="9" t="s">
        <v>46</v>
      </c>
      <c r="D94" s="439" t="s">
        <v>3</v>
      </c>
      <c r="E94" s="440"/>
    </row>
    <row r="95" spans="2:17" ht="46.9" customHeight="1" x14ac:dyDescent="0.25">
      <c r="B95" s="101" t="s">
        <v>122</v>
      </c>
      <c r="C95" s="185" t="s">
        <v>1524</v>
      </c>
      <c r="D95" s="449"/>
      <c r="E95" s="449"/>
    </row>
    <row r="98" spans="1:26" ht="26.25" x14ac:dyDescent="0.25">
      <c r="B98" s="288" t="s">
        <v>63</v>
      </c>
      <c r="C98" s="289"/>
      <c r="D98" s="289"/>
      <c r="E98" s="289"/>
      <c r="F98" s="289"/>
      <c r="G98" s="289"/>
      <c r="H98" s="289"/>
      <c r="I98" s="289"/>
      <c r="J98" s="289"/>
      <c r="K98" s="289"/>
      <c r="L98" s="289"/>
      <c r="M98" s="289"/>
      <c r="N98" s="289"/>
      <c r="O98" s="289"/>
      <c r="P98" s="289"/>
    </row>
    <row r="100" spans="1:26" ht="15.75" thickBot="1" x14ac:dyDescent="0.3"/>
    <row r="101" spans="1:26" ht="27" thickBot="1" x14ac:dyDescent="0.3">
      <c r="B101" s="295" t="s">
        <v>53</v>
      </c>
      <c r="C101" s="296"/>
      <c r="D101" s="296"/>
      <c r="E101" s="296"/>
      <c r="F101" s="296"/>
      <c r="G101" s="296"/>
      <c r="H101" s="296"/>
      <c r="I101" s="296"/>
      <c r="J101" s="296"/>
      <c r="K101" s="296"/>
      <c r="L101" s="296"/>
      <c r="M101" s="296"/>
      <c r="N101" s="297"/>
    </row>
    <row r="103" spans="1:26" ht="15.75" thickBot="1" x14ac:dyDescent="0.3">
      <c r="M103" s="73"/>
      <c r="N103" s="73"/>
    </row>
    <row r="104" spans="1:26" s="54" customFormat="1" ht="109.5" customHeight="1" x14ac:dyDescent="0.25">
      <c r="B104" s="18" t="s">
        <v>144</v>
      </c>
      <c r="C104" s="18" t="s">
        <v>145</v>
      </c>
      <c r="D104" s="18" t="s">
        <v>146</v>
      </c>
      <c r="E104" s="18" t="s">
        <v>44</v>
      </c>
      <c r="F104" s="18" t="s">
        <v>21</v>
      </c>
      <c r="G104" s="18" t="s">
        <v>99</v>
      </c>
      <c r="H104" s="18" t="s">
        <v>16</v>
      </c>
      <c r="I104" s="18" t="s">
        <v>9</v>
      </c>
      <c r="J104" s="18" t="s">
        <v>30</v>
      </c>
      <c r="K104" s="18" t="s">
        <v>60</v>
      </c>
      <c r="L104" s="18" t="s">
        <v>19</v>
      </c>
      <c r="M104" s="17" t="s">
        <v>25</v>
      </c>
      <c r="N104" s="18" t="s">
        <v>147</v>
      </c>
      <c r="O104" s="18" t="s">
        <v>35</v>
      </c>
      <c r="P104" s="192" t="s">
        <v>10</v>
      </c>
      <c r="Q104" s="192" t="s">
        <v>18</v>
      </c>
    </row>
    <row r="105" spans="1:26" s="86" customFormat="1" x14ac:dyDescent="0.25">
      <c r="A105" s="74">
        <v>1</v>
      </c>
      <c r="B105" s="75"/>
      <c r="C105" s="76"/>
      <c r="D105" s="75"/>
      <c r="E105" s="77"/>
      <c r="F105" s="78"/>
      <c r="G105" s="79"/>
      <c r="H105" s="80"/>
      <c r="I105" s="81"/>
      <c r="J105" s="81"/>
      <c r="K105" s="81"/>
      <c r="L105" s="81"/>
      <c r="M105" s="82"/>
      <c r="N105" s="82">
        <f>+M105*G105</f>
        <v>0</v>
      </c>
      <c r="O105" s="83"/>
      <c r="P105" s="83"/>
      <c r="Q105" s="84"/>
      <c r="R105" s="85"/>
      <c r="S105" s="85"/>
      <c r="T105" s="85"/>
      <c r="U105" s="85"/>
      <c r="V105" s="85"/>
      <c r="W105" s="85"/>
      <c r="X105" s="85"/>
      <c r="Y105" s="85"/>
      <c r="Z105" s="85"/>
    </row>
    <row r="106" spans="1:26" s="86" customFormat="1" x14ac:dyDescent="0.25">
      <c r="A106" s="74">
        <f>+A105+1</f>
        <v>2</v>
      </c>
      <c r="B106" s="75"/>
      <c r="C106" s="76"/>
      <c r="D106" s="75"/>
      <c r="E106" s="77"/>
      <c r="F106" s="78"/>
      <c r="G106" s="78"/>
      <c r="H106" s="78"/>
      <c r="I106" s="81"/>
      <c r="J106" s="81"/>
      <c r="K106" s="81"/>
      <c r="L106" s="81"/>
      <c r="M106" s="82"/>
      <c r="N106" s="82"/>
      <c r="O106" s="83"/>
      <c r="P106" s="83"/>
      <c r="Q106" s="84"/>
      <c r="R106" s="85"/>
      <c r="S106" s="85"/>
      <c r="T106" s="85"/>
      <c r="U106" s="85"/>
      <c r="V106" s="85"/>
      <c r="W106" s="85"/>
      <c r="X106" s="85"/>
      <c r="Y106" s="85"/>
      <c r="Z106" s="85"/>
    </row>
    <row r="107" spans="1:26" s="86" customFormat="1" x14ac:dyDescent="0.25">
      <c r="A107" s="74">
        <f t="shared" ref="A107:A112" si="1">+A106+1</f>
        <v>3</v>
      </c>
      <c r="B107" s="75"/>
      <c r="C107" s="76"/>
      <c r="D107" s="75"/>
      <c r="E107" s="77"/>
      <c r="F107" s="78"/>
      <c r="G107" s="78"/>
      <c r="H107" s="78"/>
      <c r="I107" s="81"/>
      <c r="J107" s="81"/>
      <c r="K107" s="81"/>
      <c r="L107" s="81"/>
      <c r="M107" s="82"/>
      <c r="N107" s="82"/>
      <c r="O107" s="83"/>
      <c r="P107" s="83"/>
      <c r="Q107" s="84"/>
      <c r="R107" s="85"/>
      <c r="S107" s="85"/>
      <c r="T107" s="85"/>
      <c r="U107" s="85"/>
      <c r="V107" s="85"/>
      <c r="W107" s="85"/>
      <c r="X107" s="85"/>
      <c r="Y107" s="85"/>
      <c r="Z107" s="85"/>
    </row>
    <row r="108" spans="1:26" s="86" customFormat="1" x14ac:dyDescent="0.25">
      <c r="A108" s="74">
        <f t="shared" si="1"/>
        <v>4</v>
      </c>
      <c r="B108" s="75"/>
      <c r="C108" s="76"/>
      <c r="D108" s="75"/>
      <c r="E108" s="77"/>
      <c r="F108" s="78"/>
      <c r="G108" s="78"/>
      <c r="H108" s="78"/>
      <c r="I108" s="81"/>
      <c r="J108" s="81"/>
      <c r="K108" s="81"/>
      <c r="L108" s="81"/>
      <c r="M108" s="82"/>
      <c r="N108" s="82"/>
      <c r="O108" s="83"/>
      <c r="P108" s="83"/>
      <c r="Q108" s="84"/>
      <c r="R108" s="85"/>
      <c r="S108" s="85"/>
      <c r="T108" s="85"/>
      <c r="U108" s="85"/>
      <c r="V108" s="85"/>
      <c r="W108" s="85"/>
      <c r="X108" s="85"/>
      <c r="Y108" s="85"/>
      <c r="Z108" s="85"/>
    </row>
    <row r="109" spans="1:26" s="86" customFormat="1" x14ac:dyDescent="0.25">
      <c r="A109" s="74">
        <f t="shared" si="1"/>
        <v>5</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si="1"/>
        <v>6</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f t="shared" si="1"/>
        <v>7</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si="1"/>
        <v>8</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17" s="86" customFormat="1" x14ac:dyDescent="0.25">
      <c r="A113" s="74"/>
      <c r="B113" s="87" t="s">
        <v>15</v>
      </c>
      <c r="C113" s="76"/>
      <c r="D113" s="75"/>
      <c r="E113" s="77"/>
      <c r="F113" s="78"/>
      <c r="G113" s="78"/>
      <c r="H113" s="78"/>
      <c r="I113" s="81"/>
      <c r="J113" s="81"/>
      <c r="K113" s="88">
        <f t="shared" ref="K113:N113" si="2">SUM(K105:K112)</f>
        <v>0</v>
      </c>
      <c r="L113" s="88">
        <f t="shared" si="2"/>
        <v>0</v>
      </c>
      <c r="M113" s="89">
        <f t="shared" si="2"/>
        <v>0</v>
      </c>
      <c r="N113" s="88">
        <f t="shared" si="2"/>
        <v>0</v>
      </c>
      <c r="O113" s="83"/>
      <c r="P113" s="83"/>
      <c r="Q113" s="90"/>
    </row>
    <row r="114" spans="1:17" x14ac:dyDescent="0.25">
      <c r="E114" s="91"/>
    </row>
    <row r="115" spans="1:17" ht="18.75" x14ac:dyDescent="0.25">
      <c r="B115" s="94" t="s">
        <v>31</v>
      </c>
      <c r="C115" s="10">
        <f>+K113</f>
        <v>0</v>
      </c>
      <c r="H115" s="96"/>
      <c r="I115" s="96"/>
      <c r="J115" s="96"/>
      <c r="K115" s="96"/>
      <c r="L115" s="96"/>
      <c r="M115" s="96"/>
    </row>
    <row r="117" spans="1:17" ht="15.75" thickBot="1" x14ac:dyDescent="0.3"/>
    <row r="118" spans="1:17" ht="37.15" customHeight="1" thickBot="1" x14ac:dyDescent="0.3">
      <c r="B118" s="11" t="s">
        <v>48</v>
      </c>
      <c r="C118" s="12" t="s">
        <v>49</v>
      </c>
      <c r="D118" s="11" t="s">
        <v>50</v>
      </c>
      <c r="E118" s="12" t="s">
        <v>54</v>
      </c>
    </row>
    <row r="119" spans="1:17" ht="41.45" customHeight="1" x14ac:dyDescent="0.25">
      <c r="B119" s="8" t="s">
        <v>123</v>
      </c>
      <c r="C119" s="102">
        <v>20</v>
      </c>
      <c r="D119" s="102"/>
      <c r="E119" s="450">
        <f>+D119+D120+D121</f>
        <v>0</v>
      </c>
    </row>
    <row r="120" spans="1:17" x14ac:dyDescent="0.25">
      <c r="B120" s="8" t="s">
        <v>124</v>
      </c>
      <c r="C120" s="185">
        <v>30</v>
      </c>
      <c r="D120" s="185">
        <v>0</v>
      </c>
      <c r="E120" s="451"/>
    </row>
    <row r="121" spans="1:17" ht="15.75" thickBot="1" x14ac:dyDescent="0.3">
      <c r="B121" s="8" t="s">
        <v>125</v>
      </c>
      <c r="C121" s="103">
        <v>40</v>
      </c>
      <c r="D121" s="103">
        <v>0</v>
      </c>
      <c r="E121" s="452"/>
    </row>
    <row r="123" spans="1:17" ht="15.75" thickBot="1" x14ac:dyDescent="0.3"/>
    <row r="124" spans="1:17" ht="27" thickBot="1" x14ac:dyDescent="0.3">
      <c r="B124" s="295" t="s">
        <v>51</v>
      </c>
      <c r="C124" s="296"/>
      <c r="D124" s="296"/>
      <c r="E124" s="296"/>
      <c r="F124" s="296"/>
      <c r="G124" s="296"/>
      <c r="H124" s="296"/>
      <c r="I124" s="296"/>
      <c r="J124" s="296"/>
      <c r="K124" s="296"/>
      <c r="L124" s="296"/>
      <c r="M124" s="296"/>
      <c r="N124" s="297"/>
    </row>
    <row r="126" spans="1:17" ht="76.5" customHeight="1" x14ac:dyDescent="0.25">
      <c r="B126" s="197" t="s">
        <v>0</v>
      </c>
      <c r="C126" s="197" t="s">
        <v>38</v>
      </c>
      <c r="D126" s="197" t="s">
        <v>39</v>
      </c>
      <c r="E126" s="197" t="s">
        <v>112</v>
      </c>
      <c r="F126" s="197" t="s">
        <v>114</v>
      </c>
      <c r="G126" s="197" t="s">
        <v>115</v>
      </c>
      <c r="H126" s="197" t="s">
        <v>116</v>
      </c>
      <c r="I126" s="197" t="s">
        <v>113</v>
      </c>
      <c r="J126" s="439" t="s">
        <v>117</v>
      </c>
      <c r="K126" s="443"/>
      <c r="L126" s="440"/>
      <c r="M126" s="197" t="s">
        <v>121</v>
      </c>
      <c r="N126" s="197" t="s">
        <v>40</v>
      </c>
      <c r="O126" s="197" t="s">
        <v>41</v>
      </c>
      <c r="P126" s="439" t="s">
        <v>3</v>
      </c>
      <c r="Q126" s="440"/>
    </row>
    <row r="127" spans="1:17" ht="60.75" customHeight="1" x14ac:dyDescent="0.25">
      <c r="B127" s="100"/>
      <c r="C127" s="100"/>
      <c r="D127" s="98"/>
      <c r="E127" s="98"/>
      <c r="F127" s="98"/>
      <c r="G127" s="98"/>
      <c r="H127" s="98"/>
      <c r="I127" s="43"/>
      <c r="J127" s="43"/>
      <c r="K127" s="100"/>
      <c r="L127" s="98"/>
      <c r="M127" s="69"/>
      <c r="N127" s="69"/>
      <c r="O127" s="69"/>
      <c r="P127" s="449"/>
      <c r="Q127" s="449"/>
    </row>
    <row r="128" spans="1:17" ht="60.75" customHeight="1" x14ac:dyDescent="0.25">
      <c r="B128" s="100"/>
      <c r="C128" s="100"/>
      <c r="D128" s="98"/>
      <c r="E128" s="98"/>
      <c r="F128" s="98"/>
      <c r="G128" s="98"/>
      <c r="H128" s="98"/>
      <c r="I128" s="43"/>
      <c r="J128" s="43"/>
      <c r="K128" s="100"/>
      <c r="L128" s="98"/>
      <c r="M128" s="69"/>
      <c r="N128" s="69"/>
      <c r="O128" s="69"/>
      <c r="P128" s="185"/>
      <c r="Q128" s="185"/>
    </row>
    <row r="129" spans="2:17" ht="33.6" customHeight="1" x14ac:dyDescent="0.25">
      <c r="B129" s="100"/>
      <c r="C129" s="100"/>
      <c r="D129" s="98"/>
      <c r="E129" s="98"/>
      <c r="F129" s="98"/>
      <c r="G129" s="98"/>
      <c r="H129" s="98"/>
      <c r="I129" s="43"/>
      <c r="J129" s="43"/>
      <c r="K129" s="98"/>
      <c r="L129" s="98"/>
      <c r="M129" s="69"/>
      <c r="N129" s="69"/>
      <c r="O129" s="69"/>
      <c r="P129" s="449"/>
      <c r="Q129" s="449"/>
    </row>
    <row r="132" spans="2:17" ht="15.75" thickBot="1" x14ac:dyDescent="0.3"/>
    <row r="133" spans="2:17" ht="54" customHeight="1" x14ac:dyDescent="0.25">
      <c r="B133" s="21" t="s">
        <v>32</v>
      </c>
      <c r="C133" s="21" t="s">
        <v>48</v>
      </c>
      <c r="D133" s="197" t="s">
        <v>49</v>
      </c>
      <c r="E133" s="21" t="s">
        <v>50</v>
      </c>
      <c r="F133" s="12" t="s">
        <v>55</v>
      </c>
      <c r="G133" s="15"/>
    </row>
    <row r="134" spans="2:17" ht="120.75" customHeight="1" x14ac:dyDescent="0.2">
      <c r="B134" s="466" t="s">
        <v>52</v>
      </c>
      <c r="C134" s="104" t="s">
        <v>126</v>
      </c>
      <c r="D134" s="185">
        <v>25</v>
      </c>
      <c r="E134" s="185"/>
      <c r="F134" s="425">
        <f>+E134+E135+E136</f>
        <v>0</v>
      </c>
      <c r="G134" s="105"/>
    </row>
    <row r="135" spans="2:17" ht="76.150000000000006" customHeight="1" x14ac:dyDescent="0.2">
      <c r="B135" s="466"/>
      <c r="C135" s="104" t="s">
        <v>127</v>
      </c>
      <c r="D135" s="189">
        <v>25</v>
      </c>
      <c r="E135" s="185"/>
      <c r="F135" s="467"/>
      <c r="G135" s="105"/>
    </row>
    <row r="136" spans="2:17" ht="69" customHeight="1" x14ac:dyDescent="0.2">
      <c r="B136" s="466"/>
      <c r="C136" s="104" t="s">
        <v>128</v>
      </c>
      <c r="D136" s="185">
        <v>10</v>
      </c>
      <c r="E136" s="185"/>
      <c r="F136" s="426"/>
      <c r="G136" s="105"/>
    </row>
    <row r="137" spans="2:17" x14ac:dyDescent="0.25">
      <c r="C137" s="42"/>
    </row>
    <row r="140" spans="2:17" x14ac:dyDescent="0.25">
      <c r="B140" s="68" t="s">
        <v>56</v>
      </c>
    </row>
    <row r="143" spans="2:17" x14ac:dyDescent="0.25">
      <c r="B143" s="22" t="s">
        <v>32</v>
      </c>
      <c r="C143" s="22" t="s">
        <v>57</v>
      </c>
      <c r="D143" s="21" t="s">
        <v>50</v>
      </c>
      <c r="E143" s="21" t="s">
        <v>15</v>
      </c>
    </row>
    <row r="144" spans="2:17" ht="28.5" x14ac:dyDescent="0.25">
      <c r="B144" s="70" t="s">
        <v>58</v>
      </c>
      <c r="C144" s="71">
        <v>40</v>
      </c>
      <c r="D144" s="185">
        <f>+E119</f>
        <v>0</v>
      </c>
      <c r="E144" s="422">
        <f>+D144+D145</f>
        <v>0</v>
      </c>
    </row>
    <row r="145" spans="2:5" ht="57" x14ac:dyDescent="0.25">
      <c r="B145" s="70" t="s">
        <v>59</v>
      </c>
      <c r="C145" s="71">
        <v>60</v>
      </c>
      <c r="D145" s="185">
        <f>+F134</f>
        <v>0</v>
      </c>
      <c r="E145" s="423"/>
    </row>
  </sheetData>
  <mergeCells count="78">
    <mergeCell ref="E144:E145"/>
    <mergeCell ref="J126:L126"/>
    <mergeCell ref="P126:Q126"/>
    <mergeCell ref="P127:Q127"/>
    <mergeCell ref="P129:Q129"/>
    <mergeCell ref="M86:M88"/>
    <mergeCell ref="N86:N88"/>
    <mergeCell ref="O86:O88"/>
    <mergeCell ref="P86:Q88"/>
    <mergeCell ref="B134:B136"/>
    <mergeCell ref="F134:F136"/>
    <mergeCell ref="D94:E94"/>
    <mergeCell ref="D95:E95"/>
    <mergeCell ref="E119:E121"/>
    <mergeCell ref="G86:G88"/>
    <mergeCell ref="H86:H88"/>
    <mergeCell ref="H83:H85"/>
    <mergeCell ref="I83:I85"/>
    <mergeCell ref="J83:J85"/>
    <mergeCell ref="I86:I88"/>
    <mergeCell ref="B86:B88"/>
    <mergeCell ref="C86:C88"/>
    <mergeCell ref="D86:D88"/>
    <mergeCell ref="E86:E88"/>
    <mergeCell ref="F86:F88"/>
    <mergeCell ref="M80:M82"/>
    <mergeCell ref="N80:N82"/>
    <mergeCell ref="O80:O82"/>
    <mergeCell ref="P80:Q82"/>
    <mergeCell ref="B83:B85"/>
    <mergeCell ref="C83:C85"/>
    <mergeCell ref="D83:D85"/>
    <mergeCell ref="E83:E85"/>
    <mergeCell ref="F83:F85"/>
    <mergeCell ref="G83:G85"/>
    <mergeCell ref="N83:N85"/>
    <mergeCell ref="O83:O85"/>
    <mergeCell ref="P83:Q85"/>
    <mergeCell ref="K83:K85"/>
    <mergeCell ref="L83:L85"/>
    <mergeCell ref="M83:M85"/>
    <mergeCell ref="G80:G82"/>
    <mergeCell ref="H80:H82"/>
    <mergeCell ref="I80:I82"/>
    <mergeCell ref="G78:G79"/>
    <mergeCell ref="H78:H79"/>
    <mergeCell ref="I78:I79"/>
    <mergeCell ref="B80:B82"/>
    <mergeCell ref="C80:C82"/>
    <mergeCell ref="D80:D82"/>
    <mergeCell ref="E80:E82"/>
    <mergeCell ref="F80:F82"/>
    <mergeCell ref="O66:P66"/>
    <mergeCell ref="O67:P67"/>
    <mergeCell ref="B78:B79"/>
    <mergeCell ref="C78:C79"/>
    <mergeCell ref="D78:D79"/>
    <mergeCell ref="E78:E79"/>
    <mergeCell ref="F78:F79"/>
    <mergeCell ref="O78:O79"/>
    <mergeCell ref="P78:Q79"/>
    <mergeCell ref="J78:L78"/>
    <mergeCell ref="M78:M79"/>
    <mergeCell ref="N78:N79"/>
    <mergeCell ref="B57:B58"/>
    <mergeCell ref="C57:C58"/>
    <mergeCell ref="D57:E57"/>
    <mergeCell ref="B2:P2"/>
    <mergeCell ref="B4:P4"/>
    <mergeCell ref="C6:N6"/>
    <mergeCell ref="C7:N7"/>
    <mergeCell ref="C8:N8"/>
    <mergeCell ref="C9:N9"/>
    <mergeCell ref="B14:C24"/>
    <mergeCell ref="C10:E10"/>
    <mergeCell ref="B25:C25"/>
    <mergeCell ref="E43:E44"/>
    <mergeCell ref="M48:N48"/>
  </mergeCells>
  <dataValidations disablePrompts="1" count="2">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7:A47 IS27:IS47 SO27:SO47 ACK27:ACK47 AMG27:AMG47 AWC27:AWC47 BFY27:BFY47 BPU27:BPU47 BZQ27:BZQ47 CJM27:CJM47 CTI27:CTI47 DDE27:DDE47 DNA27:DNA47 DWW27:DWW47 EGS27:EGS47 EQO27:EQO47 FAK27:FAK47 FKG27:FKG47 FUC27:FUC47 GDY27:GDY47 GNU27:GNU47 GXQ27:GXQ47 HHM27:HHM47 HRI27:HRI47 IBE27:IBE47 ILA27:ILA47 IUW27:IUW47 JES27:JES47 JOO27:JOO47 JYK27:JYK47 KIG27:KIG47 KSC27:KSC47 LBY27:LBY47 LLU27:LLU47 LVQ27:LVQ47 MFM27:MFM47 MPI27:MPI47 MZE27:MZE47 NJA27:NJA47 NSW27:NSW47 OCS27:OCS47 OMO27:OMO47 OWK27:OWK47 PGG27:PGG47 PQC27:PQC47 PZY27:PZY47 QJU27:QJU47 QTQ27:QTQ47 RDM27:RDM47 RNI27:RNI47 RXE27:RXE47 SHA27:SHA47 SQW27:SQW47 TAS27:TAS47 TKO27:TKO47 TUK27:TUK47 UEG27:UEG47 UOC27:UOC47 UXY27:UXY47 VHU27:VHU47 VRQ27:VRQ47 WBM27:WBM47 WLI27:WLI47 WVE27:WVE47">
      <formula1>"1,2,3,4,5"</formula1>
    </dataValidation>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7:IV47 SR27:SR47 ACN27:ACN47 AMJ27:AMJ47 AWF27:AWF47 BGB27:BGB47 BPX27:BPX47 BZT27:BZT47 CJP27:CJP47 CTL27:CTL47 DDH27:DDH47 DND27:DND47 DWZ27:DWZ47 EGV27:EGV47 EQR27:EQR47 FAN27:FAN47 FKJ27:FKJ47 FUF27:FUF47 GEB27:GEB47 GNX27:GNX47 GXT27:GXT47 HHP27:HHP47 HRL27:HRL47 IBH27:IBH47 ILD27:ILD47 IUZ27:IUZ47 JEV27:JEV47 JOR27:JOR47 JYN27:JYN47 KIJ27:KIJ47 KSF27:KSF47 LCB27:LCB47 LLX27:LLX47 LVT27:LVT47 MFP27:MFP47 MPL27:MPL47 MZH27:MZH47 NJD27:NJD47 NSZ27:NSZ47 OCV27:OCV47 OMR27:OMR47 OWN27:OWN47 PGJ27:PGJ47 PQF27:PQF47 QAB27:QAB47 QJX27:QJX47 QTT27:QTT47 RDP27:RDP47 RNL27:RNL47 RXH27:RXH47 SHD27:SHD47 SQZ27:SQZ47 TAV27:TAV47 TKR27:TKR47 TUN27:TUN47 UEJ27:UEJ47 UOF27:UOF47 UYB27:UYB47 VHX27:VHX47 VRT27:VRT47 WBP27:WBP47 WLL27:WLL47 WVH27:WVH47">
      <formula1>0</formula1>
      <formula2>1</formula2>
    </dataValidation>
  </dataValidations>
  <pageMargins left="0.7" right="0.7" top="0.75" bottom="0.75" header="0.3" footer="0.3"/>
  <pageSetup orientation="portrait" horizontalDpi="4294967295" verticalDpi="4294967295"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8"/>
  <sheetViews>
    <sheetView topLeftCell="A131" zoomScale="80" zoomScaleNormal="80" workbookViewId="0">
      <selection activeCell="D59" sqref="D59"/>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960</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ht="45.75" customHeight="1" x14ac:dyDescent="0.25">
      <c r="B13" s="491" t="s">
        <v>97</v>
      </c>
      <c r="C13" s="492"/>
      <c r="D13" s="303" t="s">
        <v>11</v>
      </c>
      <c r="E13" s="303" t="s">
        <v>12</v>
      </c>
      <c r="F13" s="303" t="s">
        <v>28</v>
      </c>
      <c r="G13" s="63"/>
      <c r="I13" s="56"/>
      <c r="J13" s="56"/>
      <c r="K13" s="56"/>
      <c r="L13" s="56"/>
      <c r="M13" s="56"/>
      <c r="N13" s="55"/>
    </row>
    <row r="14" spans="2:16" x14ac:dyDescent="0.25">
      <c r="B14" s="493"/>
      <c r="C14" s="494"/>
      <c r="D14" s="303">
        <v>2</v>
      </c>
      <c r="E14" s="3">
        <v>313242150</v>
      </c>
      <c r="F14" s="131">
        <v>150</v>
      </c>
      <c r="G14" s="63"/>
      <c r="I14" s="57"/>
      <c r="J14" s="57"/>
      <c r="K14" s="57"/>
      <c r="L14" s="57"/>
      <c r="M14" s="57"/>
      <c r="N14" s="55"/>
    </row>
    <row r="15" spans="2:16" x14ac:dyDescent="0.25">
      <c r="B15" s="493"/>
      <c r="C15" s="494"/>
      <c r="D15" s="303">
        <v>7</v>
      </c>
      <c r="E15" s="3">
        <v>626484300</v>
      </c>
      <c r="F15" s="131">
        <v>300</v>
      </c>
      <c r="G15" s="63"/>
      <c r="I15" s="57"/>
      <c r="J15" s="57"/>
      <c r="K15" s="57"/>
      <c r="L15" s="57"/>
      <c r="M15" s="57"/>
      <c r="N15" s="55"/>
    </row>
    <row r="16" spans="2:16" x14ac:dyDescent="0.25">
      <c r="B16" s="493"/>
      <c r="C16" s="494"/>
      <c r="D16" s="303">
        <v>11</v>
      </c>
      <c r="E16" s="3">
        <v>488338350</v>
      </c>
      <c r="F16" s="131">
        <v>210</v>
      </c>
      <c r="G16" s="63"/>
      <c r="I16" s="57"/>
      <c r="J16" s="57"/>
      <c r="K16" s="57"/>
      <c r="L16" s="57"/>
      <c r="M16" s="57"/>
      <c r="N16" s="55"/>
    </row>
    <row r="17" spans="1:14" x14ac:dyDescent="0.25">
      <c r="B17" s="493"/>
      <c r="C17" s="494"/>
      <c r="D17" s="303">
        <v>12</v>
      </c>
      <c r="E17" s="3">
        <v>208828100</v>
      </c>
      <c r="F17" s="131">
        <v>100</v>
      </c>
      <c r="G17" s="63"/>
      <c r="I17" s="57"/>
      <c r="J17" s="57"/>
      <c r="K17" s="57"/>
      <c r="L17" s="57"/>
      <c r="M17" s="57"/>
      <c r="N17" s="55"/>
    </row>
    <row r="18" spans="1:14" x14ac:dyDescent="0.25">
      <c r="B18" s="493"/>
      <c r="C18" s="494"/>
      <c r="D18" s="303">
        <v>13</v>
      </c>
      <c r="E18" s="3">
        <v>721799950</v>
      </c>
      <c r="F18" s="131">
        <v>290</v>
      </c>
      <c r="G18" s="63"/>
      <c r="I18" s="57"/>
      <c r="J18" s="57"/>
      <c r="K18" s="57"/>
      <c r="L18" s="57"/>
      <c r="M18" s="57"/>
      <c r="N18" s="55"/>
    </row>
    <row r="19" spans="1:14" x14ac:dyDescent="0.25">
      <c r="B19" s="493"/>
      <c r="C19" s="494"/>
      <c r="D19" s="303">
        <v>14</v>
      </c>
      <c r="E19" s="3">
        <v>651117800</v>
      </c>
      <c r="F19" s="131">
        <v>280</v>
      </c>
      <c r="G19" s="63"/>
      <c r="I19" s="57"/>
      <c r="J19" s="57"/>
      <c r="K19" s="57"/>
      <c r="L19" s="57"/>
      <c r="M19" s="57"/>
      <c r="N19" s="55"/>
    </row>
    <row r="20" spans="1:14" x14ac:dyDescent="0.25">
      <c r="B20" s="493"/>
      <c r="C20" s="494"/>
      <c r="D20" s="303">
        <v>16</v>
      </c>
      <c r="E20" s="3">
        <v>1755833774</v>
      </c>
      <c r="F20" s="131">
        <v>718</v>
      </c>
      <c r="G20" s="63"/>
      <c r="I20" s="57"/>
      <c r="J20" s="57"/>
      <c r="K20" s="57"/>
      <c r="L20" s="57"/>
      <c r="M20" s="57"/>
      <c r="N20" s="55"/>
    </row>
    <row r="21" spans="1:14" x14ac:dyDescent="0.25">
      <c r="B21" s="493"/>
      <c r="C21" s="494"/>
      <c r="D21" s="303">
        <v>20</v>
      </c>
      <c r="E21" s="3">
        <v>902973570</v>
      </c>
      <c r="F21" s="131">
        <v>390</v>
      </c>
      <c r="G21" s="63"/>
      <c r="I21" s="57"/>
      <c r="J21" s="57"/>
      <c r="K21" s="57"/>
      <c r="L21" s="57"/>
      <c r="M21" s="57"/>
      <c r="N21" s="55"/>
    </row>
    <row r="22" spans="1:14" x14ac:dyDescent="0.25">
      <c r="B22" s="493"/>
      <c r="C22" s="494"/>
      <c r="D22" s="303">
        <v>21</v>
      </c>
      <c r="E22" s="3">
        <v>1200917298</v>
      </c>
      <c r="F22" s="131">
        <v>546</v>
      </c>
      <c r="G22" s="63"/>
      <c r="I22" s="57"/>
      <c r="J22" s="57"/>
      <c r="K22" s="57"/>
      <c r="L22" s="57"/>
      <c r="M22" s="57"/>
      <c r="N22" s="55"/>
    </row>
    <row r="23" spans="1:14" x14ac:dyDescent="0.25">
      <c r="B23" s="495"/>
      <c r="C23" s="496"/>
      <c r="D23" s="303">
        <v>22</v>
      </c>
      <c r="E23" s="3">
        <v>417652200</v>
      </c>
      <c r="F23" s="131">
        <v>200</v>
      </c>
      <c r="G23" s="63"/>
      <c r="I23" s="57"/>
      <c r="J23" s="57"/>
      <c r="K23" s="57"/>
      <c r="L23" s="57"/>
      <c r="M23" s="57"/>
      <c r="N23" s="55"/>
    </row>
    <row r="24" spans="1:14" x14ac:dyDescent="0.25">
      <c r="B24" s="474" t="s">
        <v>13</v>
      </c>
      <c r="C24" s="475"/>
      <c r="D24" s="303"/>
      <c r="E24" s="3">
        <f>SUM(E14:E23)</f>
        <v>7287187492</v>
      </c>
      <c r="F24" s="131">
        <f>SUM(F14:F23)</f>
        <v>3184</v>
      </c>
      <c r="G24" s="63"/>
      <c r="H24" s="58"/>
      <c r="I24" s="54"/>
      <c r="J24" s="54"/>
      <c r="K24" s="54"/>
      <c r="L24" s="54"/>
      <c r="M24" s="54"/>
      <c r="N24" s="59"/>
    </row>
    <row r="25" spans="1:14" ht="45" x14ac:dyDescent="0.25">
      <c r="B25" s="6" t="s">
        <v>14</v>
      </c>
      <c r="C25" s="6" t="s">
        <v>98</v>
      </c>
      <c r="E25" s="56"/>
      <c r="F25" s="42"/>
      <c r="G25" s="63"/>
      <c r="H25" s="56"/>
      <c r="I25" s="61"/>
      <c r="J25" s="61"/>
      <c r="K25" s="61"/>
      <c r="L25" s="61"/>
      <c r="M25" s="61"/>
    </row>
    <row r="26" spans="1:14" x14ac:dyDescent="0.25">
      <c r="C26" s="5">
        <f>+F16*80%</f>
        <v>168</v>
      </c>
      <c r="D26" s="57"/>
      <c r="E26" s="4">
        <f>+E16</f>
        <v>488338350</v>
      </c>
      <c r="F26" s="42"/>
      <c r="G26" s="63"/>
      <c r="H26" s="63"/>
      <c r="I26" s="64"/>
      <c r="J26" s="64"/>
      <c r="K26" s="64"/>
      <c r="L26" s="64"/>
      <c r="M26" s="64"/>
    </row>
    <row r="27" spans="1:14" ht="15" customHeight="1" x14ac:dyDescent="0.25">
      <c r="I27" s="54"/>
      <c r="J27" s="54"/>
      <c r="K27" s="54"/>
      <c r="L27" s="54"/>
      <c r="M27" s="54"/>
      <c r="N27" s="55"/>
    </row>
    <row r="28" spans="1:14" ht="15" customHeight="1"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772</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245"/>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422">
        <f>+D42+D43</f>
        <v>0</v>
      </c>
      <c r="F42" s="42"/>
      <c r="G42" s="42"/>
      <c r="H42" s="42"/>
      <c r="I42" s="54"/>
      <c r="J42" s="54"/>
      <c r="K42" s="54"/>
      <c r="L42" s="54"/>
      <c r="M42" s="54"/>
      <c r="N42" s="55"/>
    </row>
    <row r="43" spans="1:14" ht="57" x14ac:dyDescent="0.25">
      <c r="A43" s="65"/>
      <c r="B43" s="70" t="s">
        <v>143</v>
      </c>
      <c r="C43" s="71">
        <v>60</v>
      </c>
      <c r="D43" s="185">
        <f>+F147</f>
        <v>0</v>
      </c>
      <c r="E43" s="423"/>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24" t="s">
        <v>34</v>
      </c>
      <c r="N47" s="42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908</v>
      </c>
      <c r="C51" s="75" t="s">
        <v>908</v>
      </c>
      <c r="D51" s="76" t="s">
        <v>668</v>
      </c>
      <c r="E51" s="247">
        <v>103</v>
      </c>
      <c r="F51" s="78" t="s">
        <v>135</v>
      </c>
      <c r="G51" s="79"/>
      <c r="H51" s="81">
        <v>40557</v>
      </c>
      <c r="I51" s="81">
        <v>40908</v>
      </c>
      <c r="J51" s="81" t="s">
        <v>136</v>
      </c>
      <c r="K51" s="134">
        <v>11</v>
      </c>
      <c r="L51" s="134">
        <v>0</v>
      </c>
      <c r="M51" s="139">
        <v>925</v>
      </c>
      <c r="N51" s="82"/>
      <c r="O51" s="83">
        <v>590840437</v>
      </c>
      <c r="P51" s="83" t="s">
        <v>910</v>
      </c>
      <c r="Q51" s="84" t="s">
        <v>250</v>
      </c>
      <c r="R51" s="85"/>
      <c r="S51" s="85"/>
      <c r="T51" s="85"/>
      <c r="U51" s="85"/>
      <c r="V51" s="85"/>
      <c r="W51" s="85"/>
      <c r="X51" s="85"/>
      <c r="Y51" s="85"/>
      <c r="Z51" s="85"/>
    </row>
    <row r="52" spans="1:26" s="86" customFormat="1" ht="45" x14ac:dyDescent="0.25">
      <c r="A52" s="74">
        <f>+A51+1</f>
        <v>2</v>
      </c>
      <c r="B52" s="75" t="s">
        <v>908</v>
      </c>
      <c r="C52" s="75" t="s">
        <v>908</v>
      </c>
      <c r="D52" s="76" t="s">
        <v>668</v>
      </c>
      <c r="E52" s="138">
        <v>72</v>
      </c>
      <c r="F52" s="78" t="s">
        <v>135</v>
      </c>
      <c r="G52" s="79"/>
      <c r="H52" s="81">
        <v>41327</v>
      </c>
      <c r="I52" s="81">
        <v>41639</v>
      </c>
      <c r="J52" s="81" t="s">
        <v>136</v>
      </c>
      <c r="K52" s="134">
        <v>10</v>
      </c>
      <c r="L52" s="134">
        <v>0</v>
      </c>
      <c r="M52" s="139">
        <v>715</v>
      </c>
      <c r="N52" s="82"/>
      <c r="O52" s="83">
        <v>715532002</v>
      </c>
      <c r="P52" s="83" t="s">
        <v>911</v>
      </c>
      <c r="Q52" s="84" t="s">
        <v>250</v>
      </c>
      <c r="R52" s="85"/>
      <c r="S52" s="85"/>
      <c r="T52" s="85"/>
      <c r="U52" s="85"/>
      <c r="V52" s="85"/>
      <c r="W52" s="85"/>
      <c r="X52" s="85"/>
      <c r="Y52" s="85"/>
      <c r="Z52" s="85"/>
    </row>
    <row r="53" spans="1:26" s="86" customFormat="1" ht="45" x14ac:dyDescent="0.25">
      <c r="A53" s="74">
        <f t="shared" ref="A53:A54" si="0">+A52+1</f>
        <v>3</v>
      </c>
      <c r="B53" s="75" t="s">
        <v>908</v>
      </c>
      <c r="C53" s="75" t="s">
        <v>908</v>
      </c>
      <c r="D53" s="76" t="s">
        <v>668</v>
      </c>
      <c r="E53" s="138">
        <v>2</v>
      </c>
      <c r="F53" s="78" t="s">
        <v>135</v>
      </c>
      <c r="G53" s="79"/>
      <c r="H53" s="81">
        <v>40924</v>
      </c>
      <c r="I53" s="81">
        <v>41273</v>
      </c>
      <c r="J53" s="81" t="s">
        <v>136</v>
      </c>
      <c r="K53" s="134">
        <v>11</v>
      </c>
      <c r="L53" s="134">
        <v>0</v>
      </c>
      <c r="M53" s="139">
        <v>854</v>
      </c>
      <c r="N53" s="135"/>
      <c r="O53" s="83">
        <v>931912024</v>
      </c>
      <c r="P53" s="83" t="s">
        <v>912</v>
      </c>
      <c r="Q53" s="84" t="s">
        <v>250</v>
      </c>
      <c r="R53" s="85"/>
      <c r="S53" s="85"/>
      <c r="T53" s="85"/>
      <c r="U53" s="85"/>
      <c r="V53" s="85"/>
      <c r="W53" s="85"/>
      <c r="X53" s="85"/>
      <c r="Y53" s="85"/>
      <c r="Z53" s="85"/>
    </row>
    <row r="54" spans="1:26" s="86" customFormat="1" ht="45" x14ac:dyDescent="0.25">
      <c r="A54" s="74">
        <f t="shared" si="0"/>
        <v>4</v>
      </c>
      <c r="B54" s="75" t="s">
        <v>908</v>
      </c>
      <c r="C54" s="75" t="s">
        <v>908</v>
      </c>
      <c r="D54" s="75" t="s">
        <v>249</v>
      </c>
      <c r="E54" s="138">
        <v>79</v>
      </c>
      <c r="F54" s="78" t="s">
        <v>135</v>
      </c>
      <c r="G54" s="79"/>
      <c r="H54" s="81">
        <v>41662</v>
      </c>
      <c r="I54" s="81">
        <v>41942</v>
      </c>
      <c r="J54" s="81" t="s">
        <v>136</v>
      </c>
      <c r="K54" s="134">
        <v>9</v>
      </c>
      <c r="L54" s="134">
        <v>0</v>
      </c>
      <c r="M54" s="139">
        <v>742</v>
      </c>
      <c r="N54" s="82"/>
      <c r="O54" s="83">
        <v>893914246</v>
      </c>
      <c r="P54" s="83" t="s">
        <v>913</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41</v>
      </c>
      <c r="L55" s="88">
        <f>SUM(L51:L54)</f>
        <v>0</v>
      </c>
      <c r="M55" s="140">
        <f>SUM(M51:M54)</f>
        <v>3236</v>
      </c>
      <c r="N55" s="88">
        <f>SUM(N51:N54)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41</v>
      </c>
      <c r="D59" s="185" t="s">
        <v>167</v>
      </c>
      <c r="E59" s="344"/>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0" t="s">
        <v>100</v>
      </c>
      <c r="C63" s="431"/>
      <c r="D63" s="431"/>
      <c r="E63" s="431"/>
      <c r="F63" s="431"/>
      <c r="G63" s="431"/>
      <c r="H63" s="431"/>
      <c r="I63" s="431"/>
      <c r="J63" s="431"/>
      <c r="K63" s="431"/>
      <c r="L63" s="431"/>
      <c r="M63" s="431"/>
      <c r="N63" s="432"/>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ht="40.5" customHeight="1" x14ac:dyDescent="0.25">
      <c r="B67" s="69" t="s">
        <v>254</v>
      </c>
      <c r="C67" s="69" t="s">
        <v>255</v>
      </c>
      <c r="D67" s="69" t="s">
        <v>961</v>
      </c>
      <c r="E67" s="69">
        <v>60</v>
      </c>
      <c r="F67" s="291" t="s">
        <v>195</v>
      </c>
      <c r="G67" s="291" t="s">
        <v>135</v>
      </c>
      <c r="H67" s="291" t="s">
        <v>195</v>
      </c>
      <c r="I67" s="69" t="s">
        <v>135</v>
      </c>
      <c r="J67" s="69" t="s">
        <v>135</v>
      </c>
      <c r="K67" s="69" t="s">
        <v>135</v>
      </c>
      <c r="L67" s="69" t="s">
        <v>135</v>
      </c>
      <c r="M67" s="69" t="s">
        <v>135</v>
      </c>
      <c r="N67" s="69" t="s">
        <v>135</v>
      </c>
      <c r="O67" s="497" t="s">
        <v>962</v>
      </c>
      <c r="P67" s="498"/>
      <c r="Q67" s="69" t="s">
        <v>135</v>
      </c>
    </row>
    <row r="68" spans="2:17" x14ac:dyDescent="0.25">
      <c r="B68" s="98" t="s">
        <v>256</v>
      </c>
      <c r="C68" s="98" t="s">
        <v>257</v>
      </c>
      <c r="D68" s="43" t="s">
        <v>963</v>
      </c>
      <c r="E68" s="43">
        <v>150</v>
      </c>
      <c r="F68" s="99" t="s">
        <v>195</v>
      </c>
      <c r="G68" s="99" t="s">
        <v>195</v>
      </c>
      <c r="H68" s="99" t="s">
        <v>195</v>
      </c>
      <c r="I68" s="98" t="s">
        <v>135</v>
      </c>
      <c r="J68" s="98" t="s">
        <v>135</v>
      </c>
      <c r="K68" s="69" t="s">
        <v>135</v>
      </c>
      <c r="L68" s="69" t="s">
        <v>135</v>
      </c>
      <c r="M68" s="69" t="s">
        <v>135</v>
      </c>
      <c r="N68" s="69" t="s">
        <v>135</v>
      </c>
      <c r="O68" s="428"/>
      <c r="P68" s="429"/>
      <c r="Q68" s="69" t="s">
        <v>135</v>
      </c>
    </row>
    <row r="69" spans="2:17" x14ac:dyDescent="0.25">
      <c r="B69" s="44" t="s">
        <v>1</v>
      </c>
    </row>
    <row r="70" spans="2:17" x14ac:dyDescent="0.25">
      <c r="B70" s="44" t="s">
        <v>36</v>
      </c>
    </row>
    <row r="71" spans="2:17" x14ac:dyDescent="0.25">
      <c r="B71" s="44" t="s">
        <v>61</v>
      </c>
    </row>
    <row r="74" spans="2:17" ht="26.25" x14ac:dyDescent="0.25">
      <c r="B74" s="433" t="s">
        <v>37</v>
      </c>
      <c r="C74" s="434"/>
      <c r="D74" s="434"/>
      <c r="E74" s="434"/>
      <c r="F74" s="434"/>
      <c r="G74" s="434"/>
      <c r="H74" s="434"/>
      <c r="I74" s="434"/>
      <c r="J74" s="434"/>
      <c r="K74" s="434"/>
      <c r="L74" s="434"/>
      <c r="M74" s="434"/>
      <c r="N74" s="434"/>
      <c r="O74" s="434"/>
      <c r="P74" s="434"/>
      <c r="Q74" s="434"/>
    </row>
    <row r="79" spans="2:17" ht="76.5" customHeight="1" x14ac:dyDescent="0.25">
      <c r="B79" s="441" t="s">
        <v>0</v>
      </c>
      <c r="C79" s="441" t="s">
        <v>38</v>
      </c>
      <c r="D79" s="441" t="s">
        <v>39</v>
      </c>
      <c r="E79" s="441" t="s">
        <v>112</v>
      </c>
      <c r="F79" s="441" t="s">
        <v>114</v>
      </c>
      <c r="G79" s="441" t="s">
        <v>115</v>
      </c>
      <c r="H79" s="441" t="s">
        <v>116</v>
      </c>
      <c r="I79" s="441" t="s">
        <v>113</v>
      </c>
      <c r="J79" s="439" t="s">
        <v>117</v>
      </c>
      <c r="K79" s="443"/>
      <c r="L79" s="440"/>
      <c r="M79" s="441" t="s">
        <v>121</v>
      </c>
      <c r="N79" s="441" t="s">
        <v>40</v>
      </c>
      <c r="O79" s="441" t="s">
        <v>41</v>
      </c>
      <c r="P79" s="445" t="s">
        <v>3</v>
      </c>
      <c r="Q79" s="446"/>
    </row>
    <row r="80" spans="2:17" ht="76.5" customHeight="1" x14ac:dyDescent="0.25">
      <c r="B80" s="442"/>
      <c r="C80" s="442"/>
      <c r="D80" s="442"/>
      <c r="E80" s="442"/>
      <c r="F80" s="442"/>
      <c r="G80" s="442"/>
      <c r="H80" s="442"/>
      <c r="I80" s="442"/>
      <c r="J80" s="197" t="s">
        <v>118</v>
      </c>
      <c r="K80" s="197" t="s">
        <v>262</v>
      </c>
      <c r="L80" s="197" t="s">
        <v>120</v>
      </c>
      <c r="M80" s="442"/>
      <c r="N80" s="442"/>
      <c r="O80" s="442"/>
      <c r="P80" s="447"/>
      <c r="Q80" s="448"/>
    </row>
    <row r="81" spans="2:17" ht="295.5" customHeight="1" x14ac:dyDescent="0.25">
      <c r="B81" s="455" t="s">
        <v>42</v>
      </c>
      <c r="C81" s="484" t="s">
        <v>964</v>
      </c>
      <c r="D81" s="455" t="s">
        <v>965</v>
      </c>
      <c r="E81" s="422">
        <v>1121817110</v>
      </c>
      <c r="F81" s="502" t="s">
        <v>966</v>
      </c>
      <c r="G81" s="502" t="s">
        <v>967</v>
      </c>
      <c r="H81" s="461">
        <v>41698</v>
      </c>
      <c r="I81" s="422" t="s">
        <v>968</v>
      </c>
      <c r="J81" s="101" t="s">
        <v>916</v>
      </c>
      <c r="K81" s="101" t="s">
        <v>969</v>
      </c>
      <c r="L81" s="152" t="s">
        <v>918</v>
      </c>
      <c r="M81" s="422" t="s">
        <v>135</v>
      </c>
      <c r="N81" s="422" t="s">
        <v>135</v>
      </c>
      <c r="O81" s="422" t="s">
        <v>135</v>
      </c>
      <c r="P81" s="415"/>
      <c r="Q81" s="416"/>
    </row>
    <row r="82" spans="2:17" ht="108.75" customHeight="1" x14ac:dyDescent="0.25">
      <c r="B82" s="465"/>
      <c r="C82" s="514"/>
      <c r="D82" s="465"/>
      <c r="E82" s="451"/>
      <c r="F82" s="503"/>
      <c r="G82" s="503"/>
      <c r="H82" s="505"/>
      <c r="I82" s="451"/>
      <c r="J82" s="455" t="s">
        <v>916</v>
      </c>
      <c r="K82" s="455" t="s">
        <v>970</v>
      </c>
      <c r="L82" s="502" t="s">
        <v>971</v>
      </c>
      <c r="M82" s="451"/>
      <c r="N82" s="451"/>
      <c r="O82" s="451"/>
      <c r="P82" s="506"/>
      <c r="Q82" s="507"/>
    </row>
    <row r="83" spans="2:17" ht="85.5" customHeight="1" x14ac:dyDescent="0.25">
      <c r="B83" s="456"/>
      <c r="C83" s="485"/>
      <c r="D83" s="456"/>
      <c r="E83" s="423"/>
      <c r="F83" s="504"/>
      <c r="G83" s="504"/>
      <c r="H83" s="458"/>
      <c r="I83" s="423"/>
      <c r="J83" s="456"/>
      <c r="K83" s="456"/>
      <c r="L83" s="504"/>
      <c r="M83" s="423"/>
      <c r="N83" s="423"/>
      <c r="O83" s="423"/>
      <c r="P83" s="417"/>
      <c r="Q83" s="418"/>
    </row>
    <row r="84" spans="2:17" ht="167.25" customHeight="1" x14ac:dyDescent="0.25">
      <c r="B84" s="455" t="s">
        <v>43</v>
      </c>
      <c r="C84" s="484" t="s">
        <v>964</v>
      </c>
      <c r="D84" s="455" t="s">
        <v>972</v>
      </c>
      <c r="E84" s="455">
        <v>12264292</v>
      </c>
      <c r="F84" s="455" t="s">
        <v>445</v>
      </c>
      <c r="G84" s="455" t="s">
        <v>291</v>
      </c>
      <c r="H84" s="461">
        <v>40116</v>
      </c>
      <c r="I84" s="455">
        <v>115925</v>
      </c>
      <c r="J84" s="101" t="s">
        <v>916</v>
      </c>
      <c r="K84" s="248" t="s">
        <v>973</v>
      </c>
      <c r="L84" s="193" t="s">
        <v>974</v>
      </c>
      <c r="M84" s="422" t="s">
        <v>135</v>
      </c>
      <c r="N84" s="422" t="s">
        <v>135</v>
      </c>
      <c r="O84" s="422" t="s">
        <v>135</v>
      </c>
      <c r="P84" s="415"/>
      <c r="Q84" s="416"/>
    </row>
    <row r="85" spans="2:17" ht="135" customHeight="1" x14ac:dyDescent="0.25">
      <c r="B85" s="465"/>
      <c r="C85" s="514"/>
      <c r="D85" s="465"/>
      <c r="E85" s="465"/>
      <c r="F85" s="465"/>
      <c r="G85" s="465"/>
      <c r="H85" s="465"/>
      <c r="I85" s="465"/>
      <c r="J85" s="101" t="s">
        <v>975</v>
      </c>
      <c r="K85" s="101" t="s">
        <v>976</v>
      </c>
      <c r="L85" s="152" t="s">
        <v>977</v>
      </c>
      <c r="M85" s="451"/>
      <c r="N85" s="451"/>
      <c r="O85" s="451"/>
      <c r="P85" s="506"/>
      <c r="Q85" s="507"/>
    </row>
    <row r="86" spans="2:17" ht="82.5" customHeight="1" x14ac:dyDescent="0.25">
      <c r="B86" s="456"/>
      <c r="C86" s="485"/>
      <c r="D86" s="456"/>
      <c r="E86" s="456"/>
      <c r="F86" s="456"/>
      <c r="G86" s="456"/>
      <c r="H86" s="456"/>
      <c r="I86" s="456"/>
      <c r="J86" s="249" t="s">
        <v>978</v>
      </c>
      <c r="K86" s="249" t="s">
        <v>979</v>
      </c>
      <c r="L86" s="249" t="s">
        <v>980</v>
      </c>
      <c r="M86" s="423"/>
      <c r="N86" s="423"/>
      <c r="O86" s="423"/>
      <c r="P86" s="417"/>
      <c r="Q86" s="418"/>
    </row>
    <row r="87" spans="2:17" ht="150" customHeight="1" x14ac:dyDescent="0.25">
      <c r="B87" s="422" t="s">
        <v>42</v>
      </c>
      <c r="C87" s="422" t="s">
        <v>702</v>
      </c>
      <c r="D87" s="499" t="s">
        <v>981</v>
      </c>
      <c r="E87" s="422">
        <v>30507442</v>
      </c>
      <c r="F87" s="499" t="s">
        <v>966</v>
      </c>
      <c r="G87" s="502" t="s">
        <v>967</v>
      </c>
      <c r="H87" s="457">
        <v>40899</v>
      </c>
      <c r="I87" s="422" t="s">
        <v>195</v>
      </c>
      <c r="J87" s="101" t="s">
        <v>916</v>
      </c>
      <c r="K87" s="101" t="s">
        <v>982</v>
      </c>
      <c r="L87" s="152" t="s">
        <v>983</v>
      </c>
      <c r="M87" s="422" t="s">
        <v>135</v>
      </c>
      <c r="N87" s="422" t="s">
        <v>135</v>
      </c>
      <c r="O87" s="422" t="s">
        <v>135</v>
      </c>
      <c r="P87" s="415"/>
      <c r="Q87" s="416"/>
    </row>
    <row r="88" spans="2:17" ht="273.75" customHeight="1" x14ac:dyDescent="0.25">
      <c r="B88" s="423"/>
      <c r="C88" s="451"/>
      <c r="D88" s="500"/>
      <c r="E88" s="451"/>
      <c r="F88" s="500"/>
      <c r="G88" s="500"/>
      <c r="H88" s="451"/>
      <c r="I88" s="451"/>
      <c r="J88" s="101" t="s">
        <v>916</v>
      </c>
      <c r="K88" s="101" t="s">
        <v>984</v>
      </c>
      <c r="L88" s="152" t="s">
        <v>985</v>
      </c>
      <c r="M88" s="423"/>
      <c r="N88" s="423"/>
      <c r="O88" s="423"/>
      <c r="P88" s="417"/>
      <c r="Q88" s="418"/>
    </row>
    <row r="89" spans="2:17" ht="222.75" customHeight="1" x14ac:dyDescent="0.25">
      <c r="B89" s="455" t="s">
        <v>43</v>
      </c>
      <c r="C89" s="455" t="s">
        <v>702</v>
      </c>
      <c r="D89" s="455" t="s">
        <v>986</v>
      </c>
      <c r="E89" s="455">
        <v>17636107</v>
      </c>
      <c r="F89" s="455" t="s">
        <v>987</v>
      </c>
      <c r="G89" s="455" t="s">
        <v>988</v>
      </c>
      <c r="H89" s="455" t="s">
        <v>989</v>
      </c>
      <c r="I89" s="455">
        <v>102038</v>
      </c>
      <c r="J89" s="101" t="s">
        <v>916</v>
      </c>
      <c r="K89" s="101" t="s">
        <v>990</v>
      </c>
      <c r="L89" s="193" t="s">
        <v>991</v>
      </c>
      <c r="M89" s="422" t="s">
        <v>135</v>
      </c>
      <c r="N89" s="422" t="s">
        <v>135</v>
      </c>
      <c r="O89" s="422" t="s">
        <v>135</v>
      </c>
      <c r="P89" s="415"/>
      <c r="Q89" s="416"/>
    </row>
    <row r="90" spans="2:17" ht="129" customHeight="1" x14ac:dyDescent="0.25">
      <c r="B90" s="465"/>
      <c r="C90" s="465"/>
      <c r="D90" s="465"/>
      <c r="E90" s="465"/>
      <c r="F90" s="465"/>
      <c r="G90" s="465"/>
      <c r="H90" s="465"/>
      <c r="I90" s="465"/>
      <c r="J90" s="101" t="s">
        <v>992</v>
      </c>
      <c r="K90" s="101" t="s">
        <v>993</v>
      </c>
      <c r="L90" s="152" t="s">
        <v>994</v>
      </c>
      <c r="M90" s="451"/>
      <c r="N90" s="451"/>
      <c r="O90" s="451"/>
      <c r="P90" s="506"/>
      <c r="Q90" s="507"/>
    </row>
    <row r="91" spans="2:17" ht="151.5" customHeight="1" x14ac:dyDescent="0.25">
      <c r="B91" s="456"/>
      <c r="C91" s="456"/>
      <c r="D91" s="456"/>
      <c r="E91" s="456"/>
      <c r="F91" s="456"/>
      <c r="G91" s="456"/>
      <c r="H91" s="456"/>
      <c r="I91" s="456"/>
      <c r="J91" s="101" t="s">
        <v>995</v>
      </c>
      <c r="K91" s="101" t="s">
        <v>996</v>
      </c>
      <c r="L91" s="152" t="s">
        <v>997</v>
      </c>
      <c r="M91" s="423"/>
      <c r="N91" s="423"/>
      <c r="O91" s="423"/>
      <c r="P91" s="417"/>
      <c r="Q91" s="418"/>
    </row>
    <row r="93" spans="2:17" ht="15.75" thickBot="1" x14ac:dyDescent="0.3"/>
    <row r="94" spans="2:17" ht="27" thickBot="1" x14ac:dyDescent="0.3">
      <c r="B94" s="430" t="s">
        <v>45</v>
      </c>
      <c r="C94" s="431"/>
      <c r="D94" s="431"/>
      <c r="E94" s="431"/>
      <c r="F94" s="431"/>
      <c r="G94" s="431"/>
      <c r="H94" s="431"/>
      <c r="I94" s="431"/>
      <c r="J94" s="431"/>
      <c r="K94" s="431"/>
      <c r="L94" s="431"/>
      <c r="M94" s="431"/>
      <c r="N94" s="432"/>
    </row>
    <row r="97" spans="1:26" ht="46.15" customHeight="1" x14ac:dyDescent="0.25">
      <c r="B97" s="9" t="s">
        <v>32</v>
      </c>
      <c r="C97" s="9" t="s">
        <v>46</v>
      </c>
      <c r="D97" s="439" t="s">
        <v>3</v>
      </c>
      <c r="E97" s="440"/>
    </row>
    <row r="98" spans="1:26" ht="46.9" customHeight="1" x14ac:dyDescent="0.25">
      <c r="B98" s="101" t="s">
        <v>122</v>
      </c>
      <c r="C98" s="185"/>
      <c r="D98" s="449"/>
      <c r="E98" s="449"/>
    </row>
    <row r="101" spans="1:26" ht="26.25" x14ac:dyDescent="0.25">
      <c r="B101" s="433" t="s">
        <v>63</v>
      </c>
      <c r="C101" s="434"/>
      <c r="D101" s="434"/>
      <c r="E101" s="434"/>
      <c r="F101" s="434"/>
      <c r="G101" s="434"/>
      <c r="H101" s="434"/>
      <c r="I101" s="434"/>
      <c r="J101" s="434"/>
      <c r="K101" s="434"/>
      <c r="L101" s="434"/>
      <c r="M101" s="434"/>
      <c r="N101" s="434"/>
      <c r="O101" s="434"/>
      <c r="P101" s="434"/>
    </row>
    <row r="103" spans="1:26" ht="15.75" thickBot="1" x14ac:dyDescent="0.3"/>
    <row r="104" spans="1:26" ht="27" thickBot="1" x14ac:dyDescent="0.3">
      <c r="B104" s="430" t="s">
        <v>53</v>
      </c>
      <c r="C104" s="431"/>
      <c r="D104" s="431"/>
      <c r="E104" s="431"/>
      <c r="F104" s="431"/>
      <c r="G104" s="431"/>
      <c r="H104" s="431"/>
      <c r="I104" s="431"/>
      <c r="J104" s="431"/>
      <c r="K104" s="431"/>
      <c r="L104" s="431"/>
      <c r="M104" s="431"/>
      <c r="N104" s="432"/>
    </row>
    <row r="106" spans="1:26" ht="15.75" thickBot="1" x14ac:dyDescent="0.3">
      <c r="M106" s="73"/>
      <c r="N106" s="73"/>
    </row>
    <row r="107" spans="1:26" s="54" customFormat="1" ht="109.5" customHeight="1" x14ac:dyDescent="0.25">
      <c r="B107" s="18" t="s">
        <v>144</v>
      </c>
      <c r="C107" s="18" t="s">
        <v>145</v>
      </c>
      <c r="D107" s="18" t="s">
        <v>146</v>
      </c>
      <c r="E107" s="18" t="s">
        <v>44</v>
      </c>
      <c r="F107" s="18" t="s">
        <v>21</v>
      </c>
      <c r="G107" s="18" t="s">
        <v>99</v>
      </c>
      <c r="H107" s="18" t="s">
        <v>16</v>
      </c>
      <c r="I107" s="18" t="s">
        <v>9</v>
      </c>
      <c r="J107" s="18" t="s">
        <v>30</v>
      </c>
      <c r="K107" s="18" t="s">
        <v>60</v>
      </c>
      <c r="L107" s="18" t="s">
        <v>19</v>
      </c>
      <c r="M107" s="17" t="s">
        <v>25</v>
      </c>
      <c r="N107" s="18" t="s">
        <v>147</v>
      </c>
      <c r="O107" s="18" t="s">
        <v>35</v>
      </c>
      <c r="P107" s="192" t="s">
        <v>10</v>
      </c>
      <c r="Q107" s="192" t="s">
        <v>18</v>
      </c>
    </row>
    <row r="108" spans="1:26" s="86" customFormat="1" x14ac:dyDescent="0.25">
      <c r="A108" s="74">
        <v>1</v>
      </c>
      <c r="B108" s="75"/>
      <c r="C108" s="76"/>
      <c r="D108" s="75"/>
      <c r="E108" s="77"/>
      <c r="F108" s="78"/>
      <c r="G108" s="79"/>
      <c r="H108" s="80"/>
      <c r="I108" s="81"/>
      <c r="J108" s="81"/>
      <c r="K108" s="81"/>
      <c r="L108" s="81"/>
      <c r="M108" s="82"/>
      <c r="N108" s="82">
        <f>+M108*G108</f>
        <v>0</v>
      </c>
      <c r="O108" s="83"/>
      <c r="P108" s="83"/>
      <c r="Q108" s="84"/>
      <c r="R108" s="85"/>
      <c r="S108" s="85"/>
      <c r="T108" s="85"/>
      <c r="U108" s="85"/>
      <c r="V108" s="85"/>
      <c r="W108" s="85"/>
      <c r="X108" s="85"/>
      <c r="Y108" s="85"/>
      <c r="Z108" s="85"/>
    </row>
    <row r="109" spans="1:26" s="86" customFormat="1" x14ac:dyDescent="0.25">
      <c r="A109" s="74">
        <f>+A108+1</f>
        <v>2</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ref="A110:A115" si="1">+A109+1</f>
        <v>3</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f t="shared" si="1"/>
        <v>4</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si="1"/>
        <v>5</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si="1"/>
        <v>6</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si="1"/>
        <v>7</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1"/>
        <v>8</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c r="B116" s="87" t="s">
        <v>15</v>
      </c>
      <c r="C116" s="76"/>
      <c r="D116" s="75"/>
      <c r="E116" s="77"/>
      <c r="F116" s="78"/>
      <c r="G116" s="78"/>
      <c r="H116" s="78"/>
      <c r="I116" s="81"/>
      <c r="J116" s="81"/>
      <c r="K116" s="88">
        <f t="shared" ref="K116:N116" si="2">SUM(K108:K115)</f>
        <v>0</v>
      </c>
      <c r="L116" s="88">
        <f t="shared" si="2"/>
        <v>0</v>
      </c>
      <c r="M116" s="89">
        <f t="shared" si="2"/>
        <v>0</v>
      </c>
      <c r="N116" s="88">
        <f t="shared" si="2"/>
        <v>0</v>
      </c>
      <c r="O116" s="83"/>
      <c r="P116" s="83"/>
      <c r="Q116" s="90"/>
    </row>
    <row r="117" spans="1:26" x14ac:dyDescent="0.25">
      <c r="E117" s="91"/>
    </row>
    <row r="118" spans="1:26" ht="18.75" x14ac:dyDescent="0.25">
      <c r="B118" s="94" t="s">
        <v>31</v>
      </c>
      <c r="C118" s="10">
        <f>+K116</f>
        <v>0</v>
      </c>
      <c r="H118" s="96"/>
      <c r="I118" s="96"/>
      <c r="J118" s="96"/>
      <c r="K118" s="96"/>
      <c r="L118" s="96"/>
      <c r="M118" s="96"/>
    </row>
    <row r="120" spans="1:26" ht="15.75" thickBot="1" x14ac:dyDescent="0.3"/>
    <row r="121" spans="1:26" ht="37.15" customHeight="1" thickBot="1" x14ac:dyDescent="0.3">
      <c r="B121" s="11" t="s">
        <v>48</v>
      </c>
      <c r="C121" s="12" t="s">
        <v>49</v>
      </c>
      <c r="D121" s="11" t="s">
        <v>50</v>
      </c>
      <c r="E121" s="12" t="s">
        <v>54</v>
      </c>
    </row>
    <row r="122" spans="1:26" ht="41.45" customHeight="1" x14ac:dyDescent="0.25">
      <c r="B122" s="8" t="s">
        <v>123</v>
      </c>
      <c r="C122" s="102">
        <v>20</v>
      </c>
      <c r="D122" s="102"/>
      <c r="E122" s="450">
        <f>+D122+D123+D124</f>
        <v>0</v>
      </c>
    </row>
    <row r="123" spans="1:26" x14ac:dyDescent="0.25">
      <c r="B123" s="8" t="s">
        <v>124</v>
      </c>
      <c r="C123" s="185">
        <v>30</v>
      </c>
      <c r="D123" s="185">
        <v>0</v>
      </c>
      <c r="E123" s="451"/>
    </row>
    <row r="124" spans="1:26" ht="15.75" thickBot="1" x14ac:dyDescent="0.3">
      <c r="B124" s="8" t="s">
        <v>125</v>
      </c>
      <c r="C124" s="103">
        <v>40</v>
      </c>
      <c r="D124" s="103">
        <v>0</v>
      </c>
      <c r="E124" s="452"/>
    </row>
    <row r="126" spans="1:26" ht="15.75" thickBot="1" x14ac:dyDescent="0.3"/>
    <row r="127" spans="1:26" ht="27" thickBot="1" x14ac:dyDescent="0.3">
      <c r="B127" s="430" t="s">
        <v>51</v>
      </c>
      <c r="C127" s="431"/>
      <c r="D127" s="431"/>
      <c r="E127" s="431"/>
      <c r="F127" s="431"/>
      <c r="G127" s="431"/>
      <c r="H127" s="431"/>
      <c r="I127" s="431"/>
      <c r="J127" s="431"/>
      <c r="K127" s="431"/>
      <c r="L127" s="431"/>
      <c r="M127" s="431"/>
      <c r="N127" s="432"/>
    </row>
    <row r="129" spans="2:17" ht="76.5" customHeight="1" x14ac:dyDescent="0.25">
      <c r="B129" s="197" t="s">
        <v>0</v>
      </c>
      <c r="C129" s="197" t="s">
        <v>38</v>
      </c>
      <c r="D129" s="197" t="s">
        <v>39</v>
      </c>
      <c r="E129" s="197" t="s">
        <v>112</v>
      </c>
      <c r="F129" s="197" t="s">
        <v>114</v>
      </c>
      <c r="G129" s="197" t="s">
        <v>115</v>
      </c>
      <c r="H129" s="197" t="s">
        <v>116</v>
      </c>
      <c r="I129" s="197" t="s">
        <v>113</v>
      </c>
      <c r="J129" s="439" t="s">
        <v>117</v>
      </c>
      <c r="K129" s="443"/>
      <c r="L129" s="440"/>
      <c r="M129" s="197" t="s">
        <v>121</v>
      </c>
      <c r="N129" s="197" t="s">
        <v>40</v>
      </c>
      <c r="O129" s="197" t="s">
        <v>41</v>
      </c>
      <c r="P129" s="439" t="s">
        <v>3</v>
      </c>
      <c r="Q129" s="440"/>
    </row>
    <row r="130" spans="2:17" ht="60.75" customHeight="1" x14ac:dyDescent="0.25">
      <c r="B130" s="101" t="s">
        <v>129</v>
      </c>
      <c r="C130" s="100"/>
      <c r="D130" s="98"/>
      <c r="E130" s="98"/>
      <c r="F130" s="98"/>
      <c r="G130" s="98"/>
      <c r="H130" s="98"/>
      <c r="I130" s="43"/>
      <c r="J130" s="291" t="s">
        <v>118</v>
      </c>
      <c r="K130" s="294" t="s">
        <v>119</v>
      </c>
      <c r="L130" s="291" t="s">
        <v>120</v>
      </c>
      <c r="M130" s="69"/>
      <c r="N130" s="69"/>
      <c r="O130" s="69"/>
      <c r="P130" s="449"/>
      <c r="Q130" s="449"/>
    </row>
    <row r="131" spans="2:17" ht="60.75" customHeight="1" x14ac:dyDescent="0.25">
      <c r="B131" s="101" t="s">
        <v>130</v>
      </c>
      <c r="C131" s="100"/>
      <c r="D131" s="98"/>
      <c r="E131" s="98"/>
      <c r="F131" s="98"/>
      <c r="G131" s="98"/>
      <c r="H131" s="98"/>
      <c r="I131" s="43"/>
      <c r="J131" s="43"/>
      <c r="K131" s="100"/>
      <c r="L131" s="98"/>
      <c r="M131" s="69"/>
      <c r="N131" s="69"/>
      <c r="O131" s="69"/>
      <c r="P131" s="185"/>
      <c r="Q131" s="185"/>
    </row>
    <row r="132" spans="2:17" ht="33.6" customHeight="1" x14ac:dyDescent="0.25">
      <c r="B132" s="101" t="s">
        <v>131</v>
      </c>
      <c r="C132" s="100"/>
      <c r="D132" s="98"/>
      <c r="E132" s="98"/>
      <c r="F132" s="98"/>
      <c r="G132" s="98"/>
      <c r="H132" s="98"/>
      <c r="I132" s="43"/>
      <c r="J132" s="43"/>
      <c r="K132" s="98"/>
      <c r="L132" s="98"/>
      <c r="M132" s="69"/>
      <c r="N132" s="69"/>
      <c r="O132" s="69"/>
      <c r="P132" s="449"/>
      <c r="Q132" s="449"/>
    </row>
    <row r="135" spans="2:17" ht="15.75" thickBot="1" x14ac:dyDescent="0.3"/>
    <row r="136" spans="2:17" ht="54" customHeight="1" x14ac:dyDescent="0.25">
      <c r="B136" s="21" t="s">
        <v>32</v>
      </c>
      <c r="C136" s="21" t="s">
        <v>48</v>
      </c>
      <c r="D136" s="197" t="s">
        <v>49</v>
      </c>
      <c r="E136" s="21" t="s">
        <v>50</v>
      </c>
      <c r="F136" s="12" t="s">
        <v>55</v>
      </c>
      <c r="G136" s="15"/>
    </row>
    <row r="137" spans="2:17" ht="120.75" customHeight="1" x14ac:dyDescent="0.2">
      <c r="B137" s="466" t="s">
        <v>52</v>
      </c>
      <c r="C137" s="104" t="s">
        <v>126</v>
      </c>
      <c r="D137" s="185">
        <v>25</v>
      </c>
      <c r="E137" s="185"/>
      <c r="F137" s="425">
        <f>+E137+E138+E139</f>
        <v>0</v>
      </c>
      <c r="G137" s="105"/>
    </row>
    <row r="138" spans="2:17" ht="76.150000000000006" customHeight="1" x14ac:dyDescent="0.2">
      <c r="B138" s="466"/>
      <c r="C138" s="104" t="s">
        <v>127</v>
      </c>
      <c r="D138" s="189">
        <v>25</v>
      </c>
      <c r="E138" s="185"/>
      <c r="F138" s="467"/>
      <c r="G138" s="105"/>
    </row>
    <row r="139" spans="2:17" ht="69" customHeight="1" x14ac:dyDescent="0.2">
      <c r="B139" s="466"/>
      <c r="C139" s="104" t="s">
        <v>128</v>
      </c>
      <c r="D139" s="185">
        <v>10</v>
      </c>
      <c r="E139" s="185"/>
      <c r="F139" s="426"/>
      <c r="G139" s="105"/>
    </row>
    <row r="140" spans="2:17" x14ac:dyDescent="0.25">
      <c r="C140" s="42"/>
    </row>
    <row r="143" spans="2:17" x14ac:dyDescent="0.25">
      <c r="B143" s="68" t="s">
        <v>56</v>
      </c>
    </row>
    <row r="146" spans="2:5" x14ac:dyDescent="0.25">
      <c r="B146" s="22" t="s">
        <v>32</v>
      </c>
      <c r="C146" s="22" t="s">
        <v>57</v>
      </c>
      <c r="D146" s="21" t="s">
        <v>50</v>
      </c>
      <c r="E146" s="21" t="s">
        <v>15</v>
      </c>
    </row>
    <row r="147" spans="2:5" ht="28.5" x14ac:dyDescent="0.25">
      <c r="B147" s="70" t="s">
        <v>58</v>
      </c>
      <c r="C147" s="71">
        <v>40</v>
      </c>
      <c r="D147" s="185">
        <f>+E122</f>
        <v>0</v>
      </c>
      <c r="E147" s="422">
        <f>+D147+D148</f>
        <v>0</v>
      </c>
    </row>
    <row r="148" spans="2:5" ht="57" x14ac:dyDescent="0.25">
      <c r="B148" s="70" t="s">
        <v>59</v>
      </c>
      <c r="C148" s="71">
        <v>60</v>
      </c>
      <c r="D148" s="185">
        <f>+F137</f>
        <v>0</v>
      </c>
      <c r="E148" s="423"/>
    </row>
  </sheetData>
  <mergeCells count="98">
    <mergeCell ref="B127:N127"/>
    <mergeCell ref="B63:N63"/>
    <mergeCell ref="C61:N61"/>
    <mergeCell ref="E147:E148"/>
    <mergeCell ref="J129:L129"/>
    <mergeCell ref="E122:E124"/>
    <mergeCell ref="H89:H91"/>
    <mergeCell ref="I89:I91"/>
    <mergeCell ref="M89:M91"/>
    <mergeCell ref="N89:N91"/>
    <mergeCell ref="B94:N94"/>
    <mergeCell ref="D97:E97"/>
    <mergeCell ref="D98:E98"/>
    <mergeCell ref="B101:P101"/>
    <mergeCell ref="B104:N104"/>
    <mergeCell ref="O89:O91"/>
    <mergeCell ref="P129:Q129"/>
    <mergeCell ref="P130:Q130"/>
    <mergeCell ref="P132:Q132"/>
    <mergeCell ref="B137:B139"/>
    <mergeCell ref="F137:F139"/>
    <mergeCell ref="P89:Q91"/>
    <mergeCell ref="B89:B91"/>
    <mergeCell ref="C89:C91"/>
    <mergeCell ref="D89:D91"/>
    <mergeCell ref="E89:E91"/>
    <mergeCell ref="F89:F91"/>
    <mergeCell ref="G89:G91"/>
    <mergeCell ref="P87:Q88"/>
    <mergeCell ref="B87:B88"/>
    <mergeCell ref="C87:C88"/>
    <mergeCell ref="D87:D88"/>
    <mergeCell ref="E87:E88"/>
    <mergeCell ref="F87:F88"/>
    <mergeCell ref="G87:G88"/>
    <mergeCell ref="H87:H88"/>
    <mergeCell ref="I87:I88"/>
    <mergeCell ref="M87:M88"/>
    <mergeCell ref="N87:N88"/>
    <mergeCell ref="O87:O88"/>
    <mergeCell ref="P84:Q86"/>
    <mergeCell ref="B84:B86"/>
    <mergeCell ref="C84:C86"/>
    <mergeCell ref="D84:D86"/>
    <mergeCell ref="E84:E86"/>
    <mergeCell ref="F84:F86"/>
    <mergeCell ref="G84:G86"/>
    <mergeCell ref="H84:H86"/>
    <mergeCell ref="I84:I86"/>
    <mergeCell ref="M84:M86"/>
    <mergeCell ref="N84:N86"/>
    <mergeCell ref="O84:O86"/>
    <mergeCell ref="N81:N83"/>
    <mergeCell ref="O81:O83"/>
    <mergeCell ref="P81:Q83"/>
    <mergeCell ref="J82:J83"/>
    <mergeCell ref="K82:K83"/>
    <mergeCell ref="L82:L83"/>
    <mergeCell ref="G81:G83"/>
    <mergeCell ref="H81:H83"/>
    <mergeCell ref="I81:I83"/>
    <mergeCell ref="M81:M83"/>
    <mergeCell ref="H79:H80"/>
    <mergeCell ref="I79:I80"/>
    <mergeCell ref="J79:L79"/>
    <mergeCell ref="M79:M80"/>
    <mergeCell ref="G79:G80"/>
    <mergeCell ref="B81:B83"/>
    <mergeCell ref="C81:C83"/>
    <mergeCell ref="D81:D83"/>
    <mergeCell ref="E81:E83"/>
    <mergeCell ref="F81:F83"/>
    <mergeCell ref="O66:P66"/>
    <mergeCell ref="O67:P67"/>
    <mergeCell ref="O68:P68"/>
    <mergeCell ref="B74:Q74"/>
    <mergeCell ref="B79:B80"/>
    <mergeCell ref="C79:C80"/>
    <mergeCell ref="D79:D80"/>
    <mergeCell ref="E79:E80"/>
    <mergeCell ref="F79:F80"/>
    <mergeCell ref="P79:Q80"/>
    <mergeCell ref="N79:N80"/>
    <mergeCell ref="O79:O80"/>
    <mergeCell ref="B57:B58"/>
    <mergeCell ref="C57:C58"/>
    <mergeCell ref="D57:E57"/>
    <mergeCell ref="B2:P2"/>
    <mergeCell ref="B4:P4"/>
    <mergeCell ref="C6:N6"/>
    <mergeCell ref="C7:N7"/>
    <mergeCell ref="C8:N8"/>
    <mergeCell ref="C9:N9"/>
    <mergeCell ref="C10:E10"/>
    <mergeCell ref="E42:E43"/>
    <mergeCell ref="M47:N47"/>
    <mergeCell ref="B13:C23"/>
    <mergeCell ref="B24:C24"/>
  </mergeCells>
  <dataValidations count="2">
    <dataValidation type="decimal" allowBlank="1" showInputMessage="1" showErrorMessage="1" sqref="WVH983064 WLL983064 C65560 IV65560 SR65560 ACN65560 AMJ65560 AWF65560 BGB65560 BPX65560 BZT65560 CJP65560 CTL65560 DDH65560 DND65560 DWZ65560 EGV65560 EQR65560 FAN65560 FKJ65560 FUF65560 GEB65560 GNX65560 GXT65560 HHP65560 HRL65560 IBH65560 ILD65560 IUZ65560 JEV65560 JOR65560 JYN65560 KIJ65560 KSF65560 LCB65560 LLX65560 LVT65560 MFP65560 MPL65560 MZH65560 NJD65560 NSZ65560 OCV65560 OMR65560 OWN65560 PGJ65560 PQF65560 QAB65560 QJX65560 QTT65560 RDP65560 RNL65560 RXH65560 SHD65560 SQZ65560 TAV65560 TKR65560 TUN65560 UEJ65560 UOF65560 UYB65560 VHX65560 VRT65560 WBP65560 WLL65560 WVH65560 C131096 IV131096 SR131096 ACN131096 AMJ131096 AWF131096 BGB131096 BPX131096 BZT131096 CJP131096 CTL131096 DDH131096 DND131096 DWZ131096 EGV131096 EQR131096 FAN131096 FKJ131096 FUF131096 GEB131096 GNX131096 GXT131096 HHP131096 HRL131096 IBH131096 ILD131096 IUZ131096 JEV131096 JOR131096 JYN131096 KIJ131096 KSF131096 LCB131096 LLX131096 LVT131096 MFP131096 MPL131096 MZH131096 NJD131096 NSZ131096 OCV131096 OMR131096 OWN131096 PGJ131096 PQF131096 QAB131096 QJX131096 QTT131096 RDP131096 RNL131096 RXH131096 SHD131096 SQZ131096 TAV131096 TKR131096 TUN131096 UEJ131096 UOF131096 UYB131096 VHX131096 VRT131096 WBP131096 WLL131096 WVH131096 C196632 IV196632 SR196632 ACN196632 AMJ196632 AWF196632 BGB196632 BPX196632 BZT196632 CJP196632 CTL196632 DDH196632 DND196632 DWZ196632 EGV196632 EQR196632 FAN196632 FKJ196632 FUF196632 GEB196632 GNX196632 GXT196632 HHP196632 HRL196632 IBH196632 ILD196632 IUZ196632 JEV196632 JOR196632 JYN196632 KIJ196632 KSF196632 LCB196632 LLX196632 LVT196632 MFP196632 MPL196632 MZH196632 NJD196632 NSZ196632 OCV196632 OMR196632 OWN196632 PGJ196632 PQF196632 QAB196632 QJX196632 QTT196632 RDP196632 RNL196632 RXH196632 SHD196632 SQZ196632 TAV196632 TKR196632 TUN196632 UEJ196632 UOF196632 UYB196632 VHX196632 VRT196632 WBP196632 WLL196632 WVH196632 C262168 IV262168 SR262168 ACN262168 AMJ262168 AWF262168 BGB262168 BPX262168 BZT262168 CJP262168 CTL262168 DDH262168 DND262168 DWZ262168 EGV262168 EQR262168 FAN262168 FKJ262168 FUF262168 GEB262168 GNX262168 GXT262168 HHP262168 HRL262168 IBH262168 ILD262168 IUZ262168 JEV262168 JOR262168 JYN262168 KIJ262168 KSF262168 LCB262168 LLX262168 LVT262168 MFP262168 MPL262168 MZH262168 NJD262168 NSZ262168 OCV262168 OMR262168 OWN262168 PGJ262168 PQF262168 QAB262168 QJX262168 QTT262168 RDP262168 RNL262168 RXH262168 SHD262168 SQZ262168 TAV262168 TKR262168 TUN262168 UEJ262168 UOF262168 UYB262168 VHX262168 VRT262168 WBP262168 WLL262168 WVH262168 C327704 IV327704 SR327704 ACN327704 AMJ327704 AWF327704 BGB327704 BPX327704 BZT327704 CJP327704 CTL327704 DDH327704 DND327704 DWZ327704 EGV327704 EQR327704 FAN327704 FKJ327704 FUF327704 GEB327704 GNX327704 GXT327704 HHP327704 HRL327704 IBH327704 ILD327704 IUZ327704 JEV327704 JOR327704 JYN327704 KIJ327704 KSF327704 LCB327704 LLX327704 LVT327704 MFP327704 MPL327704 MZH327704 NJD327704 NSZ327704 OCV327704 OMR327704 OWN327704 PGJ327704 PQF327704 QAB327704 QJX327704 QTT327704 RDP327704 RNL327704 RXH327704 SHD327704 SQZ327704 TAV327704 TKR327704 TUN327704 UEJ327704 UOF327704 UYB327704 VHX327704 VRT327704 WBP327704 WLL327704 WVH327704 C393240 IV393240 SR393240 ACN393240 AMJ393240 AWF393240 BGB393240 BPX393240 BZT393240 CJP393240 CTL393240 DDH393240 DND393240 DWZ393240 EGV393240 EQR393240 FAN393240 FKJ393240 FUF393240 GEB393240 GNX393240 GXT393240 HHP393240 HRL393240 IBH393240 ILD393240 IUZ393240 JEV393240 JOR393240 JYN393240 KIJ393240 KSF393240 LCB393240 LLX393240 LVT393240 MFP393240 MPL393240 MZH393240 NJD393240 NSZ393240 OCV393240 OMR393240 OWN393240 PGJ393240 PQF393240 QAB393240 QJX393240 QTT393240 RDP393240 RNL393240 RXH393240 SHD393240 SQZ393240 TAV393240 TKR393240 TUN393240 UEJ393240 UOF393240 UYB393240 VHX393240 VRT393240 WBP393240 WLL393240 WVH393240 C458776 IV458776 SR458776 ACN458776 AMJ458776 AWF458776 BGB458776 BPX458776 BZT458776 CJP458776 CTL458776 DDH458776 DND458776 DWZ458776 EGV458776 EQR458776 FAN458776 FKJ458776 FUF458776 GEB458776 GNX458776 GXT458776 HHP458776 HRL458776 IBH458776 ILD458776 IUZ458776 JEV458776 JOR458776 JYN458776 KIJ458776 KSF458776 LCB458776 LLX458776 LVT458776 MFP458776 MPL458776 MZH458776 NJD458776 NSZ458776 OCV458776 OMR458776 OWN458776 PGJ458776 PQF458776 QAB458776 QJX458776 QTT458776 RDP458776 RNL458776 RXH458776 SHD458776 SQZ458776 TAV458776 TKR458776 TUN458776 UEJ458776 UOF458776 UYB458776 VHX458776 VRT458776 WBP458776 WLL458776 WVH458776 C524312 IV524312 SR524312 ACN524312 AMJ524312 AWF524312 BGB524312 BPX524312 BZT524312 CJP524312 CTL524312 DDH524312 DND524312 DWZ524312 EGV524312 EQR524312 FAN524312 FKJ524312 FUF524312 GEB524312 GNX524312 GXT524312 HHP524312 HRL524312 IBH524312 ILD524312 IUZ524312 JEV524312 JOR524312 JYN524312 KIJ524312 KSF524312 LCB524312 LLX524312 LVT524312 MFP524312 MPL524312 MZH524312 NJD524312 NSZ524312 OCV524312 OMR524312 OWN524312 PGJ524312 PQF524312 QAB524312 QJX524312 QTT524312 RDP524312 RNL524312 RXH524312 SHD524312 SQZ524312 TAV524312 TKR524312 TUN524312 UEJ524312 UOF524312 UYB524312 VHX524312 VRT524312 WBP524312 WLL524312 WVH524312 C589848 IV589848 SR589848 ACN589848 AMJ589848 AWF589848 BGB589848 BPX589848 BZT589848 CJP589848 CTL589848 DDH589848 DND589848 DWZ589848 EGV589848 EQR589848 FAN589848 FKJ589848 FUF589848 GEB589848 GNX589848 GXT589848 HHP589848 HRL589848 IBH589848 ILD589848 IUZ589848 JEV589848 JOR589848 JYN589848 KIJ589848 KSF589848 LCB589848 LLX589848 LVT589848 MFP589848 MPL589848 MZH589848 NJD589848 NSZ589848 OCV589848 OMR589848 OWN589848 PGJ589848 PQF589848 QAB589848 QJX589848 QTT589848 RDP589848 RNL589848 RXH589848 SHD589848 SQZ589848 TAV589848 TKR589848 TUN589848 UEJ589848 UOF589848 UYB589848 VHX589848 VRT589848 WBP589848 WLL589848 WVH589848 C655384 IV655384 SR655384 ACN655384 AMJ655384 AWF655384 BGB655384 BPX655384 BZT655384 CJP655384 CTL655384 DDH655384 DND655384 DWZ655384 EGV655384 EQR655384 FAN655384 FKJ655384 FUF655384 GEB655384 GNX655384 GXT655384 HHP655384 HRL655384 IBH655384 ILD655384 IUZ655384 JEV655384 JOR655384 JYN655384 KIJ655384 KSF655384 LCB655384 LLX655384 LVT655384 MFP655384 MPL655384 MZH655384 NJD655384 NSZ655384 OCV655384 OMR655384 OWN655384 PGJ655384 PQF655384 QAB655384 QJX655384 QTT655384 RDP655384 RNL655384 RXH655384 SHD655384 SQZ655384 TAV655384 TKR655384 TUN655384 UEJ655384 UOF655384 UYB655384 VHX655384 VRT655384 WBP655384 WLL655384 WVH655384 C720920 IV720920 SR720920 ACN720920 AMJ720920 AWF720920 BGB720920 BPX720920 BZT720920 CJP720920 CTL720920 DDH720920 DND720920 DWZ720920 EGV720920 EQR720920 FAN720920 FKJ720920 FUF720920 GEB720920 GNX720920 GXT720920 HHP720920 HRL720920 IBH720920 ILD720920 IUZ720920 JEV720920 JOR720920 JYN720920 KIJ720920 KSF720920 LCB720920 LLX720920 LVT720920 MFP720920 MPL720920 MZH720920 NJD720920 NSZ720920 OCV720920 OMR720920 OWN720920 PGJ720920 PQF720920 QAB720920 QJX720920 QTT720920 RDP720920 RNL720920 RXH720920 SHD720920 SQZ720920 TAV720920 TKR720920 TUN720920 UEJ720920 UOF720920 UYB720920 VHX720920 VRT720920 WBP720920 WLL720920 WVH720920 C786456 IV786456 SR786456 ACN786456 AMJ786456 AWF786456 BGB786456 BPX786456 BZT786456 CJP786456 CTL786456 DDH786456 DND786456 DWZ786456 EGV786456 EQR786456 FAN786456 FKJ786456 FUF786456 GEB786456 GNX786456 GXT786456 HHP786456 HRL786456 IBH786456 ILD786456 IUZ786456 JEV786456 JOR786456 JYN786456 KIJ786456 KSF786456 LCB786456 LLX786456 LVT786456 MFP786456 MPL786456 MZH786456 NJD786456 NSZ786456 OCV786456 OMR786456 OWN786456 PGJ786456 PQF786456 QAB786456 QJX786456 QTT786456 RDP786456 RNL786456 RXH786456 SHD786456 SQZ786456 TAV786456 TKR786456 TUN786456 UEJ786456 UOF786456 UYB786456 VHX786456 VRT786456 WBP786456 WLL786456 WVH786456 C851992 IV851992 SR851992 ACN851992 AMJ851992 AWF851992 BGB851992 BPX851992 BZT851992 CJP851992 CTL851992 DDH851992 DND851992 DWZ851992 EGV851992 EQR851992 FAN851992 FKJ851992 FUF851992 GEB851992 GNX851992 GXT851992 HHP851992 HRL851992 IBH851992 ILD851992 IUZ851992 JEV851992 JOR851992 JYN851992 KIJ851992 KSF851992 LCB851992 LLX851992 LVT851992 MFP851992 MPL851992 MZH851992 NJD851992 NSZ851992 OCV851992 OMR851992 OWN851992 PGJ851992 PQF851992 QAB851992 QJX851992 QTT851992 RDP851992 RNL851992 RXH851992 SHD851992 SQZ851992 TAV851992 TKR851992 TUN851992 UEJ851992 UOF851992 UYB851992 VHX851992 VRT851992 WBP851992 WLL851992 WVH851992 C917528 IV917528 SR917528 ACN917528 AMJ917528 AWF917528 BGB917528 BPX917528 BZT917528 CJP917528 CTL917528 DDH917528 DND917528 DWZ917528 EGV917528 EQR917528 FAN917528 FKJ917528 FUF917528 GEB917528 GNX917528 GXT917528 HHP917528 HRL917528 IBH917528 ILD917528 IUZ917528 JEV917528 JOR917528 JYN917528 KIJ917528 KSF917528 LCB917528 LLX917528 LVT917528 MFP917528 MPL917528 MZH917528 NJD917528 NSZ917528 OCV917528 OMR917528 OWN917528 PGJ917528 PQF917528 QAB917528 QJX917528 QTT917528 RDP917528 RNL917528 RXH917528 SHD917528 SQZ917528 TAV917528 TKR917528 TUN917528 UEJ917528 UOF917528 UYB917528 VHX917528 VRT917528 WBP917528 WLL917528 WVH917528 C983064 IV983064 SR983064 ACN983064 AMJ983064 AWF983064 BGB983064 BPX983064 BZT983064 CJP983064 CTL983064 DDH983064 DND983064 DWZ983064 EGV983064 EQR983064 FAN983064 FKJ983064 FUF983064 GEB983064 GNX983064 GXT983064 HHP983064 HRL983064 IBH983064 ILD983064 IUZ983064 JEV983064 JOR983064 JYN983064 KIJ983064 KSF983064 LCB983064 LLX983064 LVT983064 MFP983064 MPL983064 MZH983064 NJD983064 NSZ983064 OCV983064 OMR983064 OWN983064 PGJ983064 PQF983064 QAB983064 QJX983064 QTT983064 RDP983064 RNL983064 RXH983064 SHD983064 SQZ983064 TAV983064 TKR983064 TUN983064 UEJ983064 UOF983064 UYB983064 VHX983064 VRT983064 WBP983064 IV26 SR26 ACN26 AMJ26 AWF26 BGB26 BPX26 BZT26 CJP26 CTL26 DDH26 DND26 DWZ26 EGV26 EQR26 FAN26 FKJ26 FUF26 GEB26 GNX26 GXT26 HHP26 HRL26 IBH26 ILD26 IUZ26 JEV26 JOR26 JYN26 KIJ26 KSF26 LCB26 LLX26 LVT26 MFP26 MPL26 MZH26 NJD26 NSZ26 OCV26 OMR26 OWN26 PGJ26 PQF26 QAB26 QJX26 QTT26 RDP26 RNL26 RXH26 SHD26 SQZ26 TAV26 TKR26 TUN26 UEJ26 UOF26 UYB26 VHX26 VRT26 WBP26 WLL26 WVH26 WVH28:WVH46 WLL28:WLL46 WBP28:WBP46 VRT28:VRT46 VHX28:VHX46 UYB28:UYB46 UOF28:UOF46 UEJ28:UEJ46 TUN28:TUN46 TKR28:TKR46 TAV28:TAV46 SQZ28:SQZ46 SHD28:SHD46 RXH28:RXH46 RNL28:RNL46 RDP28:RDP46 QTT28:QTT46 QJX28:QJX46 QAB28:QAB46 PQF28:PQF46 PGJ28:PGJ46 OWN28:OWN46 OMR28:OMR46 OCV28:OCV46 NSZ28:NSZ46 NJD28:NJD46 MZH28:MZH46 MPL28:MPL46 MFP28:MFP46 LVT28:LVT46 LLX28:LLX46 LCB28:LCB46 KSF28:KSF46 KIJ28:KIJ46 JYN28:JYN46 JOR28:JOR46 JEV28:JEV46 IUZ28:IUZ46 ILD28:ILD46 IBH28:IBH46 HRL28:HRL46 HHP28:HHP46 GXT28:GXT46 GNX28:GNX46 GEB28:GEB46 FUF28:FUF46 FKJ28:FKJ46 FAN28:FAN46 EQR28:EQR46 EGV28:EGV46 DWZ28:DWZ46 DND28:DND46 DDH28:DDH46 CTL28:CTL46 CJP28:CJP46 BZT28:BZT46 BPX28:BPX46 BGB28:BGB46 AWF28:AWF46 AMJ28:AMJ46 ACN28:ACN46 SR28:SR46 IV28:IV46">
      <formula1>0</formula1>
      <formula2>1</formula2>
    </dataValidation>
    <dataValidation type="list" allowBlank="1" showInputMessage="1" showErrorMessage="1" sqref="WVE983064 A65560 IS65560 SO65560 ACK65560 AMG65560 AWC65560 BFY65560 BPU65560 BZQ65560 CJM65560 CTI65560 DDE65560 DNA65560 DWW65560 EGS65560 EQO65560 FAK65560 FKG65560 FUC65560 GDY65560 GNU65560 GXQ65560 HHM65560 HRI65560 IBE65560 ILA65560 IUW65560 JES65560 JOO65560 JYK65560 KIG65560 KSC65560 LBY65560 LLU65560 LVQ65560 MFM65560 MPI65560 MZE65560 NJA65560 NSW65560 OCS65560 OMO65560 OWK65560 PGG65560 PQC65560 PZY65560 QJU65560 QTQ65560 RDM65560 RNI65560 RXE65560 SHA65560 SQW65560 TAS65560 TKO65560 TUK65560 UEG65560 UOC65560 UXY65560 VHU65560 VRQ65560 WBM65560 WLI65560 WVE65560 A131096 IS131096 SO131096 ACK131096 AMG131096 AWC131096 BFY131096 BPU131096 BZQ131096 CJM131096 CTI131096 DDE131096 DNA131096 DWW131096 EGS131096 EQO131096 FAK131096 FKG131096 FUC131096 GDY131096 GNU131096 GXQ131096 HHM131096 HRI131096 IBE131096 ILA131096 IUW131096 JES131096 JOO131096 JYK131096 KIG131096 KSC131096 LBY131096 LLU131096 LVQ131096 MFM131096 MPI131096 MZE131096 NJA131096 NSW131096 OCS131096 OMO131096 OWK131096 PGG131096 PQC131096 PZY131096 QJU131096 QTQ131096 RDM131096 RNI131096 RXE131096 SHA131096 SQW131096 TAS131096 TKO131096 TUK131096 UEG131096 UOC131096 UXY131096 VHU131096 VRQ131096 WBM131096 WLI131096 WVE131096 A196632 IS196632 SO196632 ACK196632 AMG196632 AWC196632 BFY196632 BPU196632 BZQ196632 CJM196632 CTI196632 DDE196632 DNA196632 DWW196632 EGS196632 EQO196632 FAK196632 FKG196632 FUC196632 GDY196632 GNU196632 GXQ196632 HHM196632 HRI196632 IBE196632 ILA196632 IUW196632 JES196632 JOO196632 JYK196632 KIG196632 KSC196632 LBY196632 LLU196632 LVQ196632 MFM196632 MPI196632 MZE196632 NJA196632 NSW196632 OCS196632 OMO196632 OWK196632 PGG196632 PQC196632 PZY196632 QJU196632 QTQ196632 RDM196632 RNI196632 RXE196632 SHA196632 SQW196632 TAS196632 TKO196632 TUK196632 UEG196632 UOC196632 UXY196632 VHU196632 VRQ196632 WBM196632 WLI196632 WVE196632 A262168 IS262168 SO262168 ACK262168 AMG262168 AWC262168 BFY262168 BPU262168 BZQ262168 CJM262168 CTI262168 DDE262168 DNA262168 DWW262168 EGS262168 EQO262168 FAK262168 FKG262168 FUC262168 GDY262168 GNU262168 GXQ262168 HHM262168 HRI262168 IBE262168 ILA262168 IUW262168 JES262168 JOO262168 JYK262168 KIG262168 KSC262168 LBY262168 LLU262168 LVQ262168 MFM262168 MPI262168 MZE262168 NJA262168 NSW262168 OCS262168 OMO262168 OWK262168 PGG262168 PQC262168 PZY262168 QJU262168 QTQ262168 RDM262168 RNI262168 RXE262168 SHA262168 SQW262168 TAS262168 TKO262168 TUK262168 UEG262168 UOC262168 UXY262168 VHU262168 VRQ262168 WBM262168 WLI262168 WVE262168 A327704 IS327704 SO327704 ACK327704 AMG327704 AWC327704 BFY327704 BPU327704 BZQ327704 CJM327704 CTI327704 DDE327704 DNA327704 DWW327704 EGS327704 EQO327704 FAK327704 FKG327704 FUC327704 GDY327704 GNU327704 GXQ327704 HHM327704 HRI327704 IBE327704 ILA327704 IUW327704 JES327704 JOO327704 JYK327704 KIG327704 KSC327704 LBY327704 LLU327704 LVQ327704 MFM327704 MPI327704 MZE327704 NJA327704 NSW327704 OCS327704 OMO327704 OWK327704 PGG327704 PQC327704 PZY327704 QJU327704 QTQ327704 RDM327704 RNI327704 RXE327704 SHA327704 SQW327704 TAS327704 TKO327704 TUK327704 UEG327704 UOC327704 UXY327704 VHU327704 VRQ327704 WBM327704 WLI327704 WVE327704 A393240 IS393240 SO393240 ACK393240 AMG393240 AWC393240 BFY393240 BPU393240 BZQ393240 CJM393240 CTI393240 DDE393240 DNA393240 DWW393240 EGS393240 EQO393240 FAK393240 FKG393240 FUC393240 GDY393240 GNU393240 GXQ393240 HHM393240 HRI393240 IBE393240 ILA393240 IUW393240 JES393240 JOO393240 JYK393240 KIG393240 KSC393240 LBY393240 LLU393240 LVQ393240 MFM393240 MPI393240 MZE393240 NJA393240 NSW393240 OCS393240 OMO393240 OWK393240 PGG393240 PQC393240 PZY393240 QJU393240 QTQ393240 RDM393240 RNI393240 RXE393240 SHA393240 SQW393240 TAS393240 TKO393240 TUK393240 UEG393240 UOC393240 UXY393240 VHU393240 VRQ393240 WBM393240 WLI393240 WVE393240 A458776 IS458776 SO458776 ACK458776 AMG458776 AWC458776 BFY458776 BPU458776 BZQ458776 CJM458776 CTI458776 DDE458776 DNA458776 DWW458776 EGS458776 EQO458776 FAK458776 FKG458776 FUC458776 GDY458776 GNU458776 GXQ458776 HHM458776 HRI458776 IBE458776 ILA458776 IUW458776 JES458776 JOO458776 JYK458776 KIG458776 KSC458776 LBY458776 LLU458776 LVQ458776 MFM458776 MPI458776 MZE458776 NJA458776 NSW458776 OCS458776 OMO458776 OWK458776 PGG458776 PQC458776 PZY458776 QJU458776 QTQ458776 RDM458776 RNI458776 RXE458776 SHA458776 SQW458776 TAS458776 TKO458776 TUK458776 UEG458776 UOC458776 UXY458776 VHU458776 VRQ458776 WBM458776 WLI458776 WVE458776 A524312 IS524312 SO524312 ACK524312 AMG524312 AWC524312 BFY524312 BPU524312 BZQ524312 CJM524312 CTI524312 DDE524312 DNA524312 DWW524312 EGS524312 EQO524312 FAK524312 FKG524312 FUC524312 GDY524312 GNU524312 GXQ524312 HHM524312 HRI524312 IBE524312 ILA524312 IUW524312 JES524312 JOO524312 JYK524312 KIG524312 KSC524312 LBY524312 LLU524312 LVQ524312 MFM524312 MPI524312 MZE524312 NJA524312 NSW524312 OCS524312 OMO524312 OWK524312 PGG524312 PQC524312 PZY524312 QJU524312 QTQ524312 RDM524312 RNI524312 RXE524312 SHA524312 SQW524312 TAS524312 TKO524312 TUK524312 UEG524312 UOC524312 UXY524312 VHU524312 VRQ524312 WBM524312 WLI524312 WVE524312 A589848 IS589848 SO589848 ACK589848 AMG589848 AWC589848 BFY589848 BPU589848 BZQ589848 CJM589848 CTI589848 DDE589848 DNA589848 DWW589848 EGS589848 EQO589848 FAK589848 FKG589848 FUC589848 GDY589848 GNU589848 GXQ589848 HHM589848 HRI589848 IBE589848 ILA589848 IUW589848 JES589848 JOO589848 JYK589848 KIG589848 KSC589848 LBY589848 LLU589848 LVQ589848 MFM589848 MPI589848 MZE589848 NJA589848 NSW589848 OCS589848 OMO589848 OWK589848 PGG589848 PQC589848 PZY589848 QJU589848 QTQ589848 RDM589848 RNI589848 RXE589848 SHA589848 SQW589848 TAS589848 TKO589848 TUK589848 UEG589848 UOC589848 UXY589848 VHU589848 VRQ589848 WBM589848 WLI589848 WVE589848 A655384 IS655384 SO655384 ACK655384 AMG655384 AWC655384 BFY655384 BPU655384 BZQ655384 CJM655384 CTI655384 DDE655384 DNA655384 DWW655384 EGS655384 EQO655384 FAK655384 FKG655384 FUC655384 GDY655384 GNU655384 GXQ655384 HHM655384 HRI655384 IBE655384 ILA655384 IUW655384 JES655384 JOO655384 JYK655384 KIG655384 KSC655384 LBY655384 LLU655384 LVQ655384 MFM655384 MPI655384 MZE655384 NJA655384 NSW655384 OCS655384 OMO655384 OWK655384 PGG655384 PQC655384 PZY655384 QJU655384 QTQ655384 RDM655384 RNI655384 RXE655384 SHA655384 SQW655384 TAS655384 TKO655384 TUK655384 UEG655384 UOC655384 UXY655384 VHU655384 VRQ655384 WBM655384 WLI655384 WVE655384 A720920 IS720920 SO720920 ACK720920 AMG720920 AWC720920 BFY720920 BPU720920 BZQ720920 CJM720920 CTI720920 DDE720920 DNA720920 DWW720920 EGS720920 EQO720920 FAK720920 FKG720920 FUC720920 GDY720920 GNU720920 GXQ720920 HHM720920 HRI720920 IBE720920 ILA720920 IUW720920 JES720920 JOO720920 JYK720920 KIG720920 KSC720920 LBY720920 LLU720920 LVQ720920 MFM720920 MPI720920 MZE720920 NJA720920 NSW720920 OCS720920 OMO720920 OWK720920 PGG720920 PQC720920 PZY720920 QJU720920 QTQ720920 RDM720920 RNI720920 RXE720920 SHA720920 SQW720920 TAS720920 TKO720920 TUK720920 UEG720920 UOC720920 UXY720920 VHU720920 VRQ720920 WBM720920 WLI720920 WVE720920 A786456 IS786456 SO786456 ACK786456 AMG786456 AWC786456 BFY786456 BPU786456 BZQ786456 CJM786456 CTI786456 DDE786456 DNA786456 DWW786456 EGS786456 EQO786456 FAK786456 FKG786456 FUC786456 GDY786456 GNU786456 GXQ786456 HHM786456 HRI786456 IBE786456 ILA786456 IUW786456 JES786456 JOO786456 JYK786456 KIG786456 KSC786456 LBY786456 LLU786456 LVQ786456 MFM786456 MPI786456 MZE786456 NJA786456 NSW786456 OCS786456 OMO786456 OWK786456 PGG786456 PQC786456 PZY786456 QJU786456 QTQ786456 RDM786456 RNI786456 RXE786456 SHA786456 SQW786456 TAS786456 TKO786456 TUK786456 UEG786456 UOC786456 UXY786456 VHU786456 VRQ786456 WBM786456 WLI786456 WVE786456 A851992 IS851992 SO851992 ACK851992 AMG851992 AWC851992 BFY851992 BPU851992 BZQ851992 CJM851992 CTI851992 DDE851992 DNA851992 DWW851992 EGS851992 EQO851992 FAK851992 FKG851992 FUC851992 GDY851992 GNU851992 GXQ851992 HHM851992 HRI851992 IBE851992 ILA851992 IUW851992 JES851992 JOO851992 JYK851992 KIG851992 KSC851992 LBY851992 LLU851992 LVQ851992 MFM851992 MPI851992 MZE851992 NJA851992 NSW851992 OCS851992 OMO851992 OWK851992 PGG851992 PQC851992 PZY851992 QJU851992 QTQ851992 RDM851992 RNI851992 RXE851992 SHA851992 SQW851992 TAS851992 TKO851992 TUK851992 UEG851992 UOC851992 UXY851992 VHU851992 VRQ851992 WBM851992 WLI851992 WVE851992 A917528 IS917528 SO917528 ACK917528 AMG917528 AWC917528 BFY917528 BPU917528 BZQ917528 CJM917528 CTI917528 DDE917528 DNA917528 DWW917528 EGS917528 EQO917528 FAK917528 FKG917528 FUC917528 GDY917528 GNU917528 GXQ917528 HHM917528 HRI917528 IBE917528 ILA917528 IUW917528 JES917528 JOO917528 JYK917528 KIG917528 KSC917528 LBY917528 LLU917528 LVQ917528 MFM917528 MPI917528 MZE917528 NJA917528 NSW917528 OCS917528 OMO917528 OWK917528 PGG917528 PQC917528 PZY917528 QJU917528 QTQ917528 RDM917528 RNI917528 RXE917528 SHA917528 SQW917528 TAS917528 TKO917528 TUK917528 UEG917528 UOC917528 UXY917528 VHU917528 VRQ917528 WBM917528 WLI917528 WVE917528 A983064 IS983064 SO983064 ACK983064 AMG983064 AWC983064 BFY983064 BPU983064 BZQ983064 CJM983064 CTI983064 DDE983064 DNA983064 DWW983064 EGS983064 EQO983064 FAK983064 FKG983064 FUC983064 GDY983064 GNU983064 GXQ983064 HHM983064 HRI983064 IBE983064 ILA983064 IUW983064 JES983064 JOO983064 JYK983064 KIG983064 KSC983064 LBY983064 LLU983064 LVQ983064 MFM983064 MPI983064 MZE983064 NJA983064 NSW983064 OCS983064 OMO983064 OWK983064 PGG983064 PQC983064 PZY983064 QJU983064 QTQ983064 RDM983064 RNI983064 RXE983064 SHA983064 SQW983064 TAS983064 TKO983064 TUK983064 UEG983064 UOC983064 UXY983064 VHU983064 VRQ983064 WBM983064 WLI983064 A26 IS26 SO26 ACK26 AMG26 AWC26 BFY26 BPU26 BZQ26 CJM26 CTI26 DDE26 DNA26 DWW26 EGS26 EQO26 FAK26 FKG26 FUC26 GDY26 GNU26 GXQ26 HHM26 HRI26 IBE26 ILA26 IUW26 JES26 JOO26 JYK26 KIG26 KSC26 LBY26 LLU26 LVQ26 MFM26 MPI26 MZE26 NJA26 NSW26 OCS26 OMO26 OWK26 PGG26 PQC26 PZY26 QJU26 QTQ26 RDM26 RNI26 RXE26 SHA26 SQW26 TAS26 TKO26 TUK26 UEG26 UOC26 UXY26 VHU26 VRQ26 WBM26 WLI26 WVE26 WVE28:WVE46 WLI28:WLI46 WBM28:WBM46 VRQ28:VRQ46 VHU28:VHU46 UXY28:UXY46 UOC28:UOC46 UEG28:UEG46 TUK28:TUK46 TKO28:TKO46 TAS28:TAS46 SQW28:SQW46 SHA28:SHA46 RXE28:RXE46 RNI28:RNI46 RDM28:RDM46 QTQ28:QTQ46 QJU28:QJU46 PZY28:PZY46 PQC28:PQC46 PGG28:PGG46 OWK28:OWK46 OMO28:OMO46 OCS28:OCS46 NSW28:NSW46 NJA28:NJA46 MZE28:MZE46 MPI28:MPI46 MFM28:MFM46 LVQ28:LVQ46 LLU28:LLU46 LBY28:LBY46 KSC28:KSC46 KIG28:KIG46 JYK28:JYK46 JOO28:JOO46 JES28:JES46 IUW28:IUW46 ILA28:ILA46 IBE28:IBE46 HRI28:HRI46 HHM28:HHM46 GXQ28:GXQ46 GNU28:GNU46 GDY28:GDY46 FUC28:FUC46 FKG28:FKG46 FAK28:FAK46 EQO28:EQO46 EGS28:EGS46 DWW28:DWW46 DNA28:DNA46 DDE28:DDE46 CTI28:CTI46 CJM28:CJM46 BZQ28:BZQ46 BPU28:BPU46 BFY28:BFY46 AWC28:AWC46 AMG28:AMG46 ACK28:ACK46 SO28:SO46 IS28:IS46 A28:A46">
      <formula1>"1,2,3,4,5"</formula1>
    </dataValidation>
  </dataValidations>
  <pageMargins left="0.7" right="0.7" top="0.75" bottom="0.75" header="0.3" footer="0.3"/>
  <pageSetup orientation="portrait" horizontalDpi="4294967295" verticalDpi="4294967295"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3"/>
  <sheetViews>
    <sheetView topLeftCell="A31"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998</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63"/>
      <c r="I14" s="56"/>
      <c r="J14" s="56"/>
      <c r="K14" s="56"/>
      <c r="L14" s="56"/>
      <c r="M14" s="56"/>
      <c r="N14" s="55"/>
    </row>
    <row r="15" spans="2:16" x14ac:dyDescent="0.25">
      <c r="B15" s="493"/>
      <c r="C15" s="494"/>
      <c r="D15" s="303">
        <v>2</v>
      </c>
      <c r="E15" s="3">
        <v>313242150</v>
      </c>
      <c r="F15" s="131">
        <v>150</v>
      </c>
      <c r="G15" s="63"/>
      <c r="I15" s="57"/>
      <c r="J15" s="57"/>
      <c r="K15" s="57"/>
      <c r="L15" s="57"/>
      <c r="M15" s="57"/>
      <c r="N15" s="55"/>
    </row>
    <row r="16" spans="2:16" x14ac:dyDescent="0.25">
      <c r="B16" s="493"/>
      <c r="C16" s="494"/>
      <c r="D16" s="303">
        <v>7</v>
      </c>
      <c r="E16" s="3">
        <v>626484300</v>
      </c>
      <c r="F16" s="131">
        <v>300</v>
      </c>
      <c r="G16" s="63"/>
      <c r="I16" s="57"/>
      <c r="J16" s="57"/>
      <c r="K16" s="57"/>
      <c r="L16" s="57"/>
      <c r="M16" s="57"/>
      <c r="N16" s="55"/>
    </row>
    <row r="17" spans="1:14" x14ac:dyDescent="0.25">
      <c r="B17" s="493"/>
      <c r="C17" s="494"/>
      <c r="D17" s="303">
        <v>11</v>
      </c>
      <c r="E17" s="3">
        <v>488338350</v>
      </c>
      <c r="F17" s="131">
        <v>210</v>
      </c>
      <c r="G17" s="63"/>
      <c r="I17" s="57"/>
      <c r="J17" s="57"/>
      <c r="K17" s="57"/>
      <c r="L17" s="57"/>
      <c r="M17" s="57"/>
      <c r="N17" s="55"/>
    </row>
    <row r="18" spans="1:14" x14ac:dyDescent="0.25">
      <c r="B18" s="493"/>
      <c r="C18" s="494"/>
      <c r="D18" s="303">
        <v>12</v>
      </c>
      <c r="E18" s="3">
        <v>208828100</v>
      </c>
      <c r="F18" s="131">
        <v>100</v>
      </c>
      <c r="G18" s="63"/>
      <c r="I18" s="57"/>
      <c r="J18" s="57"/>
      <c r="K18" s="57"/>
      <c r="L18" s="57"/>
      <c r="M18" s="57"/>
      <c r="N18" s="55"/>
    </row>
    <row r="19" spans="1:14" x14ac:dyDescent="0.25">
      <c r="B19" s="493"/>
      <c r="C19" s="494"/>
      <c r="D19" s="303">
        <v>13</v>
      </c>
      <c r="E19" s="3">
        <v>721799950</v>
      </c>
      <c r="F19" s="131">
        <v>290</v>
      </c>
      <c r="G19" s="63"/>
      <c r="I19" s="57"/>
      <c r="J19" s="57"/>
      <c r="K19" s="57"/>
      <c r="L19" s="57"/>
      <c r="M19" s="57"/>
      <c r="N19" s="55"/>
    </row>
    <row r="20" spans="1:14" x14ac:dyDescent="0.25">
      <c r="B20" s="493"/>
      <c r="C20" s="494"/>
      <c r="D20" s="303">
        <v>14</v>
      </c>
      <c r="E20" s="3">
        <v>651117800</v>
      </c>
      <c r="F20" s="131">
        <v>280</v>
      </c>
      <c r="G20" s="63"/>
      <c r="I20" s="57"/>
      <c r="J20" s="57"/>
      <c r="K20" s="57"/>
      <c r="L20" s="57"/>
      <c r="M20" s="57"/>
      <c r="N20" s="55"/>
    </row>
    <row r="21" spans="1:14" x14ac:dyDescent="0.25">
      <c r="B21" s="493"/>
      <c r="C21" s="494"/>
      <c r="D21" s="303">
        <v>16</v>
      </c>
      <c r="E21" s="3">
        <v>1755833774</v>
      </c>
      <c r="F21" s="131">
        <v>718</v>
      </c>
      <c r="G21" s="63"/>
      <c r="I21" s="57"/>
      <c r="J21" s="57"/>
      <c r="K21" s="57"/>
      <c r="L21" s="57"/>
      <c r="M21" s="57"/>
      <c r="N21" s="55"/>
    </row>
    <row r="22" spans="1:14" x14ac:dyDescent="0.25">
      <c r="B22" s="493"/>
      <c r="C22" s="494"/>
      <c r="D22" s="303">
        <v>20</v>
      </c>
      <c r="E22" s="3">
        <v>902973570</v>
      </c>
      <c r="F22" s="131">
        <v>390</v>
      </c>
      <c r="G22" s="63"/>
      <c r="I22" s="57"/>
      <c r="J22" s="57"/>
      <c r="K22" s="57"/>
      <c r="L22" s="57"/>
      <c r="M22" s="57"/>
      <c r="N22" s="55"/>
    </row>
    <row r="23" spans="1:14" x14ac:dyDescent="0.25">
      <c r="B23" s="493"/>
      <c r="C23" s="494"/>
      <c r="D23" s="303">
        <v>21</v>
      </c>
      <c r="E23" s="3">
        <v>1200917298</v>
      </c>
      <c r="F23" s="131">
        <v>546</v>
      </c>
      <c r="G23" s="63"/>
      <c r="I23" s="57"/>
      <c r="J23" s="57"/>
      <c r="K23" s="57"/>
      <c r="L23" s="57"/>
      <c r="M23" s="57"/>
      <c r="N23" s="55"/>
    </row>
    <row r="24" spans="1:14" x14ac:dyDescent="0.25">
      <c r="B24" s="495"/>
      <c r="C24" s="496"/>
      <c r="D24" s="303">
        <v>22</v>
      </c>
      <c r="E24" s="3">
        <v>417652200</v>
      </c>
      <c r="F24" s="131">
        <v>200</v>
      </c>
      <c r="G24" s="63"/>
      <c r="I24" s="57"/>
      <c r="J24" s="57"/>
      <c r="K24" s="57"/>
      <c r="L24" s="57"/>
      <c r="M24" s="57"/>
      <c r="N24" s="55"/>
    </row>
    <row r="25" spans="1:14" x14ac:dyDescent="0.25">
      <c r="B25" s="474" t="s">
        <v>13</v>
      </c>
      <c r="C25" s="475"/>
      <c r="D25" s="303"/>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+F18*80%</f>
        <v>80</v>
      </c>
      <c r="D27" s="57"/>
      <c r="E27" s="4">
        <f>+E18</f>
        <v>208828100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1520</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245"/>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422">
        <f>+D42+D43</f>
        <v>0</v>
      </c>
      <c r="F42" s="42"/>
      <c r="G42" s="42"/>
      <c r="H42" s="42"/>
      <c r="I42" s="54"/>
      <c r="J42" s="54"/>
      <c r="K42" s="54"/>
      <c r="L42" s="54"/>
      <c r="M42" s="54"/>
      <c r="N42" s="55"/>
    </row>
    <row r="43" spans="1:14" ht="57" x14ac:dyDescent="0.25">
      <c r="A43" s="65"/>
      <c r="B43" s="70" t="s">
        <v>143</v>
      </c>
      <c r="C43" s="71">
        <v>60</v>
      </c>
      <c r="D43" s="185">
        <f>+F142</f>
        <v>0</v>
      </c>
      <c r="E43" s="423"/>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24" t="s">
        <v>34</v>
      </c>
      <c r="N47" s="42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908</v>
      </c>
      <c r="C51" s="75" t="s">
        <v>908</v>
      </c>
      <c r="D51" s="76" t="s">
        <v>668</v>
      </c>
      <c r="E51" s="247">
        <v>103</v>
      </c>
      <c r="F51" s="78" t="s">
        <v>135</v>
      </c>
      <c r="G51" s="79"/>
      <c r="H51" s="81">
        <v>40557</v>
      </c>
      <c r="I51" s="81">
        <v>40908</v>
      </c>
      <c r="J51" s="81" t="s">
        <v>136</v>
      </c>
      <c r="K51" s="134">
        <v>0</v>
      </c>
      <c r="L51" s="134">
        <v>11</v>
      </c>
      <c r="M51" s="139">
        <v>925</v>
      </c>
      <c r="N51" s="82"/>
      <c r="O51" s="83">
        <v>590840437</v>
      </c>
      <c r="P51" s="83" t="s">
        <v>910</v>
      </c>
      <c r="Q51" s="84" t="s">
        <v>250</v>
      </c>
      <c r="R51" s="85"/>
      <c r="S51" s="85"/>
      <c r="T51" s="85"/>
      <c r="U51" s="85"/>
      <c r="V51" s="85"/>
      <c r="W51" s="85"/>
      <c r="X51" s="85"/>
      <c r="Y51" s="85"/>
      <c r="Z51" s="85"/>
    </row>
    <row r="52" spans="1:26" s="86" customFormat="1" ht="45" x14ac:dyDescent="0.25">
      <c r="A52" s="74">
        <f>+A51+1</f>
        <v>2</v>
      </c>
      <c r="B52" s="75" t="s">
        <v>908</v>
      </c>
      <c r="C52" s="75" t="s">
        <v>908</v>
      </c>
      <c r="D52" s="76" t="s">
        <v>668</v>
      </c>
      <c r="E52" s="138">
        <v>72</v>
      </c>
      <c r="F52" s="78" t="s">
        <v>135</v>
      </c>
      <c r="G52" s="79"/>
      <c r="H52" s="81">
        <v>41327</v>
      </c>
      <c r="I52" s="81">
        <v>41639</v>
      </c>
      <c r="J52" s="81" t="s">
        <v>136</v>
      </c>
      <c r="K52" s="134">
        <v>0</v>
      </c>
      <c r="L52" s="134">
        <v>11</v>
      </c>
      <c r="M52" s="139">
        <v>715</v>
      </c>
      <c r="N52" s="82"/>
      <c r="O52" s="83">
        <v>715532002</v>
      </c>
      <c r="P52" s="83" t="s">
        <v>911</v>
      </c>
      <c r="Q52" s="84" t="s">
        <v>250</v>
      </c>
      <c r="R52" s="85"/>
      <c r="S52" s="85"/>
      <c r="T52" s="85"/>
      <c r="U52" s="85"/>
      <c r="V52" s="85"/>
      <c r="W52" s="85"/>
      <c r="X52" s="85"/>
      <c r="Y52" s="85"/>
      <c r="Z52" s="85"/>
    </row>
    <row r="53" spans="1:26" s="86" customFormat="1" ht="45" x14ac:dyDescent="0.25">
      <c r="A53" s="74">
        <f t="shared" ref="A53:A54" si="0">+A52+1</f>
        <v>3</v>
      </c>
      <c r="B53" s="75" t="s">
        <v>908</v>
      </c>
      <c r="C53" s="75" t="s">
        <v>908</v>
      </c>
      <c r="D53" s="76" t="s">
        <v>668</v>
      </c>
      <c r="E53" s="138">
        <v>2</v>
      </c>
      <c r="F53" s="78" t="s">
        <v>135</v>
      </c>
      <c r="G53" s="79"/>
      <c r="H53" s="81">
        <v>40924</v>
      </c>
      <c r="I53" s="81">
        <v>41273</v>
      </c>
      <c r="J53" s="81" t="s">
        <v>136</v>
      </c>
      <c r="K53" s="134">
        <v>0</v>
      </c>
      <c r="L53" s="134">
        <v>11</v>
      </c>
      <c r="M53" s="139">
        <v>854</v>
      </c>
      <c r="N53" s="135"/>
      <c r="O53" s="83">
        <v>931912024</v>
      </c>
      <c r="P53" s="83" t="s">
        <v>912</v>
      </c>
      <c r="Q53" s="84" t="s">
        <v>250</v>
      </c>
      <c r="R53" s="85"/>
      <c r="S53" s="85"/>
      <c r="T53" s="85"/>
      <c r="U53" s="85"/>
      <c r="V53" s="85"/>
      <c r="W53" s="85"/>
      <c r="X53" s="85"/>
      <c r="Y53" s="85"/>
      <c r="Z53" s="85"/>
    </row>
    <row r="54" spans="1:26" s="86" customFormat="1" ht="45" x14ac:dyDescent="0.25">
      <c r="A54" s="74">
        <f t="shared" si="0"/>
        <v>4</v>
      </c>
      <c r="B54" s="75" t="s">
        <v>908</v>
      </c>
      <c r="C54" s="75" t="s">
        <v>908</v>
      </c>
      <c r="D54" s="75" t="s">
        <v>249</v>
      </c>
      <c r="E54" s="138">
        <v>79</v>
      </c>
      <c r="F54" s="78" t="s">
        <v>135</v>
      </c>
      <c r="G54" s="79"/>
      <c r="H54" s="81">
        <v>41662</v>
      </c>
      <c r="I54" s="81">
        <v>41942</v>
      </c>
      <c r="J54" s="81" t="s">
        <v>136</v>
      </c>
      <c r="K54" s="134">
        <v>0</v>
      </c>
      <c r="L54" s="134">
        <v>9</v>
      </c>
      <c r="M54" s="139">
        <v>742</v>
      </c>
      <c r="N54" s="82"/>
      <c r="O54" s="83">
        <v>893914246</v>
      </c>
      <c r="P54" s="83" t="s">
        <v>913</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8" t="s">
        <v>100</v>
      </c>
      <c r="C63" s="438"/>
      <c r="D63" s="438"/>
      <c r="E63" s="438"/>
      <c r="F63" s="438"/>
      <c r="G63" s="438"/>
      <c r="H63" s="438"/>
      <c r="I63" s="438"/>
      <c r="J63" s="438"/>
      <c r="K63" s="438"/>
      <c r="L63" s="438"/>
      <c r="M63" s="438"/>
      <c r="N63" s="438"/>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x14ac:dyDescent="0.25">
      <c r="B67" s="98" t="s">
        <v>256</v>
      </c>
      <c r="C67" s="98" t="s">
        <v>257</v>
      </c>
      <c r="D67" s="43" t="s">
        <v>999</v>
      </c>
      <c r="E67" s="43">
        <v>100</v>
      </c>
      <c r="F67" s="99" t="s">
        <v>195</v>
      </c>
      <c r="G67" s="99" t="s">
        <v>195</v>
      </c>
      <c r="H67" s="99" t="s">
        <v>195</v>
      </c>
      <c r="I67" s="98" t="s">
        <v>135</v>
      </c>
      <c r="J67" s="98" t="s">
        <v>135</v>
      </c>
      <c r="K67" s="69" t="s">
        <v>135</v>
      </c>
      <c r="L67" s="69" t="s">
        <v>135</v>
      </c>
      <c r="M67" s="69" t="s">
        <v>135</v>
      </c>
      <c r="N67" s="69" t="s">
        <v>135</v>
      </c>
      <c r="O67" s="428"/>
      <c r="P67" s="429"/>
      <c r="Q67" s="69" t="s">
        <v>135</v>
      </c>
    </row>
    <row r="68" spans="2:17" x14ac:dyDescent="0.25">
      <c r="B68" s="44" t="s">
        <v>1</v>
      </c>
    </row>
    <row r="69" spans="2:17" x14ac:dyDescent="0.25">
      <c r="B69" s="44" t="s">
        <v>36</v>
      </c>
    </row>
    <row r="70" spans="2:17" x14ac:dyDescent="0.25">
      <c r="B70" s="44" t="s">
        <v>61</v>
      </c>
    </row>
    <row r="73" spans="2:17" ht="26.25" x14ac:dyDescent="0.25">
      <c r="B73" s="433" t="s">
        <v>37</v>
      </c>
      <c r="C73" s="434"/>
      <c r="D73" s="434"/>
      <c r="E73" s="434"/>
      <c r="F73" s="434"/>
      <c r="G73" s="434"/>
      <c r="H73" s="434"/>
      <c r="I73" s="434"/>
      <c r="J73" s="434"/>
      <c r="K73" s="434"/>
      <c r="L73" s="434"/>
      <c r="M73" s="434"/>
      <c r="N73" s="434"/>
      <c r="O73" s="434"/>
      <c r="P73" s="434"/>
      <c r="Q73" s="434"/>
    </row>
    <row r="78" spans="2:17" ht="76.5" customHeight="1" x14ac:dyDescent="0.25">
      <c r="B78" s="441" t="s">
        <v>0</v>
      </c>
      <c r="C78" s="441" t="s">
        <v>38</v>
      </c>
      <c r="D78" s="441" t="s">
        <v>39</v>
      </c>
      <c r="E78" s="441" t="s">
        <v>112</v>
      </c>
      <c r="F78" s="441" t="s">
        <v>114</v>
      </c>
      <c r="G78" s="441" t="s">
        <v>115</v>
      </c>
      <c r="H78" s="441" t="s">
        <v>116</v>
      </c>
      <c r="I78" s="441" t="s">
        <v>113</v>
      </c>
      <c r="J78" s="439" t="s">
        <v>117</v>
      </c>
      <c r="K78" s="443"/>
      <c r="L78" s="440"/>
      <c r="M78" s="441" t="s">
        <v>121</v>
      </c>
      <c r="N78" s="441" t="s">
        <v>40</v>
      </c>
      <c r="O78" s="441" t="s">
        <v>41</v>
      </c>
      <c r="P78" s="445" t="s">
        <v>3</v>
      </c>
      <c r="Q78" s="446"/>
    </row>
    <row r="79" spans="2:17" ht="76.5" customHeight="1" x14ac:dyDescent="0.25">
      <c r="B79" s="442"/>
      <c r="C79" s="442"/>
      <c r="D79" s="442"/>
      <c r="E79" s="442"/>
      <c r="F79" s="442"/>
      <c r="G79" s="442"/>
      <c r="H79" s="442"/>
      <c r="I79" s="442"/>
      <c r="J79" s="197" t="s">
        <v>118</v>
      </c>
      <c r="K79" s="197" t="s">
        <v>262</v>
      </c>
      <c r="L79" s="197" t="s">
        <v>120</v>
      </c>
      <c r="M79" s="442"/>
      <c r="N79" s="442"/>
      <c r="O79" s="442"/>
      <c r="P79" s="447"/>
      <c r="Q79" s="448"/>
    </row>
    <row r="80" spans="2:17" ht="303" customHeight="1" x14ac:dyDescent="0.25">
      <c r="B80" s="455" t="s">
        <v>1000</v>
      </c>
      <c r="C80" s="455" t="s">
        <v>1001</v>
      </c>
      <c r="D80" s="455" t="s">
        <v>1002</v>
      </c>
      <c r="E80" s="455">
        <v>66676218</v>
      </c>
      <c r="F80" s="455" t="s">
        <v>925</v>
      </c>
      <c r="G80" s="455" t="s">
        <v>1003</v>
      </c>
      <c r="H80" s="461">
        <v>33724</v>
      </c>
      <c r="I80" s="516" t="s">
        <v>1555</v>
      </c>
      <c r="J80" s="101" t="s">
        <v>916</v>
      </c>
      <c r="K80" s="101" t="s">
        <v>1004</v>
      </c>
      <c r="L80" s="152" t="s">
        <v>1005</v>
      </c>
      <c r="M80" s="455" t="s">
        <v>135</v>
      </c>
      <c r="N80" s="455" t="s">
        <v>135</v>
      </c>
      <c r="O80" s="455" t="s">
        <v>135</v>
      </c>
      <c r="P80" s="486"/>
      <c r="Q80" s="487"/>
    </row>
    <row r="81" spans="2:17" ht="211.5" customHeight="1" x14ac:dyDescent="0.25">
      <c r="B81" s="465"/>
      <c r="C81" s="465"/>
      <c r="D81" s="465"/>
      <c r="E81" s="465"/>
      <c r="F81" s="465"/>
      <c r="G81" s="465"/>
      <c r="H81" s="515"/>
      <c r="I81" s="517"/>
      <c r="J81" s="101" t="s">
        <v>916</v>
      </c>
      <c r="K81" s="101" t="s">
        <v>1006</v>
      </c>
      <c r="L81" s="101" t="s">
        <v>1007</v>
      </c>
      <c r="M81" s="465"/>
      <c r="N81" s="465"/>
      <c r="O81" s="465"/>
      <c r="P81" s="519"/>
      <c r="Q81" s="520"/>
    </row>
    <row r="82" spans="2:17" ht="54" customHeight="1" x14ac:dyDescent="0.25">
      <c r="B82" s="465"/>
      <c r="C82" s="465"/>
      <c r="D82" s="465"/>
      <c r="E82" s="465"/>
      <c r="F82" s="465"/>
      <c r="G82" s="465"/>
      <c r="H82" s="515"/>
      <c r="I82" s="517"/>
      <c r="J82" s="101" t="s">
        <v>667</v>
      </c>
      <c r="K82" s="101" t="s">
        <v>1008</v>
      </c>
      <c r="L82" s="152" t="s">
        <v>1009</v>
      </c>
      <c r="M82" s="465"/>
      <c r="N82" s="465"/>
      <c r="O82" s="465"/>
      <c r="P82" s="519"/>
      <c r="Q82" s="520"/>
    </row>
    <row r="83" spans="2:17" ht="230.25" customHeight="1" x14ac:dyDescent="0.25">
      <c r="B83" s="456"/>
      <c r="C83" s="456"/>
      <c r="D83" s="456"/>
      <c r="E83" s="456"/>
      <c r="F83" s="456"/>
      <c r="G83" s="456"/>
      <c r="H83" s="462"/>
      <c r="I83" s="518"/>
      <c r="J83" s="248" t="s">
        <v>1010</v>
      </c>
      <c r="K83" s="248" t="s">
        <v>1011</v>
      </c>
      <c r="L83" s="193" t="s">
        <v>1012</v>
      </c>
      <c r="M83" s="456"/>
      <c r="N83" s="456"/>
      <c r="O83" s="456"/>
      <c r="P83" s="488"/>
      <c r="Q83" s="489"/>
    </row>
    <row r="84" spans="2:17" ht="152.25" customHeight="1" x14ac:dyDescent="0.25">
      <c r="B84" s="455" t="s">
        <v>43</v>
      </c>
      <c r="C84" s="455" t="s">
        <v>1001</v>
      </c>
      <c r="D84" s="455" t="s">
        <v>1013</v>
      </c>
      <c r="E84" s="455">
        <v>40690129</v>
      </c>
      <c r="F84" s="455" t="s">
        <v>925</v>
      </c>
      <c r="G84" s="455" t="s">
        <v>301</v>
      </c>
      <c r="H84" s="461">
        <v>41754</v>
      </c>
      <c r="I84" s="455">
        <v>142892</v>
      </c>
      <c r="J84" s="455" t="s">
        <v>916</v>
      </c>
      <c r="K84" s="455" t="s">
        <v>1014</v>
      </c>
      <c r="L84" s="502" t="s">
        <v>1015</v>
      </c>
      <c r="M84" s="422" t="s">
        <v>135</v>
      </c>
      <c r="N84" s="422" t="s">
        <v>135</v>
      </c>
      <c r="O84" s="422" t="s">
        <v>135</v>
      </c>
      <c r="P84" s="415"/>
      <c r="Q84" s="416"/>
    </row>
    <row r="85" spans="2:17" ht="69.75" customHeight="1" x14ac:dyDescent="0.25">
      <c r="B85" s="465"/>
      <c r="C85" s="465"/>
      <c r="D85" s="465"/>
      <c r="E85" s="465"/>
      <c r="F85" s="465"/>
      <c r="G85" s="465"/>
      <c r="H85" s="465"/>
      <c r="I85" s="465"/>
      <c r="J85" s="465"/>
      <c r="K85" s="465"/>
      <c r="L85" s="503"/>
      <c r="M85" s="451"/>
      <c r="N85" s="451"/>
      <c r="O85" s="451"/>
      <c r="P85" s="506"/>
      <c r="Q85" s="507"/>
    </row>
    <row r="86" spans="2:17" ht="6" customHeight="1" x14ac:dyDescent="0.25">
      <c r="B86" s="456"/>
      <c r="C86" s="456"/>
      <c r="D86" s="456"/>
      <c r="E86" s="456"/>
      <c r="F86" s="456"/>
      <c r="G86" s="456"/>
      <c r="H86" s="456"/>
      <c r="I86" s="456"/>
      <c r="J86" s="456"/>
      <c r="K86" s="456"/>
      <c r="L86" s="504"/>
      <c r="M86" s="423"/>
      <c r="N86" s="423"/>
      <c r="O86" s="423"/>
      <c r="P86" s="417"/>
      <c r="Q86" s="418"/>
    </row>
    <row r="87" spans="2:17" ht="45" customHeight="1" x14ac:dyDescent="0.25"/>
    <row r="88" spans="2:17" ht="38.25" customHeight="1" thickBot="1" x14ac:dyDescent="0.3"/>
    <row r="89" spans="2:17" ht="27" thickBot="1" x14ac:dyDescent="0.3">
      <c r="B89" s="430" t="s">
        <v>45</v>
      </c>
      <c r="C89" s="431"/>
      <c r="D89" s="431"/>
      <c r="E89" s="431"/>
      <c r="F89" s="431"/>
      <c r="G89" s="431"/>
      <c r="H89" s="431"/>
      <c r="I89" s="431"/>
      <c r="J89" s="431"/>
      <c r="K89" s="431"/>
      <c r="L89" s="431"/>
      <c r="M89" s="431"/>
      <c r="N89" s="432"/>
    </row>
    <row r="92" spans="2:17" ht="46.15" customHeight="1" x14ac:dyDescent="0.25">
      <c r="B92" s="9" t="s">
        <v>32</v>
      </c>
      <c r="C92" s="9" t="s">
        <v>46</v>
      </c>
      <c r="D92" s="439" t="s">
        <v>3</v>
      </c>
      <c r="E92" s="440"/>
    </row>
    <row r="93" spans="2:17" ht="46.9" customHeight="1" x14ac:dyDescent="0.25">
      <c r="B93" s="101" t="s">
        <v>122</v>
      </c>
      <c r="C93" s="185"/>
      <c r="D93" s="449"/>
      <c r="E93" s="449"/>
    </row>
    <row r="96" spans="2:17" ht="26.25" x14ac:dyDescent="0.25">
      <c r="B96" s="433" t="s">
        <v>63</v>
      </c>
      <c r="C96" s="434"/>
      <c r="D96" s="434"/>
      <c r="E96" s="434"/>
      <c r="F96" s="434"/>
      <c r="G96" s="434"/>
      <c r="H96" s="434"/>
      <c r="I96" s="434"/>
      <c r="J96" s="434"/>
      <c r="K96" s="434"/>
      <c r="L96" s="434"/>
      <c r="M96" s="434"/>
      <c r="N96" s="434"/>
      <c r="O96" s="434"/>
      <c r="P96" s="434"/>
    </row>
    <row r="98" spans="1:26" ht="15.75" thickBot="1" x14ac:dyDescent="0.3"/>
    <row r="99" spans="1:26" ht="27" thickBot="1" x14ac:dyDescent="0.3">
      <c r="B99" s="430" t="s">
        <v>53</v>
      </c>
      <c r="C99" s="431"/>
      <c r="D99" s="431"/>
      <c r="E99" s="431"/>
      <c r="F99" s="431"/>
      <c r="G99" s="431"/>
      <c r="H99" s="431"/>
      <c r="I99" s="431"/>
      <c r="J99" s="431"/>
      <c r="K99" s="431"/>
      <c r="L99" s="431"/>
      <c r="M99" s="431"/>
      <c r="N99" s="432"/>
    </row>
    <row r="101" spans="1:26" ht="15.75" thickBot="1" x14ac:dyDescent="0.3">
      <c r="M101" s="73"/>
      <c r="N101" s="73"/>
    </row>
    <row r="102" spans="1:26" s="54" customFormat="1" ht="109.5" customHeight="1" x14ac:dyDescent="0.25">
      <c r="B102" s="18" t="s">
        <v>144</v>
      </c>
      <c r="C102" s="18" t="s">
        <v>145</v>
      </c>
      <c r="D102" s="18" t="s">
        <v>146</v>
      </c>
      <c r="E102" s="18" t="s">
        <v>44</v>
      </c>
      <c r="F102" s="18" t="s">
        <v>21</v>
      </c>
      <c r="G102" s="18" t="s">
        <v>99</v>
      </c>
      <c r="H102" s="18" t="s">
        <v>16</v>
      </c>
      <c r="I102" s="18" t="s">
        <v>9</v>
      </c>
      <c r="J102" s="18" t="s">
        <v>30</v>
      </c>
      <c r="K102" s="18" t="s">
        <v>60</v>
      </c>
      <c r="L102" s="18" t="s">
        <v>19</v>
      </c>
      <c r="M102" s="17" t="s">
        <v>25</v>
      </c>
      <c r="N102" s="18" t="s">
        <v>147</v>
      </c>
      <c r="O102" s="18" t="s">
        <v>35</v>
      </c>
      <c r="P102" s="192" t="s">
        <v>10</v>
      </c>
      <c r="Q102" s="192" t="s">
        <v>18</v>
      </c>
    </row>
    <row r="103" spans="1:26" s="86" customFormat="1" x14ac:dyDescent="0.25">
      <c r="A103" s="74">
        <v>1</v>
      </c>
      <c r="B103" s="75"/>
      <c r="C103" s="76"/>
      <c r="D103" s="75"/>
      <c r="E103" s="77"/>
      <c r="F103" s="78"/>
      <c r="G103" s="79"/>
      <c r="H103" s="80"/>
      <c r="I103" s="81"/>
      <c r="J103" s="81"/>
      <c r="K103" s="81"/>
      <c r="L103" s="81"/>
      <c r="M103" s="82"/>
      <c r="N103" s="82">
        <f>+M103*G103</f>
        <v>0</v>
      </c>
      <c r="O103" s="83"/>
      <c r="P103" s="83"/>
      <c r="Q103" s="84"/>
      <c r="R103" s="85"/>
      <c r="S103" s="85"/>
      <c r="T103" s="85"/>
      <c r="U103" s="85"/>
      <c r="V103" s="85"/>
      <c r="W103" s="85"/>
      <c r="X103" s="85"/>
      <c r="Y103" s="85"/>
      <c r="Z103" s="85"/>
    </row>
    <row r="104" spans="1:26" s="86" customFormat="1" x14ac:dyDescent="0.25">
      <c r="A104" s="74">
        <f>+A103+1</f>
        <v>2</v>
      </c>
      <c r="B104" s="75"/>
      <c r="C104" s="76"/>
      <c r="D104" s="75"/>
      <c r="E104" s="77"/>
      <c r="F104" s="78"/>
      <c r="G104" s="78"/>
      <c r="H104" s="78"/>
      <c r="I104" s="81"/>
      <c r="J104" s="81"/>
      <c r="K104" s="81"/>
      <c r="L104" s="81"/>
      <c r="M104" s="82"/>
      <c r="N104" s="82"/>
      <c r="O104" s="83"/>
      <c r="P104" s="83"/>
      <c r="Q104" s="84"/>
      <c r="R104" s="85"/>
      <c r="S104" s="85"/>
      <c r="T104" s="85"/>
      <c r="U104" s="85"/>
      <c r="V104" s="85"/>
      <c r="W104" s="85"/>
      <c r="X104" s="85"/>
      <c r="Y104" s="85"/>
      <c r="Z104" s="85"/>
    </row>
    <row r="105" spans="1:26" s="86" customFormat="1" x14ac:dyDescent="0.25">
      <c r="A105" s="74">
        <f t="shared" ref="A105:A110" si="1">+A104+1</f>
        <v>3</v>
      </c>
      <c r="B105" s="75"/>
      <c r="C105" s="76"/>
      <c r="D105" s="75"/>
      <c r="E105" s="77"/>
      <c r="F105" s="78"/>
      <c r="G105" s="78"/>
      <c r="H105" s="78"/>
      <c r="I105" s="81"/>
      <c r="J105" s="81"/>
      <c r="K105" s="81"/>
      <c r="L105" s="81"/>
      <c r="M105" s="82"/>
      <c r="N105" s="82"/>
      <c r="O105" s="83"/>
      <c r="P105" s="83"/>
      <c r="Q105" s="84"/>
      <c r="R105" s="85"/>
      <c r="S105" s="85"/>
      <c r="T105" s="85"/>
      <c r="U105" s="85"/>
      <c r="V105" s="85"/>
      <c r="W105" s="85"/>
      <c r="X105" s="85"/>
      <c r="Y105" s="85"/>
      <c r="Z105" s="85"/>
    </row>
    <row r="106" spans="1:26" s="86" customFormat="1" x14ac:dyDescent="0.25">
      <c r="A106" s="74">
        <f t="shared" si="1"/>
        <v>4</v>
      </c>
      <c r="B106" s="75"/>
      <c r="C106" s="76"/>
      <c r="D106" s="75"/>
      <c r="E106" s="77"/>
      <c r="F106" s="78"/>
      <c r="G106" s="78"/>
      <c r="H106" s="78"/>
      <c r="I106" s="81"/>
      <c r="J106" s="81"/>
      <c r="K106" s="81"/>
      <c r="L106" s="81"/>
      <c r="M106" s="82"/>
      <c r="N106" s="82"/>
      <c r="O106" s="83"/>
      <c r="P106" s="83"/>
      <c r="Q106" s="84"/>
      <c r="R106" s="85"/>
      <c r="S106" s="85"/>
      <c r="T106" s="85"/>
      <c r="U106" s="85"/>
      <c r="V106" s="85"/>
      <c r="W106" s="85"/>
      <c r="X106" s="85"/>
      <c r="Y106" s="85"/>
      <c r="Z106" s="85"/>
    </row>
    <row r="107" spans="1:26" s="86" customFormat="1" x14ac:dyDescent="0.25">
      <c r="A107" s="74">
        <f t="shared" si="1"/>
        <v>5</v>
      </c>
      <c r="B107" s="75"/>
      <c r="C107" s="76"/>
      <c r="D107" s="75"/>
      <c r="E107" s="77"/>
      <c r="F107" s="78"/>
      <c r="G107" s="78"/>
      <c r="H107" s="78"/>
      <c r="I107" s="81"/>
      <c r="J107" s="81"/>
      <c r="K107" s="81"/>
      <c r="L107" s="81"/>
      <c r="M107" s="82"/>
      <c r="N107" s="82"/>
      <c r="O107" s="83"/>
      <c r="P107" s="83"/>
      <c r="Q107" s="84"/>
      <c r="R107" s="85"/>
      <c r="S107" s="85"/>
      <c r="T107" s="85"/>
      <c r="U107" s="85"/>
      <c r="V107" s="85"/>
      <c r="W107" s="85"/>
      <c r="X107" s="85"/>
      <c r="Y107" s="85"/>
      <c r="Z107" s="85"/>
    </row>
    <row r="108" spans="1:26" s="86" customFormat="1" x14ac:dyDescent="0.25">
      <c r="A108" s="74">
        <f t="shared" si="1"/>
        <v>6</v>
      </c>
      <c r="B108" s="75"/>
      <c r="C108" s="76"/>
      <c r="D108" s="75"/>
      <c r="E108" s="77"/>
      <c r="F108" s="78"/>
      <c r="G108" s="78"/>
      <c r="H108" s="78"/>
      <c r="I108" s="81"/>
      <c r="J108" s="81"/>
      <c r="K108" s="81"/>
      <c r="L108" s="81"/>
      <c r="M108" s="82"/>
      <c r="N108" s="82"/>
      <c r="O108" s="83"/>
      <c r="P108" s="83"/>
      <c r="Q108" s="84"/>
      <c r="R108" s="85"/>
      <c r="S108" s="85"/>
      <c r="T108" s="85"/>
      <c r="U108" s="85"/>
      <c r="V108" s="85"/>
      <c r="W108" s="85"/>
      <c r="X108" s="85"/>
      <c r="Y108" s="85"/>
      <c r="Z108" s="85"/>
    </row>
    <row r="109" spans="1:26" s="86" customFormat="1" x14ac:dyDescent="0.25">
      <c r="A109" s="74">
        <f t="shared" si="1"/>
        <v>7</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si="1"/>
        <v>8</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c r="B111" s="87" t="s">
        <v>15</v>
      </c>
      <c r="C111" s="76"/>
      <c r="D111" s="75"/>
      <c r="E111" s="77"/>
      <c r="F111" s="78"/>
      <c r="G111" s="78"/>
      <c r="H111" s="78"/>
      <c r="I111" s="81"/>
      <c r="J111" s="81"/>
      <c r="K111" s="88">
        <f t="shared" ref="K111:N111" si="2">SUM(K103:K110)</f>
        <v>0</v>
      </c>
      <c r="L111" s="88">
        <f t="shared" si="2"/>
        <v>0</v>
      </c>
      <c r="M111" s="89">
        <f t="shared" si="2"/>
        <v>0</v>
      </c>
      <c r="N111" s="88">
        <f t="shared" si="2"/>
        <v>0</v>
      </c>
      <c r="O111" s="83"/>
      <c r="P111" s="83"/>
      <c r="Q111" s="90"/>
    </row>
    <row r="112" spans="1:26" x14ac:dyDescent="0.25">
      <c r="E112" s="91"/>
    </row>
    <row r="113" spans="2:17" ht="18.75" x14ac:dyDescent="0.25">
      <c r="B113" s="94" t="s">
        <v>31</v>
      </c>
      <c r="C113" s="10">
        <f>+K111</f>
        <v>0</v>
      </c>
      <c r="H113" s="96"/>
      <c r="I113" s="96"/>
      <c r="J113" s="96"/>
      <c r="K113" s="96"/>
      <c r="L113" s="96"/>
      <c r="M113" s="96"/>
    </row>
    <row r="115" spans="2:17" ht="15.75" thickBot="1" x14ac:dyDescent="0.3"/>
    <row r="116" spans="2:17" ht="37.15" customHeight="1" thickBot="1" x14ac:dyDescent="0.3">
      <c r="B116" s="11" t="s">
        <v>48</v>
      </c>
      <c r="C116" s="12" t="s">
        <v>49</v>
      </c>
      <c r="D116" s="11" t="s">
        <v>50</v>
      </c>
      <c r="E116" s="12" t="s">
        <v>54</v>
      </c>
    </row>
    <row r="117" spans="2:17" ht="41.45" customHeight="1" x14ac:dyDescent="0.25">
      <c r="B117" s="8" t="s">
        <v>123</v>
      </c>
      <c r="C117" s="102">
        <v>20</v>
      </c>
      <c r="D117" s="102"/>
      <c r="E117" s="450">
        <f>+D117+D118+D119</f>
        <v>0</v>
      </c>
    </row>
    <row r="118" spans="2:17" x14ac:dyDescent="0.25">
      <c r="B118" s="8" t="s">
        <v>124</v>
      </c>
      <c r="C118" s="185">
        <v>30</v>
      </c>
      <c r="D118" s="185">
        <v>0</v>
      </c>
      <c r="E118" s="451"/>
    </row>
    <row r="119" spans="2:17" ht="15.75" thickBot="1" x14ac:dyDescent="0.3">
      <c r="B119" s="8" t="s">
        <v>125</v>
      </c>
      <c r="C119" s="103">
        <v>40</v>
      </c>
      <c r="D119" s="103">
        <v>0</v>
      </c>
      <c r="E119" s="452"/>
    </row>
    <row r="121" spans="2:17" ht="15.75" thickBot="1" x14ac:dyDescent="0.3"/>
    <row r="122" spans="2:17" ht="27" thickBot="1" x14ac:dyDescent="0.3">
      <c r="B122" s="430" t="s">
        <v>51</v>
      </c>
      <c r="C122" s="431"/>
      <c r="D122" s="431"/>
      <c r="E122" s="431"/>
      <c r="F122" s="431"/>
      <c r="G122" s="431"/>
      <c r="H122" s="431"/>
      <c r="I122" s="431"/>
      <c r="J122" s="431"/>
      <c r="K122" s="431"/>
      <c r="L122" s="431"/>
      <c r="M122" s="431"/>
      <c r="N122" s="432"/>
    </row>
    <row r="124" spans="2:17" ht="76.5" customHeight="1" x14ac:dyDescent="0.25">
      <c r="B124" s="197" t="s">
        <v>0</v>
      </c>
      <c r="C124" s="197" t="s">
        <v>38</v>
      </c>
      <c r="D124" s="197" t="s">
        <v>39</v>
      </c>
      <c r="E124" s="197" t="s">
        <v>112</v>
      </c>
      <c r="F124" s="197" t="s">
        <v>114</v>
      </c>
      <c r="G124" s="197" t="s">
        <v>115</v>
      </c>
      <c r="H124" s="197" t="s">
        <v>116</v>
      </c>
      <c r="I124" s="197" t="s">
        <v>113</v>
      </c>
      <c r="J124" s="439" t="s">
        <v>117</v>
      </c>
      <c r="K124" s="443"/>
      <c r="L124" s="440"/>
      <c r="M124" s="197" t="s">
        <v>121</v>
      </c>
      <c r="N124" s="197" t="s">
        <v>40</v>
      </c>
      <c r="O124" s="197" t="s">
        <v>41</v>
      </c>
      <c r="P124" s="439" t="s">
        <v>3</v>
      </c>
      <c r="Q124" s="440"/>
    </row>
    <row r="125" spans="2:17" ht="60.75" customHeight="1" x14ac:dyDescent="0.25">
      <c r="B125" s="100"/>
      <c r="C125" s="100"/>
      <c r="D125" s="98"/>
      <c r="E125" s="98"/>
      <c r="F125" s="98"/>
      <c r="G125" s="98"/>
      <c r="H125" s="98"/>
      <c r="I125" s="43"/>
      <c r="J125" s="43"/>
      <c r="K125" s="100"/>
      <c r="L125" s="98"/>
      <c r="M125" s="69"/>
      <c r="N125" s="69"/>
      <c r="O125" s="69"/>
      <c r="P125" s="449"/>
      <c r="Q125" s="449"/>
    </row>
    <row r="126" spans="2:17" ht="60.75" customHeight="1" x14ac:dyDescent="0.25">
      <c r="B126" s="100"/>
      <c r="C126" s="100"/>
      <c r="D126" s="98"/>
      <c r="E126" s="98"/>
      <c r="F126" s="98"/>
      <c r="G126" s="98"/>
      <c r="H126" s="98"/>
      <c r="I126" s="43"/>
      <c r="J126" s="43"/>
      <c r="K126" s="100"/>
      <c r="L126" s="98"/>
      <c r="M126" s="69"/>
      <c r="N126" s="69"/>
      <c r="O126" s="69"/>
      <c r="P126" s="185"/>
      <c r="Q126" s="185"/>
    </row>
    <row r="127" spans="2:17" ht="33.6" customHeight="1" x14ac:dyDescent="0.25">
      <c r="B127" s="100"/>
      <c r="C127" s="100"/>
      <c r="D127" s="98"/>
      <c r="E127" s="98"/>
      <c r="F127" s="98"/>
      <c r="G127" s="98"/>
      <c r="H127" s="98"/>
      <c r="I127" s="43"/>
      <c r="J127" s="43"/>
      <c r="K127" s="98"/>
      <c r="L127" s="98"/>
      <c r="M127" s="69"/>
      <c r="N127" s="69"/>
      <c r="O127" s="69"/>
      <c r="P127" s="449"/>
      <c r="Q127" s="449"/>
    </row>
    <row r="131" spans="2:7" ht="54" customHeight="1" x14ac:dyDescent="0.25">
      <c r="B131" s="21" t="s">
        <v>32</v>
      </c>
      <c r="C131" s="21" t="s">
        <v>48</v>
      </c>
      <c r="D131" s="197" t="s">
        <v>49</v>
      </c>
      <c r="E131" s="21" t="s">
        <v>50</v>
      </c>
      <c r="F131" s="304" t="s">
        <v>55</v>
      </c>
    </row>
    <row r="132" spans="2:7" ht="120.75" customHeight="1" x14ac:dyDescent="0.2">
      <c r="B132" s="466" t="s">
        <v>52</v>
      </c>
      <c r="C132" s="104" t="s">
        <v>126</v>
      </c>
      <c r="D132" s="185">
        <v>25</v>
      </c>
      <c r="E132" s="185"/>
      <c r="F132" s="425">
        <f>+E132+E133+E134</f>
        <v>0</v>
      </c>
      <c r="G132" s="105"/>
    </row>
    <row r="133" spans="2:7" ht="76.150000000000006" customHeight="1" x14ac:dyDescent="0.2">
      <c r="B133" s="466"/>
      <c r="C133" s="104" t="s">
        <v>127</v>
      </c>
      <c r="D133" s="189">
        <v>25</v>
      </c>
      <c r="E133" s="185"/>
      <c r="F133" s="467"/>
      <c r="G133" s="105"/>
    </row>
    <row r="134" spans="2:7" ht="69" customHeight="1" x14ac:dyDescent="0.2">
      <c r="B134" s="466"/>
      <c r="C134" s="104" t="s">
        <v>128</v>
      </c>
      <c r="D134" s="185">
        <v>10</v>
      </c>
      <c r="E134" s="185"/>
      <c r="F134" s="426"/>
      <c r="G134" s="105"/>
    </row>
    <row r="135" spans="2:7" x14ac:dyDescent="0.25">
      <c r="C135" s="42"/>
    </row>
    <row r="138" spans="2:7" x14ac:dyDescent="0.25">
      <c r="B138" s="68" t="s">
        <v>56</v>
      </c>
    </row>
    <row r="141" spans="2:7" x14ac:dyDescent="0.25">
      <c r="B141" s="22" t="s">
        <v>32</v>
      </c>
      <c r="C141" s="22" t="s">
        <v>57</v>
      </c>
      <c r="D141" s="21" t="s">
        <v>50</v>
      </c>
      <c r="E141" s="21" t="s">
        <v>15</v>
      </c>
    </row>
    <row r="142" spans="2:7" ht="28.5" x14ac:dyDescent="0.25">
      <c r="B142" s="70" t="s">
        <v>58</v>
      </c>
      <c r="C142" s="71">
        <v>40</v>
      </c>
      <c r="D142" s="185">
        <f>+E117</f>
        <v>0</v>
      </c>
      <c r="E142" s="422">
        <f>+D142+D143</f>
        <v>0</v>
      </c>
    </row>
    <row r="143" spans="2:7" ht="57" x14ac:dyDescent="0.25">
      <c r="B143" s="70" t="s">
        <v>59</v>
      </c>
      <c r="C143" s="71">
        <v>60</v>
      </c>
      <c r="D143" s="185">
        <f>+F132</f>
        <v>0</v>
      </c>
      <c r="E143" s="423"/>
    </row>
  </sheetData>
  <mergeCells count="73">
    <mergeCell ref="P125:Q125"/>
    <mergeCell ref="P127:Q127"/>
    <mergeCell ref="B132:B134"/>
    <mergeCell ref="F132:F134"/>
    <mergeCell ref="E142:E143"/>
    <mergeCell ref="B96:P96"/>
    <mergeCell ref="B99:N99"/>
    <mergeCell ref="E117:E119"/>
    <mergeCell ref="B122:N122"/>
    <mergeCell ref="J124:L124"/>
    <mergeCell ref="P124:Q124"/>
    <mergeCell ref="D93:E93"/>
    <mergeCell ref="H84:H86"/>
    <mergeCell ref="I84:I86"/>
    <mergeCell ref="J84:J86"/>
    <mergeCell ref="K84:K86"/>
    <mergeCell ref="B89:N89"/>
    <mergeCell ref="D92:E92"/>
    <mergeCell ref="L84:L86"/>
    <mergeCell ref="M84:M86"/>
    <mergeCell ref="M80:M83"/>
    <mergeCell ref="N80:N83"/>
    <mergeCell ref="O80:O83"/>
    <mergeCell ref="P80:Q83"/>
    <mergeCell ref="B84:B86"/>
    <mergeCell ref="C84:C86"/>
    <mergeCell ref="D84:D86"/>
    <mergeCell ref="E84:E86"/>
    <mergeCell ref="F84:F86"/>
    <mergeCell ref="G84:G86"/>
    <mergeCell ref="N84:N86"/>
    <mergeCell ref="O84:O86"/>
    <mergeCell ref="P84:Q86"/>
    <mergeCell ref="O78:O79"/>
    <mergeCell ref="P78:Q79"/>
    <mergeCell ref="B80:B83"/>
    <mergeCell ref="C80:C83"/>
    <mergeCell ref="D80:D83"/>
    <mergeCell ref="E80:E83"/>
    <mergeCell ref="F80:F83"/>
    <mergeCell ref="G80:G83"/>
    <mergeCell ref="H80:H83"/>
    <mergeCell ref="I80:I83"/>
    <mergeCell ref="G78:G79"/>
    <mergeCell ref="H78:H79"/>
    <mergeCell ref="I78:I79"/>
    <mergeCell ref="J78:L78"/>
    <mergeCell ref="M78:M79"/>
    <mergeCell ref="N78:N79"/>
    <mergeCell ref="C61:N61"/>
    <mergeCell ref="B63:N63"/>
    <mergeCell ref="O66:P66"/>
    <mergeCell ref="O67:P67"/>
    <mergeCell ref="B73:Q73"/>
    <mergeCell ref="B78:B79"/>
    <mergeCell ref="C78:C79"/>
    <mergeCell ref="D78:D79"/>
    <mergeCell ref="E78:E79"/>
    <mergeCell ref="F78:F79"/>
    <mergeCell ref="B57:B58"/>
    <mergeCell ref="C57:C58"/>
    <mergeCell ref="D57:E57"/>
    <mergeCell ref="B2:P2"/>
    <mergeCell ref="B4:P4"/>
    <mergeCell ref="C6:N6"/>
    <mergeCell ref="C7:N7"/>
    <mergeCell ref="C8:N8"/>
    <mergeCell ref="C9:N9"/>
    <mergeCell ref="C10:E10"/>
    <mergeCell ref="E42:E43"/>
    <mergeCell ref="M47:N47"/>
    <mergeCell ref="B14:C24"/>
    <mergeCell ref="B25:C25"/>
  </mergeCells>
  <dataValidations count="2">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s>
  <pageMargins left="0.7" right="0.7" top="0.75" bottom="0.75" header="0.3" footer="0.3"/>
  <pageSetup orientation="portrait" horizontalDpi="4294967295" verticalDpi="4294967295"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52"/>
  <sheetViews>
    <sheetView topLeftCell="A47" zoomScale="80" zoomScaleNormal="80" workbookViewId="0">
      <selection activeCell="O92" sqref="O92:O95"/>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48.71093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1016</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63"/>
      <c r="I14" s="56"/>
      <c r="J14" s="56"/>
      <c r="K14" s="56"/>
      <c r="L14" s="56"/>
      <c r="M14" s="56"/>
      <c r="N14" s="55"/>
    </row>
    <row r="15" spans="2:16" x14ac:dyDescent="0.25">
      <c r="B15" s="493"/>
      <c r="C15" s="494"/>
      <c r="D15" s="303">
        <v>2</v>
      </c>
      <c r="E15" s="3">
        <v>313242150</v>
      </c>
      <c r="F15" s="131">
        <v>150</v>
      </c>
      <c r="G15" s="63"/>
      <c r="I15" s="57"/>
      <c r="J15" s="57"/>
      <c r="K15" s="57"/>
      <c r="L15" s="57"/>
      <c r="M15" s="57"/>
      <c r="N15" s="55"/>
    </row>
    <row r="16" spans="2:16" x14ac:dyDescent="0.25">
      <c r="B16" s="493"/>
      <c r="C16" s="494"/>
      <c r="D16" s="303">
        <v>7</v>
      </c>
      <c r="E16" s="3">
        <v>626484300</v>
      </c>
      <c r="F16" s="131">
        <v>300</v>
      </c>
      <c r="G16" s="63"/>
      <c r="I16" s="57"/>
      <c r="J16" s="57"/>
      <c r="K16" s="57"/>
      <c r="L16" s="57"/>
      <c r="M16" s="57"/>
      <c r="N16" s="55"/>
    </row>
    <row r="17" spans="1:14" x14ac:dyDescent="0.25">
      <c r="B17" s="493"/>
      <c r="C17" s="494"/>
      <c r="D17" s="303">
        <v>11</v>
      </c>
      <c r="E17" s="3">
        <v>488338350</v>
      </c>
      <c r="F17" s="131">
        <v>210</v>
      </c>
      <c r="G17" s="63"/>
      <c r="I17" s="57"/>
      <c r="J17" s="57"/>
      <c r="K17" s="57"/>
      <c r="L17" s="57"/>
      <c r="M17" s="57"/>
      <c r="N17" s="55"/>
    </row>
    <row r="18" spans="1:14" x14ac:dyDescent="0.25">
      <c r="B18" s="493"/>
      <c r="C18" s="494"/>
      <c r="D18" s="303">
        <v>12</v>
      </c>
      <c r="E18" s="3">
        <v>208828100</v>
      </c>
      <c r="F18" s="131">
        <v>100</v>
      </c>
      <c r="G18" s="63"/>
      <c r="I18" s="57"/>
      <c r="J18" s="57"/>
      <c r="K18" s="57"/>
      <c r="L18" s="57"/>
      <c r="M18" s="57"/>
      <c r="N18" s="55"/>
    </row>
    <row r="19" spans="1:14" x14ac:dyDescent="0.25">
      <c r="B19" s="493"/>
      <c r="C19" s="494"/>
      <c r="D19" s="303">
        <v>13</v>
      </c>
      <c r="E19" s="3">
        <v>721799950</v>
      </c>
      <c r="F19" s="131">
        <v>290</v>
      </c>
      <c r="G19" s="63"/>
      <c r="I19" s="57"/>
      <c r="J19" s="57"/>
      <c r="K19" s="57"/>
      <c r="L19" s="57"/>
      <c r="M19" s="57"/>
      <c r="N19" s="55"/>
    </row>
    <row r="20" spans="1:14" x14ac:dyDescent="0.25">
      <c r="B20" s="493"/>
      <c r="C20" s="494"/>
      <c r="D20" s="303">
        <v>14</v>
      </c>
      <c r="E20" s="3">
        <v>651117800</v>
      </c>
      <c r="F20" s="131">
        <v>280</v>
      </c>
      <c r="G20" s="63"/>
      <c r="I20" s="57"/>
      <c r="J20" s="57"/>
      <c r="K20" s="57"/>
      <c r="L20" s="57"/>
      <c r="M20" s="57"/>
      <c r="N20" s="55"/>
    </row>
    <row r="21" spans="1:14" x14ac:dyDescent="0.25">
      <c r="B21" s="493"/>
      <c r="C21" s="494"/>
      <c r="D21" s="303">
        <v>16</v>
      </c>
      <c r="E21" s="3">
        <v>1755833774</v>
      </c>
      <c r="F21" s="131">
        <v>718</v>
      </c>
      <c r="G21" s="63"/>
      <c r="I21" s="57"/>
      <c r="J21" s="57"/>
      <c r="K21" s="57"/>
      <c r="L21" s="57"/>
      <c r="M21" s="57"/>
      <c r="N21" s="55"/>
    </row>
    <row r="22" spans="1:14" x14ac:dyDescent="0.25">
      <c r="B22" s="493"/>
      <c r="C22" s="494"/>
      <c r="D22" s="303">
        <v>20</v>
      </c>
      <c r="E22" s="3">
        <v>902973570</v>
      </c>
      <c r="F22" s="131">
        <v>390</v>
      </c>
      <c r="G22" s="63"/>
      <c r="I22" s="57"/>
      <c r="J22" s="57"/>
      <c r="K22" s="57"/>
      <c r="L22" s="57"/>
      <c r="M22" s="57"/>
      <c r="N22" s="55"/>
    </row>
    <row r="23" spans="1:14" x14ac:dyDescent="0.25">
      <c r="B23" s="493"/>
      <c r="C23" s="494"/>
      <c r="D23" s="303">
        <v>21</v>
      </c>
      <c r="E23" s="3">
        <v>1200917298</v>
      </c>
      <c r="F23" s="131">
        <v>546</v>
      </c>
      <c r="G23" s="63"/>
      <c r="I23" s="57"/>
      <c r="J23" s="57"/>
      <c r="K23" s="57"/>
      <c r="L23" s="57"/>
      <c r="M23" s="57"/>
      <c r="N23" s="55"/>
    </row>
    <row r="24" spans="1:14" x14ac:dyDescent="0.25">
      <c r="B24" s="495"/>
      <c r="C24" s="496"/>
      <c r="D24" s="303">
        <v>22</v>
      </c>
      <c r="E24" s="3">
        <v>417652200</v>
      </c>
      <c r="F24" s="131">
        <v>200</v>
      </c>
      <c r="G24" s="63"/>
      <c r="I24" s="57"/>
      <c r="J24" s="57"/>
      <c r="K24" s="57"/>
      <c r="L24" s="57"/>
      <c r="M24" s="57"/>
      <c r="N24" s="55"/>
    </row>
    <row r="25" spans="1:14" x14ac:dyDescent="0.25">
      <c r="B25" s="474" t="s">
        <v>13</v>
      </c>
      <c r="C25" s="475"/>
      <c r="D25" s="303"/>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+F19*80%</f>
        <v>232</v>
      </c>
      <c r="D27" s="57"/>
      <c r="E27" s="4">
        <f>+E19</f>
        <v>721799950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772</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245"/>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422">
        <f>+D42+D43</f>
        <v>0</v>
      </c>
      <c r="F42" s="42"/>
      <c r="G42" s="42"/>
      <c r="H42" s="42"/>
      <c r="I42" s="54"/>
      <c r="J42" s="54"/>
      <c r="K42" s="54"/>
      <c r="L42" s="54"/>
      <c r="M42" s="54"/>
      <c r="N42" s="55"/>
    </row>
    <row r="43" spans="1:14" ht="57" x14ac:dyDescent="0.25">
      <c r="A43" s="65"/>
      <c r="B43" s="70" t="s">
        <v>143</v>
      </c>
      <c r="C43" s="71">
        <v>60</v>
      </c>
      <c r="D43" s="185">
        <f>+F151</f>
        <v>0</v>
      </c>
      <c r="E43" s="423"/>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24" t="s">
        <v>34</v>
      </c>
      <c r="N47" s="42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908</v>
      </c>
      <c r="C51" s="75" t="s">
        <v>908</v>
      </c>
      <c r="D51" s="76" t="s">
        <v>668</v>
      </c>
      <c r="E51" s="247">
        <v>103</v>
      </c>
      <c r="F51" s="78" t="s">
        <v>135</v>
      </c>
      <c r="G51" s="79"/>
      <c r="H51" s="81">
        <v>40557</v>
      </c>
      <c r="I51" s="81">
        <v>40908</v>
      </c>
      <c r="J51" s="81" t="s">
        <v>136</v>
      </c>
      <c r="K51" s="134">
        <v>0</v>
      </c>
      <c r="L51" s="134">
        <v>11</v>
      </c>
      <c r="M51" s="139">
        <v>925</v>
      </c>
      <c r="N51" s="82"/>
      <c r="O51" s="83">
        <v>590840437</v>
      </c>
      <c r="P51" s="83" t="s">
        <v>910</v>
      </c>
      <c r="Q51" s="84" t="s">
        <v>250</v>
      </c>
      <c r="R51" s="85"/>
      <c r="S51" s="85"/>
      <c r="T51" s="85"/>
      <c r="U51" s="85"/>
      <c r="V51" s="85"/>
      <c r="W51" s="85"/>
      <c r="X51" s="85"/>
      <c r="Y51" s="85"/>
      <c r="Z51" s="85"/>
    </row>
    <row r="52" spans="1:26" s="86" customFormat="1" ht="45" x14ac:dyDescent="0.25">
      <c r="A52" s="74">
        <f>+A51+1</f>
        <v>2</v>
      </c>
      <c r="B52" s="75" t="s">
        <v>908</v>
      </c>
      <c r="C52" s="75" t="s">
        <v>908</v>
      </c>
      <c r="D52" s="76" t="s">
        <v>668</v>
      </c>
      <c r="E52" s="138">
        <v>72</v>
      </c>
      <c r="F52" s="78" t="s">
        <v>135</v>
      </c>
      <c r="G52" s="79"/>
      <c r="H52" s="81">
        <v>41327</v>
      </c>
      <c r="I52" s="81">
        <v>41639</v>
      </c>
      <c r="J52" s="81" t="s">
        <v>136</v>
      </c>
      <c r="K52" s="134">
        <v>0</v>
      </c>
      <c r="L52" s="134">
        <v>11</v>
      </c>
      <c r="M52" s="139">
        <v>715</v>
      </c>
      <c r="N52" s="82"/>
      <c r="O52" s="83">
        <v>715532002</v>
      </c>
      <c r="P52" s="83" t="s">
        <v>911</v>
      </c>
      <c r="Q52" s="84" t="s">
        <v>250</v>
      </c>
      <c r="R52" s="85"/>
      <c r="S52" s="85"/>
      <c r="T52" s="85"/>
      <c r="U52" s="85"/>
      <c r="V52" s="85"/>
      <c r="W52" s="85"/>
      <c r="X52" s="85"/>
      <c r="Y52" s="85"/>
      <c r="Z52" s="85"/>
    </row>
    <row r="53" spans="1:26" s="86" customFormat="1" ht="45" x14ac:dyDescent="0.25">
      <c r="A53" s="74">
        <f t="shared" ref="A53:A54" si="0">+A52+1</f>
        <v>3</v>
      </c>
      <c r="B53" s="75" t="s">
        <v>908</v>
      </c>
      <c r="C53" s="75" t="s">
        <v>908</v>
      </c>
      <c r="D53" s="76" t="s">
        <v>668</v>
      </c>
      <c r="E53" s="138">
        <v>2</v>
      </c>
      <c r="F53" s="78" t="s">
        <v>135</v>
      </c>
      <c r="G53" s="79"/>
      <c r="H53" s="81">
        <v>40924</v>
      </c>
      <c r="I53" s="81">
        <v>41273</v>
      </c>
      <c r="J53" s="81" t="s">
        <v>136</v>
      </c>
      <c r="K53" s="134">
        <v>0</v>
      </c>
      <c r="L53" s="134">
        <v>11</v>
      </c>
      <c r="M53" s="139">
        <v>854</v>
      </c>
      <c r="N53" s="135"/>
      <c r="O53" s="83">
        <v>931912024</v>
      </c>
      <c r="P53" s="83" t="s">
        <v>912</v>
      </c>
      <c r="Q53" s="84" t="s">
        <v>250</v>
      </c>
      <c r="R53" s="85"/>
      <c r="S53" s="85"/>
      <c r="T53" s="85"/>
      <c r="U53" s="85"/>
      <c r="V53" s="85"/>
      <c r="W53" s="85"/>
      <c r="X53" s="85"/>
      <c r="Y53" s="85"/>
      <c r="Z53" s="85"/>
    </row>
    <row r="54" spans="1:26" s="86" customFormat="1" ht="45" x14ac:dyDescent="0.25">
      <c r="A54" s="74">
        <f t="shared" si="0"/>
        <v>4</v>
      </c>
      <c r="B54" s="75" t="s">
        <v>908</v>
      </c>
      <c r="C54" s="75" t="s">
        <v>908</v>
      </c>
      <c r="D54" s="75" t="s">
        <v>249</v>
      </c>
      <c r="E54" s="138">
        <v>79</v>
      </c>
      <c r="F54" s="78" t="s">
        <v>135</v>
      </c>
      <c r="G54" s="79"/>
      <c r="H54" s="81">
        <v>41662</v>
      </c>
      <c r="I54" s="81">
        <v>41942</v>
      </c>
      <c r="J54" s="81" t="s">
        <v>136</v>
      </c>
      <c r="K54" s="134">
        <v>0</v>
      </c>
      <c r="L54" s="134">
        <v>9</v>
      </c>
      <c r="M54" s="139">
        <v>742</v>
      </c>
      <c r="N54" s="82"/>
      <c r="O54" s="83">
        <v>893914246</v>
      </c>
      <c r="P54" s="83" t="s">
        <v>913</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8" t="s">
        <v>100</v>
      </c>
      <c r="C63" s="438"/>
      <c r="D63" s="438"/>
      <c r="E63" s="438"/>
      <c r="F63" s="438"/>
      <c r="G63" s="438"/>
      <c r="H63" s="438"/>
      <c r="I63" s="438"/>
      <c r="J63" s="438"/>
      <c r="K63" s="438"/>
      <c r="L63" s="438"/>
      <c r="M63" s="438"/>
      <c r="N63" s="438"/>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ht="15" customHeight="1" x14ac:dyDescent="0.25">
      <c r="B67" s="98" t="s">
        <v>254</v>
      </c>
      <c r="C67" s="98" t="s">
        <v>255</v>
      </c>
      <c r="D67" s="43" t="s">
        <v>1017</v>
      </c>
      <c r="E67" s="43">
        <v>140</v>
      </c>
      <c r="F67" s="99" t="s">
        <v>195</v>
      </c>
      <c r="G67" s="99" t="s">
        <v>135</v>
      </c>
      <c r="H67" s="99" t="s">
        <v>195</v>
      </c>
      <c r="I67" s="98" t="s">
        <v>195</v>
      </c>
      <c r="J67" s="98" t="s">
        <v>135</v>
      </c>
      <c r="K67" s="69" t="s">
        <v>135</v>
      </c>
      <c r="L67" s="69" t="s">
        <v>135</v>
      </c>
      <c r="M67" s="69" t="s">
        <v>135</v>
      </c>
      <c r="N67" s="69" t="s">
        <v>135</v>
      </c>
      <c r="O67" s="486" t="s">
        <v>1018</v>
      </c>
      <c r="P67" s="487"/>
      <c r="Q67" s="69" t="s">
        <v>135</v>
      </c>
    </row>
    <row r="68" spans="2:17" x14ac:dyDescent="0.25">
      <c r="B68" s="98" t="s">
        <v>256</v>
      </c>
      <c r="C68" s="98" t="s">
        <v>257</v>
      </c>
      <c r="D68" s="43" t="s">
        <v>1017</v>
      </c>
      <c r="E68" s="43">
        <v>150</v>
      </c>
      <c r="F68" s="99" t="s">
        <v>195</v>
      </c>
      <c r="G68" s="99" t="s">
        <v>195</v>
      </c>
      <c r="H68" s="99" t="s">
        <v>195</v>
      </c>
      <c r="I68" s="98" t="s">
        <v>135</v>
      </c>
      <c r="J68" s="98" t="s">
        <v>135</v>
      </c>
      <c r="K68" s="69" t="s">
        <v>135</v>
      </c>
      <c r="L68" s="69" t="s">
        <v>135</v>
      </c>
      <c r="M68" s="69" t="s">
        <v>135</v>
      </c>
      <c r="N68" s="69" t="s">
        <v>135</v>
      </c>
      <c r="O68" s="488"/>
      <c r="P68" s="489"/>
      <c r="Q68" s="69" t="s">
        <v>135</v>
      </c>
    </row>
    <row r="69" spans="2:17" x14ac:dyDescent="0.25">
      <c r="B69" s="44" t="s">
        <v>1</v>
      </c>
    </row>
    <row r="70" spans="2:17" x14ac:dyDescent="0.25">
      <c r="B70" s="44" t="s">
        <v>36</v>
      </c>
    </row>
    <row r="71" spans="2:17" x14ac:dyDescent="0.25">
      <c r="B71" s="44" t="s">
        <v>61</v>
      </c>
    </row>
    <row r="74" spans="2:17" ht="26.25" x14ac:dyDescent="0.25">
      <c r="B74" s="433" t="s">
        <v>37</v>
      </c>
      <c r="C74" s="434"/>
      <c r="D74" s="434"/>
      <c r="E74" s="434"/>
      <c r="F74" s="434"/>
      <c r="G74" s="434"/>
      <c r="H74" s="434"/>
      <c r="I74" s="434"/>
      <c r="J74" s="434"/>
      <c r="K74" s="434"/>
      <c r="L74" s="434"/>
      <c r="M74" s="434"/>
      <c r="N74" s="434"/>
      <c r="O74" s="434"/>
      <c r="P74" s="434"/>
      <c r="Q74" s="434"/>
    </row>
    <row r="79" spans="2:17" ht="76.5" customHeight="1" x14ac:dyDescent="0.25">
      <c r="B79" s="441" t="s">
        <v>0</v>
      </c>
      <c r="C79" s="441" t="s">
        <v>38</v>
      </c>
      <c r="D79" s="441" t="s">
        <v>39</v>
      </c>
      <c r="E79" s="441" t="s">
        <v>112</v>
      </c>
      <c r="F79" s="441" t="s">
        <v>114</v>
      </c>
      <c r="G79" s="441" t="s">
        <v>115</v>
      </c>
      <c r="H79" s="441" t="s">
        <v>116</v>
      </c>
      <c r="I79" s="441" t="s">
        <v>113</v>
      </c>
      <c r="J79" s="439" t="s">
        <v>117</v>
      </c>
      <c r="K79" s="443"/>
      <c r="L79" s="440"/>
      <c r="M79" s="441" t="s">
        <v>121</v>
      </c>
      <c r="N79" s="441" t="s">
        <v>40</v>
      </c>
      <c r="O79" s="441" t="s">
        <v>41</v>
      </c>
      <c r="P79" s="445" t="s">
        <v>3</v>
      </c>
      <c r="Q79" s="446"/>
    </row>
    <row r="80" spans="2:17" ht="76.5" customHeight="1" x14ac:dyDescent="0.25">
      <c r="B80" s="442"/>
      <c r="C80" s="442"/>
      <c r="D80" s="442"/>
      <c r="E80" s="442"/>
      <c r="F80" s="442"/>
      <c r="G80" s="442"/>
      <c r="H80" s="442"/>
      <c r="I80" s="442"/>
      <c r="J80" s="197" t="s">
        <v>118</v>
      </c>
      <c r="K80" s="197" t="s">
        <v>262</v>
      </c>
      <c r="L80" s="197" t="s">
        <v>120</v>
      </c>
      <c r="M80" s="442"/>
      <c r="N80" s="442"/>
      <c r="O80" s="442"/>
      <c r="P80" s="447"/>
      <c r="Q80" s="448"/>
    </row>
    <row r="81" spans="2:17" ht="52.5" customHeight="1" x14ac:dyDescent="0.25">
      <c r="B81" s="455" t="s">
        <v>42</v>
      </c>
      <c r="C81" s="455" t="s">
        <v>1019</v>
      </c>
      <c r="D81" s="455" t="s">
        <v>1020</v>
      </c>
      <c r="E81" s="455">
        <v>17684709</v>
      </c>
      <c r="F81" s="455" t="s">
        <v>509</v>
      </c>
      <c r="G81" s="455" t="s">
        <v>1021</v>
      </c>
      <c r="H81" s="455">
        <v>39066</v>
      </c>
      <c r="I81" s="455" t="s">
        <v>195</v>
      </c>
      <c r="J81" s="101" t="s">
        <v>1022</v>
      </c>
      <c r="K81" s="101" t="s">
        <v>1023</v>
      </c>
      <c r="L81" s="152" t="s">
        <v>1024</v>
      </c>
      <c r="M81" s="455" t="s">
        <v>135</v>
      </c>
      <c r="N81" s="455" t="s">
        <v>135</v>
      </c>
      <c r="O81" s="455" t="s">
        <v>135</v>
      </c>
      <c r="P81" s="486"/>
      <c r="Q81" s="487"/>
    </row>
    <row r="82" spans="2:17" ht="158.25" customHeight="1" x14ac:dyDescent="0.25">
      <c r="B82" s="465"/>
      <c r="C82" s="465"/>
      <c r="D82" s="465"/>
      <c r="E82" s="465"/>
      <c r="F82" s="465"/>
      <c r="G82" s="465"/>
      <c r="H82" s="465"/>
      <c r="I82" s="465"/>
      <c r="J82" s="455" t="s">
        <v>916</v>
      </c>
      <c r="K82" s="461" t="s">
        <v>1025</v>
      </c>
      <c r="L82" s="502" t="s">
        <v>1026</v>
      </c>
      <c r="M82" s="465"/>
      <c r="N82" s="465"/>
      <c r="O82" s="465"/>
      <c r="P82" s="519"/>
      <c r="Q82" s="520"/>
    </row>
    <row r="83" spans="2:17" ht="135.75" customHeight="1" x14ac:dyDescent="0.25">
      <c r="B83" s="465"/>
      <c r="C83" s="465"/>
      <c r="D83" s="465"/>
      <c r="E83" s="465"/>
      <c r="F83" s="465"/>
      <c r="G83" s="465"/>
      <c r="H83" s="465"/>
      <c r="I83" s="465"/>
      <c r="J83" s="456"/>
      <c r="K83" s="456"/>
      <c r="L83" s="504"/>
      <c r="M83" s="465"/>
      <c r="N83" s="465"/>
      <c r="O83" s="465"/>
      <c r="P83" s="519"/>
      <c r="Q83" s="520"/>
    </row>
    <row r="84" spans="2:17" ht="132" customHeight="1" x14ac:dyDescent="0.25">
      <c r="B84" s="465"/>
      <c r="C84" s="465"/>
      <c r="D84" s="465"/>
      <c r="E84" s="465"/>
      <c r="F84" s="465"/>
      <c r="G84" s="465"/>
      <c r="H84" s="465"/>
      <c r="I84" s="465"/>
      <c r="J84" s="248" t="s">
        <v>1027</v>
      </c>
      <c r="K84" s="248" t="s">
        <v>1028</v>
      </c>
      <c r="L84" s="193" t="s">
        <v>1029</v>
      </c>
      <c r="M84" s="465"/>
      <c r="N84" s="465"/>
      <c r="O84" s="465"/>
      <c r="P84" s="519"/>
      <c r="Q84" s="520"/>
    </row>
    <row r="85" spans="2:17" ht="130.5" customHeight="1" x14ac:dyDescent="0.25">
      <c r="B85" s="456"/>
      <c r="C85" s="456"/>
      <c r="D85" s="456"/>
      <c r="E85" s="456"/>
      <c r="F85" s="456"/>
      <c r="G85" s="456"/>
      <c r="H85" s="456"/>
      <c r="I85" s="456"/>
      <c r="J85" s="248" t="s">
        <v>1030</v>
      </c>
      <c r="K85" s="248" t="s">
        <v>1031</v>
      </c>
      <c r="L85" s="193" t="s">
        <v>1032</v>
      </c>
      <c r="M85" s="456"/>
      <c r="N85" s="456"/>
      <c r="O85" s="456"/>
      <c r="P85" s="488"/>
      <c r="Q85" s="489"/>
    </row>
    <row r="86" spans="2:17" ht="76.5" customHeight="1" x14ac:dyDescent="0.25">
      <c r="B86" s="455" t="s">
        <v>43</v>
      </c>
      <c r="C86" s="484" t="s">
        <v>1019</v>
      </c>
      <c r="D86" s="455" t="s">
        <v>1033</v>
      </c>
      <c r="E86" s="455">
        <v>40610392</v>
      </c>
      <c r="F86" s="455" t="s">
        <v>445</v>
      </c>
      <c r="G86" s="455" t="s">
        <v>301</v>
      </c>
      <c r="H86" s="461">
        <v>40893</v>
      </c>
      <c r="I86" s="455">
        <v>125731</v>
      </c>
      <c r="J86" s="248" t="s">
        <v>1034</v>
      </c>
      <c r="K86" s="248" t="s">
        <v>1035</v>
      </c>
      <c r="L86" s="193" t="s">
        <v>1036</v>
      </c>
      <c r="M86" s="422" t="s">
        <v>135</v>
      </c>
      <c r="N86" s="422" t="s">
        <v>135</v>
      </c>
      <c r="O86" s="422" t="s">
        <v>135</v>
      </c>
      <c r="P86" s="415"/>
      <c r="Q86" s="416"/>
    </row>
    <row r="87" spans="2:17" ht="54" customHeight="1" x14ac:dyDescent="0.25">
      <c r="B87" s="465"/>
      <c r="C87" s="514"/>
      <c r="D87" s="465"/>
      <c r="E87" s="465"/>
      <c r="F87" s="465"/>
      <c r="G87" s="465"/>
      <c r="H87" s="465"/>
      <c r="I87" s="465"/>
      <c r="J87" s="101" t="s">
        <v>1037</v>
      </c>
      <c r="K87" s="101" t="s">
        <v>1038</v>
      </c>
      <c r="L87" s="152" t="s">
        <v>1039</v>
      </c>
      <c r="M87" s="451"/>
      <c r="N87" s="451"/>
      <c r="O87" s="451"/>
      <c r="P87" s="506"/>
      <c r="Q87" s="507"/>
    </row>
    <row r="88" spans="2:17" ht="63.75" customHeight="1" x14ac:dyDescent="0.25">
      <c r="B88" s="456"/>
      <c r="C88" s="485"/>
      <c r="D88" s="456"/>
      <c r="E88" s="456"/>
      <c r="F88" s="456"/>
      <c r="G88" s="456"/>
      <c r="H88" s="456"/>
      <c r="I88" s="456"/>
      <c r="J88" s="249" t="s">
        <v>1040</v>
      </c>
      <c r="K88" s="249" t="s">
        <v>1041</v>
      </c>
      <c r="L88" s="249" t="s">
        <v>1042</v>
      </c>
      <c r="M88" s="423"/>
      <c r="N88" s="423"/>
      <c r="O88" s="423"/>
      <c r="P88" s="417"/>
      <c r="Q88" s="418"/>
    </row>
    <row r="89" spans="2:17" ht="125.25" customHeight="1" x14ac:dyDescent="0.25">
      <c r="B89" s="422" t="s">
        <v>42</v>
      </c>
      <c r="C89" s="422" t="s">
        <v>702</v>
      </c>
      <c r="D89" s="499" t="s">
        <v>1043</v>
      </c>
      <c r="E89" s="422">
        <v>26644708</v>
      </c>
      <c r="F89" s="499" t="s">
        <v>1044</v>
      </c>
      <c r="G89" s="502" t="s">
        <v>1021</v>
      </c>
      <c r="H89" s="457">
        <v>39290</v>
      </c>
      <c r="I89" s="422" t="s">
        <v>195</v>
      </c>
      <c r="J89" s="101" t="s">
        <v>916</v>
      </c>
      <c r="K89" s="101" t="s">
        <v>1045</v>
      </c>
      <c r="L89" s="152" t="s">
        <v>1046</v>
      </c>
      <c r="M89" s="422" t="s">
        <v>135</v>
      </c>
      <c r="N89" s="422" t="s">
        <v>135</v>
      </c>
      <c r="O89" s="422" t="s">
        <v>135</v>
      </c>
      <c r="P89" s="415"/>
      <c r="Q89" s="416"/>
    </row>
    <row r="90" spans="2:17" ht="61.5" customHeight="1" x14ac:dyDescent="0.25">
      <c r="B90" s="451"/>
      <c r="C90" s="451"/>
      <c r="D90" s="500"/>
      <c r="E90" s="451"/>
      <c r="F90" s="500"/>
      <c r="G90" s="500"/>
      <c r="H90" s="451"/>
      <c r="I90" s="451"/>
      <c r="J90" s="101" t="s">
        <v>1047</v>
      </c>
      <c r="K90" s="101" t="s">
        <v>1048</v>
      </c>
      <c r="L90" s="152" t="s">
        <v>1049</v>
      </c>
      <c r="M90" s="451"/>
      <c r="N90" s="451"/>
      <c r="O90" s="451"/>
      <c r="P90" s="506"/>
      <c r="Q90" s="507"/>
    </row>
    <row r="91" spans="2:17" ht="53.25" customHeight="1" x14ac:dyDescent="0.25">
      <c r="B91" s="423"/>
      <c r="C91" s="423"/>
      <c r="D91" s="501"/>
      <c r="E91" s="423"/>
      <c r="F91" s="501"/>
      <c r="G91" s="501"/>
      <c r="H91" s="423"/>
      <c r="I91" s="423"/>
      <c r="J91" s="101" t="s">
        <v>1050</v>
      </c>
      <c r="K91" s="101" t="s">
        <v>1051</v>
      </c>
      <c r="L91" s="152" t="s">
        <v>1052</v>
      </c>
      <c r="M91" s="423"/>
      <c r="N91" s="423"/>
      <c r="O91" s="423"/>
      <c r="P91" s="417"/>
      <c r="Q91" s="418"/>
    </row>
    <row r="92" spans="2:17" ht="184.5" customHeight="1" x14ac:dyDescent="0.25">
      <c r="B92" s="455" t="s">
        <v>43</v>
      </c>
      <c r="C92" s="455" t="s">
        <v>702</v>
      </c>
      <c r="D92" s="455" t="s">
        <v>1053</v>
      </c>
      <c r="E92" s="455">
        <v>52382052</v>
      </c>
      <c r="F92" s="455" t="s">
        <v>1054</v>
      </c>
      <c r="G92" s="455" t="s">
        <v>1055</v>
      </c>
      <c r="H92" s="455">
        <v>40963</v>
      </c>
      <c r="I92" s="455">
        <v>113809</v>
      </c>
      <c r="J92" s="101" t="s">
        <v>916</v>
      </c>
      <c r="K92" s="101" t="s">
        <v>1056</v>
      </c>
      <c r="L92" s="193" t="s">
        <v>1057</v>
      </c>
      <c r="M92" s="422" t="s">
        <v>135</v>
      </c>
      <c r="N92" s="422" t="s">
        <v>135</v>
      </c>
      <c r="O92" s="422" t="s">
        <v>135</v>
      </c>
      <c r="P92" s="415"/>
      <c r="Q92" s="416"/>
    </row>
    <row r="93" spans="2:17" ht="168" customHeight="1" x14ac:dyDescent="0.25">
      <c r="B93" s="465"/>
      <c r="C93" s="465"/>
      <c r="D93" s="465"/>
      <c r="E93" s="465"/>
      <c r="F93" s="465"/>
      <c r="G93" s="465"/>
      <c r="H93" s="465"/>
      <c r="I93" s="465"/>
      <c r="J93" s="101" t="s">
        <v>916</v>
      </c>
      <c r="K93" s="101" t="s">
        <v>1058</v>
      </c>
      <c r="L93" s="152" t="s">
        <v>1059</v>
      </c>
      <c r="M93" s="451"/>
      <c r="N93" s="451"/>
      <c r="O93" s="451"/>
      <c r="P93" s="506"/>
      <c r="Q93" s="507"/>
    </row>
    <row r="94" spans="2:17" ht="186.75" customHeight="1" x14ac:dyDescent="0.25">
      <c r="B94" s="465"/>
      <c r="C94" s="465"/>
      <c r="D94" s="465"/>
      <c r="E94" s="465"/>
      <c r="F94" s="465"/>
      <c r="G94" s="465"/>
      <c r="H94" s="465"/>
      <c r="I94" s="465"/>
      <c r="J94" s="101" t="s">
        <v>1060</v>
      </c>
      <c r="K94" s="101" t="s">
        <v>1061</v>
      </c>
      <c r="L94" s="152" t="s">
        <v>1062</v>
      </c>
      <c r="M94" s="451"/>
      <c r="N94" s="451"/>
      <c r="O94" s="451"/>
      <c r="P94" s="506"/>
      <c r="Q94" s="507"/>
    </row>
    <row r="95" spans="2:17" ht="161.25" customHeight="1" x14ac:dyDescent="0.25">
      <c r="B95" s="456"/>
      <c r="C95" s="456"/>
      <c r="D95" s="456"/>
      <c r="E95" s="456"/>
      <c r="F95" s="456"/>
      <c r="G95" s="456"/>
      <c r="H95" s="456"/>
      <c r="I95" s="456"/>
      <c r="J95" s="101" t="s">
        <v>1063</v>
      </c>
      <c r="K95" s="101" t="s">
        <v>1064</v>
      </c>
      <c r="L95" s="152" t="s">
        <v>1065</v>
      </c>
      <c r="M95" s="423"/>
      <c r="N95" s="423"/>
      <c r="O95" s="423"/>
      <c r="P95" s="417"/>
      <c r="Q95" s="418"/>
    </row>
    <row r="97" spans="1:26" ht="15.75" thickBot="1" x14ac:dyDescent="0.3"/>
    <row r="98" spans="1:26" ht="27" thickBot="1" x14ac:dyDescent="0.3">
      <c r="B98" s="430" t="s">
        <v>45</v>
      </c>
      <c r="C98" s="431"/>
      <c r="D98" s="431"/>
      <c r="E98" s="431"/>
      <c r="F98" s="431"/>
      <c r="G98" s="431"/>
      <c r="H98" s="431"/>
      <c r="I98" s="431"/>
      <c r="J98" s="431"/>
      <c r="K98" s="431"/>
      <c r="L98" s="431"/>
      <c r="M98" s="431"/>
      <c r="N98" s="432"/>
    </row>
    <row r="101" spans="1:26" ht="46.15" customHeight="1" x14ac:dyDescent="0.25">
      <c r="B101" s="9" t="s">
        <v>32</v>
      </c>
      <c r="C101" s="9" t="s">
        <v>46</v>
      </c>
      <c r="D101" s="439" t="s">
        <v>3</v>
      </c>
      <c r="E101" s="440"/>
    </row>
    <row r="102" spans="1:26" ht="46.9" customHeight="1" x14ac:dyDescent="0.25">
      <c r="B102" s="101" t="s">
        <v>122</v>
      </c>
      <c r="C102" s="185"/>
      <c r="D102" s="449"/>
      <c r="E102" s="449"/>
    </row>
    <row r="105" spans="1:26" ht="26.25" x14ac:dyDescent="0.25">
      <c r="B105" s="433" t="s">
        <v>63</v>
      </c>
      <c r="C105" s="434"/>
      <c r="D105" s="434"/>
      <c r="E105" s="434"/>
      <c r="F105" s="434"/>
      <c r="G105" s="434"/>
      <c r="H105" s="434"/>
      <c r="I105" s="434"/>
      <c r="J105" s="434"/>
      <c r="K105" s="434"/>
      <c r="L105" s="434"/>
      <c r="M105" s="434"/>
      <c r="N105" s="434"/>
      <c r="O105" s="434"/>
      <c r="P105" s="434"/>
    </row>
    <row r="107" spans="1:26" ht="15.75" thickBot="1" x14ac:dyDescent="0.3"/>
    <row r="108" spans="1:26" ht="27" thickBot="1" x14ac:dyDescent="0.3">
      <c r="B108" s="430" t="s">
        <v>53</v>
      </c>
      <c r="C108" s="431"/>
      <c r="D108" s="431"/>
      <c r="E108" s="431"/>
      <c r="F108" s="431"/>
      <c r="G108" s="431"/>
      <c r="H108" s="431"/>
      <c r="I108" s="431"/>
      <c r="J108" s="431"/>
      <c r="K108" s="431"/>
      <c r="L108" s="431"/>
      <c r="M108" s="431"/>
      <c r="N108" s="432"/>
    </row>
    <row r="110" spans="1:26" ht="15.75" thickBot="1" x14ac:dyDescent="0.3">
      <c r="M110" s="73"/>
      <c r="N110" s="73"/>
    </row>
    <row r="111" spans="1:26" s="54" customFormat="1" ht="109.5" customHeight="1" x14ac:dyDescent="0.25">
      <c r="B111" s="18" t="s">
        <v>144</v>
      </c>
      <c r="C111" s="18" t="s">
        <v>145</v>
      </c>
      <c r="D111" s="18" t="s">
        <v>146</v>
      </c>
      <c r="E111" s="18" t="s">
        <v>44</v>
      </c>
      <c r="F111" s="18" t="s">
        <v>21</v>
      </c>
      <c r="G111" s="18" t="s">
        <v>99</v>
      </c>
      <c r="H111" s="18" t="s">
        <v>16</v>
      </c>
      <c r="I111" s="18" t="s">
        <v>9</v>
      </c>
      <c r="J111" s="18" t="s">
        <v>30</v>
      </c>
      <c r="K111" s="18" t="s">
        <v>60</v>
      </c>
      <c r="L111" s="18" t="s">
        <v>19</v>
      </c>
      <c r="M111" s="17" t="s">
        <v>25</v>
      </c>
      <c r="N111" s="18" t="s">
        <v>147</v>
      </c>
      <c r="O111" s="18" t="s">
        <v>35</v>
      </c>
      <c r="P111" s="192" t="s">
        <v>10</v>
      </c>
      <c r="Q111" s="192" t="s">
        <v>18</v>
      </c>
    </row>
    <row r="112" spans="1:26" s="86" customFormat="1" x14ac:dyDescent="0.25">
      <c r="A112" s="74">
        <v>1</v>
      </c>
      <c r="B112" s="75"/>
      <c r="C112" s="76"/>
      <c r="D112" s="75"/>
      <c r="E112" s="77"/>
      <c r="F112" s="78"/>
      <c r="G112" s="79"/>
      <c r="H112" s="80"/>
      <c r="I112" s="81"/>
      <c r="J112" s="81"/>
      <c r="K112" s="81"/>
      <c r="L112" s="81"/>
      <c r="M112" s="82"/>
      <c r="N112" s="82">
        <f>+M112*G112</f>
        <v>0</v>
      </c>
      <c r="O112" s="83"/>
      <c r="P112" s="83"/>
      <c r="Q112" s="84"/>
      <c r="R112" s="85"/>
      <c r="S112" s="85"/>
      <c r="T112" s="85"/>
      <c r="U112" s="85"/>
      <c r="V112" s="85"/>
      <c r="W112" s="85"/>
      <c r="X112" s="85"/>
      <c r="Y112" s="85"/>
      <c r="Z112" s="85"/>
    </row>
    <row r="113" spans="1:26" s="86" customFormat="1" x14ac:dyDescent="0.25">
      <c r="A113" s="74">
        <f>+A112+1</f>
        <v>2</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ref="A114:A119" si="1">+A113+1</f>
        <v>3</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1"/>
        <v>4</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1"/>
        <v>5</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f t="shared" si="1"/>
        <v>6</v>
      </c>
      <c r="B117" s="75"/>
      <c r="C117" s="76"/>
      <c r="D117" s="75"/>
      <c r="E117" s="77"/>
      <c r="F117" s="78"/>
      <c r="G117" s="78"/>
      <c r="H117" s="78"/>
      <c r="I117" s="81"/>
      <c r="J117" s="81"/>
      <c r="K117" s="81"/>
      <c r="L117" s="81"/>
      <c r="M117" s="82"/>
      <c r="N117" s="82"/>
      <c r="O117" s="83"/>
      <c r="P117" s="83"/>
      <c r="Q117" s="84"/>
      <c r="R117" s="85"/>
      <c r="S117" s="85"/>
      <c r="T117" s="85"/>
      <c r="U117" s="85"/>
      <c r="V117" s="85"/>
      <c r="W117" s="85"/>
      <c r="X117" s="85"/>
      <c r="Y117" s="85"/>
      <c r="Z117" s="85"/>
    </row>
    <row r="118" spans="1:26" s="86" customFormat="1" x14ac:dyDescent="0.25">
      <c r="A118" s="74">
        <f t="shared" si="1"/>
        <v>7</v>
      </c>
      <c r="B118" s="75"/>
      <c r="C118" s="76"/>
      <c r="D118" s="75"/>
      <c r="E118" s="77"/>
      <c r="F118" s="78"/>
      <c r="G118" s="78"/>
      <c r="H118" s="78"/>
      <c r="I118" s="81"/>
      <c r="J118" s="81"/>
      <c r="K118" s="81"/>
      <c r="L118" s="81"/>
      <c r="M118" s="82"/>
      <c r="N118" s="82"/>
      <c r="O118" s="83"/>
      <c r="P118" s="83"/>
      <c r="Q118" s="84"/>
      <c r="R118" s="85"/>
      <c r="S118" s="85"/>
      <c r="T118" s="85"/>
      <c r="U118" s="85"/>
      <c r="V118" s="85"/>
      <c r="W118" s="85"/>
      <c r="X118" s="85"/>
      <c r="Y118" s="85"/>
      <c r="Z118" s="85"/>
    </row>
    <row r="119" spans="1:26" s="86" customFormat="1" x14ac:dyDescent="0.25">
      <c r="A119" s="74">
        <f t="shared" si="1"/>
        <v>8</v>
      </c>
      <c r="B119" s="75"/>
      <c r="C119" s="76"/>
      <c r="D119" s="75"/>
      <c r="E119" s="77"/>
      <c r="F119" s="78"/>
      <c r="G119" s="78"/>
      <c r="H119" s="78"/>
      <c r="I119" s="81"/>
      <c r="J119" s="81"/>
      <c r="K119" s="81"/>
      <c r="L119" s="81"/>
      <c r="M119" s="82"/>
      <c r="N119" s="82"/>
      <c r="O119" s="83"/>
      <c r="P119" s="83"/>
      <c r="Q119" s="84"/>
      <c r="R119" s="85"/>
      <c r="S119" s="85"/>
      <c r="T119" s="85"/>
      <c r="U119" s="85"/>
      <c r="V119" s="85"/>
      <c r="W119" s="85"/>
      <c r="X119" s="85"/>
      <c r="Y119" s="85"/>
      <c r="Z119" s="85"/>
    </row>
    <row r="120" spans="1:26" s="86" customFormat="1" x14ac:dyDescent="0.25">
      <c r="A120" s="74"/>
      <c r="B120" s="87" t="s">
        <v>15</v>
      </c>
      <c r="C120" s="76"/>
      <c r="D120" s="75"/>
      <c r="E120" s="77"/>
      <c r="F120" s="78"/>
      <c r="G120" s="78"/>
      <c r="H120" s="78"/>
      <c r="I120" s="81"/>
      <c r="J120" s="81"/>
      <c r="K120" s="88">
        <f t="shared" ref="K120:N120" si="2">SUM(K112:K119)</f>
        <v>0</v>
      </c>
      <c r="L120" s="88">
        <f t="shared" si="2"/>
        <v>0</v>
      </c>
      <c r="M120" s="89">
        <f t="shared" si="2"/>
        <v>0</v>
      </c>
      <c r="N120" s="88">
        <f t="shared" si="2"/>
        <v>0</v>
      </c>
      <c r="O120" s="83"/>
      <c r="P120" s="83"/>
      <c r="Q120" s="90"/>
    </row>
    <row r="121" spans="1:26" x14ac:dyDescent="0.25">
      <c r="E121" s="91"/>
    </row>
    <row r="122" spans="1:26" ht="18.75" x14ac:dyDescent="0.25">
      <c r="B122" s="94" t="s">
        <v>31</v>
      </c>
      <c r="C122" s="10">
        <f>+K120</f>
        <v>0</v>
      </c>
      <c r="H122" s="96"/>
      <c r="I122" s="96"/>
      <c r="J122" s="96"/>
      <c r="K122" s="96"/>
      <c r="L122" s="96"/>
      <c r="M122" s="96"/>
    </row>
    <row r="124" spans="1:26" ht="15.75" thickBot="1" x14ac:dyDescent="0.3"/>
    <row r="125" spans="1:26" ht="37.15" customHeight="1" thickBot="1" x14ac:dyDescent="0.3">
      <c r="B125" s="11" t="s">
        <v>48</v>
      </c>
      <c r="C125" s="12" t="s">
        <v>49</v>
      </c>
      <c r="D125" s="11" t="s">
        <v>50</v>
      </c>
      <c r="E125" s="12" t="s">
        <v>54</v>
      </c>
    </row>
    <row r="126" spans="1:26" ht="41.45" customHeight="1" x14ac:dyDescent="0.25">
      <c r="B126" s="8" t="s">
        <v>123</v>
      </c>
      <c r="C126" s="102">
        <v>20</v>
      </c>
      <c r="D126" s="102"/>
      <c r="E126" s="450">
        <f>+D126+D127+D128</f>
        <v>0</v>
      </c>
    </row>
    <row r="127" spans="1:26" x14ac:dyDescent="0.25">
      <c r="B127" s="8" t="s">
        <v>124</v>
      </c>
      <c r="C127" s="185">
        <v>30</v>
      </c>
      <c r="D127" s="185">
        <v>0</v>
      </c>
      <c r="E127" s="451"/>
    </row>
    <row r="128" spans="1:26" ht="15.75" thickBot="1" x14ac:dyDescent="0.3">
      <c r="B128" s="8" t="s">
        <v>125</v>
      </c>
      <c r="C128" s="103">
        <v>40</v>
      </c>
      <c r="D128" s="103">
        <v>0</v>
      </c>
      <c r="E128" s="452"/>
    </row>
    <row r="130" spans="2:17" ht="15.75" thickBot="1" x14ac:dyDescent="0.3"/>
    <row r="131" spans="2:17" ht="27" thickBot="1" x14ac:dyDescent="0.3">
      <c r="B131" s="430" t="s">
        <v>51</v>
      </c>
      <c r="C131" s="431"/>
      <c r="D131" s="431"/>
      <c r="E131" s="431"/>
      <c r="F131" s="431"/>
      <c r="G131" s="431"/>
      <c r="H131" s="431"/>
      <c r="I131" s="431"/>
      <c r="J131" s="431"/>
      <c r="K131" s="431"/>
      <c r="L131" s="431"/>
      <c r="M131" s="431"/>
      <c r="N131" s="432"/>
    </row>
    <row r="133" spans="2:17" ht="76.5" customHeight="1" x14ac:dyDescent="0.25">
      <c r="B133" s="197" t="s">
        <v>0</v>
      </c>
      <c r="C133" s="197" t="s">
        <v>38</v>
      </c>
      <c r="D133" s="197" t="s">
        <v>39</v>
      </c>
      <c r="E133" s="197" t="s">
        <v>112</v>
      </c>
      <c r="F133" s="197" t="s">
        <v>114</v>
      </c>
      <c r="G133" s="197" t="s">
        <v>115</v>
      </c>
      <c r="H133" s="197" t="s">
        <v>116</v>
      </c>
      <c r="I133" s="197" t="s">
        <v>113</v>
      </c>
      <c r="J133" s="439" t="s">
        <v>117</v>
      </c>
      <c r="K133" s="443"/>
      <c r="L133" s="440"/>
      <c r="M133" s="197" t="s">
        <v>121</v>
      </c>
      <c r="N133" s="197" t="s">
        <v>40</v>
      </c>
      <c r="O133" s="197" t="s">
        <v>41</v>
      </c>
      <c r="P133" s="439" t="s">
        <v>3</v>
      </c>
      <c r="Q133" s="440"/>
    </row>
    <row r="134" spans="2:17" ht="60.75" customHeight="1" x14ac:dyDescent="0.25">
      <c r="B134" s="101" t="s">
        <v>129</v>
      </c>
      <c r="C134" s="100"/>
      <c r="D134" s="98"/>
      <c r="E134" s="98"/>
      <c r="F134" s="98"/>
      <c r="G134" s="98"/>
      <c r="H134" s="98"/>
      <c r="I134" s="43"/>
      <c r="J134" s="43" t="s">
        <v>118</v>
      </c>
      <c r="K134" s="100" t="s">
        <v>119</v>
      </c>
      <c r="L134" s="98" t="s">
        <v>120</v>
      </c>
      <c r="M134" s="69"/>
      <c r="N134" s="69"/>
      <c r="O134" s="69"/>
      <c r="P134" s="449"/>
      <c r="Q134" s="449"/>
    </row>
    <row r="135" spans="2:17" ht="60.75" customHeight="1" x14ac:dyDescent="0.25">
      <c r="B135" s="101" t="s">
        <v>130</v>
      </c>
      <c r="C135" s="100"/>
      <c r="D135" s="98"/>
      <c r="E135" s="98"/>
      <c r="F135" s="98"/>
      <c r="G135" s="98"/>
      <c r="H135" s="98"/>
      <c r="I135" s="43"/>
      <c r="J135" s="43"/>
      <c r="K135" s="100"/>
      <c r="L135" s="98"/>
      <c r="M135" s="69"/>
      <c r="N135" s="69"/>
      <c r="O135" s="69"/>
      <c r="P135" s="185"/>
      <c r="Q135" s="185"/>
    </row>
    <row r="136" spans="2:17" ht="33.6" customHeight="1" x14ac:dyDescent="0.25">
      <c r="B136" s="101" t="s">
        <v>131</v>
      </c>
      <c r="C136" s="100"/>
      <c r="D136" s="98"/>
      <c r="E136" s="98"/>
      <c r="F136" s="98"/>
      <c r="G136" s="98"/>
      <c r="H136" s="98"/>
      <c r="I136" s="43"/>
      <c r="J136" s="43"/>
      <c r="K136" s="98"/>
      <c r="L136" s="98"/>
      <c r="M136" s="69"/>
      <c r="N136" s="69"/>
      <c r="O136" s="69"/>
      <c r="P136" s="449"/>
      <c r="Q136" s="449"/>
    </row>
    <row r="140" spans="2:17" ht="54" customHeight="1" x14ac:dyDescent="0.25">
      <c r="B140" s="21" t="s">
        <v>32</v>
      </c>
      <c r="C140" s="21" t="s">
        <v>48</v>
      </c>
      <c r="D140" s="197" t="s">
        <v>49</v>
      </c>
      <c r="E140" s="21" t="s">
        <v>50</v>
      </c>
      <c r="F140" s="304" t="s">
        <v>55</v>
      </c>
    </row>
    <row r="141" spans="2:17" ht="120.75" customHeight="1" x14ac:dyDescent="0.2">
      <c r="B141" s="466" t="s">
        <v>52</v>
      </c>
      <c r="C141" s="104" t="s">
        <v>126</v>
      </c>
      <c r="D141" s="185">
        <v>25</v>
      </c>
      <c r="E141" s="185"/>
      <c r="F141" s="425">
        <f>+E141+E142+E143</f>
        <v>0</v>
      </c>
      <c r="G141" s="105"/>
    </row>
    <row r="142" spans="2:17" ht="76.150000000000006" customHeight="1" x14ac:dyDescent="0.2">
      <c r="B142" s="466"/>
      <c r="C142" s="104" t="s">
        <v>127</v>
      </c>
      <c r="D142" s="189">
        <v>25</v>
      </c>
      <c r="E142" s="185"/>
      <c r="F142" s="467"/>
      <c r="G142" s="105"/>
    </row>
    <row r="143" spans="2:17" ht="69" customHeight="1" x14ac:dyDescent="0.2">
      <c r="B143" s="466"/>
      <c r="C143" s="104" t="s">
        <v>128</v>
      </c>
      <c r="D143" s="185">
        <v>10</v>
      </c>
      <c r="E143" s="185"/>
      <c r="F143" s="426"/>
      <c r="G143" s="105"/>
    </row>
    <row r="144" spans="2:17" x14ac:dyDescent="0.25">
      <c r="C144" s="42"/>
    </row>
    <row r="147" spans="2:5" x14ac:dyDescent="0.25">
      <c r="B147" s="68" t="s">
        <v>56</v>
      </c>
    </row>
    <row r="150" spans="2:5" x14ac:dyDescent="0.25">
      <c r="B150" s="22" t="s">
        <v>32</v>
      </c>
      <c r="C150" s="22" t="s">
        <v>57</v>
      </c>
      <c r="D150" s="21" t="s">
        <v>50</v>
      </c>
      <c r="E150" s="21" t="s">
        <v>15</v>
      </c>
    </row>
    <row r="151" spans="2:5" ht="28.5" x14ac:dyDescent="0.25">
      <c r="B151" s="70" t="s">
        <v>58</v>
      </c>
      <c r="C151" s="71">
        <v>40</v>
      </c>
      <c r="D151" s="185">
        <f>+E126</f>
        <v>0</v>
      </c>
      <c r="E151" s="422">
        <f>+D151+D152</f>
        <v>0</v>
      </c>
    </row>
    <row r="152" spans="2:5" ht="57" x14ac:dyDescent="0.25">
      <c r="B152" s="70" t="s">
        <v>59</v>
      </c>
      <c r="C152" s="71">
        <v>60</v>
      </c>
      <c r="D152" s="185">
        <f>+F141</f>
        <v>0</v>
      </c>
      <c r="E152" s="423"/>
    </row>
  </sheetData>
  <mergeCells count="97">
    <mergeCell ref="E151:E152"/>
    <mergeCell ref="B131:N131"/>
    <mergeCell ref="J133:L133"/>
    <mergeCell ref="P133:Q133"/>
    <mergeCell ref="P134:Q134"/>
    <mergeCell ref="P136:Q136"/>
    <mergeCell ref="B141:B143"/>
    <mergeCell ref="F141:F143"/>
    <mergeCell ref="E126:E128"/>
    <mergeCell ref="H92:H95"/>
    <mergeCell ref="I92:I95"/>
    <mergeCell ref="M92:M95"/>
    <mergeCell ref="N92:N95"/>
    <mergeCell ref="B98:N98"/>
    <mergeCell ref="D101:E101"/>
    <mergeCell ref="D102:E102"/>
    <mergeCell ref="B105:P105"/>
    <mergeCell ref="B108:N108"/>
    <mergeCell ref="O92:O95"/>
    <mergeCell ref="P92:Q95"/>
    <mergeCell ref="B92:B95"/>
    <mergeCell ref="C92:C95"/>
    <mergeCell ref="D92:D95"/>
    <mergeCell ref="E92:E95"/>
    <mergeCell ref="F92:F95"/>
    <mergeCell ref="G92:G95"/>
    <mergeCell ref="P89:Q91"/>
    <mergeCell ref="B89:B91"/>
    <mergeCell ref="C89:C91"/>
    <mergeCell ref="D89:D91"/>
    <mergeCell ref="E89:E91"/>
    <mergeCell ref="F89:F91"/>
    <mergeCell ref="G89:G91"/>
    <mergeCell ref="H89:H91"/>
    <mergeCell ref="I89:I91"/>
    <mergeCell ref="M89:M91"/>
    <mergeCell ref="N89:N91"/>
    <mergeCell ref="O89:O91"/>
    <mergeCell ref="P86:Q88"/>
    <mergeCell ref="B86:B88"/>
    <mergeCell ref="C86:C88"/>
    <mergeCell ref="D86:D88"/>
    <mergeCell ref="E86:E88"/>
    <mergeCell ref="F86:F88"/>
    <mergeCell ref="G86:G88"/>
    <mergeCell ref="H86:H88"/>
    <mergeCell ref="I86:I88"/>
    <mergeCell ref="M86:M88"/>
    <mergeCell ref="N86:N88"/>
    <mergeCell ref="O86:O88"/>
    <mergeCell ref="M81:M85"/>
    <mergeCell ref="N81:N85"/>
    <mergeCell ref="O81:O85"/>
    <mergeCell ref="P81:Q85"/>
    <mergeCell ref="J82:J83"/>
    <mergeCell ref="K82:K83"/>
    <mergeCell ref="L82:L83"/>
    <mergeCell ref="O79:O80"/>
    <mergeCell ref="P79:Q80"/>
    <mergeCell ref="B81:B85"/>
    <mergeCell ref="C81:C85"/>
    <mergeCell ref="D81:D85"/>
    <mergeCell ref="E81:E85"/>
    <mergeCell ref="F81:F85"/>
    <mergeCell ref="G81:G85"/>
    <mergeCell ref="H81:H85"/>
    <mergeCell ref="I81:I85"/>
    <mergeCell ref="G79:G80"/>
    <mergeCell ref="H79:H80"/>
    <mergeCell ref="I79:I80"/>
    <mergeCell ref="J79:L79"/>
    <mergeCell ref="M79:M80"/>
    <mergeCell ref="N79:N80"/>
    <mergeCell ref="C61:N61"/>
    <mergeCell ref="B63:N63"/>
    <mergeCell ref="O66:P66"/>
    <mergeCell ref="O67:P68"/>
    <mergeCell ref="B74:Q74"/>
    <mergeCell ref="B79:B80"/>
    <mergeCell ref="C79:C80"/>
    <mergeCell ref="D79:D80"/>
    <mergeCell ref="E79:E80"/>
    <mergeCell ref="F79:F80"/>
    <mergeCell ref="B57:B58"/>
    <mergeCell ref="C57:C58"/>
    <mergeCell ref="D57:E57"/>
    <mergeCell ref="B2:P2"/>
    <mergeCell ref="B4:P4"/>
    <mergeCell ref="C6:N6"/>
    <mergeCell ref="C7:N7"/>
    <mergeCell ref="C8:N8"/>
    <mergeCell ref="C9:N9"/>
    <mergeCell ref="C10:E10"/>
    <mergeCell ref="E42:E43"/>
    <mergeCell ref="M47:N47"/>
    <mergeCell ref="B14:C24"/>
    <mergeCell ref="B25:C25"/>
  </mergeCells>
  <dataValidations count="2">
    <dataValidation type="list" allowBlank="1" showInputMessage="1" showErrorMessage="1" sqref="WVE983068 A65564 IS65564 SO65564 ACK65564 AMG65564 AWC65564 BFY65564 BPU65564 BZQ65564 CJM65564 CTI65564 DDE65564 DNA65564 DWW65564 EGS65564 EQO65564 FAK65564 FKG65564 FUC65564 GDY65564 GNU65564 GXQ65564 HHM65564 HRI65564 IBE65564 ILA65564 IUW65564 JES65564 JOO65564 JYK65564 KIG65564 KSC65564 LBY65564 LLU65564 LVQ65564 MFM65564 MPI65564 MZE65564 NJA65564 NSW65564 OCS65564 OMO65564 OWK65564 PGG65564 PQC65564 PZY65564 QJU65564 QTQ65564 RDM65564 RNI65564 RXE65564 SHA65564 SQW65564 TAS65564 TKO65564 TUK65564 UEG65564 UOC65564 UXY65564 VHU65564 VRQ65564 WBM65564 WLI65564 WVE65564 A131100 IS131100 SO131100 ACK131100 AMG131100 AWC131100 BFY131100 BPU131100 BZQ131100 CJM131100 CTI131100 DDE131100 DNA131100 DWW131100 EGS131100 EQO131100 FAK131100 FKG131100 FUC131100 GDY131100 GNU131100 GXQ131100 HHM131100 HRI131100 IBE131100 ILA131100 IUW131100 JES131100 JOO131100 JYK131100 KIG131100 KSC131100 LBY131100 LLU131100 LVQ131100 MFM131100 MPI131100 MZE131100 NJA131100 NSW131100 OCS131100 OMO131100 OWK131100 PGG131100 PQC131100 PZY131100 QJU131100 QTQ131100 RDM131100 RNI131100 RXE131100 SHA131100 SQW131100 TAS131100 TKO131100 TUK131100 UEG131100 UOC131100 UXY131100 VHU131100 VRQ131100 WBM131100 WLI131100 WVE131100 A196636 IS196636 SO196636 ACK196636 AMG196636 AWC196636 BFY196636 BPU196636 BZQ196636 CJM196636 CTI196636 DDE196636 DNA196636 DWW196636 EGS196636 EQO196636 FAK196636 FKG196636 FUC196636 GDY196636 GNU196636 GXQ196636 HHM196636 HRI196636 IBE196636 ILA196636 IUW196636 JES196636 JOO196636 JYK196636 KIG196636 KSC196636 LBY196636 LLU196636 LVQ196636 MFM196636 MPI196636 MZE196636 NJA196636 NSW196636 OCS196636 OMO196636 OWK196636 PGG196636 PQC196636 PZY196636 QJU196636 QTQ196636 RDM196636 RNI196636 RXE196636 SHA196636 SQW196636 TAS196636 TKO196636 TUK196636 UEG196636 UOC196636 UXY196636 VHU196636 VRQ196636 WBM196636 WLI196636 WVE196636 A262172 IS262172 SO262172 ACK262172 AMG262172 AWC262172 BFY262172 BPU262172 BZQ262172 CJM262172 CTI262172 DDE262172 DNA262172 DWW262172 EGS262172 EQO262172 FAK262172 FKG262172 FUC262172 GDY262172 GNU262172 GXQ262172 HHM262172 HRI262172 IBE262172 ILA262172 IUW262172 JES262172 JOO262172 JYK262172 KIG262172 KSC262172 LBY262172 LLU262172 LVQ262172 MFM262172 MPI262172 MZE262172 NJA262172 NSW262172 OCS262172 OMO262172 OWK262172 PGG262172 PQC262172 PZY262172 QJU262172 QTQ262172 RDM262172 RNI262172 RXE262172 SHA262172 SQW262172 TAS262172 TKO262172 TUK262172 UEG262172 UOC262172 UXY262172 VHU262172 VRQ262172 WBM262172 WLI262172 WVE262172 A327708 IS327708 SO327708 ACK327708 AMG327708 AWC327708 BFY327708 BPU327708 BZQ327708 CJM327708 CTI327708 DDE327708 DNA327708 DWW327708 EGS327708 EQO327708 FAK327708 FKG327708 FUC327708 GDY327708 GNU327708 GXQ327708 HHM327708 HRI327708 IBE327708 ILA327708 IUW327708 JES327708 JOO327708 JYK327708 KIG327708 KSC327708 LBY327708 LLU327708 LVQ327708 MFM327708 MPI327708 MZE327708 NJA327708 NSW327708 OCS327708 OMO327708 OWK327708 PGG327708 PQC327708 PZY327708 QJU327708 QTQ327708 RDM327708 RNI327708 RXE327708 SHA327708 SQW327708 TAS327708 TKO327708 TUK327708 UEG327708 UOC327708 UXY327708 VHU327708 VRQ327708 WBM327708 WLI327708 WVE327708 A393244 IS393244 SO393244 ACK393244 AMG393244 AWC393244 BFY393244 BPU393244 BZQ393244 CJM393244 CTI393244 DDE393244 DNA393244 DWW393244 EGS393244 EQO393244 FAK393244 FKG393244 FUC393244 GDY393244 GNU393244 GXQ393244 HHM393244 HRI393244 IBE393244 ILA393244 IUW393244 JES393244 JOO393244 JYK393244 KIG393244 KSC393244 LBY393244 LLU393244 LVQ393244 MFM393244 MPI393244 MZE393244 NJA393244 NSW393244 OCS393244 OMO393244 OWK393244 PGG393244 PQC393244 PZY393244 QJU393244 QTQ393244 RDM393244 RNI393244 RXE393244 SHA393244 SQW393244 TAS393244 TKO393244 TUK393244 UEG393244 UOC393244 UXY393244 VHU393244 VRQ393244 WBM393244 WLI393244 WVE393244 A458780 IS458780 SO458780 ACK458780 AMG458780 AWC458780 BFY458780 BPU458780 BZQ458780 CJM458780 CTI458780 DDE458780 DNA458780 DWW458780 EGS458780 EQO458780 FAK458780 FKG458780 FUC458780 GDY458780 GNU458780 GXQ458780 HHM458780 HRI458780 IBE458780 ILA458780 IUW458780 JES458780 JOO458780 JYK458780 KIG458780 KSC458780 LBY458780 LLU458780 LVQ458780 MFM458780 MPI458780 MZE458780 NJA458780 NSW458780 OCS458780 OMO458780 OWK458780 PGG458780 PQC458780 PZY458780 QJU458780 QTQ458780 RDM458780 RNI458780 RXE458780 SHA458780 SQW458780 TAS458780 TKO458780 TUK458780 UEG458780 UOC458780 UXY458780 VHU458780 VRQ458780 WBM458780 WLI458780 WVE458780 A524316 IS524316 SO524316 ACK524316 AMG524316 AWC524316 BFY524316 BPU524316 BZQ524316 CJM524316 CTI524316 DDE524316 DNA524316 DWW524316 EGS524316 EQO524316 FAK524316 FKG524316 FUC524316 GDY524316 GNU524316 GXQ524316 HHM524316 HRI524316 IBE524316 ILA524316 IUW524316 JES524316 JOO524316 JYK524316 KIG524316 KSC524316 LBY524316 LLU524316 LVQ524316 MFM524316 MPI524316 MZE524316 NJA524316 NSW524316 OCS524316 OMO524316 OWK524316 PGG524316 PQC524316 PZY524316 QJU524316 QTQ524316 RDM524316 RNI524316 RXE524316 SHA524316 SQW524316 TAS524316 TKO524316 TUK524316 UEG524316 UOC524316 UXY524316 VHU524316 VRQ524316 WBM524316 WLI524316 WVE524316 A589852 IS589852 SO589852 ACK589852 AMG589852 AWC589852 BFY589852 BPU589852 BZQ589852 CJM589852 CTI589852 DDE589852 DNA589852 DWW589852 EGS589852 EQO589852 FAK589852 FKG589852 FUC589852 GDY589852 GNU589852 GXQ589852 HHM589852 HRI589852 IBE589852 ILA589852 IUW589852 JES589852 JOO589852 JYK589852 KIG589852 KSC589852 LBY589852 LLU589852 LVQ589852 MFM589852 MPI589852 MZE589852 NJA589852 NSW589852 OCS589852 OMO589852 OWK589852 PGG589852 PQC589852 PZY589852 QJU589852 QTQ589852 RDM589852 RNI589852 RXE589852 SHA589852 SQW589852 TAS589852 TKO589852 TUK589852 UEG589852 UOC589852 UXY589852 VHU589852 VRQ589852 WBM589852 WLI589852 WVE589852 A655388 IS655388 SO655388 ACK655388 AMG655388 AWC655388 BFY655388 BPU655388 BZQ655388 CJM655388 CTI655388 DDE655388 DNA655388 DWW655388 EGS655388 EQO655388 FAK655388 FKG655388 FUC655388 GDY655388 GNU655388 GXQ655388 HHM655388 HRI655388 IBE655388 ILA655388 IUW655388 JES655388 JOO655388 JYK655388 KIG655388 KSC655388 LBY655388 LLU655388 LVQ655388 MFM655388 MPI655388 MZE655388 NJA655388 NSW655388 OCS655388 OMO655388 OWK655388 PGG655388 PQC655388 PZY655388 QJU655388 QTQ655388 RDM655388 RNI655388 RXE655388 SHA655388 SQW655388 TAS655388 TKO655388 TUK655388 UEG655388 UOC655388 UXY655388 VHU655388 VRQ655388 WBM655388 WLI655388 WVE655388 A720924 IS720924 SO720924 ACK720924 AMG720924 AWC720924 BFY720924 BPU720924 BZQ720924 CJM720924 CTI720924 DDE720924 DNA720924 DWW720924 EGS720924 EQO720924 FAK720924 FKG720924 FUC720924 GDY720924 GNU720924 GXQ720924 HHM720924 HRI720924 IBE720924 ILA720924 IUW720924 JES720924 JOO720924 JYK720924 KIG720924 KSC720924 LBY720924 LLU720924 LVQ720924 MFM720924 MPI720924 MZE720924 NJA720924 NSW720924 OCS720924 OMO720924 OWK720924 PGG720924 PQC720924 PZY720924 QJU720924 QTQ720924 RDM720924 RNI720924 RXE720924 SHA720924 SQW720924 TAS720924 TKO720924 TUK720924 UEG720924 UOC720924 UXY720924 VHU720924 VRQ720924 WBM720924 WLI720924 WVE720924 A786460 IS786460 SO786460 ACK786460 AMG786460 AWC786460 BFY786460 BPU786460 BZQ786460 CJM786460 CTI786460 DDE786460 DNA786460 DWW786460 EGS786460 EQO786460 FAK786460 FKG786460 FUC786460 GDY786460 GNU786460 GXQ786460 HHM786460 HRI786460 IBE786460 ILA786460 IUW786460 JES786460 JOO786460 JYK786460 KIG786460 KSC786460 LBY786460 LLU786460 LVQ786460 MFM786460 MPI786460 MZE786460 NJA786460 NSW786460 OCS786460 OMO786460 OWK786460 PGG786460 PQC786460 PZY786460 QJU786460 QTQ786460 RDM786460 RNI786460 RXE786460 SHA786460 SQW786460 TAS786460 TKO786460 TUK786460 UEG786460 UOC786460 UXY786460 VHU786460 VRQ786460 WBM786460 WLI786460 WVE786460 A851996 IS851996 SO851996 ACK851996 AMG851996 AWC851996 BFY851996 BPU851996 BZQ851996 CJM851996 CTI851996 DDE851996 DNA851996 DWW851996 EGS851996 EQO851996 FAK851996 FKG851996 FUC851996 GDY851996 GNU851996 GXQ851996 HHM851996 HRI851996 IBE851996 ILA851996 IUW851996 JES851996 JOO851996 JYK851996 KIG851996 KSC851996 LBY851996 LLU851996 LVQ851996 MFM851996 MPI851996 MZE851996 NJA851996 NSW851996 OCS851996 OMO851996 OWK851996 PGG851996 PQC851996 PZY851996 QJU851996 QTQ851996 RDM851996 RNI851996 RXE851996 SHA851996 SQW851996 TAS851996 TKO851996 TUK851996 UEG851996 UOC851996 UXY851996 VHU851996 VRQ851996 WBM851996 WLI851996 WVE851996 A917532 IS917532 SO917532 ACK917532 AMG917532 AWC917532 BFY917532 BPU917532 BZQ917532 CJM917532 CTI917532 DDE917532 DNA917532 DWW917532 EGS917532 EQO917532 FAK917532 FKG917532 FUC917532 GDY917532 GNU917532 GXQ917532 HHM917532 HRI917532 IBE917532 ILA917532 IUW917532 JES917532 JOO917532 JYK917532 KIG917532 KSC917532 LBY917532 LLU917532 LVQ917532 MFM917532 MPI917532 MZE917532 NJA917532 NSW917532 OCS917532 OMO917532 OWK917532 PGG917532 PQC917532 PZY917532 QJU917532 QTQ917532 RDM917532 RNI917532 RXE917532 SHA917532 SQW917532 TAS917532 TKO917532 TUK917532 UEG917532 UOC917532 UXY917532 VHU917532 VRQ917532 WBM917532 WLI917532 WVE917532 A983068 IS983068 SO983068 ACK983068 AMG983068 AWC983068 BFY983068 BPU983068 BZQ983068 CJM983068 CTI983068 DDE983068 DNA983068 DWW983068 EGS983068 EQO983068 FAK983068 FKG983068 FUC983068 GDY983068 GNU983068 GXQ983068 HHM983068 HRI983068 IBE983068 ILA983068 IUW983068 JES983068 JOO983068 JYK983068 KIG983068 KSC983068 LBY983068 LLU983068 LVQ983068 MFM983068 MPI983068 MZE983068 NJA983068 NSW983068 OCS983068 OMO983068 OWK983068 PGG983068 PQC983068 PZY983068 QJU983068 QTQ983068 RDM983068 RNI983068 RXE983068 SHA983068 SQW983068 TAS983068 TKO983068 TUK983068 UEG983068 UOC983068 UXY983068 VHU983068 VRQ983068 WBM983068 WLI983068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 type="decimal" allowBlank="1" showInputMessage="1" showErrorMessage="1" sqref="WVH983068 WLL983068 C65564 IV65564 SR65564 ACN65564 AMJ65564 AWF65564 BGB65564 BPX65564 BZT65564 CJP65564 CTL65564 DDH65564 DND65564 DWZ65564 EGV65564 EQR65564 FAN65564 FKJ65564 FUF65564 GEB65564 GNX65564 GXT65564 HHP65564 HRL65564 IBH65564 ILD65564 IUZ65564 JEV65564 JOR65564 JYN65564 KIJ65564 KSF65564 LCB65564 LLX65564 LVT65564 MFP65564 MPL65564 MZH65564 NJD65564 NSZ65564 OCV65564 OMR65564 OWN65564 PGJ65564 PQF65564 QAB65564 QJX65564 QTT65564 RDP65564 RNL65564 RXH65564 SHD65564 SQZ65564 TAV65564 TKR65564 TUN65564 UEJ65564 UOF65564 UYB65564 VHX65564 VRT65564 WBP65564 WLL65564 WVH65564 C131100 IV131100 SR131100 ACN131100 AMJ131100 AWF131100 BGB131100 BPX131100 BZT131100 CJP131100 CTL131100 DDH131100 DND131100 DWZ131100 EGV131100 EQR131100 FAN131100 FKJ131100 FUF131100 GEB131100 GNX131100 GXT131100 HHP131100 HRL131100 IBH131100 ILD131100 IUZ131100 JEV131100 JOR131100 JYN131100 KIJ131100 KSF131100 LCB131100 LLX131100 LVT131100 MFP131100 MPL131100 MZH131100 NJD131100 NSZ131100 OCV131100 OMR131100 OWN131100 PGJ131100 PQF131100 QAB131100 QJX131100 QTT131100 RDP131100 RNL131100 RXH131100 SHD131100 SQZ131100 TAV131100 TKR131100 TUN131100 UEJ131100 UOF131100 UYB131100 VHX131100 VRT131100 WBP131100 WLL131100 WVH131100 C196636 IV196636 SR196636 ACN196636 AMJ196636 AWF196636 BGB196636 BPX196636 BZT196636 CJP196636 CTL196636 DDH196636 DND196636 DWZ196636 EGV196636 EQR196636 FAN196636 FKJ196636 FUF196636 GEB196636 GNX196636 GXT196636 HHP196636 HRL196636 IBH196636 ILD196636 IUZ196636 JEV196636 JOR196636 JYN196636 KIJ196636 KSF196636 LCB196636 LLX196636 LVT196636 MFP196636 MPL196636 MZH196636 NJD196636 NSZ196636 OCV196636 OMR196636 OWN196636 PGJ196636 PQF196636 QAB196636 QJX196636 QTT196636 RDP196636 RNL196636 RXH196636 SHD196636 SQZ196636 TAV196636 TKR196636 TUN196636 UEJ196636 UOF196636 UYB196636 VHX196636 VRT196636 WBP196636 WLL196636 WVH196636 C262172 IV262172 SR262172 ACN262172 AMJ262172 AWF262172 BGB262172 BPX262172 BZT262172 CJP262172 CTL262172 DDH262172 DND262172 DWZ262172 EGV262172 EQR262172 FAN262172 FKJ262172 FUF262172 GEB262172 GNX262172 GXT262172 HHP262172 HRL262172 IBH262172 ILD262172 IUZ262172 JEV262172 JOR262172 JYN262172 KIJ262172 KSF262172 LCB262172 LLX262172 LVT262172 MFP262172 MPL262172 MZH262172 NJD262172 NSZ262172 OCV262172 OMR262172 OWN262172 PGJ262172 PQF262172 QAB262172 QJX262172 QTT262172 RDP262172 RNL262172 RXH262172 SHD262172 SQZ262172 TAV262172 TKR262172 TUN262172 UEJ262172 UOF262172 UYB262172 VHX262172 VRT262172 WBP262172 WLL262172 WVH262172 C327708 IV327708 SR327708 ACN327708 AMJ327708 AWF327708 BGB327708 BPX327708 BZT327708 CJP327708 CTL327708 DDH327708 DND327708 DWZ327708 EGV327708 EQR327708 FAN327708 FKJ327708 FUF327708 GEB327708 GNX327708 GXT327708 HHP327708 HRL327708 IBH327708 ILD327708 IUZ327708 JEV327708 JOR327708 JYN327708 KIJ327708 KSF327708 LCB327708 LLX327708 LVT327708 MFP327708 MPL327708 MZH327708 NJD327708 NSZ327708 OCV327708 OMR327708 OWN327708 PGJ327708 PQF327708 QAB327708 QJX327708 QTT327708 RDP327708 RNL327708 RXH327708 SHD327708 SQZ327708 TAV327708 TKR327708 TUN327708 UEJ327708 UOF327708 UYB327708 VHX327708 VRT327708 WBP327708 WLL327708 WVH327708 C393244 IV393244 SR393244 ACN393244 AMJ393244 AWF393244 BGB393244 BPX393244 BZT393244 CJP393244 CTL393244 DDH393244 DND393244 DWZ393244 EGV393244 EQR393244 FAN393244 FKJ393244 FUF393244 GEB393244 GNX393244 GXT393244 HHP393244 HRL393244 IBH393244 ILD393244 IUZ393244 JEV393244 JOR393244 JYN393244 KIJ393244 KSF393244 LCB393244 LLX393244 LVT393244 MFP393244 MPL393244 MZH393244 NJD393244 NSZ393244 OCV393244 OMR393244 OWN393244 PGJ393244 PQF393244 QAB393244 QJX393244 QTT393244 RDP393244 RNL393244 RXH393244 SHD393244 SQZ393244 TAV393244 TKR393244 TUN393244 UEJ393244 UOF393244 UYB393244 VHX393244 VRT393244 WBP393244 WLL393244 WVH393244 C458780 IV458780 SR458780 ACN458780 AMJ458780 AWF458780 BGB458780 BPX458780 BZT458780 CJP458780 CTL458780 DDH458780 DND458780 DWZ458780 EGV458780 EQR458780 FAN458780 FKJ458780 FUF458780 GEB458780 GNX458780 GXT458780 HHP458780 HRL458780 IBH458780 ILD458780 IUZ458780 JEV458780 JOR458780 JYN458780 KIJ458780 KSF458780 LCB458780 LLX458780 LVT458780 MFP458780 MPL458780 MZH458780 NJD458780 NSZ458780 OCV458780 OMR458780 OWN458780 PGJ458780 PQF458780 QAB458780 QJX458780 QTT458780 RDP458780 RNL458780 RXH458780 SHD458780 SQZ458780 TAV458780 TKR458780 TUN458780 UEJ458780 UOF458780 UYB458780 VHX458780 VRT458780 WBP458780 WLL458780 WVH458780 C524316 IV524316 SR524316 ACN524316 AMJ524316 AWF524316 BGB524316 BPX524316 BZT524316 CJP524316 CTL524316 DDH524316 DND524316 DWZ524316 EGV524316 EQR524316 FAN524316 FKJ524316 FUF524316 GEB524316 GNX524316 GXT524316 HHP524316 HRL524316 IBH524316 ILD524316 IUZ524316 JEV524316 JOR524316 JYN524316 KIJ524316 KSF524316 LCB524316 LLX524316 LVT524316 MFP524316 MPL524316 MZH524316 NJD524316 NSZ524316 OCV524316 OMR524316 OWN524316 PGJ524316 PQF524316 QAB524316 QJX524316 QTT524316 RDP524316 RNL524316 RXH524316 SHD524316 SQZ524316 TAV524316 TKR524316 TUN524316 UEJ524316 UOF524316 UYB524316 VHX524316 VRT524316 WBP524316 WLL524316 WVH524316 C589852 IV589852 SR589852 ACN589852 AMJ589852 AWF589852 BGB589852 BPX589852 BZT589852 CJP589852 CTL589852 DDH589852 DND589852 DWZ589852 EGV589852 EQR589852 FAN589852 FKJ589852 FUF589852 GEB589852 GNX589852 GXT589852 HHP589852 HRL589852 IBH589852 ILD589852 IUZ589852 JEV589852 JOR589852 JYN589852 KIJ589852 KSF589852 LCB589852 LLX589852 LVT589852 MFP589852 MPL589852 MZH589852 NJD589852 NSZ589852 OCV589852 OMR589852 OWN589852 PGJ589852 PQF589852 QAB589852 QJX589852 QTT589852 RDP589852 RNL589852 RXH589852 SHD589852 SQZ589852 TAV589852 TKR589852 TUN589852 UEJ589852 UOF589852 UYB589852 VHX589852 VRT589852 WBP589852 WLL589852 WVH589852 C655388 IV655388 SR655388 ACN655388 AMJ655388 AWF655388 BGB655388 BPX655388 BZT655388 CJP655388 CTL655388 DDH655388 DND655388 DWZ655388 EGV655388 EQR655388 FAN655388 FKJ655388 FUF655388 GEB655388 GNX655388 GXT655388 HHP655388 HRL655388 IBH655388 ILD655388 IUZ655388 JEV655388 JOR655388 JYN655388 KIJ655388 KSF655388 LCB655388 LLX655388 LVT655388 MFP655388 MPL655388 MZH655388 NJD655388 NSZ655388 OCV655388 OMR655388 OWN655388 PGJ655388 PQF655388 QAB655388 QJX655388 QTT655388 RDP655388 RNL655388 RXH655388 SHD655388 SQZ655388 TAV655388 TKR655388 TUN655388 UEJ655388 UOF655388 UYB655388 VHX655388 VRT655388 WBP655388 WLL655388 WVH655388 C720924 IV720924 SR720924 ACN720924 AMJ720924 AWF720924 BGB720924 BPX720924 BZT720924 CJP720924 CTL720924 DDH720924 DND720924 DWZ720924 EGV720924 EQR720924 FAN720924 FKJ720924 FUF720924 GEB720924 GNX720924 GXT720924 HHP720924 HRL720924 IBH720924 ILD720924 IUZ720924 JEV720924 JOR720924 JYN720924 KIJ720924 KSF720924 LCB720924 LLX720924 LVT720924 MFP720924 MPL720924 MZH720924 NJD720924 NSZ720924 OCV720924 OMR720924 OWN720924 PGJ720924 PQF720924 QAB720924 QJX720924 QTT720924 RDP720924 RNL720924 RXH720924 SHD720924 SQZ720924 TAV720924 TKR720924 TUN720924 UEJ720924 UOF720924 UYB720924 VHX720924 VRT720924 WBP720924 WLL720924 WVH720924 C786460 IV786460 SR786460 ACN786460 AMJ786460 AWF786460 BGB786460 BPX786460 BZT786460 CJP786460 CTL786460 DDH786460 DND786460 DWZ786460 EGV786460 EQR786460 FAN786460 FKJ786460 FUF786460 GEB786460 GNX786460 GXT786460 HHP786460 HRL786460 IBH786460 ILD786460 IUZ786460 JEV786460 JOR786460 JYN786460 KIJ786460 KSF786460 LCB786460 LLX786460 LVT786460 MFP786460 MPL786460 MZH786460 NJD786460 NSZ786460 OCV786460 OMR786460 OWN786460 PGJ786460 PQF786460 QAB786460 QJX786460 QTT786460 RDP786460 RNL786460 RXH786460 SHD786460 SQZ786460 TAV786460 TKR786460 TUN786460 UEJ786460 UOF786460 UYB786460 VHX786460 VRT786460 WBP786460 WLL786460 WVH786460 C851996 IV851996 SR851996 ACN851996 AMJ851996 AWF851996 BGB851996 BPX851996 BZT851996 CJP851996 CTL851996 DDH851996 DND851996 DWZ851996 EGV851996 EQR851996 FAN851996 FKJ851996 FUF851996 GEB851996 GNX851996 GXT851996 HHP851996 HRL851996 IBH851996 ILD851996 IUZ851996 JEV851996 JOR851996 JYN851996 KIJ851996 KSF851996 LCB851996 LLX851996 LVT851996 MFP851996 MPL851996 MZH851996 NJD851996 NSZ851996 OCV851996 OMR851996 OWN851996 PGJ851996 PQF851996 QAB851996 QJX851996 QTT851996 RDP851996 RNL851996 RXH851996 SHD851996 SQZ851996 TAV851996 TKR851996 TUN851996 UEJ851996 UOF851996 UYB851996 VHX851996 VRT851996 WBP851996 WLL851996 WVH851996 C917532 IV917532 SR917532 ACN917532 AMJ917532 AWF917532 BGB917532 BPX917532 BZT917532 CJP917532 CTL917532 DDH917532 DND917532 DWZ917532 EGV917532 EQR917532 FAN917532 FKJ917532 FUF917532 GEB917532 GNX917532 GXT917532 HHP917532 HRL917532 IBH917532 ILD917532 IUZ917532 JEV917532 JOR917532 JYN917532 KIJ917532 KSF917532 LCB917532 LLX917532 LVT917532 MFP917532 MPL917532 MZH917532 NJD917532 NSZ917532 OCV917532 OMR917532 OWN917532 PGJ917532 PQF917532 QAB917532 QJX917532 QTT917532 RDP917532 RNL917532 RXH917532 SHD917532 SQZ917532 TAV917532 TKR917532 TUN917532 UEJ917532 UOF917532 UYB917532 VHX917532 VRT917532 WBP917532 WLL917532 WVH917532 C983068 IV983068 SR983068 ACN983068 AMJ983068 AWF983068 BGB983068 BPX983068 BZT983068 CJP983068 CTL983068 DDH983068 DND983068 DWZ983068 EGV983068 EQR983068 FAN983068 FKJ983068 FUF983068 GEB983068 GNX983068 GXT983068 HHP983068 HRL983068 IBH983068 ILD983068 IUZ983068 JEV983068 JOR983068 JYN983068 KIJ983068 KSF983068 LCB983068 LLX983068 LVT983068 MFP983068 MPL983068 MZH983068 NJD983068 NSZ983068 OCV983068 OMR983068 OWN983068 PGJ983068 PQF983068 QAB983068 QJX983068 QTT983068 RDP983068 RNL983068 RXH983068 SHD983068 SQZ983068 TAV983068 TKR983068 TUN983068 UEJ983068 UOF983068 UYB983068 VHX983068 VRT983068 WBP983068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s>
  <pageMargins left="0.7" right="0.7" top="0.75" bottom="0.75" header="0.3" footer="0.3"/>
  <pageSetup orientation="portrait" horizontalDpi="4294967295" verticalDpi="4294967295"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51"/>
  <sheetViews>
    <sheetView topLeftCell="A31" zoomScale="80" zoomScaleNormal="80" workbookViewId="0"/>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1066</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63"/>
      <c r="I14" s="56"/>
      <c r="J14" s="56"/>
      <c r="K14" s="56"/>
      <c r="L14" s="56"/>
      <c r="M14" s="56"/>
      <c r="N14" s="55"/>
    </row>
    <row r="15" spans="2:16" x14ac:dyDescent="0.25">
      <c r="B15" s="493"/>
      <c r="C15" s="494"/>
      <c r="D15" s="303">
        <v>2</v>
      </c>
      <c r="E15" s="3">
        <v>313242150</v>
      </c>
      <c r="F15" s="131">
        <v>150</v>
      </c>
      <c r="G15" s="63"/>
      <c r="I15" s="57"/>
      <c r="J15" s="57"/>
      <c r="K15" s="57"/>
      <c r="L15" s="57"/>
      <c r="M15" s="57"/>
      <c r="N15" s="55"/>
    </row>
    <row r="16" spans="2:16" x14ac:dyDescent="0.25">
      <c r="B16" s="493"/>
      <c r="C16" s="494"/>
      <c r="D16" s="303">
        <v>7</v>
      </c>
      <c r="E16" s="3">
        <v>626484300</v>
      </c>
      <c r="F16" s="131">
        <v>300</v>
      </c>
      <c r="G16" s="63"/>
      <c r="I16" s="57"/>
      <c r="J16" s="57"/>
      <c r="K16" s="57"/>
      <c r="L16" s="57"/>
      <c r="M16" s="57"/>
      <c r="N16" s="55"/>
    </row>
    <row r="17" spans="1:14" x14ac:dyDescent="0.25">
      <c r="B17" s="493"/>
      <c r="C17" s="494"/>
      <c r="D17" s="303">
        <v>11</v>
      </c>
      <c r="E17" s="3">
        <v>488338350</v>
      </c>
      <c r="F17" s="131">
        <v>210</v>
      </c>
      <c r="G17" s="63"/>
      <c r="I17" s="57"/>
      <c r="J17" s="57"/>
      <c r="K17" s="57"/>
      <c r="L17" s="57"/>
      <c r="M17" s="57"/>
      <c r="N17" s="55"/>
    </row>
    <row r="18" spans="1:14" x14ac:dyDescent="0.25">
      <c r="B18" s="493"/>
      <c r="C18" s="494"/>
      <c r="D18" s="303">
        <v>12</v>
      </c>
      <c r="E18" s="3">
        <v>208828100</v>
      </c>
      <c r="F18" s="131">
        <v>100</v>
      </c>
      <c r="G18" s="63"/>
      <c r="I18" s="57"/>
      <c r="J18" s="57"/>
      <c r="K18" s="57"/>
      <c r="L18" s="57"/>
      <c r="M18" s="57"/>
      <c r="N18" s="55"/>
    </row>
    <row r="19" spans="1:14" x14ac:dyDescent="0.25">
      <c r="B19" s="493"/>
      <c r="C19" s="494"/>
      <c r="D19" s="303">
        <v>13</v>
      </c>
      <c r="E19" s="3">
        <v>721799950</v>
      </c>
      <c r="F19" s="131">
        <v>290</v>
      </c>
      <c r="G19" s="63"/>
      <c r="I19" s="57"/>
      <c r="J19" s="57"/>
      <c r="K19" s="57"/>
      <c r="L19" s="57"/>
      <c r="M19" s="57"/>
      <c r="N19" s="55"/>
    </row>
    <row r="20" spans="1:14" x14ac:dyDescent="0.25">
      <c r="B20" s="493"/>
      <c r="C20" s="494"/>
      <c r="D20" s="303">
        <v>14</v>
      </c>
      <c r="E20" s="3">
        <v>651117800</v>
      </c>
      <c r="F20" s="131">
        <v>280</v>
      </c>
      <c r="G20" s="63"/>
      <c r="I20" s="57"/>
      <c r="J20" s="57"/>
      <c r="K20" s="57"/>
      <c r="L20" s="57"/>
      <c r="M20" s="57"/>
      <c r="N20" s="55"/>
    </row>
    <row r="21" spans="1:14" x14ac:dyDescent="0.25">
      <c r="B21" s="493"/>
      <c r="C21" s="494"/>
      <c r="D21" s="303">
        <v>16</v>
      </c>
      <c r="E21" s="3">
        <v>1755833774</v>
      </c>
      <c r="F21" s="131">
        <v>718</v>
      </c>
      <c r="G21" s="63"/>
      <c r="I21" s="57"/>
      <c r="J21" s="57"/>
      <c r="K21" s="57"/>
      <c r="L21" s="57"/>
      <c r="M21" s="57"/>
      <c r="N21" s="55"/>
    </row>
    <row r="22" spans="1:14" x14ac:dyDescent="0.25">
      <c r="B22" s="493"/>
      <c r="C22" s="494"/>
      <c r="D22" s="303">
        <v>20</v>
      </c>
      <c r="E22" s="3">
        <v>902973570</v>
      </c>
      <c r="F22" s="131">
        <v>390</v>
      </c>
      <c r="G22" s="63"/>
      <c r="I22" s="57"/>
      <c r="J22" s="57"/>
      <c r="K22" s="57"/>
      <c r="L22" s="57"/>
      <c r="M22" s="57"/>
      <c r="N22" s="55"/>
    </row>
    <row r="23" spans="1:14" x14ac:dyDescent="0.25">
      <c r="B23" s="493"/>
      <c r="C23" s="494"/>
      <c r="D23" s="303">
        <v>21</v>
      </c>
      <c r="E23" s="3">
        <v>1200917298</v>
      </c>
      <c r="F23" s="131">
        <v>546</v>
      </c>
      <c r="G23" s="63"/>
      <c r="I23" s="57"/>
      <c r="J23" s="57"/>
      <c r="K23" s="57"/>
      <c r="L23" s="57"/>
      <c r="M23" s="57"/>
      <c r="N23" s="55"/>
    </row>
    <row r="24" spans="1:14" x14ac:dyDescent="0.25">
      <c r="B24" s="495"/>
      <c r="C24" s="496"/>
      <c r="D24" s="303">
        <v>22</v>
      </c>
      <c r="E24" s="3">
        <v>417652200</v>
      </c>
      <c r="F24" s="131">
        <v>200</v>
      </c>
      <c r="G24" s="63"/>
      <c r="I24" s="57"/>
      <c r="J24" s="57"/>
      <c r="K24" s="57"/>
      <c r="L24" s="57"/>
      <c r="M24" s="57"/>
      <c r="N24" s="55"/>
    </row>
    <row r="25" spans="1:14" x14ac:dyDescent="0.25">
      <c r="B25" s="474" t="s">
        <v>13</v>
      </c>
      <c r="C25" s="475"/>
      <c r="D25" s="303"/>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+F20*80%</f>
        <v>224</v>
      </c>
      <c r="D27" s="57"/>
      <c r="E27" s="4">
        <f>+E20</f>
        <v>651117800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772</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256" t="s">
        <v>139</v>
      </c>
      <c r="C34" s="245"/>
      <c r="D34" s="69"/>
      <c r="E34" s="42"/>
      <c r="F34" s="42"/>
      <c r="G34" s="42"/>
      <c r="H34" s="42"/>
      <c r="I34" s="54"/>
      <c r="J34" s="54"/>
      <c r="K34" s="54"/>
      <c r="L34" s="54"/>
      <c r="M34" s="54"/>
      <c r="N34" s="55"/>
    </row>
    <row r="35" spans="1:14" x14ac:dyDescent="0.25">
      <c r="A35" s="65"/>
      <c r="B35" s="69" t="s">
        <v>140</v>
      </c>
      <c r="C35" s="246"/>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422">
        <f>+D42+D43</f>
        <v>0</v>
      </c>
      <c r="F42" s="42"/>
      <c r="G42" s="42"/>
      <c r="H42" s="42"/>
      <c r="I42" s="54"/>
      <c r="J42" s="54"/>
      <c r="K42" s="54"/>
      <c r="L42" s="54"/>
      <c r="M42" s="54"/>
      <c r="N42" s="55"/>
    </row>
    <row r="43" spans="1:14" ht="57" x14ac:dyDescent="0.25">
      <c r="A43" s="65"/>
      <c r="B43" s="70" t="s">
        <v>143</v>
      </c>
      <c r="C43" s="71">
        <v>60</v>
      </c>
      <c r="D43" s="185">
        <f>+F150</f>
        <v>0</v>
      </c>
      <c r="E43" s="423"/>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24" t="s">
        <v>34</v>
      </c>
      <c r="N47" s="42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908</v>
      </c>
      <c r="C51" s="75" t="s">
        <v>908</v>
      </c>
      <c r="D51" s="76" t="s">
        <v>668</v>
      </c>
      <c r="E51" s="247">
        <v>103</v>
      </c>
      <c r="F51" s="78" t="s">
        <v>135</v>
      </c>
      <c r="G51" s="79"/>
      <c r="H51" s="81">
        <v>40557</v>
      </c>
      <c r="I51" s="81">
        <v>40908</v>
      </c>
      <c r="J51" s="81" t="s">
        <v>136</v>
      </c>
      <c r="K51" s="134">
        <v>0</v>
      </c>
      <c r="L51" s="134">
        <v>11</v>
      </c>
      <c r="M51" s="139">
        <v>925</v>
      </c>
      <c r="N51" s="82"/>
      <c r="O51" s="83">
        <v>590840437</v>
      </c>
      <c r="P51" s="83" t="s">
        <v>910</v>
      </c>
      <c r="Q51" s="84" t="s">
        <v>250</v>
      </c>
      <c r="R51" s="85"/>
      <c r="S51" s="85"/>
      <c r="T51" s="85"/>
      <c r="U51" s="85"/>
      <c r="V51" s="85"/>
      <c r="W51" s="85"/>
      <c r="X51" s="85"/>
      <c r="Y51" s="85"/>
      <c r="Z51" s="85"/>
    </row>
    <row r="52" spans="1:26" s="86" customFormat="1" ht="45" x14ac:dyDescent="0.25">
      <c r="A52" s="74">
        <f>+A51+1</f>
        <v>2</v>
      </c>
      <c r="B52" s="75" t="s">
        <v>908</v>
      </c>
      <c r="C52" s="75" t="s">
        <v>908</v>
      </c>
      <c r="D52" s="76" t="s">
        <v>668</v>
      </c>
      <c r="E52" s="138">
        <v>72</v>
      </c>
      <c r="F52" s="78" t="s">
        <v>135</v>
      </c>
      <c r="G52" s="79"/>
      <c r="H52" s="81">
        <v>41327</v>
      </c>
      <c r="I52" s="81">
        <v>41639</v>
      </c>
      <c r="J52" s="81" t="s">
        <v>136</v>
      </c>
      <c r="K52" s="134">
        <v>0</v>
      </c>
      <c r="L52" s="134">
        <v>11</v>
      </c>
      <c r="M52" s="139">
        <v>715</v>
      </c>
      <c r="N52" s="82"/>
      <c r="O52" s="83">
        <v>715532002</v>
      </c>
      <c r="P52" s="83" t="s">
        <v>911</v>
      </c>
      <c r="Q52" s="84" t="s">
        <v>250</v>
      </c>
      <c r="R52" s="85"/>
      <c r="S52" s="85"/>
      <c r="T52" s="85"/>
      <c r="U52" s="85"/>
      <c r="V52" s="85"/>
      <c r="W52" s="85"/>
      <c r="X52" s="85"/>
      <c r="Y52" s="85"/>
      <c r="Z52" s="85"/>
    </row>
    <row r="53" spans="1:26" s="86" customFormat="1" ht="45" x14ac:dyDescent="0.25">
      <c r="A53" s="74">
        <f t="shared" ref="A53:A54" si="0">+A52+1</f>
        <v>3</v>
      </c>
      <c r="B53" s="75" t="s">
        <v>908</v>
      </c>
      <c r="C53" s="75" t="s">
        <v>908</v>
      </c>
      <c r="D53" s="76" t="s">
        <v>668</v>
      </c>
      <c r="E53" s="138">
        <v>2</v>
      </c>
      <c r="F53" s="78" t="s">
        <v>135</v>
      </c>
      <c r="G53" s="79"/>
      <c r="H53" s="81">
        <v>40924</v>
      </c>
      <c r="I53" s="81">
        <v>41273</v>
      </c>
      <c r="J53" s="81" t="s">
        <v>136</v>
      </c>
      <c r="K53" s="134">
        <v>0</v>
      </c>
      <c r="L53" s="134">
        <v>11</v>
      </c>
      <c r="M53" s="139">
        <v>854</v>
      </c>
      <c r="N53" s="135"/>
      <c r="O53" s="83">
        <v>931912024</v>
      </c>
      <c r="P53" s="83" t="s">
        <v>912</v>
      </c>
      <c r="Q53" s="84" t="s">
        <v>250</v>
      </c>
      <c r="R53" s="85"/>
      <c r="S53" s="85"/>
      <c r="T53" s="85"/>
      <c r="U53" s="85"/>
      <c r="V53" s="85"/>
      <c r="W53" s="85"/>
      <c r="X53" s="85"/>
      <c r="Y53" s="85"/>
      <c r="Z53" s="85"/>
    </row>
    <row r="54" spans="1:26" s="86" customFormat="1" ht="45" x14ac:dyDescent="0.25">
      <c r="A54" s="74">
        <f t="shared" si="0"/>
        <v>4</v>
      </c>
      <c r="B54" s="75" t="s">
        <v>908</v>
      </c>
      <c r="C54" s="75" t="s">
        <v>908</v>
      </c>
      <c r="D54" s="75" t="s">
        <v>249</v>
      </c>
      <c r="E54" s="138">
        <v>79</v>
      </c>
      <c r="F54" s="78" t="s">
        <v>135</v>
      </c>
      <c r="G54" s="79"/>
      <c r="H54" s="81">
        <v>41662</v>
      </c>
      <c r="I54" s="81">
        <v>41942</v>
      </c>
      <c r="J54" s="81" t="s">
        <v>136</v>
      </c>
      <c r="K54" s="134">
        <v>0</v>
      </c>
      <c r="L54" s="134">
        <v>9</v>
      </c>
      <c r="M54" s="139">
        <v>742</v>
      </c>
      <c r="N54" s="82"/>
      <c r="O54" s="83">
        <v>893914246</v>
      </c>
      <c r="P54" s="83" t="s">
        <v>913</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8" t="s">
        <v>100</v>
      </c>
      <c r="C63" s="438"/>
      <c r="D63" s="438"/>
      <c r="E63" s="438"/>
      <c r="F63" s="438"/>
      <c r="G63" s="438"/>
      <c r="H63" s="438"/>
      <c r="I63" s="438"/>
      <c r="J63" s="438"/>
      <c r="K63" s="438"/>
      <c r="L63" s="438"/>
      <c r="M63" s="438"/>
      <c r="N63" s="438"/>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x14ac:dyDescent="0.25">
      <c r="B67" s="98" t="s">
        <v>254</v>
      </c>
      <c r="C67" s="98" t="s">
        <v>255</v>
      </c>
      <c r="D67" s="43" t="s">
        <v>1067</v>
      </c>
      <c r="E67" s="43">
        <v>80</v>
      </c>
      <c r="F67" s="99" t="s">
        <v>195</v>
      </c>
      <c r="G67" s="99" t="s">
        <v>135</v>
      </c>
      <c r="H67" s="99" t="s">
        <v>195</v>
      </c>
      <c r="I67" s="98" t="s">
        <v>195</v>
      </c>
      <c r="J67" s="98" t="s">
        <v>135</v>
      </c>
      <c r="K67" s="69" t="s">
        <v>135</v>
      </c>
      <c r="L67" s="69" t="s">
        <v>135</v>
      </c>
      <c r="M67" s="69" t="s">
        <v>135</v>
      </c>
      <c r="N67" s="69" t="s">
        <v>135</v>
      </c>
      <c r="O67" s="521" t="s">
        <v>1068</v>
      </c>
      <c r="P67" s="429"/>
      <c r="Q67" s="69" t="s">
        <v>135</v>
      </c>
    </row>
    <row r="68" spans="2:17" x14ac:dyDescent="0.25">
      <c r="B68" s="98" t="s">
        <v>256</v>
      </c>
      <c r="C68" s="98" t="s">
        <v>257</v>
      </c>
      <c r="D68" s="43" t="s">
        <v>1069</v>
      </c>
      <c r="E68" s="43">
        <v>200</v>
      </c>
      <c r="F68" s="99" t="s">
        <v>195</v>
      </c>
      <c r="G68" s="99" t="s">
        <v>195</v>
      </c>
      <c r="H68" s="99" t="s">
        <v>195</v>
      </c>
      <c r="I68" s="98" t="s">
        <v>135</v>
      </c>
      <c r="J68" s="98" t="s">
        <v>135</v>
      </c>
      <c r="K68" s="69" t="s">
        <v>135</v>
      </c>
      <c r="L68" s="69" t="s">
        <v>135</v>
      </c>
      <c r="M68" s="69" t="s">
        <v>135</v>
      </c>
      <c r="N68" s="69" t="s">
        <v>135</v>
      </c>
      <c r="O68" s="428" t="s">
        <v>1070</v>
      </c>
      <c r="P68" s="429"/>
      <c r="Q68" s="69" t="s">
        <v>135</v>
      </c>
    </row>
    <row r="69" spans="2:17" x14ac:dyDescent="0.25">
      <c r="B69" s="44" t="s">
        <v>1</v>
      </c>
    </row>
    <row r="70" spans="2:17" x14ac:dyDescent="0.25">
      <c r="B70" s="44" t="s">
        <v>36</v>
      </c>
    </row>
    <row r="71" spans="2:17" x14ac:dyDescent="0.25">
      <c r="B71" s="44" t="s">
        <v>61</v>
      </c>
    </row>
    <row r="74" spans="2:17" ht="26.25" x14ac:dyDescent="0.25">
      <c r="B74" s="433" t="s">
        <v>37</v>
      </c>
      <c r="C74" s="434"/>
      <c r="D74" s="434"/>
      <c r="E74" s="434"/>
      <c r="F74" s="434"/>
      <c r="G74" s="434"/>
      <c r="H74" s="434"/>
      <c r="I74" s="434"/>
      <c r="J74" s="434"/>
      <c r="K74" s="434"/>
      <c r="L74" s="434"/>
      <c r="M74" s="434"/>
      <c r="N74" s="434"/>
      <c r="O74" s="434"/>
      <c r="P74" s="434"/>
      <c r="Q74" s="434"/>
    </row>
    <row r="79" spans="2:17" ht="76.5" customHeight="1" x14ac:dyDescent="0.25">
      <c r="B79" s="441" t="s">
        <v>0</v>
      </c>
      <c r="C79" s="441" t="s">
        <v>38</v>
      </c>
      <c r="D79" s="441" t="s">
        <v>39</v>
      </c>
      <c r="E79" s="441" t="s">
        <v>112</v>
      </c>
      <c r="F79" s="441" t="s">
        <v>114</v>
      </c>
      <c r="G79" s="441" t="s">
        <v>115</v>
      </c>
      <c r="H79" s="441" t="s">
        <v>116</v>
      </c>
      <c r="I79" s="441" t="s">
        <v>113</v>
      </c>
      <c r="J79" s="439" t="s">
        <v>117</v>
      </c>
      <c r="K79" s="443"/>
      <c r="L79" s="440"/>
      <c r="M79" s="441" t="s">
        <v>121</v>
      </c>
      <c r="N79" s="441" t="s">
        <v>40</v>
      </c>
      <c r="O79" s="441" t="s">
        <v>41</v>
      </c>
      <c r="P79" s="445" t="s">
        <v>3</v>
      </c>
      <c r="Q79" s="446"/>
    </row>
    <row r="80" spans="2:17" ht="76.5" customHeight="1" x14ac:dyDescent="0.25">
      <c r="B80" s="442"/>
      <c r="C80" s="442"/>
      <c r="D80" s="442"/>
      <c r="E80" s="442"/>
      <c r="F80" s="442"/>
      <c r="G80" s="442"/>
      <c r="H80" s="442"/>
      <c r="I80" s="442"/>
      <c r="J80" s="197" t="s">
        <v>118</v>
      </c>
      <c r="K80" s="197" t="s">
        <v>262</v>
      </c>
      <c r="L80" s="197" t="s">
        <v>120</v>
      </c>
      <c r="M80" s="442"/>
      <c r="N80" s="442"/>
      <c r="O80" s="442"/>
      <c r="P80" s="447"/>
      <c r="Q80" s="448"/>
    </row>
    <row r="81" spans="2:17" ht="302.25" customHeight="1" x14ac:dyDescent="0.25">
      <c r="B81" s="455" t="s">
        <v>42</v>
      </c>
      <c r="C81" s="455" t="s">
        <v>1071</v>
      </c>
      <c r="D81" s="455" t="s">
        <v>1072</v>
      </c>
      <c r="E81" s="455">
        <v>1117493806</v>
      </c>
      <c r="F81" s="455" t="s">
        <v>1073</v>
      </c>
      <c r="G81" s="455" t="s">
        <v>1074</v>
      </c>
      <c r="H81" s="455">
        <v>41117</v>
      </c>
      <c r="I81" s="455" t="s">
        <v>195</v>
      </c>
      <c r="J81" s="101" t="s">
        <v>916</v>
      </c>
      <c r="K81" s="101" t="s">
        <v>1075</v>
      </c>
      <c r="L81" s="152" t="s">
        <v>1076</v>
      </c>
      <c r="M81" s="422" t="s">
        <v>135</v>
      </c>
      <c r="N81" s="422" t="s">
        <v>135</v>
      </c>
      <c r="O81" s="422" t="s">
        <v>135</v>
      </c>
      <c r="P81" s="415"/>
      <c r="Q81" s="416"/>
    </row>
    <row r="82" spans="2:17" ht="38.25" customHeight="1" x14ac:dyDescent="0.25">
      <c r="B82" s="465"/>
      <c r="C82" s="465"/>
      <c r="D82" s="465"/>
      <c r="E82" s="465"/>
      <c r="F82" s="465"/>
      <c r="G82" s="465"/>
      <c r="H82" s="465"/>
      <c r="I82" s="465"/>
      <c r="J82" s="455" t="s">
        <v>472</v>
      </c>
      <c r="K82" s="461" t="s">
        <v>1077</v>
      </c>
      <c r="L82" s="502" t="s">
        <v>1078</v>
      </c>
      <c r="M82" s="451"/>
      <c r="N82" s="451"/>
      <c r="O82" s="451"/>
      <c r="P82" s="506"/>
      <c r="Q82" s="507"/>
    </row>
    <row r="83" spans="2:17" ht="25.5" customHeight="1" x14ac:dyDescent="0.25">
      <c r="B83" s="465"/>
      <c r="C83" s="465"/>
      <c r="D83" s="465"/>
      <c r="E83" s="465"/>
      <c r="F83" s="465"/>
      <c r="G83" s="465"/>
      <c r="H83" s="465"/>
      <c r="I83" s="465"/>
      <c r="J83" s="456"/>
      <c r="K83" s="456"/>
      <c r="L83" s="504"/>
      <c r="M83" s="451"/>
      <c r="N83" s="451"/>
      <c r="O83" s="451"/>
      <c r="P83" s="506"/>
      <c r="Q83" s="507"/>
    </row>
    <row r="84" spans="2:17" ht="102.75" customHeight="1" x14ac:dyDescent="0.25">
      <c r="B84" s="465"/>
      <c r="C84" s="465"/>
      <c r="D84" s="465"/>
      <c r="E84" s="465"/>
      <c r="F84" s="465"/>
      <c r="G84" s="465"/>
      <c r="H84" s="465"/>
      <c r="I84" s="465"/>
      <c r="J84" s="248" t="s">
        <v>1079</v>
      </c>
      <c r="K84" s="248" t="s">
        <v>1080</v>
      </c>
      <c r="L84" s="193" t="s">
        <v>1081</v>
      </c>
      <c r="M84" s="451"/>
      <c r="N84" s="451"/>
      <c r="O84" s="451"/>
      <c r="P84" s="506"/>
      <c r="Q84" s="507"/>
    </row>
    <row r="85" spans="2:17" ht="104.25" customHeight="1" x14ac:dyDescent="0.25">
      <c r="B85" s="456"/>
      <c r="C85" s="456"/>
      <c r="D85" s="456"/>
      <c r="E85" s="456"/>
      <c r="F85" s="456"/>
      <c r="G85" s="456"/>
      <c r="H85" s="456"/>
      <c r="I85" s="456"/>
      <c r="J85" s="248" t="s">
        <v>921</v>
      </c>
      <c r="K85" s="248" t="s">
        <v>1082</v>
      </c>
      <c r="L85" s="193" t="s">
        <v>1083</v>
      </c>
      <c r="M85" s="423"/>
      <c r="N85" s="423"/>
      <c r="O85" s="423"/>
      <c r="P85" s="417"/>
      <c r="Q85" s="418"/>
    </row>
    <row r="86" spans="2:17" ht="127.5" customHeight="1" x14ac:dyDescent="0.25">
      <c r="B86" s="455" t="s">
        <v>43</v>
      </c>
      <c r="C86" s="484" t="s">
        <v>1071</v>
      </c>
      <c r="D86" s="455" t="s">
        <v>972</v>
      </c>
      <c r="E86" s="455">
        <v>12264292</v>
      </c>
      <c r="F86" s="455" t="s">
        <v>445</v>
      </c>
      <c r="G86" s="455" t="s">
        <v>291</v>
      </c>
      <c r="H86" s="461">
        <v>40116</v>
      </c>
      <c r="I86" s="455">
        <v>115925</v>
      </c>
      <c r="J86" s="101" t="s">
        <v>916</v>
      </c>
      <c r="K86" s="248" t="s">
        <v>973</v>
      </c>
      <c r="L86" s="193" t="s">
        <v>974</v>
      </c>
      <c r="M86" s="422" t="s">
        <v>135</v>
      </c>
      <c r="N86" s="422" t="s">
        <v>135</v>
      </c>
      <c r="O86" s="422" t="s">
        <v>135</v>
      </c>
      <c r="P86" s="415"/>
      <c r="Q86" s="416"/>
    </row>
    <row r="87" spans="2:17" ht="75" customHeight="1" x14ac:dyDescent="0.25">
      <c r="B87" s="465"/>
      <c r="C87" s="514"/>
      <c r="D87" s="465"/>
      <c r="E87" s="465"/>
      <c r="F87" s="465"/>
      <c r="G87" s="465"/>
      <c r="H87" s="465"/>
      <c r="I87" s="465"/>
      <c r="J87" s="101" t="s">
        <v>975</v>
      </c>
      <c r="K87" s="101" t="s">
        <v>976</v>
      </c>
      <c r="L87" s="152" t="s">
        <v>977</v>
      </c>
      <c r="M87" s="451"/>
      <c r="N87" s="451"/>
      <c r="O87" s="451"/>
      <c r="P87" s="506"/>
      <c r="Q87" s="507"/>
    </row>
    <row r="88" spans="2:17" ht="56.25" customHeight="1" x14ac:dyDescent="0.25">
      <c r="B88" s="456"/>
      <c r="C88" s="485"/>
      <c r="D88" s="456"/>
      <c r="E88" s="456"/>
      <c r="F88" s="456"/>
      <c r="G88" s="456"/>
      <c r="H88" s="456"/>
      <c r="I88" s="456"/>
      <c r="J88" s="249" t="s">
        <v>978</v>
      </c>
      <c r="K88" s="249" t="s">
        <v>979</v>
      </c>
      <c r="L88" s="249" t="s">
        <v>980</v>
      </c>
      <c r="M88" s="423"/>
      <c r="N88" s="423"/>
      <c r="O88" s="423"/>
      <c r="P88" s="417"/>
      <c r="Q88" s="418"/>
    </row>
    <row r="89" spans="2:17" ht="279.75" customHeight="1" x14ac:dyDescent="0.25">
      <c r="B89" s="422" t="s">
        <v>42</v>
      </c>
      <c r="C89" s="422" t="s">
        <v>625</v>
      </c>
      <c r="D89" s="499" t="s">
        <v>1084</v>
      </c>
      <c r="E89" s="422">
        <v>40756425</v>
      </c>
      <c r="F89" s="499" t="s">
        <v>1085</v>
      </c>
      <c r="G89" s="502" t="s">
        <v>1086</v>
      </c>
      <c r="H89" s="457">
        <v>40352</v>
      </c>
      <c r="I89" s="422" t="s">
        <v>195</v>
      </c>
      <c r="J89" s="101" t="s">
        <v>916</v>
      </c>
      <c r="K89" s="101" t="s">
        <v>1087</v>
      </c>
      <c r="L89" s="152" t="s">
        <v>1088</v>
      </c>
      <c r="M89" s="422" t="s">
        <v>135</v>
      </c>
      <c r="N89" s="422" t="s">
        <v>135</v>
      </c>
      <c r="O89" s="422" t="s">
        <v>135</v>
      </c>
      <c r="P89" s="415"/>
      <c r="Q89" s="416"/>
    </row>
    <row r="90" spans="2:17" ht="36" customHeight="1" x14ac:dyDescent="0.25">
      <c r="B90" s="451"/>
      <c r="C90" s="451"/>
      <c r="D90" s="500"/>
      <c r="E90" s="451"/>
      <c r="F90" s="500"/>
      <c r="G90" s="500"/>
      <c r="H90" s="451"/>
      <c r="I90" s="451"/>
      <c r="J90" s="455" t="s">
        <v>916</v>
      </c>
      <c r="K90" s="455" t="s">
        <v>1089</v>
      </c>
      <c r="L90" s="455" t="s">
        <v>1090</v>
      </c>
      <c r="M90" s="451"/>
      <c r="N90" s="451"/>
      <c r="O90" s="451"/>
      <c r="P90" s="506"/>
      <c r="Q90" s="507"/>
    </row>
    <row r="91" spans="2:17" ht="35.25" customHeight="1" x14ac:dyDescent="0.25">
      <c r="B91" s="423"/>
      <c r="C91" s="423"/>
      <c r="D91" s="501"/>
      <c r="E91" s="423"/>
      <c r="F91" s="501"/>
      <c r="G91" s="501"/>
      <c r="H91" s="423"/>
      <c r="I91" s="423"/>
      <c r="J91" s="456"/>
      <c r="K91" s="456"/>
      <c r="L91" s="456"/>
      <c r="M91" s="423"/>
      <c r="N91" s="423"/>
      <c r="O91" s="423"/>
      <c r="P91" s="417"/>
      <c r="Q91" s="418"/>
    </row>
    <row r="92" spans="2:17" ht="180.75" customHeight="1" x14ac:dyDescent="0.25">
      <c r="B92" s="455" t="s">
        <v>43</v>
      </c>
      <c r="C92" s="455" t="s">
        <v>625</v>
      </c>
      <c r="D92" s="455" t="s">
        <v>1091</v>
      </c>
      <c r="E92" s="455">
        <v>1097722222</v>
      </c>
      <c r="F92" s="455" t="s">
        <v>1092</v>
      </c>
      <c r="G92" s="455" t="s">
        <v>1093</v>
      </c>
      <c r="H92" s="455">
        <v>41543</v>
      </c>
      <c r="I92" s="455">
        <v>139986</v>
      </c>
      <c r="J92" s="101" t="s">
        <v>916</v>
      </c>
      <c r="K92" s="101" t="s">
        <v>1025</v>
      </c>
      <c r="L92" s="193" t="s">
        <v>1059</v>
      </c>
      <c r="M92" s="422" t="s">
        <v>135</v>
      </c>
      <c r="N92" s="422" t="s">
        <v>135</v>
      </c>
      <c r="O92" s="422" t="s">
        <v>135</v>
      </c>
      <c r="P92" s="415"/>
      <c r="Q92" s="416"/>
    </row>
    <row r="93" spans="2:17" ht="199.5" customHeight="1" x14ac:dyDescent="0.25">
      <c r="B93" s="465"/>
      <c r="C93" s="465"/>
      <c r="D93" s="465"/>
      <c r="E93" s="465"/>
      <c r="F93" s="465"/>
      <c r="G93" s="465"/>
      <c r="H93" s="465"/>
      <c r="I93" s="465"/>
      <c r="J93" s="101" t="s">
        <v>1094</v>
      </c>
      <c r="K93" s="101" t="s">
        <v>1095</v>
      </c>
      <c r="L93" s="152" t="s">
        <v>1096</v>
      </c>
      <c r="M93" s="451"/>
      <c r="N93" s="451"/>
      <c r="O93" s="451" t="s">
        <v>135</v>
      </c>
      <c r="P93" s="506"/>
      <c r="Q93" s="507"/>
    </row>
    <row r="94" spans="2:17" ht="66.75" customHeight="1" x14ac:dyDescent="0.25">
      <c r="B94" s="456"/>
      <c r="C94" s="456"/>
      <c r="D94" s="456"/>
      <c r="E94" s="456"/>
      <c r="F94" s="456"/>
      <c r="G94" s="456"/>
      <c r="H94" s="456"/>
      <c r="I94" s="456"/>
      <c r="J94" s="101" t="s">
        <v>1097</v>
      </c>
      <c r="K94" s="101" t="s">
        <v>1098</v>
      </c>
      <c r="L94" s="152" t="s">
        <v>1099</v>
      </c>
      <c r="M94" s="423"/>
      <c r="N94" s="423"/>
      <c r="O94" s="423"/>
      <c r="P94" s="417"/>
      <c r="Q94" s="418"/>
    </row>
    <row r="96" spans="2:17" ht="15.75" thickBot="1" x14ac:dyDescent="0.3"/>
    <row r="97" spans="1:26" ht="27" thickBot="1" x14ac:dyDescent="0.3">
      <c r="B97" s="430" t="s">
        <v>45</v>
      </c>
      <c r="C97" s="431"/>
      <c r="D97" s="431"/>
      <c r="E97" s="431"/>
      <c r="F97" s="431"/>
      <c r="G97" s="431"/>
      <c r="H97" s="431"/>
      <c r="I97" s="431"/>
      <c r="J97" s="431"/>
      <c r="K97" s="431"/>
      <c r="L97" s="431"/>
      <c r="M97" s="431"/>
      <c r="N97" s="432"/>
    </row>
    <row r="100" spans="1:26" ht="46.15" customHeight="1" x14ac:dyDescent="0.25">
      <c r="B100" s="9" t="s">
        <v>32</v>
      </c>
      <c r="C100" s="9" t="s">
        <v>46</v>
      </c>
      <c r="D100" s="439" t="s">
        <v>3</v>
      </c>
      <c r="E100" s="440"/>
    </row>
    <row r="101" spans="1:26" ht="46.9" customHeight="1" x14ac:dyDescent="0.25">
      <c r="B101" s="101" t="s">
        <v>122</v>
      </c>
      <c r="C101" s="185"/>
      <c r="D101" s="449"/>
      <c r="E101" s="449"/>
    </row>
    <row r="104" spans="1:26" ht="26.25" x14ac:dyDescent="0.25">
      <c r="B104" s="433" t="s">
        <v>63</v>
      </c>
      <c r="C104" s="434"/>
      <c r="D104" s="434"/>
      <c r="E104" s="434"/>
      <c r="F104" s="434"/>
      <c r="G104" s="434"/>
      <c r="H104" s="434"/>
      <c r="I104" s="434"/>
      <c r="J104" s="434"/>
      <c r="K104" s="434"/>
      <c r="L104" s="434"/>
      <c r="M104" s="434"/>
      <c r="N104" s="434"/>
      <c r="O104" s="434"/>
      <c r="P104" s="434"/>
    </row>
    <row r="106" spans="1:26" ht="15.75" thickBot="1" x14ac:dyDescent="0.3"/>
    <row r="107" spans="1:26" ht="27" thickBot="1" x14ac:dyDescent="0.3">
      <c r="B107" s="430" t="s">
        <v>53</v>
      </c>
      <c r="C107" s="431"/>
      <c r="D107" s="431"/>
      <c r="E107" s="431"/>
      <c r="F107" s="431"/>
      <c r="G107" s="431"/>
      <c r="H107" s="431"/>
      <c r="I107" s="431"/>
      <c r="J107" s="431"/>
      <c r="K107" s="431"/>
      <c r="L107" s="431"/>
      <c r="M107" s="431"/>
      <c r="N107" s="432"/>
    </row>
    <row r="109" spans="1:26" ht="15.75" thickBot="1" x14ac:dyDescent="0.3">
      <c r="M109" s="73"/>
      <c r="N109" s="73"/>
    </row>
    <row r="110" spans="1:26" s="54" customFormat="1" ht="109.5" customHeight="1" x14ac:dyDescent="0.25">
      <c r="B110" s="18" t="s">
        <v>144</v>
      </c>
      <c r="C110" s="18" t="s">
        <v>145</v>
      </c>
      <c r="D110" s="18" t="s">
        <v>146</v>
      </c>
      <c r="E110" s="18" t="s">
        <v>44</v>
      </c>
      <c r="F110" s="18" t="s">
        <v>21</v>
      </c>
      <c r="G110" s="18" t="s">
        <v>99</v>
      </c>
      <c r="H110" s="18" t="s">
        <v>16</v>
      </c>
      <c r="I110" s="18" t="s">
        <v>9</v>
      </c>
      <c r="J110" s="18" t="s">
        <v>30</v>
      </c>
      <c r="K110" s="18" t="s">
        <v>60</v>
      </c>
      <c r="L110" s="18" t="s">
        <v>19</v>
      </c>
      <c r="M110" s="17" t="s">
        <v>25</v>
      </c>
      <c r="N110" s="18" t="s">
        <v>147</v>
      </c>
      <c r="O110" s="18" t="s">
        <v>35</v>
      </c>
      <c r="P110" s="192" t="s">
        <v>10</v>
      </c>
      <c r="Q110" s="192" t="s">
        <v>18</v>
      </c>
    </row>
    <row r="111" spans="1:26" s="86" customFormat="1" x14ac:dyDescent="0.25">
      <c r="A111" s="74">
        <v>1</v>
      </c>
      <c r="B111" s="75"/>
      <c r="C111" s="76"/>
      <c r="D111" s="75"/>
      <c r="E111" s="77"/>
      <c r="F111" s="78"/>
      <c r="G111" s="79"/>
      <c r="H111" s="80"/>
      <c r="I111" s="81"/>
      <c r="J111" s="81"/>
      <c r="K111" s="81"/>
      <c r="L111" s="81"/>
      <c r="M111" s="82"/>
      <c r="N111" s="82">
        <f>+M111*G111</f>
        <v>0</v>
      </c>
      <c r="O111" s="83"/>
      <c r="P111" s="83"/>
      <c r="Q111" s="84"/>
      <c r="R111" s="85"/>
      <c r="S111" s="85"/>
      <c r="T111" s="85"/>
      <c r="U111" s="85"/>
      <c r="V111" s="85"/>
      <c r="W111" s="85"/>
      <c r="X111" s="85"/>
      <c r="Y111" s="85"/>
      <c r="Z111" s="85"/>
    </row>
    <row r="112" spans="1:26" s="86" customFormat="1" x14ac:dyDescent="0.25">
      <c r="A112" s="74">
        <f>+A111+1</f>
        <v>2</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ref="A113:A118" si="1">+A112+1</f>
        <v>3</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si="1"/>
        <v>4</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1"/>
        <v>5</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1"/>
        <v>6</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f t="shared" si="1"/>
        <v>7</v>
      </c>
      <c r="B117" s="75"/>
      <c r="C117" s="76"/>
      <c r="D117" s="75"/>
      <c r="E117" s="77"/>
      <c r="F117" s="78"/>
      <c r="G117" s="78"/>
      <c r="H117" s="78"/>
      <c r="I117" s="81"/>
      <c r="J117" s="81"/>
      <c r="K117" s="81"/>
      <c r="L117" s="81"/>
      <c r="M117" s="82"/>
      <c r="N117" s="82"/>
      <c r="O117" s="83"/>
      <c r="P117" s="83"/>
      <c r="Q117" s="84"/>
      <c r="R117" s="85"/>
      <c r="S117" s="85"/>
      <c r="T117" s="85"/>
      <c r="U117" s="85"/>
      <c r="V117" s="85"/>
      <c r="W117" s="85"/>
      <c r="X117" s="85"/>
      <c r="Y117" s="85"/>
      <c r="Z117" s="85"/>
    </row>
    <row r="118" spans="1:26" s="86" customFormat="1" x14ac:dyDescent="0.25">
      <c r="A118" s="74">
        <f t="shared" si="1"/>
        <v>8</v>
      </c>
      <c r="B118" s="75"/>
      <c r="C118" s="76"/>
      <c r="D118" s="75"/>
      <c r="E118" s="77"/>
      <c r="F118" s="78"/>
      <c r="G118" s="78"/>
      <c r="H118" s="78"/>
      <c r="I118" s="81"/>
      <c r="J118" s="81"/>
      <c r="K118" s="81"/>
      <c r="L118" s="81"/>
      <c r="M118" s="82"/>
      <c r="N118" s="82"/>
      <c r="O118" s="83"/>
      <c r="P118" s="83"/>
      <c r="Q118" s="84"/>
      <c r="R118" s="85"/>
      <c r="S118" s="85"/>
      <c r="T118" s="85"/>
      <c r="U118" s="85"/>
      <c r="V118" s="85"/>
      <c r="W118" s="85"/>
      <c r="X118" s="85"/>
      <c r="Y118" s="85"/>
      <c r="Z118" s="85"/>
    </row>
    <row r="119" spans="1:26" s="86" customFormat="1" x14ac:dyDescent="0.25">
      <c r="A119" s="74"/>
      <c r="B119" s="87" t="s">
        <v>15</v>
      </c>
      <c r="C119" s="76"/>
      <c r="D119" s="75"/>
      <c r="E119" s="77"/>
      <c r="F119" s="78"/>
      <c r="G119" s="78"/>
      <c r="H119" s="78"/>
      <c r="I119" s="81"/>
      <c r="J119" s="81"/>
      <c r="K119" s="88">
        <f t="shared" ref="K119:N119" si="2">SUM(K111:K118)</f>
        <v>0</v>
      </c>
      <c r="L119" s="88">
        <f t="shared" si="2"/>
        <v>0</v>
      </c>
      <c r="M119" s="89">
        <f t="shared" si="2"/>
        <v>0</v>
      </c>
      <c r="N119" s="88">
        <f t="shared" si="2"/>
        <v>0</v>
      </c>
      <c r="O119" s="83"/>
      <c r="P119" s="83"/>
      <c r="Q119" s="90"/>
    </row>
    <row r="120" spans="1:26" x14ac:dyDescent="0.25">
      <c r="E120" s="91"/>
    </row>
    <row r="121" spans="1:26" ht="18.75" x14ac:dyDescent="0.25">
      <c r="B121" s="94" t="s">
        <v>31</v>
      </c>
      <c r="C121" s="10">
        <f>+K119</f>
        <v>0</v>
      </c>
      <c r="H121" s="96"/>
      <c r="I121" s="96"/>
      <c r="J121" s="96"/>
      <c r="K121" s="96"/>
      <c r="L121" s="96"/>
      <c r="M121" s="96"/>
    </row>
    <row r="123" spans="1:26" ht="15.75" thickBot="1" x14ac:dyDescent="0.3"/>
    <row r="124" spans="1:26" ht="37.15" customHeight="1" thickBot="1" x14ac:dyDescent="0.3">
      <c r="B124" s="11" t="s">
        <v>48</v>
      </c>
      <c r="C124" s="12" t="s">
        <v>49</v>
      </c>
      <c r="D124" s="11" t="s">
        <v>50</v>
      </c>
      <c r="E124" s="12" t="s">
        <v>54</v>
      </c>
    </row>
    <row r="125" spans="1:26" ht="41.45" customHeight="1" x14ac:dyDescent="0.25">
      <c r="B125" s="8" t="s">
        <v>123</v>
      </c>
      <c r="C125" s="102">
        <v>20</v>
      </c>
      <c r="D125" s="102"/>
      <c r="E125" s="450">
        <f>+D125+D126+D127</f>
        <v>0</v>
      </c>
    </row>
    <row r="126" spans="1:26" x14ac:dyDescent="0.25">
      <c r="B126" s="8" t="s">
        <v>124</v>
      </c>
      <c r="C126" s="185">
        <v>30</v>
      </c>
      <c r="D126" s="185">
        <v>0</v>
      </c>
      <c r="E126" s="451"/>
    </row>
    <row r="127" spans="1:26" ht="15.75" thickBot="1" x14ac:dyDescent="0.3">
      <c r="B127" s="8" t="s">
        <v>125</v>
      </c>
      <c r="C127" s="103">
        <v>40</v>
      </c>
      <c r="D127" s="103">
        <v>0</v>
      </c>
      <c r="E127" s="452"/>
    </row>
    <row r="129" spans="2:17" ht="15.75" thickBot="1" x14ac:dyDescent="0.3"/>
    <row r="130" spans="2:17" ht="27" thickBot="1" x14ac:dyDescent="0.3">
      <c r="B130" s="430" t="s">
        <v>51</v>
      </c>
      <c r="C130" s="431"/>
      <c r="D130" s="431"/>
      <c r="E130" s="431"/>
      <c r="F130" s="431"/>
      <c r="G130" s="431"/>
      <c r="H130" s="431"/>
      <c r="I130" s="431"/>
      <c r="J130" s="431"/>
      <c r="K130" s="431"/>
      <c r="L130" s="431"/>
      <c r="M130" s="431"/>
      <c r="N130" s="432"/>
    </row>
    <row r="132" spans="2:17" ht="76.5" customHeight="1" x14ac:dyDescent="0.25">
      <c r="B132" s="197" t="s">
        <v>0</v>
      </c>
      <c r="C132" s="197" t="s">
        <v>38</v>
      </c>
      <c r="D132" s="197" t="s">
        <v>39</v>
      </c>
      <c r="E132" s="197" t="s">
        <v>112</v>
      </c>
      <c r="F132" s="197" t="s">
        <v>114</v>
      </c>
      <c r="G132" s="197" t="s">
        <v>115</v>
      </c>
      <c r="H132" s="197" t="s">
        <v>116</v>
      </c>
      <c r="I132" s="197" t="s">
        <v>113</v>
      </c>
      <c r="J132" s="439" t="s">
        <v>117</v>
      </c>
      <c r="K132" s="443"/>
      <c r="L132" s="440"/>
      <c r="M132" s="197" t="s">
        <v>121</v>
      </c>
      <c r="N132" s="197" t="s">
        <v>40</v>
      </c>
      <c r="O132" s="197" t="s">
        <v>41</v>
      </c>
      <c r="P132" s="439" t="s">
        <v>3</v>
      </c>
      <c r="Q132" s="440"/>
    </row>
    <row r="133" spans="2:17" ht="60.75" customHeight="1" x14ac:dyDescent="0.25">
      <c r="B133" s="100"/>
      <c r="C133" s="100"/>
      <c r="D133" s="98"/>
      <c r="E133" s="98"/>
      <c r="F133" s="98"/>
      <c r="G133" s="98"/>
      <c r="H133" s="98"/>
      <c r="I133" s="43"/>
      <c r="J133" s="43"/>
      <c r="K133" s="100"/>
      <c r="L133" s="98"/>
      <c r="M133" s="69"/>
      <c r="N133" s="69"/>
      <c r="O133" s="69"/>
      <c r="P133" s="449"/>
      <c r="Q133" s="449"/>
    </row>
    <row r="134" spans="2:17" ht="60.75" customHeight="1" x14ac:dyDescent="0.25">
      <c r="B134" s="100"/>
      <c r="C134" s="100"/>
      <c r="D134" s="98"/>
      <c r="E134" s="98"/>
      <c r="F134" s="98"/>
      <c r="G134" s="98"/>
      <c r="H134" s="98"/>
      <c r="I134" s="43"/>
      <c r="J134" s="43"/>
      <c r="K134" s="100"/>
      <c r="L134" s="98"/>
      <c r="M134" s="69"/>
      <c r="N134" s="69"/>
      <c r="O134" s="69"/>
      <c r="P134" s="185"/>
      <c r="Q134" s="185"/>
    </row>
    <row r="135" spans="2:17" ht="33.6" customHeight="1" x14ac:dyDescent="0.25">
      <c r="B135" s="100"/>
      <c r="C135" s="100"/>
      <c r="D135" s="98"/>
      <c r="E135" s="98"/>
      <c r="F135" s="98"/>
      <c r="G135" s="98"/>
      <c r="H135" s="98"/>
      <c r="I135" s="43"/>
      <c r="J135" s="43"/>
      <c r="K135" s="98"/>
      <c r="L135" s="98"/>
      <c r="M135" s="69"/>
      <c r="N135" s="69"/>
      <c r="O135" s="69"/>
      <c r="P135" s="449"/>
      <c r="Q135" s="449"/>
    </row>
    <row r="139" spans="2:17" ht="54" customHeight="1" x14ac:dyDescent="0.25">
      <c r="B139" s="21" t="s">
        <v>32</v>
      </c>
      <c r="C139" s="21" t="s">
        <v>48</v>
      </c>
      <c r="D139" s="197" t="s">
        <v>49</v>
      </c>
      <c r="E139" s="21" t="s">
        <v>50</v>
      </c>
      <c r="F139" s="304" t="s">
        <v>55</v>
      </c>
    </row>
    <row r="140" spans="2:17" ht="120.75" customHeight="1" x14ac:dyDescent="0.2">
      <c r="B140" s="466" t="s">
        <v>52</v>
      </c>
      <c r="C140" s="104" t="s">
        <v>126</v>
      </c>
      <c r="D140" s="185">
        <v>25</v>
      </c>
      <c r="E140" s="185"/>
      <c r="F140" s="425">
        <f>+E140+E141+E142</f>
        <v>0</v>
      </c>
      <c r="G140" s="105"/>
    </row>
    <row r="141" spans="2:17" ht="76.150000000000006" customHeight="1" x14ac:dyDescent="0.2">
      <c r="B141" s="466"/>
      <c r="C141" s="104" t="s">
        <v>127</v>
      </c>
      <c r="D141" s="189">
        <v>25</v>
      </c>
      <c r="E141" s="185"/>
      <c r="F141" s="467"/>
      <c r="G141" s="105"/>
    </row>
    <row r="142" spans="2:17" ht="69" customHeight="1" x14ac:dyDescent="0.2">
      <c r="B142" s="466"/>
      <c r="C142" s="104" t="s">
        <v>128</v>
      </c>
      <c r="D142" s="185">
        <v>10</v>
      </c>
      <c r="E142" s="185"/>
      <c r="F142" s="426"/>
      <c r="G142" s="105"/>
    </row>
    <row r="143" spans="2:17" x14ac:dyDescent="0.25">
      <c r="C143" s="42"/>
    </row>
    <row r="146" spans="2:5" x14ac:dyDescent="0.25">
      <c r="B146" s="68" t="s">
        <v>56</v>
      </c>
    </row>
    <row r="149" spans="2:5" x14ac:dyDescent="0.25">
      <c r="B149" s="22" t="s">
        <v>32</v>
      </c>
      <c r="C149" s="22" t="s">
        <v>57</v>
      </c>
      <c r="D149" s="21" t="s">
        <v>50</v>
      </c>
      <c r="E149" s="21" t="s">
        <v>15</v>
      </c>
    </row>
    <row r="150" spans="2:5" ht="28.5" x14ac:dyDescent="0.25">
      <c r="B150" s="70" t="s">
        <v>58</v>
      </c>
      <c r="C150" s="71">
        <v>40</v>
      </c>
      <c r="D150" s="185">
        <f>+E125</f>
        <v>0</v>
      </c>
      <c r="E150" s="422">
        <f>+D150+D151</f>
        <v>0</v>
      </c>
    </row>
    <row r="151" spans="2:5" ht="57" x14ac:dyDescent="0.25">
      <c r="B151" s="70" t="s">
        <v>59</v>
      </c>
      <c r="C151" s="71">
        <v>60</v>
      </c>
      <c r="D151" s="185">
        <f>+F140</f>
        <v>0</v>
      </c>
      <c r="E151" s="423"/>
    </row>
  </sheetData>
  <mergeCells count="101">
    <mergeCell ref="P132:Q132"/>
    <mergeCell ref="P133:Q133"/>
    <mergeCell ref="P135:Q135"/>
    <mergeCell ref="B140:B142"/>
    <mergeCell ref="F140:F142"/>
    <mergeCell ref="B97:N97"/>
    <mergeCell ref="D100:E100"/>
    <mergeCell ref="D101:E101"/>
    <mergeCell ref="B104:P104"/>
    <mergeCell ref="B107:N107"/>
    <mergeCell ref="E125:E127"/>
    <mergeCell ref="B92:B94"/>
    <mergeCell ref="C92:C94"/>
    <mergeCell ref="D92:D94"/>
    <mergeCell ref="E92:E94"/>
    <mergeCell ref="F92:F94"/>
    <mergeCell ref="G92:G94"/>
    <mergeCell ref="E150:E151"/>
    <mergeCell ref="B130:N130"/>
    <mergeCell ref="J132:L132"/>
    <mergeCell ref="N89:N91"/>
    <mergeCell ref="O89:O91"/>
    <mergeCell ref="P89:Q91"/>
    <mergeCell ref="J90:J91"/>
    <mergeCell ref="K90:K91"/>
    <mergeCell ref="L90:L91"/>
    <mergeCell ref="H92:H94"/>
    <mergeCell ref="I92:I94"/>
    <mergeCell ref="M92:M94"/>
    <mergeCell ref="N92:N94"/>
    <mergeCell ref="O92:O94"/>
    <mergeCell ref="P92:Q94"/>
    <mergeCell ref="B89:B91"/>
    <mergeCell ref="C89:C91"/>
    <mergeCell ref="D89:D91"/>
    <mergeCell ref="E89:E91"/>
    <mergeCell ref="F89:F91"/>
    <mergeCell ref="G89:G91"/>
    <mergeCell ref="H86:H88"/>
    <mergeCell ref="I86:I88"/>
    <mergeCell ref="M86:M88"/>
    <mergeCell ref="H89:H91"/>
    <mergeCell ref="I89:I91"/>
    <mergeCell ref="M89:M91"/>
    <mergeCell ref="N86:N88"/>
    <mergeCell ref="O86:O88"/>
    <mergeCell ref="P86:Q88"/>
    <mergeCell ref="B86:B88"/>
    <mergeCell ref="C86:C88"/>
    <mergeCell ref="D86:D88"/>
    <mergeCell ref="E86:E88"/>
    <mergeCell ref="F86:F88"/>
    <mergeCell ref="G86:G88"/>
    <mergeCell ref="N81:N85"/>
    <mergeCell ref="O81:O85"/>
    <mergeCell ref="P81:Q85"/>
    <mergeCell ref="J82:J83"/>
    <mergeCell ref="K82:K83"/>
    <mergeCell ref="L82:L83"/>
    <mergeCell ref="P79:Q80"/>
    <mergeCell ref="B81:B85"/>
    <mergeCell ref="C81:C85"/>
    <mergeCell ref="D81:D85"/>
    <mergeCell ref="E81:E85"/>
    <mergeCell ref="F81:F85"/>
    <mergeCell ref="G81:G85"/>
    <mergeCell ref="H81:H85"/>
    <mergeCell ref="I81:I85"/>
    <mergeCell ref="M81:M85"/>
    <mergeCell ref="H79:H80"/>
    <mergeCell ref="I79:I80"/>
    <mergeCell ref="J79:L79"/>
    <mergeCell ref="M79:M80"/>
    <mergeCell ref="N79:N80"/>
    <mergeCell ref="O79:O80"/>
    <mergeCell ref="B79:B80"/>
    <mergeCell ref="C79:C80"/>
    <mergeCell ref="D79:D80"/>
    <mergeCell ref="E79:E80"/>
    <mergeCell ref="F79:F80"/>
    <mergeCell ref="G79:G80"/>
    <mergeCell ref="C61:N61"/>
    <mergeCell ref="B63:N63"/>
    <mergeCell ref="O66:P66"/>
    <mergeCell ref="O67:P67"/>
    <mergeCell ref="O68:P68"/>
    <mergeCell ref="B74:Q74"/>
    <mergeCell ref="C10:E10"/>
    <mergeCell ref="E42:E43"/>
    <mergeCell ref="M47:N47"/>
    <mergeCell ref="B57:B58"/>
    <mergeCell ref="C57:C58"/>
    <mergeCell ref="D57:E57"/>
    <mergeCell ref="B2:P2"/>
    <mergeCell ref="B4:P4"/>
    <mergeCell ref="C6:N6"/>
    <mergeCell ref="C7:N7"/>
    <mergeCell ref="C8:N8"/>
    <mergeCell ref="C9:N9"/>
    <mergeCell ref="B14:C24"/>
    <mergeCell ref="B25:C25"/>
  </mergeCells>
  <dataValidations count="2">
    <dataValidation type="decimal" allowBlank="1" showInputMessage="1" showErrorMessage="1" sqref="WVH983067 WLL983067 C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 type="list" allowBlank="1" showInputMessage="1" showErrorMessage="1" sqref="WVE983067 A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A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A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A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A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A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A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A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A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A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A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A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A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A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A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s>
  <pageMargins left="0.7" right="0.7" top="0.75" bottom="0.75" header="0.3" footer="0.3"/>
  <pageSetup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63"/>
  <sheetViews>
    <sheetView topLeftCell="A44" zoomScale="70" zoomScaleNormal="70" workbookViewId="0">
      <selection activeCell="O93" sqref="O93: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1100</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63"/>
      <c r="I14" s="56"/>
      <c r="J14" s="56"/>
      <c r="K14" s="56"/>
      <c r="L14" s="56"/>
      <c r="M14" s="56"/>
      <c r="N14" s="55"/>
    </row>
    <row r="15" spans="2:16" x14ac:dyDescent="0.25">
      <c r="B15" s="493"/>
      <c r="C15" s="494"/>
      <c r="D15" s="303">
        <v>2</v>
      </c>
      <c r="E15" s="3">
        <v>313242150</v>
      </c>
      <c r="F15" s="131">
        <v>150</v>
      </c>
      <c r="G15" s="63"/>
      <c r="I15" s="57"/>
      <c r="J15" s="57"/>
      <c r="K15" s="57"/>
      <c r="L15" s="57"/>
      <c r="M15" s="57"/>
      <c r="N15" s="55"/>
    </row>
    <row r="16" spans="2:16" x14ac:dyDescent="0.25">
      <c r="B16" s="493"/>
      <c r="C16" s="494"/>
      <c r="D16" s="303">
        <v>7</v>
      </c>
      <c r="E16" s="3">
        <v>626484300</v>
      </c>
      <c r="F16" s="131">
        <v>300</v>
      </c>
      <c r="G16" s="63"/>
      <c r="I16" s="57"/>
      <c r="J16" s="57"/>
      <c r="K16" s="57"/>
      <c r="L16" s="57"/>
      <c r="M16" s="57"/>
      <c r="N16" s="55"/>
    </row>
    <row r="17" spans="1:14" x14ac:dyDescent="0.25">
      <c r="B17" s="493"/>
      <c r="C17" s="494"/>
      <c r="D17" s="303">
        <v>11</v>
      </c>
      <c r="E17" s="3">
        <v>488338350</v>
      </c>
      <c r="F17" s="131">
        <v>210</v>
      </c>
      <c r="G17" s="63"/>
      <c r="I17" s="57"/>
      <c r="J17" s="57"/>
      <c r="K17" s="57"/>
      <c r="L17" s="57"/>
      <c r="M17" s="57"/>
      <c r="N17" s="55"/>
    </row>
    <row r="18" spans="1:14" x14ac:dyDescent="0.25">
      <c r="B18" s="493"/>
      <c r="C18" s="494"/>
      <c r="D18" s="303">
        <v>12</v>
      </c>
      <c r="E18" s="3">
        <v>208828100</v>
      </c>
      <c r="F18" s="131">
        <v>100</v>
      </c>
      <c r="G18" s="63"/>
      <c r="I18" s="57"/>
      <c r="J18" s="57"/>
      <c r="K18" s="57"/>
      <c r="L18" s="57"/>
      <c r="M18" s="57"/>
      <c r="N18" s="55"/>
    </row>
    <row r="19" spans="1:14" x14ac:dyDescent="0.25">
      <c r="B19" s="493"/>
      <c r="C19" s="494"/>
      <c r="D19" s="303">
        <v>13</v>
      </c>
      <c r="E19" s="3">
        <v>721799950</v>
      </c>
      <c r="F19" s="131">
        <v>290</v>
      </c>
      <c r="G19" s="63"/>
      <c r="I19" s="57"/>
      <c r="J19" s="57"/>
      <c r="K19" s="57"/>
      <c r="L19" s="57"/>
      <c r="M19" s="57"/>
      <c r="N19" s="55"/>
    </row>
    <row r="20" spans="1:14" x14ac:dyDescent="0.25">
      <c r="B20" s="493"/>
      <c r="C20" s="494"/>
      <c r="D20" s="303">
        <v>14</v>
      </c>
      <c r="E20" s="3">
        <v>651117800</v>
      </c>
      <c r="F20" s="131">
        <v>280</v>
      </c>
      <c r="G20" s="63"/>
      <c r="I20" s="57"/>
      <c r="J20" s="57"/>
      <c r="K20" s="57"/>
      <c r="L20" s="57"/>
      <c r="M20" s="57"/>
      <c r="N20" s="55"/>
    </row>
    <row r="21" spans="1:14" x14ac:dyDescent="0.25">
      <c r="B21" s="493"/>
      <c r="C21" s="494"/>
      <c r="D21" s="303">
        <v>16</v>
      </c>
      <c r="E21" s="3">
        <v>1755833774</v>
      </c>
      <c r="F21" s="131">
        <v>718</v>
      </c>
      <c r="G21" s="63"/>
      <c r="I21" s="57"/>
      <c r="J21" s="57"/>
      <c r="K21" s="57"/>
      <c r="L21" s="57"/>
      <c r="M21" s="57"/>
      <c r="N21" s="55"/>
    </row>
    <row r="22" spans="1:14" x14ac:dyDescent="0.25">
      <c r="B22" s="493"/>
      <c r="C22" s="494"/>
      <c r="D22" s="303">
        <v>20</v>
      </c>
      <c r="E22" s="3">
        <v>902973570</v>
      </c>
      <c r="F22" s="131">
        <v>390</v>
      </c>
      <c r="G22" s="63"/>
      <c r="I22" s="57"/>
      <c r="J22" s="57"/>
      <c r="K22" s="57"/>
      <c r="L22" s="57"/>
      <c r="M22" s="57"/>
      <c r="N22" s="55"/>
    </row>
    <row r="23" spans="1:14" x14ac:dyDescent="0.25">
      <c r="B23" s="493"/>
      <c r="C23" s="494"/>
      <c r="D23" s="303">
        <v>21</v>
      </c>
      <c r="E23" s="3">
        <v>1200917298</v>
      </c>
      <c r="F23" s="131">
        <v>546</v>
      </c>
      <c r="G23" s="63"/>
      <c r="I23" s="57"/>
      <c r="J23" s="57"/>
      <c r="K23" s="57"/>
      <c r="L23" s="57"/>
      <c r="M23" s="57"/>
      <c r="N23" s="55"/>
    </row>
    <row r="24" spans="1:14" x14ac:dyDescent="0.25">
      <c r="B24" s="495"/>
      <c r="C24" s="496"/>
      <c r="D24" s="303">
        <v>22</v>
      </c>
      <c r="E24" s="3">
        <v>417652200</v>
      </c>
      <c r="F24" s="131">
        <v>200</v>
      </c>
      <c r="G24" s="63"/>
      <c r="I24" s="57"/>
      <c r="J24" s="57"/>
      <c r="K24" s="57"/>
      <c r="L24" s="57"/>
      <c r="M24" s="57"/>
      <c r="N24" s="55"/>
    </row>
    <row r="25" spans="1:14" x14ac:dyDescent="0.25">
      <c r="B25" s="474" t="s">
        <v>13</v>
      </c>
      <c r="C25" s="475"/>
      <c r="D25" s="303"/>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+F21*80%</f>
        <v>574.4</v>
      </c>
      <c r="D27" s="57"/>
      <c r="E27" s="4">
        <f>+E21</f>
        <v>1755833774</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772</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309" t="s">
        <v>68</v>
      </c>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422">
        <f>+D42+D43</f>
        <v>0</v>
      </c>
      <c r="F42" s="42"/>
      <c r="G42" s="42"/>
      <c r="H42" s="42"/>
      <c r="I42" s="54"/>
      <c r="J42" s="54"/>
      <c r="K42" s="54"/>
      <c r="L42" s="54"/>
      <c r="M42" s="54"/>
      <c r="N42" s="55"/>
    </row>
    <row r="43" spans="1:14" ht="57" x14ac:dyDescent="0.25">
      <c r="A43" s="65"/>
      <c r="B43" s="70" t="s">
        <v>143</v>
      </c>
      <c r="C43" s="71">
        <v>60</v>
      </c>
      <c r="D43" s="185">
        <f>+F162</f>
        <v>0</v>
      </c>
      <c r="E43" s="423"/>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24" t="s">
        <v>34</v>
      </c>
      <c r="N47" s="42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908</v>
      </c>
      <c r="C51" s="75" t="s">
        <v>908</v>
      </c>
      <c r="D51" s="76" t="s">
        <v>668</v>
      </c>
      <c r="E51" s="247">
        <v>103</v>
      </c>
      <c r="F51" s="78" t="s">
        <v>135</v>
      </c>
      <c r="G51" s="79"/>
      <c r="H51" s="81">
        <v>40557</v>
      </c>
      <c r="I51" s="81">
        <v>40908</v>
      </c>
      <c r="J51" s="81" t="s">
        <v>136</v>
      </c>
      <c r="K51" s="134">
        <v>0</v>
      </c>
      <c r="L51" s="134">
        <v>11</v>
      </c>
      <c r="M51" s="139">
        <v>925</v>
      </c>
      <c r="N51" s="82"/>
      <c r="O51" s="83">
        <v>590840437</v>
      </c>
      <c r="P51" s="83" t="s">
        <v>910</v>
      </c>
      <c r="Q51" s="84" t="s">
        <v>250</v>
      </c>
      <c r="R51" s="85"/>
      <c r="S51" s="85"/>
      <c r="T51" s="85"/>
      <c r="U51" s="85"/>
      <c r="V51" s="85"/>
      <c r="W51" s="85"/>
      <c r="X51" s="85"/>
      <c r="Y51" s="85"/>
      <c r="Z51" s="85"/>
    </row>
    <row r="52" spans="1:26" s="86" customFormat="1" ht="45" x14ac:dyDescent="0.25">
      <c r="A52" s="74">
        <f>+A51+1</f>
        <v>2</v>
      </c>
      <c r="B52" s="75" t="s">
        <v>908</v>
      </c>
      <c r="C52" s="75" t="s">
        <v>908</v>
      </c>
      <c r="D52" s="76" t="s">
        <v>668</v>
      </c>
      <c r="E52" s="138">
        <v>72</v>
      </c>
      <c r="F52" s="78" t="s">
        <v>135</v>
      </c>
      <c r="G52" s="79"/>
      <c r="H52" s="81">
        <v>41327</v>
      </c>
      <c r="I52" s="81">
        <v>41639</v>
      </c>
      <c r="J52" s="81" t="s">
        <v>136</v>
      </c>
      <c r="K52" s="134">
        <v>0</v>
      </c>
      <c r="L52" s="134">
        <v>11</v>
      </c>
      <c r="M52" s="139">
        <v>715</v>
      </c>
      <c r="N52" s="82"/>
      <c r="O52" s="83">
        <v>715532002</v>
      </c>
      <c r="P52" s="83" t="s">
        <v>911</v>
      </c>
      <c r="Q52" s="84" t="s">
        <v>250</v>
      </c>
      <c r="R52" s="85"/>
      <c r="S52" s="85"/>
      <c r="T52" s="85"/>
      <c r="U52" s="85"/>
      <c r="V52" s="85"/>
      <c r="W52" s="85"/>
      <c r="X52" s="85"/>
      <c r="Y52" s="85"/>
      <c r="Z52" s="85"/>
    </row>
    <row r="53" spans="1:26" s="86" customFormat="1" ht="45" x14ac:dyDescent="0.25">
      <c r="A53" s="74">
        <f t="shared" ref="A53:A54" si="0">+A52+1</f>
        <v>3</v>
      </c>
      <c r="B53" s="75" t="s">
        <v>908</v>
      </c>
      <c r="C53" s="75" t="s">
        <v>908</v>
      </c>
      <c r="D53" s="76" t="s">
        <v>668</v>
      </c>
      <c r="E53" s="138">
        <v>2</v>
      </c>
      <c r="F53" s="78" t="s">
        <v>135</v>
      </c>
      <c r="G53" s="79"/>
      <c r="H53" s="81">
        <v>40924</v>
      </c>
      <c r="I53" s="81">
        <v>41273</v>
      </c>
      <c r="J53" s="81" t="s">
        <v>136</v>
      </c>
      <c r="K53" s="134">
        <v>0</v>
      </c>
      <c r="L53" s="134">
        <v>11</v>
      </c>
      <c r="M53" s="139">
        <v>854</v>
      </c>
      <c r="N53" s="135"/>
      <c r="O53" s="83">
        <v>931912024</v>
      </c>
      <c r="P53" s="83" t="s">
        <v>912</v>
      </c>
      <c r="Q53" s="84" t="s">
        <v>250</v>
      </c>
      <c r="R53" s="85"/>
      <c r="S53" s="85"/>
      <c r="T53" s="85"/>
      <c r="U53" s="85"/>
      <c r="V53" s="85"/>
      <c r="W53" s="85"/>
      <c r="X53" s="85"/>
      <c r="Y53" s="85"/>
      <c r="Z53" s="85"/>
    </row>
    <row r="54" spans="1:26" s="86" customFormat="1" ht="45" x14ac:dyDescent="0.25">
      <c r="A54" s="74">
        <f t="shared" si="0"/>
        <v>4</v>
      </c>
      <c r="B54" s="75" t="s">
        <v>908</v>
      </c>
      <c r="C54" s="75" t="s">
        <v>908</v>
      </c>
      <c r="D54" s="75" t="s">
        <v>249</v>
      </c>
      <c r="E54" s="138">
        <v>79</v>
      </c>
      <c r="F54" s="78" t="s">
        <v>135</v>
      </c>
      <c r="G54" s="79"/>
      <c r="H54" s="81">
        <v>41662</v>
      </c>
      <c r="I54" s="81">
        <v>41942</v>
      </c>
      <c r="J54" s="81" t="s">
        <v>136</v>
      </c>
      <c r="K54" s="134">
        <v>0</v>
      </c>
      <c r="L54" s="134">
        <v>9</v>
      </c>
      <c r="M54" s="139">
        <v>742</v>
      </c>
      <c r="N54" s="82"/>
      <c r="O54" s="83">
        <v>893914246</v>
      </c>
      <c r="P54" s="83" t="s">
        <v>913</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0</v>
      </c>
      <c r="D59" s="185"/>
      <c r="E59" s="244" t="s">
        <v>772</v>
      </c>
      <c r="F59" s="96"/>
      <c r="G59" s="96"/>
      <c r="H59" s="96"/>
      <c r="I59" s="96"/>
      <c r="J59" s="96"/>
      <c r="K59" s="96"/>
      <c r="L59" s="96"/>
      <c r="M59" s="96"/>
    </row>
    <row r="60" spans="1:26" ht="30" customHeight="1" x14ac:dyDescent="0.25">
      <c r="B60" s="94" t="s">
        <v>24</v>
      </c>
      <c r="C60" s="95">
        <f>+M55</f>
        <v>3236</v>
      </c>
      <c r="D60" s="185" t="s">
        <v>68</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8" t="s">
        <v>100</v>
      </c>
      <c r="C63" s="438"/>
      <c r="D63" s="438"/>
      <c r="E63" s="438"/>
      <c r="F63" s="438"/>
      <c r="G63" s="438"/>
      <c r="H63" s="438"/>
      <c r="I63" s="438"/>
      <c r="J63" s="438"/>
      <c r="K63" s="438"/>
      <c r="L63" s="438"/>
      <c r="M63" s="438"/>
      <c r="N63" s="438"/>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x14ac:dyDescent="0.25">
      <c r="B67" s="98"/>
      <c r="C67" s="98"/>
      <c r="D67" s="43"/>
      <c r="E67" s="43"/>
      <c r="F67" s="99"/>
      <c r="G67" s="99"/>
      <c r="H67" s="99"/>
      <c r="I67" s="98"/>
      <c r="J67" s="98"/>
      <c r="K67" s="69"/>
      <c r="L67" s="69"/>
      <c r="M67" s="69"/>
      <c r="N67" s="69"/>
      <c r="O67" s="428"/>
      <c r="P67" s="429"/>
      <c r="Q67" s="69"/>
    </row>
    <row r="68" spans="2:17" x14ac:dyDescent="0.25">
      <c r="B68" s="98"/>
      <c r="C68" s="98"/>
      <c r="D68" s="43"/>
      <c r="E68" s="43"/>
      <c r="F68" s="99"/>
      <c r="G68" s="99"/>
      <c r="H68" s="99"/>
      <c r="I68" s="98"/>
      <c r="J68" s="98"/>
      <c r="K68" s="69"/>
      <c r="L68" s="69"/>
      <c r="M68" s="69"/>
      <c r="N68" s="69"/>
      <c r="O68" s="182"/>
      <c r="P68" s="183"/>
      <c r="Q68" s="69"/>
    </row>
    <row r="69" spans="2:17" x14ac:dyDescent="0.25">
      <c r="B69" s="98"/>
      <c r="C69" s="98"/>
      <c r="D69" s="43"/>
      <c r="E69" s="43"/>
      <c r="F69" s="99"/>
      <c r="G69" s="99"/>
      <c r="H69" s="99"/>
      <c r="I69" s="98"/>
      <c r="J69" s="98"/>
      <c r="K69" s="69"/>
      <c r="L69" s="69"/>
      <c r="M69" s="69"/>
      <c r="N69" s="69"/>
      <c r="O69" s="182"/>
      <c r="P69" s="183"/>
      <c r="Q69" s="69"/>
    </row>
    <row r="70" spans="2:17" x14ac:dyDescent="0.25">
      <c r="B70" s="98"/>
      <c r="C70" s="98"/>
      <c r="D70" s="43"/>
      <c r="E70" s="43"/>
      <c r="F70" s="99"/>
      <c r="G70" s="99"/>
      <c r="H70" s="99"/>
      <c r="I70" s="98"/>
      <c r="J70" s="98"/>
      <c r="K70" s="69"/>
      <c r="L70" s="69"/>
      <c r="M70" s="69"/>
      <c r="N70" s="69"/>
      <c r="O70" s="182"/>
      <c r="P70" s="183"/>
      <c r="Q70" s="69"/>
    </row>
    <row r="71" spans="2:17" x14ac:dyDescent="0.25">
      <c r="B71" s="98"/>
      <c r="C71" s="98"/>
      <c r="D71" s="43"/>
      <c r="E71" s="43"/>
      <c r="F71" s="99"/>
      <c r="G71" s="99"/>
      <c r="H71" s="99"/>
      <c r="I71" s="98"/>
      <c r="J71" s="98"/>
      <c r="K71" s="69"/>
      <c r="L71" s="69"/>
      <c r="M71" s="69"/>
      <c r="N71" s="69"/>
      <c r="O71" s="428"/>
      <c r="P71" s="429"/>
      <c r="Q71" s="69"/>
    </row>
    <row r="72" spans="2:17" x14ac:dyDescent="0.25">
      <c r="B72" s="44" t="s">
        <v>1</v>
      </c>
    </row>
    <row r="73" spans="2:17" x14ac:dyDescent="0.25">
      <c r="B73" s="44" t="s">
        <v>36</v>
      </c>
    </row>
    <row r="74" spans="2:17" x14ac:dyDescent="0.25">
      <c r="B74" s="44" t="s">
        <v>61</v>
      </c>
    </row>
    <row r="77" spans="2:17" ht="26.25" x14ac:dyDescent="0.25">
      <c r="B77" s="433" t="s">
        <v>37</v>
      </c>
      <c r="C77" s="434"/>
      <c r="D77" s="434"/>
      <c r="E77" s="434"/>
      <c r="F77" s="434"/>
      <c r="G77" s="434"/>
      <c r="H77" s="434"/>
      <c r="I77" s="434"/>
      <c r="J77" s="434"/>
      <c r="K77" s="434"/>
      <c r="L77" s="434"/>
      <c r="M77" s="434"/>
      <c r="N77" s="434"/>
      <c r="O77" s="434"/>
      <c r="P77" s="434"/>
      <c r="Q77" s="434"/>
    </row>
    <row r="82" spans="2:17" ht="76.5" customHeight="1" x14ac:dyDescent="0.25">
      <c r="B82" s="441" t="s">
        <v>0</v>
      </c>
      <c r="C82" s="441" t="s">
        <v>38</v>
      </c>
      <c r="D82" s="441" t="s">
        <v>39</v>
      </c>
      <c r="E82" s="441" t="s">
        <v>112</v>
      </c>
      <c r="F82" s="441" t="s">
        <v>114</v>
      </c>
      <c r="G82" s="441" t="s">
        <v>115</v>
      </c>
      <c r="H82" s="441" t="s">
        <v>116</v>
      </c>
      <c r="I82" s="441" t="s">
        <v>113</v>
      </c>
      <c r="J82" s="439" t="s">
        <v>117</v>
      </c>
      <c r="K82" s="443"/>
      <c r="L82" s="440"/>
      <c r="M82" s="441" t="s">
        <v>121</v>
      </c>
      <c r="N82" s="441" t="s">
        <v>40</v>
      </c>
      <c r="O82" s="441" t="s">
        <v>41</v>
      </c>
      <c r="P82" s="445" t="s">
        <v>3</v>
      </c>
      <c r="Q82" s="446"/>
    </row>
    <row r="83" spans="2:17" ht="76.5" customHeight="1" x14ac:dyDescent="0.25">
      <c r="B83" s="442"/>
      <c r="C83" s="442"/>
      <c r="D83" s="442"/>
      <c r="E83" s="442"/>
      <c r="F83" s="442"/>
      <c r="G83" s="442"/>
      <c r="H83" s="442"/>
      <c r="I83" s="442"/>
      <c r="J83" s="197" t="s">
        <v>118</v>
      </c>
      <c r="K83" s="197" t="s">
        <v>262</v>
      </c>
      <c r="L83" s="197" t="s">
        <v>120</v>
      </c>
      <c r="M83" s="442"/>
      <c r="N83" s="442"/>
      <c r="O83" s="442"/>
      <c r="P83" s="447"/>
      <c r="Q83" s="448"/>
    </row>
    <row r="84" spans="2:17" ht="339.75" customHeight="1" x14ac:dyDescent="0.25">
      <c r="B84" s="455" t="s">
        <v>42</v>
      </c>
      <c r="C84" s="484" t="s">
        <v>1101</v>
      </c>
      <c r="D84" s="484" t="s">
        <v>1102</v>
      </c>
      <c r="E84" s="422">
        <v>40094271</v>
      </c>
      <c r="F84" s="502" t="s">
        <v>1103</v>
      </c>
      <c r="G84" s="502" t="s">
        <v>1074</v>
      </c>
      <c r="H84" s="461">
        <v>41390</v>
      </c>
      <c r="I84" s="422" t="s">
        <v>195</v>
      </c>
      <c r="J84" s="101" t="s">
        <v>916</v>
      </c>
      <c r="K84" s="101" t="s">
        <v>1087</v>
      </c>
      <c r="L84" s="152" t="s">
        <v>1104</v>
      </c>
      <c r="M84" s="422" t="s">
        <v>135</v>
      </c>
      <c r="N84" s="422" t="s">
        <v>135</v>
      </c>
      <c r="O84" s="422" t="s">
        <v>135</v>
      </c>
      <c r="P84" s="415"/>
      <c r="Q84" s="416"/>
    </row>
    <row r="85" spans="2:17" ht="158.25" customHeight="1" x14ac:dyDescent="0.25">
      <c r="B85" s="465"/>
      <c r="C85" s="514"/>
      <c r="D85" s="514"/>
      <c r="E85" s="451"/>
      <c r="F85" s="503"/>
      <c r="G85" s="503"/>
      <c r="H85" s="505"/>
      <c r="I85" s="451"/>
      <c r="J85" s="455" t="s">
        <v>1060</v>
      </c>
      <c r="K85" s="461" t="s">
        <v>1105</v>
      </c>
      <c r="L85" s="502" t="s">
        <v>1106</v>
      </c>
      <c r="M85" s="451"/>
      <c r="N85" s="451"/>
      <c r="O85" s="451"/>
      <c r="P85" s="506"/>
      <c r="Q85" s="507"/>
    </row>
    <row r="86" spans="2:17" ht="40.5" customHeight="1" x14ac:dyDescent="0.25">
      <c r="B86" s="456"/>
      <c r="C86" s="485"/>
      <c r="D86" s="485"/>
      <c r="E86" s="423"/>
      <c r="F86" s="504"/>
      <c r="G86" s="504"/>
      <c r="H86" s="458"/>
      <c r="I86" s="423"/>
      <c r="J86" s="456"/>
      <c r="K86" s="456"/>
      <c r="L86" s="504"/>
      <c r="M86" s="423"/>
      <c r="N86" s="423"/>
      <c r="O86" s="423"/>
      <c r="P86" s="417"/>
      <c r="Q86" s="418"/>
    </row>
    <row r="87" spans="2:17" ht="310.5" customHeight="1" x14ac:dyDescent="0.25">
      <c r="B87" s="455" t="s">
        <v>42</v>
      </c>
      <c r="C87" s="484" t="s">
        <v>1101</v>
      </c>
      <c r="D87" s="455" t="s">
        <v>1107</v>
      </c>
      <c r="E87" s="455">
        <v>52211158</v>
      </c>
      <c r="F87" s="455" t="s">
        <v>1108</v>
      </c>
      <c r="G87" s="455" t="s">
        <v>263</v>
      </c>
      <c r="H87" s="461">
        <v>40634</v>
      </c>
      <c r="I87" s="455" t="s">
        <v>195</v>
      </c>
      <c r="J87" s="101" t="s">
        <v>916</v>
      </c>
      <c r="K87" s="248" t="s">
        <v>1025</v>
      </c>
      <c r="L87" s="193" t="s">
        <v>1088</v>
      </c>
      <c r="M87" s="422" t="s">
        <v>135</v>
      </c>
      <c r="N87" s="422" t="s">
        <v>135</v>
      </c>
      <c r="O87" s="422" t="s">
        <v>135</v>
      </c>
      <c r="P87" s="415"/>
      <c r="Q87" s="416"/>
    </row>
    <row r="88" spans="2:17" ht="200.25" customHeight="1" x14ac:dyDescent="0.25">
      <c r="B88" s="465"/>
      <c r="C88" s="514"/>
      <c r="D88" s="465"/>
      <c r="E88" s="465"/>
      <c r="F88" s="465"/>
      <c r="G88" s="465"/>
      <c r="H88" s="465"/>
      <c r="I88" s="465"/>
      <c r="J88" s="101" t="s">
        <v>916</v>
      </c>
      <c r="K88" s="101" t="s">
        <v>1109</v>
      </c>
      <c r="L88" s="152" t="s">
        <v>1110</v>
      </c>
      <c r="M88" s="451"/>
      <c r="N88" s="451"/>
      <c r="O88" s="451"/>
      <c r="P88" s="506"/>
      <c r="Q88" s="507"/>
    </row>
    <row r="89" spans="2:17" ht="90" customHeight="1" x14ac:dyDescent="0.25">
      <c r="B89" s="456"/>
      <c r="C89" s="485"/>
      <c r="D89" s="456"/>
      <c r="E89" s="456"/>
      <c r="F89" s="456"/>
      <c r="G89" s="456"/>
      <c r="H89" s="456"/>
      <c r="I89" s="456"/>
      <c r="J89" s="249" t="s">
        <v>1111</v>
      </c>
      <c r="K89" s="249" t="s">
        <v>1112</v>
      </c>
      <c r="L89" s="249" t="s">
        <v>1113</v>
      </c>
      <c r="M89" s="423"/>
      <c r="N89" s="423"/>
      <c r="O89" s="423"/>
      <c r="P89" s="417"/>
      <c r="Q89" s="418"/>
    </row>
    <row r="90" spans="2:17" ht="102" customHeight="1" x14ac:dyDescent="0.25">
      <c r="B90" s="422" t="s">
        <v>42</v>
      </c>
      <c r="C90" s="422" t="s">
        <v>1101</v>
      </c>
      <c r="D90" s="499" t="s">
        <v>1114</v>
      </c>
      <c r="E90" s="422">
        <v>17641889</v>
      </c>
      <c r="F90" s="499" t="s">
        <v>730</v>
      </c>
      <c r="G90" s="502" t="s">
        <v>263</v>
      </c>
      <c r="H90" s="457">
        <v>39990</v>
      </c>
      <c r="I90" s="422">
        <v>51457</v>
      </c>
      <c r="J90" s="101" t="s">
        <v>1115</v>
      </c>
      <c r="K90" s="101" t="s">
        <v>1116</v>
      </c>
      <c r="L90" s="152" t="s">
        <v>1117</v>
      </c>
      <c r="M90" s="422" t="s">
        <v>135</v>
      </c>
      <c r="N90" s="422" t="s">
        <v>135</v>
      </c>
      <c r="O90" s="422" t="s">
        <v>135</v>
      </c>
      <c r="P90" s="415"/>
      <c r="Q90" s="416"/>
    </row>
    <row r="91" spans="2:17" ht="87.75" customHeight="1" x14ac:dyDescent="0.25">
      <c r="B91" s="451"/>
      <c r="C91" s="451"/>
      <c r="D91" s="500"/>
      <c r="E91" s="451"/>
      <c r="F91" s="500"/>
      <c r="G91" s="500"/>
      <c r="H91" s="451"/>
      <c r="I91" s="451"/>
      <c r="J91" s="455" t="s">
        <v>916</v>
      </c>
      <c r="K91" s="455" t="s">
        <v>694</v>
      </c>
      <c r="L91" s="522" t="s">
        <v>1118</v>
      </c>
      <c r="M91" s="451"/>
      <c r="N91" s="451"/>
      <c r="O91" s="451"/>
      <c r="P91" s="506"/>
      <c r="Q91" s="507"/>
    </row>
    <row r="92" spans="2:17" ht="277.5" customHeight="1" x14ac:dyDescent="0.25">
      <c r="B92" s="423"/>
      <c r="C92" s="423"/>
      <c r="D92" s="501"/>
      <c r="E92" s="423"/>
      <c r="F92" s="501"/>
      <c r="G92" s="501"/>
      <c r="H92" s="423"/>
      <c r="I92" s="423"/>
      <c r="J92" s="456"/>
      <c r="K92" s="456"/>
      <c r="L92" s="523"/>
      <c r="M92" s="423"/>
      <c r="N92" s="423"/>
      <c r="O92" s="423"/>
      <c r="P92" s="417"/>
      <c r="Q92" s="418"/>
    </row>
    <row r="93" spans="2:17" ht="102.75" customHeight="1" x14ac:dyDescent="0.25">
      <c r="B93" s="455" t="s">
        <v>43</v>
      </c>
      <c r="C93" s="455" t="s">
        <v>1101</v>
      </c>
      <c r="D93" s="455" t="s">
        <v>1119</v>
      </c>
      <c r="E93" s="455">
        <v>1117498813</v>
      </c>
      <c r="F93" s="455" t="s">
        <v>1120</v>
      </c>
      <c r="G93" s="455" t="s">
        <v>301</v>
      </c>
      <c r="H93" s="461">
        <v>41258</v>
      </c>
      <c r="I93" s="422">
        <v>133116</v>
      </c>
      <c r="J93" s="101" t="s">
        <v>1121</v>
      </c>
      <c r="K93" s="101" t="s">
        <v>1122</v>
      </c>
      <c r="L93" s="193" t="s">
        <v>290</v>
      </c>
      <c r="M93" s="422" t="s">
        <v>135</v>
      </c>
      <c r="N93" s="422" t="s">
        <v>135</v>
      </c>
      <c r="O93" s="422" t="s">
        <v>135</v>
      </c>
      <c r="P93" s="415"/>
      <c r="Q93" s="416"/>
    </row>
    <row r="94" spans="2:17" ht="123" customHeight="1" x14ac:dyDescent="0.25">
      <c r="B94" s="456"/>
      <c r="C94" s="456"/>
      <c r="D94" s="456"/>
      <c r="E94" s="456"/>
      <c r="F94" s="456"/>
      <c r="G94" s="456"/>
      <c r="H94" s="462"/>
      <c r="I94" s="423"/>
      <c r="J94" s="101" t="s">
        <v>238</v>
      </c>
      <c r="K94" s="101" t="s">
        <v>1123</v>
      </c>
      <c r="L94" s="152" t="s">
        <v>1124</v>
      </c>
      <c r="M94" s="423"/>
      <c r="N94" s="423" t="s">
        <v>135</v>
      </c>
      <c r="O94" s="423"/>
      <c r="P94" s="417"/>
      <c r="Q94" s="418"/>
    </row>
    <row r="95" spans="2:17" ht="123" customHeight="1" x14ac:dyDescent="0.25">
      <c r="B95" s="455" t="s">
        <v>43</v>
      </c>
      <c r="C95" s="455" t="s">
        <v>1101</v>
      </c>
      <c r="D95" s="455" t="s">
        <v>1125</v>
      </c>
      <c r="E95" s="455">
        <v>30508734</v>
      </c>
      <c r="F95" s="455" t="s">
        <v>1120</v>
      </c>
      <c r="G95" s="455" t="s">
        <v>301</v>
      </c>
      <c r="H95" s="461">
        <v>41255</v>
      </c>
      <c r="I95" s="516" t="s">
        <v>1556</v>
      </c>
      <c r="J95" s="101" t="s">
        <v>916</v>
      </c>
      <c r="K95" s="101" t="s">
        <v>1126</v>
      </c>
      <c r="L95" s="152" t="s">
        <v>1127</v>
      </c>
      <c r="M95" s="422" t="s">
        <v>135</v>
      </c>
      <c r="N95" s="422" t="s">
        <v>135</v>
      </c>
      <c r="O95" s="422" t="s">
        <v>135</v>
      </c>
      <c r="P95" s="415"/>
      <c r="Q95" s="416"/>
    </row>
    <row r="96" spans="2:17" ht="237.75" customHeight="1" x14ac:dyDescent="0.25">
      <c r="B96" s="456"/>
      <c r="C96" s="456"/>
      <c r="D96" s="456"/>
      <c r="E96" s="456"/>
      <c r="F96" s="456"/>
      <c r="G96" s="456"/>
      <c r="H96" s="456"/>
      <c r="I96" s="518"/>
      <c r="J96" s="101" t="s">
        <v>916</v>
      </c>
      <c r="K96" s="101" t="s">
        <v>1128</v>
      </c>
      <c r="L96" s="152" t="s">
        <v>1129</v>
      </c>
      <c r="M96" s="423"/>
      <c r="N96" s="423"/>
      <c r="O96" s="423"/>
      <c r="P96" s="417"/>
      <c r="Q96" s="418"/>
    </row>
    <row r="97" spans="2:17" ht="340.5" customHeight="1" x14ac:dyDescent="0.25">
      <c r="B97" s="455" t="s">
        <v>42</v>
      </c>
      <c r="C97" s="455" t="s">
        <v>1130</v>
      </c>
      <c r="D97" s="455" t="s">
        <v>1131</v>
      </c>
      <c r="E97" s="455">
        <v>40600153</v>
      </c>
      <c r="F97" s="455" t="s">
        <v>1132</v>
      </c>
      <c r="G97" s="455" t="s">
        <v>1133</v>
      </c>
      <c r="H97" s="461">
        <v>37603</v>
      </c>
      <c r="I97" s="455" t="s">
        <v>195</v>
      </c>
      <c r="J97" s="101" t="s">
        <v>916</v>
      </c>
      <c r="K97" s="101" t="s">
        <v>1134</v>
      </c>
      <c r="L97" s="152" t="s">
        <v>1135</v>
      </c>
      <c r="M97" s="422" t="s">
        <v>135</v>
      </c>
      <c r="N97" s="422" t="s">
        <v>135</v>
      </c>
      <c r="O97" s="422" t="s">
        <v>135</v>
      </c>
      <c r="P97" s="186"/>
      <c r="Q97" s="250"/>
    </row>
    <row r="98" spans="2:17" ht="123" customHeight="1" x14ac:dyDescent="0.25">
      <c r="B98" s="456"/>
      <c r="C98" s="456"/>
      <c r="D98" s="456"/>
      <c r="E98" s="456"/>
      <c r="F98" s="456"/>
      <c r="G98" s="456"/>
      <c r="H98" s="456"/>
      <c r="I98" s="456"/>
      <c r="J98" s="101" t="s">
        <v>916</v>
      </c>
      <c r="K98" s="101" t="s">
        <v>1136</v>
      </c>
      <c r="L98" s="152" t="s">
        <v>1137</v>
      </c>
      <c r="M98" s="423"/>
      <c r="N98" s="423"/>
      <c r="O98" s="423"/>
      <c r="P98" s="186"/>
      <c r="Q98" s="250"/>
    </row>
    <row r="99" spans="2:17" ht="47.25" customHeight="1" x14ac:dyDescent="0.25">
      <c r="B99" s="455" t="s">
        <v>42</v>
      </c>
      <c r="C99" s="455" t="s">
        <v>1130</v>
      </c>
      <c r="D99" s="455" t="s">
        <v>1138</v>
      </c>
      <c r="E99" s="455">
        <v>52260291</v>
      </c>
      <c r="F99" s="455" t="s">
        <v>1120</v>
      </c>
      <c r="G99" s="455" t="s">
        <v>1139</v>
      </c>
      <c r="H99" s="461">
        <v>35651</v>
      </c>
      <c r="I99" s="422">
        <v>119643</v>
      </c>
      <c r="J99" s="101" t="s">
        <v>1140</v>
      </c>
      <c r="K99" s="101" t="s">
        <v>1141</v>
      </c>
      <c r="L99" s="152" t="s">
        <v>1142</v>
      </c>
      <c r="M99" s="422" t="s">
        <v>135</v>
      </c>
      <c r="N99" s="422" t="s">
        <v>135</v>
      </c>
      <c r="O99" s="422" t="s">
        <v>135</v>
      </c>
      <c r="P99" s="486"/>
      <c r="Q99" s="487"/>
    </row>
    <row r="100" spans="2:17" ht="45.75" customHeight="1" x14ac:dyDescent="0.25">
      <c r="B100" s="465"/>
      <c r="C100" s="465"/>
      <c r="D100" s="465"/>
      <c r="E100" s="465"/>
      <c r="F100" s="465"/>
      <c r="G100" s="465"/>
      <c r="H100" s="515"/>
      <c r="I100" s="451"/>
      <c r="J100" s="101" t="s">
        <v>1140</v>
      </c>
      <c r="K100" s="101" t="s">
        <v>1143</v>
      </c>
      <c r="L100" s="152" t="s">
        <v>1144</v>
      </c>
      <c r="M100" s="451"/>
      <c r="N100" s="451"/>
      <c r="O100" s="451"/>
      <c r="P100" s="519"/>
      <c r="Q100" s="520"/>
    </row>
    <row r="101" spans="2:17" ht="381.75" customHeight="1" x14ac:dyDescent="0.25">
      <c r="B101" s="456"/>
      <c r="C101" s="456"/>
      <c r="D101" s="456"/>
      <c r="E101" s="456"/>
      <c r="F101" s="456"/>
      <c r="G101" s="456"/>
      <c r="H101" s="462"/>
      <c r="I101" s="423"/>
      <c r="J101" s="101" t="s">
        <v>916</v>
      </c>
      <c r="K101" s="101" t="s">
        <v>700</v>
      </c>
      <c r="L101" s="152" t="s">
        <v>1145</v>
      </c>
      <c r="M101" s="423"/>
      <c r="N101" s="423"/>
      <c r="O101" s="423"/>
      <c r="P101" s="488"/>
      <c r="Q101" s="489"/>
    </row>
    <row r="102" spans="2:17" ht="225" customHeight="1" x14ac:dyDescent="0.25">
      <c r="B102" s="248" t="s">
        <v>43</v>
      </c>
      <c r="C102" s="191" t="s">
        <v>1130</v>
      </c>
      <c r="D102" s="191" t="s">
        <v>1146</v>
      </c>
      <c r="E102" s="191">
        <v>40784250</v>
      </c>
      <c r="F102" s="191" t="s">
        <v>1147</v>
      </c>
      <c r="G102" s="191" t="s">
        <v>1148</v>
      </c>
      <c r="H102" s="251" t="s">
        <v>1149</v>
      </c>
      <c r="I102" s="181">
        <v>134565</v>
      </c>
      <c r="J102" s="101" t="s">
        <v>916</v>
      </c>
      <c r="K102" s="167" t="s">
        <v>917</v>
      </c>
      <c r="L102" s="152" t="s">
        <v>1150</v>
      </c>
      <c r="M102" s="185" t="s">
        <v>135</v>
      </c>
      <c r="N102" s="185" t="s">
        <v>135</v>
      </c>
      <c r="O102" s="185" t="s">
        <v>135</v>
      </c>
      <c r="P102" s="521"/>
      <c r="Q102" s="524"/>
    </row>
    <row r="103" spans="2:17" ht="123" customHeight="1" x14ac:dyDescent="0.25">
      <c r="B103" s="455" t="s">
        <v>43</v>
      </c>
      <c r="C103" s="455" t="s">
        <v>1130</v>
      </c>
      <c r="D103" s="455" t="s">
        <v>1151</v>
      </c>
      <c r="E103" s="455">
        <v>12197731</v>
      </c>
      <c r="F103" s="455" t="s">
        <v>445</v>
      </c>
      <c r="G103" s="455" t="s">
        <v>375</v>
      </c>
      <c r="H103" s="461">
        <v>39345</v>
      </c>
      <c r="I103" s="422">
        <v>140199</v>
      </c>
      <c r="J103" s="101" t="s">
        <v>1152</v>
      </c>
      <c r="K103" s="101" t="s">
        <v>1153</v>
      </c>
      <c r="L103" s="152" t="s">
        <v>1154</v>
      </c>
      <c r="M103" s="422" t="s">
        <v>135</v>
      </c>
      <c r="N103" s="422" t="s">
        <v>135</v>
      </c>
      <c r="O103" s="422" t="s">
        <v>135</v>
      </c>
      <c r="P103" s="415"/>
      <c r="Q103" s="416"/>
    </row>
    <row r="104" spans="2:17" ht="123" customHeight="1" x14ac:dyDescent="0.25">
      <c r="B104" s="456"/>
      <c r="C104" s="456"/>
      <c r="D104" s="456"/>
      <c r="E104" s="456"/>
      <c r="F104" s="456"/>
      <c r="G104" s="456"/>
      <c r="H104" s="462"/>
      <c r="I104" s="423"/>
      <c r="J104" s="101" t="s">
        <v>1155</v>
      </c>
      <c r="K104" s="101" t="s">
        <v>1156</v>
      </c>
      <c r="L104" s="152" t="s">
        <v>1157</v>
      </c>
      <c r="M104" s="423"/>
      <c r="N104" s="423"/>
      <c r="O104" s="423"/>
      <c r="P104" s="417"/>
      <c r="Q104" s="418"/>
    </row>
    <row r="105" spans="2:17" ht="341.25" customHeight="1" x14ac:dyDescent="0.25">
      <c r="B105" s="455" t="s">
        <v>43</v>
      </c>
      <c r="C105" s="455" t="s">
        <v>1130</v>
      </c>
      <c r="D105" s="455" t="s">
        <v>1158</v>
      </c>
      <c r="E105" s="455">
        <v>1013603321</v>
      </c>
      <c r="F105" s="455" t="s">
        <v>445</v>
      </c>
      <c r="G105" s="455" t="s">
        <v>1159</v>
      </c>
      <c r="H105" s="461">
        <v>41320</v>
      </c>
      <c r="I105" s="422">
        <v>135471</v>
      </c>
      <c r="J105" s="101" t="s">
        <v>1160</v>
      </c>
      <c r="K105" s="101" t="s">
        <v>1161</v>
      </c>
      <c r="L105" s="152" t="s">
        <v>1162</v>
      </c>
      <c r="M105" s="422" t="s">
        <v>135</v>
      </c>
      <c r="N105" s="422" t="s">
        <v>135</v>
      </c>
      <c r="O105" s="422" t="s">
        <v>135</v>
      </c>
      <c r="P105" s="415"/>
      <c r="Q105" s="416"/>
    </row>
    <row r="106" spans="2:17" ht="270.75" customHeight="1" x14ac:dyDescent="0.25">
      <c r="B106" s="456"/>
      <c r="C106" s="456"/>
      <c r="D106" s="456"/>
      <c r="E106" s="456"/>
      <c r="F106" s="456"/>
      <c r="G106" s="456"/>
      <c r="H106" s="462"/>
      <c r="I106" s="423"/>
      <c r="J106" s="101" t="s">
        <v>916</v>
      </c>
      <c r="K106" s="101" t="s">
        <v>1163</v>
      </c>
      <c r="L106" s="152" t="s">
        <v>1164</v>
      </c>
      <c r="M106" s="423"/>
      <c r="N106" s="423"/>
      <c r="O106" s="423"/>
      <c r="P106" s="417"/>
      <c r="Q106" s="418"/>
    </row>
    <row r="108" spans="2:17" ht="15.75" thickBot="1" x14ac:dyDescent="0.3"/>
    <row r="109" spans="2:17" ht="27" thickBot="1" x14ac:dyDescent="0.3">
      <c r="B109" s="430" t="s">
        <v>45</v>
      </c>
      <c r="C109" s="431"/>
      <c r="D109" s="431"/>
      <c r="E109" s="431"/>
      <c r="F109" s="431"/>
      <c r="G109" s="431"/>
      <c r="H109" s="431"/>
      <c r="I109" s="431"/>
      <c r="J109" s="431"/>
      <c r="K109" s="431"/>
      <c r="L109" s="431"/>
      <c r="M109" s="431"/>
      <c r="N109" s="432"/>
    </row>
    <row r="112" spans="2:17" ht="46.15" customHeight="1" x14ac:dyDescent="0.25">
      <c r="B112" s="9" t="s">
        <v>32</v>
      </c>
      <c r="C112" s="9" t="s">
        <v>46</v>
      </c>
      <c r="D112" s="439" t="s">
        <v>3</v>
      </c>
      <c r="E112" s="440"/>
    </row>
    <row r="113" spans="1:26" ht="46.9" customHeight="1" x14ac:dyDescent="0.25">
      <c r="B113" s="101" t="s">
        <v>122</v>
      </c>
      <c r="C113" s="185"/>
      <c r="D113" s="449"/>
      <c r="E113" s="449"/>
    </row>
    <row r="116" spans="1:26" ht="26.25" x14ac:dyDescent="0.25">
      <c r="B116" s="433" t="s">
        <v>63</v>
      </c>
      <c r="C116" s="434"/>
      <c r="D116" s="434"/>
      <c r="E116" s="434"/>
      <c r="F116" s="434"/>
      <c r="G116" s="434"/>
      <c r="H116" s="434"/>
      <c r="I116" s="434"/>
      <c r="J116" s="434"/>
      <c r="K116" s="434"/>
      <c r="L116" s="434"/>
      <c r="M116" s="434"/>
      <c r="N116" s="434"/>
      <c r="O116" s="434"/>
      <c r="P116" s="434"/>
    </row>
    <row r="118" spans="1:26" ht="15.75" thickBot="1" x14ac:dyDescent="0.3"/>
    <row r="119" spans="1:26" ht="27" thickBot="1" x14ac:dyDescent="0.3">
      <c r="B119" s="430" t="s">
        <v>53</v>
      </c>
      <c r="C119" s="431"/>
      <c r="D119" s="431"/>
      <c r="E119" s="431"/>
      <c r="F119" s="431"/>
      <c r="G119" s="431"/>
      <c r="H119" s="431"/>
      <c r="I119" s="431"/>
      <c r="J119" s="431"/>
      <c r="K119" s="431"/>
      <c r="L119" s="431"/>
      <c r="M119" s="431"/>
      <c r="N119" s="432"/>
    </row>
    <row r="121" spans="1:26" ht="15.75" thickBot="1" x14ac:dyDescent="0.3">
      <c r="M121" s="73"/>
      <c r="N121" s="73"/>
    </row>
    <row r="122" spans="1:26" s="54" customFormat="1" ht="109.5" customHeight="1" x14ac:dyDescent="0.25">
      <c r="B122" s="18" t="s">
        <v>144</v>
      </c>
      <c r="C122" s="18" t="s">
        <v>145</v>
      </c>
      <c r="D122" s="18" t="s">
        <v>146</v>
      </c>
      <c r="E122" s="18" t="s">
        <v>44</v>
      </c>
      <c r="F122" s="18" t="s">
        <v>21</v>
      </c>
      <c r="G122" s="18" t="s">
        <v>99</v>
      </c>
      <c r="H122" s="18" t="s">
        <v>16</v>
      </c>
      <c r="I122" s="18" t="s">
        <v>9</v>
      </c>
      <c r="J122" s="18" t="s">
        <v>30</v>
      </c>
      <c r="K122" s="18" t="s">
        <v>60</v>
      </c>
      <c r="L122" s="18" t="s">
        <v>19</v>
      </c>
      <c r="M122" s="17" t="s">
        <v>25</v>
      </c>
      <c r="N122" s="18" t="s">
        <v>147</v>
      </c>
      <c r="O122" s="18" t="s">
        <v>35</v>
      </c>
      <c r="P122" s="192" t="s">
        <v>10</v>
      </c>
      <c r="Q122" s="192" t="s">
        <v>18</v>
      </c>
    </row>
    <row r="123" spans="1:26" s="86" customFormat="1" x14ac:dyDescent="0.25">
      <c r="A123" s="74">
        <v>1</v>
      </c>
      <c r="B123" s="75"/>
      <c r="C123" s="76"/>
      <c r="D123" s="75"/>
      <c r="E123" s="77"/>
      <c r="F123" s="78"/>
      <c r="G123" s="79"/>
      <c r="H123" s="80"/>
      <c r="I123" s="81"/>
      <c r="J123" s="81"/>
      <c r="K123" s="81"/>
      <c r="L123" s="81"/>
      <c r="M123" s="82"/>
      <c r="N123" s="82">
        <f>+M123*G123</f>
        <v>0</v>
      </c>
      <c r="O123" s="83"/>
      <c r="P123" s="83"/>
      <c r="Q123" s="84"/>
      <c r="R123" s="85"/>
      <c r="S123" s="85"/>
      <c r="T123" s="85"/>
      <c r="U123" s="85"/>
      <c r="V123" s="85"/>
      <c r="W123" s="85"/>
      <c r="X123" s="85"/>
      <c r="Y123" s="85"/>
      <c r="Z123" s="85"/>
    </row>
    <row r="124" spans="1:26" s="86" customFormat="1" x14ac:dyDescent="0.25">
      <c r="A124" s="74">
        <f>+A123+1</f>
        <v>2</v>
      </c>
      <c r="B124" s="75"/>
      <c r="C124" s="76"/>
      <c r="D124" s="75"/>
      <c r="E124" s="77"/>
      <c r="F124" s="78"/>
      <c r="G124" s="78"/>
      <c r="H124" s="78"/>
      <c r="I124" s="81"/>
      <c r="J124" s="81"/>
      <c r="K124" s="81"/>
      <c r="L124" s="81"/>
      <c r="M124" s="82"/>
      <c r="N124" s="82"/>
      <c r="O124" s="83"/>
      <c r="P124" s="83"/>
      <c r="Q124" s="84"/>
      <c r="R124" s="85"/>
      <c r="S124" s="85"/>
      <c r="T124" s="85"/>
      <c r="U124" s="85"/>
      <c r="V124" s="85"/>
      <c r="W124" s="85"/>
      <c r="X124" s="85"/>
      <c r="Y124" s="85"/>
      <c r="Z124" s="85"/>
    </row>
    <row r="125" spans="1:26" s="86" customFormat="1" x14ac:dyDescent="0.25">
      <c r="A125" s="74">
        <f t="shared" ref="A125:A130" si="1">+A124+1</f>
        <v>3</v>
      </c>
      <c r="B125" s="75"/>
      <c r="C125" s="76"/>
      <c r="D125" s="75"/>
      <c r="E125" s="77"/>
      <c r="F125" s="78"/>
      <c r="G125" s="78"/>
      <c r="H125" s="78"/>
      <c r="I125" s="81"/>
      <c r="J125" s="81"/>
      <c r="K125" s="81"/>
      <c r="L125" s="81"/>
      <c r="M125" s="82"/>
      <c r="N125" s="82"/>
      <c r="O125" s="83"/>
      <c r="P125" s="83"/>
      <c r="Q125" s="84"/>
      <c r="R125" s="85"/>
      <c r="S125" s="85"/>
      <c r="T125" s="85"/>
      <c r="U125" s="85"/>
      <c r="V125" s="85"/>
      <c r="W125" s="85"/>
      <c r="X125" s="85"/>
      <c r="Y125" s="85"/>
      <c r="Z125" s="85"/>
    </row>
    <row r="126" spans="1:26" s="86" customFormat="1" x14ac:dyDescent="0.25">
      <c r="A126" s="74">
        <f t="shared" si="1"/>
        <v>4</v>
      </c>
      <c r="B126" s="75"/>
      <c r="C126" s="76"/>
      <c r="D126" s="75"/>
      <c r="E126" s="77"/>
      <c r="F126" s="78"/>
      <c r="G126" s="78"/>
      <c r="H126" s="78"/>
      <c r="I126" s="81"/>
      <c r="J126" s="81"/>
      <c r="K126" s="81"/>
      <c r="L126" s="81"/>
      <c r="M126" s="82"/>
      <c r="N126" s="82"/>
      <c r="O126" s="83"/>
      <c r="P126" s="83"/>
      <c r="Q126" s="84"/>
      <c r="R126" s="85"/>
      <c r="S126" s="85"/>
      <c r="T126" s="85"/>
      <c r="U126" s="85"/>
      <c r="V126" s="85"/>
      <c r="W126" s="85"/>
      <c r="X126" s="85"/>
      <c r="Y126" s="85"/>
      <c r="Z126" s="85"/>
    </row>
    <row r="127" spans="1:26" s="86" customFormat="1" x14ac:dyDescent="0.25">
      <c r="A127" s="74">
        <f t="shared" si="1"/>
        <v>5</v>
      </c>
      <c r="B127" s="75"/>
      <c r="C127" s="76"/>
      <c r="D127" s="75"/>
      <c r="E127" s="77"/>
      <c r="F127" s="78"/>
      <c r="G127" s="78"/>
      <c r="H127" s="78"/>
      <c r="I127" s="81"/>
      <c r="J127" s="81"/>
      <c r="K127" s="81"/>
      <c r="L127" s="81"/>
      <c r="M127" s="82"/>
      <c r="N127" s="82"/>
      <c r="O127" s="83"/>
      <c r="P127" s="83"/>
      <c r="Q127" s="84"/>
      <c r="R127" s="85"/>
      <c r="S127" s="85"/>
      <c r="T127" s="85"/>
      <c r="U127" s="85"/>
      <c r="V127" s="85"/>
      <c r="W127" s="85"/>
      <c r="X127" s="85"/>
      <c r="Y127" s="85"/>
      <c r="Z127" s="85"/>
    </row>
    <row r="128" spans="1:26" s="86" customFormat="1" x14ac:dyDescent="0.25">
      <c r="A128" s="74">
        <f t="shared" si="1"/>
        <v>6</v>
      </c>
      <c r="B128" s="75"/>
      <c r="C128" s="76"/>
      <c r="D128" s="75"/>
      <c r="E128" s="77"/>
      <c r="F128" s="78"/>
      <c r="G128" s="78"/>
      <c r="H128" s="78"/>
      <c r="I128" s="81"/>
      <c r="J128" s="81"/>
      <c r="K128" s="81"/>
      <c r="L128" s="81"/>
      <c r="M128" s="82"/>
      <c r="N128" s="82"/>
      <c r="O128" s="83"/>
      <c r="P128" s="83"/>
      <c r="Q128" s="84"/>
      <c r="R128" s="85"/>
      <c r="S128" s="85"/>
      <c r="T128" s="85"/>
      <c r="U128" s="85"/>
      <c r="V128" s="85"/>
      <c r="W128" s="85"/>
      <c r="X128" s="85"/>
      <c r="Y128" s="85"/>
      <c r="Z128" s="85"/>
    </row>
    <row r="129" spans="1:26" s="86" customFormat="1" x14ac:dyDescent="0.25">
      <c r="A129" s="74">
        <f t="shared" si="1"/>
        <v>7</v>
      </c>
      <c r="B129" s="75"/>
      <c r="C129" s="76"/>
      <c r="D129" s="75"/>
      <c r="E129" s="77"/>
      <c r="F129" s="78"/>
      <c r="G129" s="78"/>
      <c r="H129" s="78"/>
      <c r="I129" s="81"/>
      <c r="J129" s="81"/>
      <c r="K129" s="81"/>
      <c r="L129" s="81"/>
      <c r="M129" s="82"/>
      <c r="N129" s="82"/>
      <c r="O129" s="83"/>
      <c r="P129" s="83"/>
      <c r="Q129" s="84"/>
      <c r="R129" s="85"/>
      <c r="S129" s="85"/>
      <c r="T129" s="85"/>
      <c r="U129" s="85"/>
      <c r="V129" s="85"/>
      <c r="W129" s="85"/>
      <c r="X129" s="85"/>
      <c r="Y129" s="85"/>
      <c r="Z129" s="85"/>
    </row>
    <row r="130" spans="1:26" s="86" customFormat="1" x14ac:dyDescent="0.25">
      <c r="A130" s="74">
        <f t="shared" si="1"/>
        <v>8</v>
      </c>
      <c r="B130" s="75"/>
      <c r="C130" s="76"/>
      <c r="D130" s="75"/>
      <c r="E130" s="77"/>
      <c r="F130" s="78"/>
      <c r="G130" s="78"/>
      <c r="H130" s="78"/>
      <c r="I130" s="81"/>
      <c r="J130" s="81"/>
      <c r="K130" s="81"/>
      <c r="L130" s="81"/>
      <c r="M130" s="82"/>
      <c r="N130" s="82"/>
      <c r="O130" s="83"/>
      <c r="P130" s="83"/>
      <c r="Q130" s="84"/>
      <c r="R130" s="85"/>
      <c r="S130" s="85"/>
      <c r="T130" s="85"/>
      <c r="U130" s="85"/>
      <c r="V130" s="85"/>
      <c r="W130" s="85"/>
      <c r="X130" s="85"/>
      <c r="Y130" s="85"/>
      <c r="Z130" s="85"/>
    </row>
    <row r="131" spans="1:26" s="86" customFormat="1" x14ac:dyDescent="0.25">
      <c r="A131" s="74"/>
      <c r="B131" s="87" t="s">
        <v>15</v>
      </c>
      <c r="C131" s="76"/>
      <c r="D131" s="75"/>
      <c r="E131" s="77"/>
      <c r="F131" s="78"/>
      <c r="G131" s="78"/>
      <c r="H131" s="78"/>
      <c r="I131" s="81"/>
      <c r="J131" s="81"/>
      <c r="K131" s="88">
        <f t="shared" ref="K131:N131" si="2">SUM(K123:K130)</f>
        <v>0</v>
      </c>
      <c r="L131" s="88">
        <f t="shared" si="2"/>
        <v>0</v>
      </c>
      <c r="M131" s="89">
        <f t="shared" si="2"/>
        <v>0</v>
      </c>
      <c r="N131" s="88">
        <f t="shared" si="2"/>
        <v>0</v>
      </c>
      <c r="O131" s="83"/>
      <c r="P131" s="83"/>
      <c r="Q131" s="90"/>
    </row>
    <row r="132" spans="1:26" x14ac:dyDescent="0.25">
      <c r="E132" s="91"/>
    </row>
    <row r="133" spans="1:26" ht="18.75" x14ac:dyDescent="0.25">
      <c r="B133" s="94" t="s">
        <v>31</v>
      </c>
      <c r="C133" s="10">
        <f>+K131</f>
        <v>0</v>
      </c>
      <c r="H133" s="96"/>
      <c r="I133" s="96"/>
      <c r="J133" s="96"/>
      <c r="K133" s="96"/>
      <c r="L133" s="96"/>
      <c r="M133" s="96"/>
    </row>
    <row r="135" spans="1:26" ht="15.75" thickBot="1" x14ac:dyDescent="0.3"/>
    <row r="136" spans="1:26" ht="37.15" customHeight="1" thickBot="1" x14ac:dyDescent="0.3">
      <c r="B136" s="11" t="s">
        <v>48</v>
      </c>
      <c r="C136" s="12" t="s">
        <v>49</v>
      </c>
      <c r="D136" s="11" t="s">
        <v>50</v>
      </c>
      <c r="E136" s="12" t="s">
        <v>54</v>
      </c>
    </row>
    <row r="137" spans="1:26" ht="41.45" customHeight="1" x14ac:dyDescent="0.25">
      <c r="B137" s="8" t="s">
        <v>123</v>
      </c>
      <c r="C137" s="102">
        <v>20</v>
      </c>
      <c r="D137" s="102"/>
      <c r="E137" s="450">
        <f>+D137+D138+D139</f>
        <v>0</v>
      </c>
    </row>
    <row r="138" spans="1:26" x14ac:dyDescent="0.25">
      <c r="B138" s="8" t="s">
        <v>124</v>
      </c>
      <c r="C138" s="185">
        <v>30</v>
      </c>
      <c r="D138" s="185">
        <v>0</v>
      </c>
      <c r="E138" s="451"/>
    </row>
    <row r="139" spans="1:26" ht="15.75" thickBot="1" x14ac:dyDescent="0.3">
      <c r="B139" s="8" t="s">
        <v>125</v>
      </c>
      <c r="C139" s="103">
        <v>40</v>
      </c>
      <c r="D139" s="103">
        <v>0</v>
      </c>
      <c r="E139" s="452"/>
    </row>
    <row r="141" spans="1:26" ht="15.75" thickBot="1" x14ac:dyDescent="0.3"/>
    <row r="142" spans="1:26" ht="27" thickBot="1" x14ac:dyDescent="0.3">
      <c r="B142" s="430" t="s">
        <v>51</v>
      </c>
      <c r="C142" s="431"/>
      <c r="D142" s="431"/>
      <c r="E142" s="431"/>
      <c r="F142" s="431"/>
      <c r="G142" s="431"/>
      <c r="H142" s="431"/>
      <c r="I142" s="431"/>
      <c r="J142" s="431"/>
      <c r="K142" s="431"/>
      <c r="L142" s="431"/>
      <c r="M142" s="431"/>
      <c r="N142" s="432"/>
    </row>
    <row r="144" spans="1:26" ht="76.5" customHeight="1" x14ac:dyDescent="0.25">
      <c r="B144" s="197" t="s">
        <v>0</v>
      </c>
      <c r="C144" s="197" t="s">
        <v>38</v>
      </c>
      <c r="D144" s="197" t="s">
        <v>39</v>
      </c>
      <c r="E144" s="197" t="s">
        <v>112</v>
      </c>
      <c r="F144" s="197" t="s">
        <v>114</v>
      </c>
      <c r="G144" s="197" t="s">
        <v>115</v>
      </c>
      <c r="H144" s="197" t="s">
        <v>116</v>
      </c>
      <c r="I144" s="197" t="s">
        <v>113</v>
      </c>
      <c r="J144" s="439" t="s">
        <v>117</v>
      </c>
      <c r="K144" s="443"/>
      <c r="L144" s="440"/>
      <c r="M144" s="197" t="s">
        <v>121</v>
      </c>
      <c r="N144" s="197" t="s">
        <v>40</v>
      </c>
      <c r="O144" s="197" t="s">
        <v>41</v>
      </c>
      <c r="P144" s="439" t="s">
        <v>3</v>
      </c>
      <c r="Q144" s="440"/>
    </row>
    <row r="145" spans="2:17" ht="60.75" customHeight="1" x14ac:dyDescent="0.25">
      <c r="B145" s="100"/>
      <c r="C145" s="100"/>
      <c r="D145" s="98"/>
      <c r="E145" s="98"/>
      <c r="F145" s="98"/>
      <c r="G145" s="98"/>
      <c r="H145" s="98"/>
      <c r="I145" s="43"/>
      <c r="J145" s="43"/>
      <c r="K145" s="100"/>
      <c r="L145" s="98"/>
      <c r="M145" s="69"/>
      <c r="N145" s="69"/>
      <c r="O145" s="69"/>
      <c r="P145" s="449"/>
      <c r="Q145" s="449"/>
    </row>
    <row r="146" spans="2:17" ht="60.75" customHeight="1" x14ac:dyDescent="0.25">
      <c r="B146" s="100"/>
      <c r="C146" s="100"/>
      <c r="D146" s="98"/>
      <c r="E146" s="98"/>
      <c r="F146" s="98"/>
      <c r="G146" s="98"/>
      <c r="H146" s="98"/>
      <c r="I146" s="43"/>
      <c r="J146" s="43"/>
      <c r="K146" s="100"/>
      <c r="L146" s="98"/>
      <c r="M146" s="69"/>
      <c r="N146" s="69"/>
      <c r="O146" s="69"/>
      <c r="P146" s="185"/>
      <c r="Q146" s="185"/>
    </row>
    <row r="147" spans="2:17" ht="33.6" customHeight="1" x14ac:dyDescent="0.25">
      <c r="B147" s="100"/>
      <c r="C147" s="100"/>
      <c r="D147" s="98"/>
      <c r="E147" s="98"/>
      <c r="F147" s="98"/>
      <c r="G147" s="98"/>
      <c r="H147" s="98"/>
      <c r="I147" s="43"/>
      <c r="J147" s="43"/>
      <c r="K147" s="98"/>
      <c r="L147" s="98"/>
      <c r="M147" s="69"/>
      <c r="N147" s="69"/>
      <c r="O147" s="69"/>
      <c r="P147" s="449"/>
      <c r="Q147" s="449"/>
    </row>
    <row r="151" spans="2:17" ht="54" customHeight="1" x14ac:dyDescent="0.25">
      <c r="B151" s="21" t="s">
        <v>32</v>
      </c>
      <c r="C151" s="21" t="s">
        <v>48</v>
      </c>
      <c r="D151" s="197" t="s">
        <v>49</v>
      </c>
      <c r="E151" s="21" t="s">
        <v>50</v>
      </c>
      <c r="F151" s="304" t="s">
        <v>55</v>
      </c>
    </row>
    <row r="152" spans="2:17" ht="120.75" customHeight="1" x14ac:dyDescent="0.2">
      <c r="B152" s="466" t="s">
        <v>52</v>
      </c>
      <c r="C152" s="104" t="s">
        <v>126</v>
      </c>
      <c r="D152" s="185">
        <v>25</v>
      </c>
      <c r="E152" s="185"/>
      <c r="F152" s="425">
        <f>+E152+E153+E154</f>
        <v>0</v>
      </c>
      <c r="G152" s="105"/>
    </row>
    <row r="153" spans="2:17" ht="76.150000000000006" customHeight="1" x14ac:dyDescent="0.2">
      <c r="B153" s="466"/>
      <c r="C153" s="104" t="s">
        <v>127</v>
      </c>
      <c r="D153" s="189">
        <v>25</v>
      </c>
      <c r="E153" s="185"/>
      <c r="F153" s="467"/>
      <c r="G153" s="105"/>
    </row>
    <row r="154" spans="2:17" ht="69" customHeight="1" x14ac:dyDescent="0.2">
      <c r="B154" s="466"/>
      <c r="C154" s="104" t="s">
        <v>128</v>
      </c>
      <c r="D154" s="185">
        <v>10</v>
      </c>
      <c r="E154" s="185"/>
      <c r="F154" s="426"/>
      <c r="G154" s="105"/>
    </row>
    <row r="155" spans="2:17" x14ac:dyDescent="0.25">
      <c r="C155" s="42"/>
    </row>
    <row r="158" spans="2:17" x14ac:dyDescent="0.25">
      <c r="B158" s="68" t="s">
        <v>56</v>
      </c>
    </row>
    <row r="161" spans="2:5" x14ac:dyDescent="0.25">
      <c r="B161" s="22" t="s">
        <v>32</v>
      </c>
      <c r="C161" s="22" t="s">
        <v>57</v>
      </c>
      <c r="D161" s="21" t="s">
        <v>50</v>
      </c>
      <c r="E161" s="21" t="s">
        <v>15</v>
      </c>
    </row>
    <row r="162" spans="2:5" ht="28.5" x14ac:dyDescent="0.25">
      <c r="B162" s="70" t="s">
        <v>58</v>
      </c>
      <c r="C162" s="71">
        <v>40</v>
      </c>
      <c r="D162" s="185">
        <f>+E137</f>
        <v>0</v>
      </c>
      <c r="E162" s="422">
        <f>+D162+D163</f>
        <v>0</v>
      </c>
    </row>
    <row r="163" spans="2:5" ht="57" x14ac:dyDescent="0.25">
      <c r="B163" s="70" t="s">
        <v>59</v>
      </c>
      <c r="C163" s="71">
        <v>60</v>
      </c>
      <c r="D163" s="185">
        <f>+F152</f>
        <v>0</v>
      </c>
      <c r="E163" s="423"/>
    </row>
  </sheetData>
  <mergeCells count="161">
    <mergeCell ref="B105:B106"/>
    <mergeCell ref="C105:C106"/>
    <mergeCell ref="D105:D106"/>
    <mergeCell ref="E105:E106"/>
    <mergeCell ref="F105:F106"/>
    <mergeCell ref="G105:G106"/>
    <mergeCell ref="E162:E163"/>
    <mergeCell ref="B142:N142"/>
    <mergeCell ref="J144:L144"/>
    <mergeCell ref="H105:H106"/>
    <mergeCell ref="I105:I106"/>
    <mergeCell ref="M105:M106"/>
    <mergeCell ref="N105:N106"/>
    <mergeCell ref="P144:Q144"/>
    <mergeCell ref="P145:Q145"/>
    <mergeCell ref="P147:Q147"/>
    <mergeCell ref="B152:B154"/>
    <mergeCell ref="F152:F154"/>
    <mergeCell ref="B109:N109"/>
    <mergeCell ref="D112:E112"/>
    <mergeCell ref="D113:E113"/>
    <mergeCell ref="B116:P116"/>
    <mergeCell ref="B119:N119"/>
    <mergeCell ref="E137:E139"/>
    <mergeCell ref="B103:B104"/>
    <mergeCell ref="C103:C104"/>
    <mergeCell ref="D103:D104"/>
    <mergeCell ref="E103:E104"/>
    <mergeCell ref="F103:F104"/>
    <mergeCell ref="G103:G104"/>
    <mergeCell ref="H103:H104"/>
    <mergeCell ref="I103:I104"/>
    <mergeCell ref="G99:G101"/>
    <mergeCell ref="H99:H101"/>
    <mergeCell ref="I99:I101"/>
    <mergeCell ref="B99:B101"/>
    <mergeCell ref="C99:C101"/>
    <mergeCell ref="D99:D101"/>
    <mergeCell ref="E99:E101"/>
    <mergeCell ref="F99:F101"/>
    <mergeCell ref="O105:O106"/>
    <mergeCell ref="P105:Q106"/>
    <mergeCell ref="H97:H98"/>
    <mergeCell ref="I97:I98"/>
    <mergeCell ref="M97:M98"/>
    <mergeCell ref="N97:N98"/>
    <mergeCell ref="O97:O98"/>
    <mergeCell ref="P99:Q101"/>
    <mergeCell ref="P102:Q102"/>
    <mergeCell ref="M99:M101"/>
    <mergeCell ref="N99:N101"/>
    <mergeCell ref="O99:O101"/>
    <mergeCell ref="M103:M104"/>
    <mergeCell ref="N103:N104"/>
    <mergeCell ref="O103:O104"/>
    <mergeCell ref="P103:Q104"/>
    <mergeCell ref="B97:B98"/>
    <mergeCell ref="C97:C98"/>
    <mergeCell ref="D97:D98"/>
    <mergeCell ref="E97:E98"/>
    <mergeCell ref="F97:F98"/>
    <mergeCell ref="G97:G98"/>
    <mergeCell ref="N95:N96"/>
    <mergeCell ref="O95:O96"/>
    <mergeCell ref="P95:Q96"/>
    <mergeCell ref="B95:B96"/>
    <mergeCell ref="C95:C96"/>
    <mergeCell ref="D95:D96"/>
    <mergeCell ref="E95:E96"/>
    <mergeCell ref="F95:F96"/>
    <mergeCell ref="G95:G96"/>
    <mergeCell ref="B93:B94"/>
    <mergeCell ref="C93:C94"/>
    <mergeCell ref="D93:D94"/>
    <mergeCell ref="E93:E94"/>
    <mergeCell ref="F93:F94"/>
    <mergeCell ref="G93:G94"/>
    <mergeCell ref="H95:H96"/>
    <mergeCell ref="I95:I96"/>
    <mergeCell ref="M95:M96"/>
    <mergeCell ref="N90:N92"/>
    <mergeCell ref="O90:O92"/>
    <mergeCell ref="P90:Q92"/>
    <mergeCell ref="J91:J92"/>
    <mergeCell ref="K91:K92"/>
    <mergeCell ref="L91:L92"/>
    <mergeCell ref="H93:H94"/>
    <mergeCell ref="I93:I94"/>
    <mergeCell ref="M93:M94"/>
    <mergeCell ref="N93:N94"/>
    <mergeCell ref="O93:O94"/>
    <mergeCell ref="P93:Q94"/>
    <mergeCell ref="B90:B92"/>
    <mergeCell ref="C90:C92"/>
    <mergeCell ref="D90:D92"/>
    <mergeCell ref="E90:E92"/>
    <mergeCell ref="F90:F92"/>
    <mergeCell ref="G90:G92"/>
    <mergeCell ref="H87:H89"/>
    <mergeCell ref="I87:I89"/>
    <mergeCell ref="M87:M89"/>
    <mergeCell ref="H90:H92"/>
    <mergeCell ref="I90:I92"/>
    <mergeCell ref="M90:M92"/>
    <mergeCell ref="N87:N89"/>
    <mergeCell ref="O87:O89"/>
    <mergeCell ref="P87:Q89"/>
    <mergeCell ref="B87:B89"/>
    <mergeCell ref="C87:C89"/>
    <mergeCell ref="D87:D89"/>
    <mergeCell ref="E87:E89"/>
    <mergeCell ref="F87:F89"/>
    <mergeCell ref="G87:G89"/>
    <mergeCell ref="N84:N86"/>
    <mergeCell ref="O84:O86"/>
    <mergeCell ref="P84:Q86"/>
    <mergeCell ref="J85:J86"/>
    <mergeCell ref="K85:K86"/>
    <mergeCell ref="L85:L86"/>
    <mergeCell ref="P82:Q83"/>
    <mergeCell ref="B84:B86"/>
    <mergeCell ref="C84:C86"/>
    <mergeCell ref="D84:D86"/>
    <mergeCell ref="E84:E86"/>
    <mergeCell ref="F84:F86"/>
    <mergeCell ref="G84:G86"/>
    <mergeCell ref="H84:H86"/>
    <mergeCell ref="I84:I86"/>
    <mergeCell ref="M84:M86"/>
    <mergeCell ref="H82:H83"/>
    <mergeCell ref="I82:I83"/>
    <mergeCell ref="J82:L82"/>
    <mergeCell ref="M82:M83"/>
    <mergeCell ref="N82:N83"/>
    <mergeCell ref="O82:O83"/>
    <mergeCell ref="B82:B83"/>
    <mergeCell ref="C82:C83"/>
    <mergeCell ref="D82:D83"/>
    <mergeCell ref="E82:E83"/>
    <mergeCell ref="F82:F83"/>
    <mergeCell ref="G82:G83"/>
    <mergeCell ref="C61:N61"/>
    <mergeCell ref="B63:N63"/>
    <mergeCell ref="O66:P66"/>
    <mergeCell ref="O67:P67"/>
    <mergeCell ref="O71:P71"/>
    <mergeCell ref="B77:Q77"/>
    <mergeCell ref="C10:E10"/>
    <mergeCell ref="E42:E43"/>
    <mergeCell ref="M47:N47"/>
    <mergeCell ref="B57:B58"/>
    <mergeCell ref="C57:C58"/>
    <mergeCell ref="D57:E57"/>
    <mergeCell ref="B2:P2"/>
    <mergeCell ref="B4:P4"/>
    <mergeCell ref="C6:N6"/>
    <mergeCell ref="C7:N7"/>
    <mergeCell ref="C8:N8"/>
    <mergeCell ref="C9:N9"/>
    <mergeCell ref="B14:C24"/>
    <mergeCell ref="B25:C25"/>
  </mergeCells>
  <dataValidations count="2">
    <dataValidation type="list" allowBlank="1" showInputMessage="1" showErrorMessage="1" sqref="WVE983079 A65575 IS65575 SO65575 ACK65575 AMG65575 AWC65575 BFY65575 BPU65575 BZQ65575 CJM65575 CTI65575 DDE65575 DNA65575 DWW65575 EGS65575 EQO65575 FAK65575 FKG65575 FUC65575 GDY65575 GNU65575 GXQ65575 HHM65575 HRI65575 IBE65575 ILA65575 IUW65575 JES65575 JOO65575 JYK65575 KIG65575 KSC65575 LBY65575 LLU65575 LVQ65575 MFM65575 MPI65575 MZE65575 NJA65575 NSW65575 OCS65575 OMO65575 OWK65575 PGG65575 PQC65575 PZY65575 QJU65575 QTQ65575 RDM65575 RNI65575 RXE65575 SHA65575 SQW65575 TAS65575 TKO65575 TUK65575 UEG65575 UOC65575 UXY65575 VHU65575 VRQ65575 WBM65575 WLI65575 WVE65575 A131111 IS131111 SO131111 ACK131111 AMG131111 AWC131111 BFY131111 BPU131111 BZQ131111 CJM131111 CTI131111 DDE131111 DNA131111 DWW131111 EGS131111 EQO131111 FAK131111 FKG131111 FUC131111 GDY131111 GNU131111 GXQ131111 HHM131111 HRI131111 IBE131111 ILA131111 IUW131111 JES131111 JOO131111 JYK131111 KIG131111 KSC131111 LBY131111 LLU131111 LVQ131111 MFM131111 MPI131111 MZE131111 NJA131111 NSW131111 OCS131111 OMO131111 OWK131111 PGG131111 PQC131111 PZY131111 QJU131111 QTQ131111 RDM131111 RNI131111 RXE131111 SHA131111 SQW131111 TAS131111 TKO131111 TUK131111 UEG131111 UOC131111 UXY131111 VHU131111 VRQ131111 WBM131111 WLI131111 WVE131111 A196647 IS196647 SO196647 ACK196647 AMG196647 AWC196647 BFY196647 BPU196647 BZQ196647 CJM196647 CTI196647 DDE196647 DNA196647 DWW196647 EGS196647 EQO196647 FAK196647 FKG196647 FUC196647 GDY196647 GNU196647 GXQ196647 HHM196647 HRI196647 IBE196647 ILA196647 IUW196647 JES196647 JOO196647 JYK196647 KIG196647 KSC196647 LBY196647 LLU196647 LVQ196647 MFM196647 MPI196647 MZE196647 NJA196647 NSW196647 OCS196647 OMO196647 OWK196647 PGG196647 PQC196647 PZY196647 QJU196647 QTQ196647 RDM196647 RNI196647 RXE196647 SHA196647 SQW196647 TAS196647 TKO196647 TUK196647 UEG196647 UOC196647 UXY196647 VHU196647 VRQ196647 WBM196647 WLI196647 WVE196647 A262183 IS262183 SO262183 ACK262183 AMG262183 AWC262183 BFY262183 BPU262183 BZQ262183 CJM262183 CTI262183 DDE262183 DNA262183 DWW262183 EGS262183 EQO262183 FAK262183 FKG262183 FUC262183 GDY262183 GNU262183 GXQ262183 HHM262183 HRI262183 IBE262183 ILA262183 IUW262183 JES262183 JOO262183 JYK262183 KIG262183 KSC262183 LBY262183 LLU262183 LVQ262183 MFM262183 MPI262183 MZE262183 NJA262183 NSW262183 OCS262183 OMO262183 OWK262183 PGG262183 PQC262183 PZY262183 QJU262183 QTQ262183 RDM262183 RNI262183 RXE262183 SHA262183 SQW262183 TAS262183 TKO262183 TUK262183 UEG262183 UOC262183 UXY262183 VHU262183 VRQ262183 WBM262183 WLI262183 WVE262183 A327719 IS327719 SO327719 ACK327719 AMG327719 AWC327719 BFY327719 BPU327719 BZQ327719 CJM327719 CTI327719 DDE327719 DNA327719 DWW327719 EGS327719 EQO327719 FAK327719 FKG327719 FUC327719 GDY327719 GNU327719 GXQ327719 HHM327719 HRI327719 IBE327719 ILA327719 IUW327719 JES327719 JOO327719 JYK327719 KIG327719 KSC327719 LBY327719 LLU327719 LVQ327719 MFM327719 MPI327719 MZE327719 NJA327719 NSW327719 OCS327719 OMO327719 OWK327719 PGG327719 PQC327719 PZY327719 QJU327719 QTQ327719 RDM327719 RNI327719 RXE327719 SHA327719 SQW327719 TAS327719 TKO327719 TUK327719 UEG327719 UOC327719 UXY327719 VHU327719 VRQ327719 WBM327719 WLI327719 WVE327719 A393255 IS393255 SO393255 ACK393255 AMG393255 AWC393255 BFY393255 BPU393255 BZQ393255 CJM393255 CTI393255 DDE393255 DNA393255 DWW393255 EGS393255 EQO393255 FAK393255 FKG393255 FUC393255 GDY393255 GNU393255 GXQ393255 HHM393255 HRI393255 IBE393255 ILA393255 IUW393255 JES393255 JOO393255 JYK393255 KIG393255 KSC393255 LBY393255 LLU393255 LVQ393255 MFM393255 MPI393255 MZE393255 NJA393255 NSW393255 OCS393255 OMO393255 OWK393255 PGG393255 PQC393255 PZY393255 QJU393255 QTQ393255 RDM393255 RNI393255 RXE393255 SHA393255 SQW393255 TAS393255 TKO393255 TUK393255 UEG393255 UOC393255 UXY393255 VHU393255 VRQ393255 WBM393255 WLI393255 WVE393255 A458791 IS458791 SO458791 ACK458791 AMG458791 AWC458791 BFY458791 BPU458791 BZQ458791 CJM458791 CTI458791 DDE458791 DNA458791 DWW458791 EGS458791 EQO458791 FAK458791 FKG458791 FUC458791 GDY458791 GNU458791 GXQ458791 HHM458791 HRI458791 IBE458791 ILA458791 IUW458791 JES458791 JOO458791 JYK458791 KIG458791 KSC458791 LBY458791 LLU458791 LVQ458791 MFM458791 MPI458791 MZE458791 NJA458791 NSW458791 OCS458791 OMO458791 OWK458791 PGG458791 PQC458791 PZY458791 QJU458791 QTQ458791 RDM458791 RNI458791 RXE458791 SHA458791 SQW458791 TAS458791 TKO458791 TUK458791 UEG458791 UOC458791 UXY458791 VHU458791 VRQ458791 WBM458791 WLI458791 WVE458791 A524327 IS524327 SO524327 ACK524327 AMG524327 AWC524327 BFY524327 BPU524327 BZQ524327 CJM524327 CTI524327 DDE524327 DNA524327 DWW524327 EGS524327 EQO524327 FAK524327 FKG524327 FUC524327 GDY524327 GNU524327 GXQ524327 HHM524327 HRI524327 IBE524327 ILA524327 IUW524327 JES524327 JOO524327 JYK524327 KIG524327 KSC524327 LBY524327 LLU524327 LVQ524327 MFM524327 MPI524327 MZE524327 NJA524327 NSW524327 OCS524327 OMO524327 OWK524327 PGG524327 PQC524327 PZY524327 QJU524327 QTQ524327 RDM524327 RNI524327 RXE524327 SHA524327 SQW524327 TAS524327 TKO524327 TUK524327 UEG524327 UOC524327 UXY524327 VHU524327 VRQ524327 WBM524327 WLI524327 WVE524327 A589863 IS589863 SO589863 ACK589863 AMG589863 AWC589863 BFY589863 BPU589863 BZQ589863 CJM589863 CTI589863 DDE589863 DNA589863 DWW589863 EGS589863 EQO589863 FAK589863 FKG589863 FUC589863 GDY589863 GNU589863 GXQ589863 HHM589863 HRI589863 IBE589863 ILA589863 IUW589863 JES589863 JOO589863 JYK589863 KIG589863 KSC589863 LBY589863 LLU589863 LVQ589863 MFM589863 MPI589863 MZE589863 NJA589863 NSW589863 OCS589863 OMO589863 OWK589863 PGG589863 PQC589863 PZY589863 QJU589863 QTQ589863 RDM589863 RNI589863 RXE589863 SHA589863 SQW589863 TAS589863 TKO589863 TUK589863 UEG589863 UOC589863 UXY589863 VHU589863 VRQ589863 WBM589863 WLI589863 WVE589863 A655399 IS655399 SO655399 ACK655399 AMG655399 AWC655399 BFY655399 BPU655399 BZQ655399 CJM655399 CTI655399 DDE655399 DNA655399 DWW655399 EGS655399 EQO655399 FAK655399 FKG655399 FUC655399 GDY655399 GNU655399 GXQ655399 HHM655399 HRI655399 IBE655399 ILA655399 IUW655399 JES655399 JOO655399 JYK655399 KIG655399 KSC655399 LBY655399 LLU655399 LVQ655399 MFM655399 MPI655399 MZE655399 NJA655399 NSW655399 OCS655399 OMO655399 OWK655399 PGG655399 PQC655399 PZY655399 QJU655399 QTQ655399 RDM655399 RNI655399 RXE655399 SHA655399 SQW655399 TAS655399 TKO655399 TUK655399 UEG655399 UOC655399 UXY655399 VHU655399 VRQ655399 WBM655399 WLI655399 WVE655399 A720935 IS720935 SO720935 ACK720935 AMG720935 AWC720935 BFY720935 BPU720935 BZQ720935 CJM720935 CTI720935 DDE720935 DNA720935 DWW720935 EGS720935 EQO720935 FAK720935 FKG720935 FUC720935 GDY720935 GNU720935 GXQ720935 HHM720935 HRI720935 IBE720935 ILA720935 IUW720935 JES720935 JOO720935 JYK720935 KIG720935 KSC720935 LBY720935 LLU720935 LVQ720935 MFM720935 MPI720935 MZE720935 NJA720935 NSW720935 OCS720935 OMO720935 OWK720935 PGG720935 PQC720935 PZY720935 QJU720935 QTQ720935 RDM720935 RNI720935 RXE720935 SHA720935 SQW720935 TAS720935 TKO720935 TUK720935 UEG720935 UOC720935 UXY720935 VHU720935 VRQ720935 WBM720935 WLI720935 WVE720935 A786471 IS786471 SO786471 ACK786471 AMG786471 AWC786471 BFY786471 BPU786471 BZQ786471 CJM786471 CTI786471 DDE786471 DNA786471 DWW786471 EGS786471 EQO786471 FAK786471 FKG786471 FUC786471 GDY786471 GNU786471 GXQ786471 HHM786471 HRI786471 IBE786471 ILA786471 IUW786471 JES786471 JOO786471 JYK786471 KIG786471 KSC786471 LBY786471 LLU786471 LVQ786471 MFM786471 MPI786471 MZE786471 NJA786471 NSW786471 OCS786471 OMO786471 OWK786471 PGG786471 PQC786471 PZY786471 QJU786471 QTQ786471 RDM786471 RNI786471 RXE786471 SHA786471 SQW786471 TAS786471 TKO786471 TUK786471 UEG786471 UOC786471 UXY786471 VHU786471 VRQ786471 WBM786471 WLI786471 WVE786471 A852007 IS852007 SO852007 ACK852007 AMG852007 AWC852007 BFY852007 BPU852007 BZQ852007 CJM852007 CTI852007 DDE852007 DNA852007 DWW852007 EGS852007 EQO852007 FAK852007 FKG852007 FUC852007 GDY852007 GNU852007 GXQ852007 HHM852007 HRI852007 IBE852007 ILA852007 IUW852007 JES852007 JOO852007 JYK852007 KIG852007 KSC852007 LBY852007 LLU852007 LVQ852007 MFM852007 MPI852007 MZE852007 NJA852007 NSW852007 OCS852007 OMO852007 OWK852007 PGG852007 PQC852007 PZY852007 QJU852007 QTQ852007 RDM852007 RNI852007 RXE852007 SHA852007 SQW852007 TAS852007 TKO852007 TUK852007 UEG852007 UOC852007 UXY852007 VHU852007 VRQ852007 WBM852007 WLI852007 WVE852007 A917543 IS917543 SO917543 ACK917543 AMG917543 AWC917543 BFY917543 BPU917543 BZQ917543 CJM917543 CTI917543 DDE917543 DNA917543 DWW917543 EGS917543 EQO917543 FAK917543 FKG917543 FUC917543 GDY917543 GNU917543 GXQ917543 HHM917543 HRI917543 IBE917543 ILA917543 IUW917543 JES917543 JOO917543 JYK917543 KIG917543 KSC917543 LBY917543 LLU917543 LVQ917543 MFM917543 MPI917543 MZE917543 NJA917543 NSW917543 OCS917543 OMO917543 OWK917543 PGG917543 PQC917543 PZY917543 QJU917543 QTQ917543 RDM917543 RNI917543 RXE917543 SHA917543 SQW917543 TAS917543 TKO917543 TUK917543 UEG917543 UOC917543 UXY917543 VHU917543 VRQ917543 WBM917543 WLI917543 WVE917543 A983079 IS983079 SO983079 ACK983079 AMG983079 AWC983079 BFY983079 BPU983079 BZQ983079 CJM983079 CTI983079 DDE983079 DNA983079 DWW983079 EGS983079 EQO983079 FAK983079 FKG983079 FUC983079 GDY983079 GNU983079 GXQ983079 HHM983079 HRI983079 IBE983079 ILA983079 IUW983079 JES983079 JOO983079 JYK983079 KIG983079 KSC983079 LBY983079 LLU983079 LVQ983079 MFM983079 MPI983079 MZE983079 NJA983079 NSW983079 OCS983079 OMO983079 OWK983079 PGG983079 PQC983079 PZY983079 QJU983079 QTQ983079 RDM983079 RNI983079 RXE983079 SHA983079 SQW983079 TAS983079 TKO983079 TUK983079 UEG983079 UOC983079 UXY983079 VHU983079 VRQ983079 WBM983079 WLI983079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 type="decimal" allowBlank="1" showInputMessage="1" showErrorMessage="1" sqref="WVH983079 WLL983079 C65575 IV65575 SR65575 ACN65575 AMJ65575 AWF65575 BGB65575 BPX65575 BZT65575 CJP65575 CTL65575 DDH65575 DND65575 DWZ65575 EGV65575 EQR65575 FAN65575 FKJ65575 FUF65575 GEB65575 GNX65575 GXT65575 HHP65575 HRL65575 IBH65575 ILD65575 IUZ65575 JEV65575 JOR65575 JYN65575 KIJ65575 KSF65575 LCB65575 LLX65575 LVT65575 MFP65575 MPL65575 MZH65575 NJD65575 NSZ65575 OCV65575 OMR65575 OWN65575 PGJ65575 PQF65575 QAB65575 QJX65575 QTT65575 RDP65575 RNL65575 RXH65575 SHD65575 SQZ65575 TAV65575 TKR65575 TUN65575 UEJ65575 UOF65575 UYB65575 VHX65575 VRT65575 WBP65575 WLL65575 WVH65575 C131111 IV131111 SR131111 ACN131111 AMJ131111 AWF131111 BGB131111 BPX131111 BZT131111 CJP131111 CTL131111 DDH131111 DND131111 DWZ131111 EGV131111 EQR131111 FAN131111 FKJ131111 FUF131111 GEB131111 GNX131111 GXT131111 HHP131111 HRL131111 IBH131111 ILD131111 IUZ131111 JEV131111 JOR131111 JYN131111 KIJ131111 KSF131111 LCB131111 LLX131111 LVT131111 MFP131111 MPL131111 MZH131111 NJD131111 NSZ131111 OCV131111 OMR131111 OWN131111 PGJ131111 PQF131111 QAB131111 QJX131111 QTT131111 RDP131111 RNL131111 RXH131111 SHD131111 SQZ131111 TAV131111 TKR131111 TUN131111 UEJ131111 UOF131111 UYB131111 VHX131111 VRT131111 WBP131111 WLL131111 WVH131111 C196647 IV196647 SR196647 ACN196647 AMJ196647 AWF196647 BGB196647 BPX196647 BZT196647 CJP196647 CTL196647 DDH196647 DND196647 DWZ196647 EGV196647 EQR196647 FAN196647 FKJ196647 FUF196647 GEB196647 GNX196647 GXT196647 HHP196647 HRL196647 IBH196647 ILD196647 IUZ196647 JEV196647 JOR196647 JYN196647 KIJ196647 KSF196647 LCB196647 LLX196647 LVT196647 MFP196647 MPL196647 MZH196647 NJD196647 NSZ196647 OCV196647 OMR196647 OWN196647 PGJ196647 PQF196647 QAB196647 QJX196647 QTT196647 RDP196647 RNL196647 RXH196647 SHD196647 SQZ196647 TAV196647 TKR196647 TUN196647 UEJ196647 UOF196647 UYB196647 VHX196647 VRT196647 WBP196647 WLL196647 WVH196647 C262183 IV262183 SR262183 ACN262183 AMJ262183 AWF262183 BGB262183 BPX262183 BZT262183 CJP262183 CTL262183 DDH262183 DND262183 DWZ262183 EGV262183 EQR262183 FAN262183 FKJ262183 FUF262183 GEB262183 GNX262183 GXT262183 HHP262183 HRL262183 IBH262183 ILD262183 IUZ262183 JEV262183 JOR262183 JYN262183 KIJ262183 KSF262183 LCB262183 LLX262183 LVT262183 MFP262183 MPL262183 MZH262183 NJD262183 NSZ262183 OCV262183 OMR262183 OWN262183 PGJ262183 PQF262183 QAB262183 QJX262183 QTT262183 RDP262183 RNL262183 RXH262183 SHD262183 SQZ262183 TAV262183 TKR262183 TUN262183 UEJ262183 UOF262183 UYB262183 VHX262183 VRT262183 WBP262183 WLL262183 WVH262183 C327719 IV327719 SR327719 ACN327719 AMJ327719 AWF327719 BGB327719 BPX327719 BZT327719 CJP327719 CTL327719 DDH327719 DND327719 DWZ327719 EGV327719 EQR327719 FAN327719 FKJ327719 FUF327719 GEB327719 GNX327719 GXT327719 HHP327719 HRL327719 IBH327719 ILD327719 IUZ327719 JEV327719 JOR327719 JYN327719 KIJ327719 KSF327719 LCB327719 LLX327719 LVT327719 MFP327719 MPL327719 MZH327719 NJD327719 NSZ327719 OCV327719 OMR327719 OWN327719 PGJ327719 PQF327719 QAB327719 QJX327719 QTT327719 RDP327719 RNL327719 RXH327719 SHD327719 SQZ327719 TAV327719 TKR327719 TUN327719 UEJ327719 UOF327719 UYB327719 VHX327719 VRT327719 WBP327719 WLL327719 WVH327719 C393255 IV393255 SR393255 ACN393255 AMJ393255 AWF393255 BGB393255 BPX393255 BZT393255 CJP393255 CTL393255 DDH393255 DND393255 DWZ393255 EGV393255 EQR393255 FAN393255 FKJ393255 FUF393255 GEB393255 GNX393255 GXT393255 HHP393255 HRL393255 IBH393255 ILD393255 IUZ393255 JEV393255 JOR393255 JYN393255 KIJ393255 KSF393255 LCB393255 LLX393255 LVT393255 MFP393255 MPL393255 MZH393255 NJD393255 NSZ393255 OCV393255 OMR393255 OWN393255 PGJ393255 PQF393255 QAB393255 QJX393255 QTT393255 RDP393255 RNL393255 RXH393255 SHD393255 SQZ393255 TAV393255 TKR393255 TUN393255 UEJ393255 UOF393255 UYB393255 VHX393255 VRT393255 WBP393255 WLL393255 WVH393255 C458791 IV458791 SR458791 ACN458791 AMJ458791 AWF458791 BGB458791 BPX458791 BZT458791 CJP458791 CTL458791 DDH458791 DND458791 DWZ458791 EGV458791 EQR458791 FAN458791 FKJ458791 FUF458791 GEB458791 GNX458791 GXT458791 HHP458791 HRL458791 IBH458791 ILD458791 IUZ458791 JEV458791 JOR458791 JYN458791 KIJ458791 KSF458791 LCB458791 LLX458791 LVT458791 MFP458791 MPL458791 MZH458791 NJD458791 NSZ458791 OCV458791 OMR458791 OWN458791 PGJ458791 PQF458791 QAB458791 QJX458791 QTT458791 RDP458791 RNL458791 RXH458791 SHD458791 SQZ458791 TAV458791 TKR458791 TUN458791 UEJ458791 UOF458791 UYB458791 VHX458791 VRT458791 WBP458791 WLL458791 WVH458791 C524327 IV524327 SR524327 ACN524327 AMJ524327 AWF524327 BGB524327 BPX524327 BZT524327 CJP524327 CTL524327 DDH524327 DND524327 DWZ524327 EGV524327 EQR524327 FAN524327 FKJ524327 FUF524327 GEB524327 GNX524327 GXT524327 HHP524327 HRL524327 IBH524327 ILD524327 IUZ524327 JEV524327 JOR524327 JYN524327 KIJ524327 KSF524327 LCB524327 LLX524327 LVT524327 MFP524327 MPL524327 MZH524327 NJD524327 NSZ524327 OCV524327 OMR524327 OWN524327 PGJ524327 PQF524327 QAB524327 QJX524327 QTT524327 RDP524327 RNL524327 RXH524327 SHD524327 SQZ524327 TAV524327 TKR524327 TUN524327 UEJ524327 UOF524327 UYB524327 VHX524327 VRT524327 WBP524327 WLL524327 WVH524327 C589863 IV589863 SR589863 ACN589863 AMJ589863 AWF589863 BGB589863 BPX589863 BZT589863 CJP589863 CTL589863 DDH589863 DND589863 DWZ589863 EGV589863 EQR589863 FAN589863 FKJ589863 FUF589863 GEB589863 GNX589863 GXT589863 HHP589863 HRL589863 IBH589863 ILD589863 IUZ589863 JEV589863 JOR589863 JYN589863 KIJ589863 KSF589863 LCB589863 LLX589863 LVT589863 MFP589863 MPL589863 MZH589863 NJD589863 NSZ589863 OCV589863 OMR589863 OWN589863 PGJ589863 PQF589863 QAB589863 QJX589863 QTT589863 RDP589863 RNL589863 RXH589863 SHD589863 SQZ589863 TAV589863 TKR589863 TUN589863 UEJ589863 UOF589863 UYB589863 VHX589863 VRT589863 WBP589863 WLL589863 WVH589863 C655399 IV655399 SR655399 ACN655399 AMJ655399 AWF655399 BGB655399 BPX655399 BZT655399 CJP655399 CTL655399 DDH655399 DND655399 DWZ655399 EGV655399 EQR655399 FAN655399 FKJ655399 FUF655399 GEB655399 GNX655399 GXT655399 HHP655399 HRL655399 IBH655399 ILD655399 IUZ655399 JEV655399 JOR655399 JYN655399 KIJ655399 KSF655399 LCB655399 LLX655399 LVT655399 MFP655399 MPL655399 MZH655399 NJD655399 NSZ655399 OCV655399 OMR655399 OWN655399 PGJ655399 PQF655399 QAB655399 QJX655399 QTT655399 RDP655399 RNL655399 RXH655399 SHD655399 SQZ655399 TAV655399 TKR655399 TUN655399 UEJ655399 UOF655399 UYB655399 VHX655399 VRT655399 WBP655399 WLL655399 WVH655399 C720935 IV720935 SR720935 ACN720935 AMJ720935 AWF720935 BGB720935 BPX720935 BZT720935 CJP720935 CTL720935 DDH720935 DND720935 DWZ720935 EGV720935 EQR720935 FAN720935 FKJ720935 FUF720935 GEB720935 GNX720935 GXT720935 HHP720935 HRL720935 IBH720935 ILD720935 IUZ720935 JEV720935 JOR720935 JYN720935 KIJ720935 KSF720935 LCB720935 LLX720935 LVT720935 MFP720935 MPL720935 MZH720935 NJD720935 NSZ720935 OCV720935 OMR720935 OWN720935 PGJ720935 PQF720935 QAB720935 QJX720935 QTT720935 RDP720935 RNL720935 RXH720935 SHD720935 SQZ720935 TAV720935 TKR720935 TUN720935 UEJ720935 UOF720935 UYB720935 VHX720935 VRT720935 WBP720935 WLL720935 WVH720935 C786471 IV786471 SR786471 ACN786471 AMJ786471 AWF786471 BGB786471 BPX786471 BZT786471 CJP786471 CTL786471 DDH786471 DND786471 DWZ786471 EGV786471 EQR786471 FAN786471 FKJ786471 FUF786471 GEB786471 GNX786471 GXT786471 HHP786471 HRL786471 IBH786471 ILD786471 IUZ786471 JEV786471 JOR786471 JYN786471 KIJ786471 KSF786471 LCB786471 LLX786471 LVT786471 MFP786471 MPL786471 MZH786471 NJD786471 NSZ786471 OCV786471 OMR786471 OWN786471 PGJ786471 PQF786471 QAB786471 QJX786471 QTT786471 RDP786471 RNL786471 RXH786471 SHD786471 SQZ786471 TAV786471 TKR786471 TUN786471 UEJ786471 UOF786471 UYB786471 VHX786471 VRT786471 WBP786471 WLL786471 WVH786471 C852007 IV852007 SR852007 ACN852007 AMJ852007 AWF852007 BGB852007 BPX852007 BZT852007 CJP852007 CTL852007 DDH852007 DND852007 DWZ852007 EGV852007 EQR852007 FAN852007 FKJ852007 FUF852007 GEB852007 GNX852007 GXT852007 HHP852007 HRL852007 IBH852007 ILD852007 IUZ852007 JEV852007 JOR852007 JYN852007 KIJ852007 KSF852007 LCB852007 LLX852007 LVT852007 MFP852007 MPL852007 MZH852007 NJD852007 NSZ852007 OCV852007 OMR852007 OWN852007 PGJ852007 PQF852007 QAB852007 QJX852007 QTT852007 RDP852007 RNL852007 RXH852007 SHD852007 SQZ852007 TAV852007 TKR852007 TUN852007 UEJ852007 UOF852007 UYB852007 VHX852007 VRT852007 WBP852007 WLL852007 WVH852007 C917543 IV917543 SR917543 ACN917543 AMJ917543 AWF917543 BGB917543 BPX917543 BZT917543 CJP917543 CTL917543 DDH917543 DND917543 DWZ917543 EGV917543 EQR917543 FAN917543 FKJ917543 FUF917543 GEB917543 GNX917543 GXT917543 HHP917543 HRL917543 IBH917543 ILD917543 IUZ917543 JEV917543 JOR917543 JYN917543 KIJ917543 KSF917543 LCB917543 LLX917543 LVT917543 MFP917543 MPL917543 MZH917543 NJD917543 NSZ917543 OCV917543 OMR917543 OWN917543 PGJ917543 PQF917543 QAB917543 QJX917543 QTT917543 RDP917543 RNL917543 RXH917543 SHD917543 SQZ917543 TAV917543 TKR917543 TUN917543 UEJ917543 UOF917543 UYB917543 VHX917543 VRT917543 WBP917543 WLL917543 WVH917543 C983079 IV983079 SR983079 ACN983079 AMJ983079 AWF983079 BGB983079 BPX983079 BZT983079 CJP983079 CTL983079 DDH983079 DND983079 DWZ983079 EGV983079 EQR983079 FAN983079 FKJ983079 FUF983079 GEB983079 GNX983079 GXT983079 HHP983079 HRL983079 IBH983079 ILD983079 IUZ983079 JEV983079 JOR983079 JYN983079 KIJ983079 KSF983079 LCB983079 LLX983079 LVT983079 MFP983079 MPL983079 MZH983079 NJD983079 NSZ983079 OCV983079 OMR983079 OWN983079 PGJ983079 PQF983079 QAB983079 QJX983079 QTT983079 RDP983079 RNL983079 RXH983079 SHD983079 SQZ983079 TAV983079 TKR983079 TUN983079 UEJ983079 UOF983079 UYB983079 VHX983079 VRT983079 WBP983079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s>
  <pageMargins left="0.7" right="0.7" top="0.75" bottom="0.75" header="0.3" footer="0.3"/>
  <pageSetup orientation="portrait"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9"/>
  <sheetViews>
    <sheetView topLeftCell="A50"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1165</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63"/>
      <c r="I14" s="56"/>
      <c r="J14" s="56"/>
      <c r="K14" s="56"/>
      <c r="L14" s="56"/>
      <c r="M14" s="56"/>
      <c r="N14" s="55"/>
    </row>
    <row r="15" spans="2:16" x14ac:dyDescent="0.25">
      <c r="B15" s="493"/>
      <c r="C15" s="494"/>
      <c r="D15" s="303">
        <v>2</v>
      </c>
      <c r="E15" s="3">
        <v>313242150</v>
      </c>
      <c r="F15" s="131">
        <v>150</v>
      </c>
      <c r="G15" s="63"/>
      <c r="I15" s="57"/>
      <c r="J15" s="57"/>
      <c r="K15" s="57"/>
      <c r="L15" s="57"/>
      <c r="M15" s="57"/>
      <c r="N15" s="55"/>
    </row>
    <row r="16" spans="2:16" x14ac:dyDescent="0.25">
      <c r="B16" s="493"/>
      <c r="C16" s="494"/>
      <c r="D16" s="303">
        <v>7</v>
      </c>
      <c r="E16" s="3">
        <v>626484300</v>
      </c>
      <c r="F16" s="131">
        <v>300</v>
      </c>
      <c r="G16" s="63"/>
      <c r="I16" s="57"/>
      <c r="J16" s="57"/>
      <c r="K16" s="57"/>
      <c r="L16" s="57"/>
      <c r="M16" s="57"/>
      <c r="N16" s="55"/>
    </row>
    <row r="17" spans="1:14" x14ac:dyDescent="0.25">
      <c r="B17" s="493"/>
      <c r="C17" s="494"/>
      <c r="D17" s="303">
        <v>11</v>
      </c>
      <c r="E17" s="3">
        <v>488338350</v>
      </c>
      <c r="F17" s="131">
        <v>210</v>
      </c>
      <c r="G17" s="63"/>
      <c r="I17" s="57"/>
      <c r="J17" s="57"/>
      <c r="K17" s="57"/>
      <c r="L17" s="57"/>
      <c r="M17" s="57"/>
      <c r="N17" s="55"/>
    </row>
    <row r="18" spans="1:14" x14ac:dyDescent="0.25">
      <c r="B18" s="493"/>
      <c r="C18" s="494"/>
      <c r="D18" s="303">
        <v>12</v>
      </c>
      <c r="E18" s="3">
        <v>208828100</v>
      </c>
      <c r="F18" s="131">
        <v>100</v>
      </c>
      <c r="G18" s="63"/>
      <c r="I18" s="57"/>
      <c r="J18" s="57"/>
      <c r="K18" s="57"/>
      <c r="L18" s="57"/>
      <c r="M18" s="57"/>
      <c r="N18" s="55"/>
    </row>
    <row r="19" spans="1:14" x14ac:dyDescent="0.25">
      <c r="B19" s="493"/>
      <c r="C19" s="494"/>
      <c r="D19" s="303">
        <v>13</v>
      </c>
      <c r="E19" s="3">
        <v>721799950</v>
      </c>
      <c r="F19" s="131">
        <v>290</v>
      </c>
      <c r="G19" s="63"/>
      <c r="I19" s="57"/>
      <c r="J19" s="57"/>
      <c r="K19" s="57"/>
      <c r="L19" s="57"/>
      <c r="M19" s="57"/>
      <c r="N19" s="55"/>
    </row>
    <row r="20" spans="1:14" x14ac:dyDescent="0.25">
      <c r="B20" s="493"/>
      <c r="C20" s="494"/>
      <c r="D20" s="303">
        <v>14</v>
      </c>
      <c r="E20" s="3">
        <v>651117800</v>
      </c>
      <c r="F20" s="131">
        <v>280</v>
      </c>
      <c r="G20" s="63"/>
      <c r="I20" s="57"/>
      <c r="J20" s="57"/>
      <c r="K20" s="57"/>
      <c r="L20" s="57"/>
      <c r="M20" s="57"/>
      <c r="N20" s="55"/>
    </row>
    <row r="21" spans="1:14" x14ac:dyDescent="0.25">
      <c r="B21" s="493"/>
      <c r="C21" s="494"/>
      <c r="D21" s="303">
        <v>16</v>
      </c>
      <c r="E21" s="3">
        <v>1755833774</v>
      </c>
      <c r="F21" s="131">
        <v>718</v>
      </c>
      <c r="G21" s="63"/>
      <c r="I21" s="57"/>
      <c r="J21" s="57"/>
      <c r="K21" s="57"/>
      <c r="L21" s="57"/>
      <c r="M21" s="57"/>
      <c r="N21" s="55"/>
    </row>
    <row r="22" spans="1:14" x14ac:dyDescent="0.25">
      <c r="B22" s="493"/>
      <c r="C22" s="494"/>
      <c r="D22" s="303">
        <v>20</v>
      </c>
      <c r="E22" s="3">
        <v>902973570</v>
      </c>
      <c r="F22" s="131">
        <v>390</v>
      </c>
      <c r="G22" s="63"/>
      <c r="I22" s="57"/>
      <c r="J22" s="57"/>
      <c r="K22" s="57"/>
      <c r="L22" s="57"/>
      <c r="M22" s="57"/>
      <c r="N22" s="55"/>
    </row>
    <row r="23" spans="1:14" x14ac:dyDescent="0.25">
      <c r="B23" s="493"/>
      <c r="C23" s="494"/>
      <c r="D23" s="303">
        <v>21</v>
      </c>
      <c r="E23" s="3">
        <v>1200917298</v>
      </c>
      <c r="F23" s="131">
        <v>546</v>
      </c>
      <c r="G23" s="63"/>
      <c r="I23" s="57"/>
      <c r="J23" s="57"/>
      <c r="K23" s="57"/>
      <c r="L23" s="57"/>
      <c r="M23" s="57"/>
      <c r="N23" s="55"/>
    </row>
    <row r="24" spans="1:14" x14ac:dyDescent="0.25">
      <c r="B24" s="495"/>
      <c r="C24" s="496"/>
      <c r="D24" s="303">
        <v>22</v>
      </c>
      <c r="E24" s="3">
        <v>417652200</v>
      </c>
      <c r="F24" s="131">
        <v>200</v>
      </c>
      <c r="G24" s="63"/>
      <c r="I24" s="57"/>
      <c r="J24" s="57"/>
      <c r="K24" s="57"/>
      <c r="L24" s="57"/>
      <c r="M24" s="57"/>
      <c r="N24" s="55"/>
    </row>
    <row r="25" spans="1:14" x14ac:dyDescent="0.25">
      <c r="B25" s="474" t="s">
        <v>13</v>
      </c>
      <c r="C25" s="475"/>
      <c r="D25" s="303"/>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+F22*80%</f>
        <v>312</v>
      </c>
      <c r="D27" s="57"/>
      <c r="E27" s="4">
        <f>+E22</f>
        <v>902973570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772</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245"/>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422">
        <f>+D42+D43</f>
        <v>0</v>
      </c>
      <c r="F42" s="42"/>
      <c r="G42" s="42"/>
      <c r="H42" s="42"/>
      <c r="I42" s="54"/>
      <c r="J42" s="54"/>
      <c r="K42" s="54"/>
      <c r="L42" s="54"/>
      <c r="M42" s="54"/>
      <c r="N42" s="55"/>
    </row>
    <row r="43" spans="1:14" ht="57" x14ac:dyDescent="0.25">
      <c r="A43" s="65"/>
      <c r="B43" s="70" t="s">
        <v>143</v>
      </c>
      <c r="C43" s="71">
        <v>60</v>
      </c>
      <c r="D43" s="185">
        <f>+F148</f>
        <v>0</v>
      </c>
      <c r="E43" s="423"/>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24" t="s">
        <v>34</v>
      </c>
      <c r="N47" s="42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908</v>
      </c>
      <c r="C51" s="75" t="s">
        <v>908</v>
      </c>
      <c r="D51" s="76" t="s">
        <v>668</v>
      </c>
      <c r="E51" s="247">
        <v>103</v>
      </c>
      <c r="F51" s="78" t="s">
        <v>135</v>
      </c>
      <c r="G51" s="79"/>
      <c r="H51" s="81">
        <v>40557</v>
      </c>
      <c r="I51" s="81">
        <v>40908</v>
      </c>
      <c r="J51" s="81" t="s">
        <v>136</v>
      </c>
      <c r="K51" s="134">
        <v>0</v>
      </c>
      <c r="L51" s="134">
        <v>11</v>
      </c>
      <c r="M51" s="139">
        <v>925</v>
      </c>
      <c r="N51" s="82"/>
      <c r="O51" s="83">
        <v>590840437</v>
      </c>
      <c r="P51" s="83" t="s">
        <v>910</v>
      </c>
      <c r="Q51" s="84" t="s">
        <v>250</v>
      </c>
      <c r="R51" s="85"/>
      <c r="S51" s="85"/>
      <c r="T51" s="85"/>
      <c r="U51" s="85"/>
      <c r="V51" s="85"/>
      <c r="W51" s="85"/>
      <c r="X51" s="85"/>
      <c r="Y51" s="85"/>
      <c r="Z51" s="85"/>
    </row>
    <row r="52" spans="1:26" s="86" customFormat="1" ht="45" x14ac:dyDescent="0.25">
      <c r="A52" s="74">
        <f>+A51+1</f>
        <v>2</v>
      </c>
      <c r="B52" s="75" t="s">
        <v>908</v>
      </c>
      <c r="C52" s="75" t="s">
        <v>908</v>
      </c>
      <c r="D52" s="76" t="s">
        <v>668</v>
      </c>
      <c r="E52" s="138">
        <v>72</v>
      </c>
      <c r="F52" s="78" t="s">
        <v>135</v>
      </c>
      <c r="G52" s="79"/>
      <c r="H52" s="81">
        <v>41327</v>
      </c>
      <c r="I52" s="81">
        <v>41639</v>
      </c>
      <c r="J52" s="81" t="s">
        <v>136</v>
      </c>
      <c r="K52" s="134">
        <v>0</v>
      </c>
      <c r="L52" s="134">
        <v>11</v>
      </c>
      <c r="M52" s="139">
        <v>715</v>
      </c>
      <c r="N52" s="82"/>
      <c r="O52" s="83">
        <v>715532002</v>
      </c>
      <c r="P52" s="83" t="s">
        <v>911</v>
      </c>
      <c r="Q52" s="84" t="s">
        <v>250</v>
      </c>
      <c r="R52" s="85"/>
      <c r="S52" s="85"/>
      <c r="T52" s="85"/>
      <c r="U52" s="85"/>
      <c r="V52" s="85"/>
      <c r="W52" s="85"/>
      <c r="X52" s="85"/>
      <c r="Y52" s="85"/>
      <c r="Z52" s="85"/>
    </row>
    <row r="53" spans="1:26" s="86" customFormat="1" ht="45" x14ac:dyDescent="0.25">
      <c r="A53" s="74">
        <f t="shared" ref="A53:A54" si="0">+A52+1</f>
        <v>3</v>
      </c>
      <c r="B53" s="75" t="s">
        <v>908</v>
      </c>
      <c r="C53" s="75" t="s">
        <v>908</v>
      </c>
      <c r="D53" s="76" t="s">
        <v>668</v>
      </c>
      <c r="E53" s="138">
        <v>2</v>
      </c>
      <c r="F53" s="78" t="s">
        <v>135</v>
      </c>
      <c r="G53" s="79"/>
      <c r="H53" s="81">
        <v>40924</v>
      </c>
      <c r="I53" s="81">
        <v>41273</v>
      </c>
      <c r="J53" s="81" t="s">
        <v>136</v>
      </c>
      <c r="K53" s="134">
        <v>0</v>
      </c>
      <c r="L53" s="134">
        <v>11</v>
      </c>
      <c r="M53" s="139">
        <v>854</v>
      </c>
      <c r="N53" s="135"/>
      <c r="O53" s="83">
        <v>931912024</v>
      </c>
      <c r="P53" s="83" t="s">
        <v>912</v>
      </c>
      <c r="Q53" s="84" t="s">
        <v>250</v>
      </c>
      <c r="R53" s="85"/>
      <c r="S53" s="85"/>
      <c r="T53" s="85"/>
      <c r="U53" s="85"/>
      <c r="V53" s="85"/>
      <c r="W53" s="85"/>
      <c r="X53" s="85"/>
      <c r="Y53" s="85"/>
      <c r="Z53" s="85"/>
    </row>
    <row r="54" spans="1:26" s="86" customFormat="1" ht="45" x14ac:dyDescent="0.25">
      <c r="A54" s="74">
        <f t="shared" si="0"/>
        <v>4</v>
      </c>
      <c r="B54" s="75" t="s">
        <v>908</v>
      </c>
      <c r="C54" s="75" t="s">
        <v>908</v>
      </c>
      <c r="D54" s="75" t="s">
        <v>249</v>
      </c>
      <c r="E54" s="138">
        <v>79</v>
      </c>
      <c r="F54" s="78" t="s">
        <v>135</v>
      </c>
      <c r="G54" s="79"/>
      <c r="H54" s="81">
        <v>41662</v>
      </c>
      <c r="I54" s="81">
        <v>41942</v>
      </c>
      <c r="J54" s="81" t="s">
        <v>136</v>
      </c>
      <c r="K54" s="134">
        <v>0</v>
      </c>
      <c r="L54" s="134">
        <v>9</v>
      </c>
      <c r="M54" s="139">
        <v>742</v>
      </c>
      <c r="N54" s="82"/>
      <c r="O54" s="83">
        <v>893914246</v>
      </c>
      <c r="P54" s="83" t="s">
        <v>913</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0</v>
      </c>
      <c r="D59" s="185"/>
      <c r="E59" s="244" t="s">
        <v>167</v>
      </c>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8" t="s">
        <v>100</v>
      </c>
      <c r="C63" s="438"/>
      <c r="D63" s="438"/>
      <c r="E63" s="438"/>
      <c r="F63" s="438"/>
      <c r="G63" s="438"/>
      <c r="H63" s="438"/>
      <c r="I63" s="438"/>
      <c r="J63" s="438"/>
      <c r="K63" s="438"/>
      <c r="L63" s="438"/>
      <c r="M63" s="438"/>
      <c r="N63" s="438"/>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x14ac:dyDescent="0.25">
      <c r="B67" s="98"/>
      <c r="C67" s="98"/>
      <c r="D67" s="43"/>
      <c r="E67" s="43"/>
      <c r="F67" s="99"/>
      <c r="G67" s="99"/>
      <c r="H67" s="99"/>
      <c r="I67" s="98"/>
      <c r="J67" s="98"/>
      <c r="K67" s="69"/>
      <c r="L67" s="69"/>
      <c r="M67" s="69"/>
      <c r="N67" s="69"/>
      <c r="O67" s="428"/>
      <c r="P67" s="429"/>
      <c r="Q67" s="69"/>
    </row>
    <row r="68" spans="2:17" x14ac:dyDescent="0.25">
      <c r="B68" s="98"/>
      <c r="C68" s="98"/>
      <c r="D68" s="43"/>
      <c r="E68" s="43"/>
      <c r="F68" s="99"/>
      <c r="G68" s="99"/>
      <c r="H68" s="99"/>
      <c r="I68" s="98"/>
      <c r="J68" s="98"/>
      <c r="K68" s="69"/>
      <c r="L68" s="69"/>
      <c r="M68" s="69"/>
      <c r="N68" s="69"/>
      <c r="O68" s="428"/>
      <c r="P68" s="429"/>
      <c r="Q68" s="69"/>
    </row>
    <row r="69" spans="2:17" x14ac:dyDescent="0.25">
      <c r="B69" s="44" t="s">
        <v>1</v>
      </c>
    </row>
    <row r="70" spans="2:17" x14ac:dyDescent="0.25">
      <c r="B70" s="44" t="s">
        <v>36</v>
      </c>
    </row>
    <row r="71" spans="2:17" x14ac:dyDescent="0.25">
      <c r="B71" s="44" t="s">
        <v>61</v>
      </c>
    </row>
    <row r="74" spans="2:17" ht="26.25" x14ac:dyDescent="0.25">
      <c r="B74" s="433" t="s">
        <v>37</v>
      </c>
      <c r="C74" s="434"/>
      <c r="D74" s="434"/>
      <c r="E74" s="434"/>
      <c r="F74" s="434"/>
      <c r="G74" s="434"/>
      <c r="H74" s="434"/>
      <c r="I74" s="434"/>
      <c r="J74" s="434"/>
      <c r="K74" s="434"/>
      <c r="L74" s="434"/>
      <c r="M74" s="434"/>
      <c r="N74" s="434"/>
      <c r="O74" s="434"/>
      <c r="P74" s="434"/>
      <c r="Q74" s="434"/>
    </row>
    <row r="79" spans="2:17" ht="76.5" customHeight="1" x14ac:dyDescent="0.25">
      <c r="B79" s="441" t="s">
        <v>0</v>
      </c>
      <c r="C79" s="441" t="s">
        <v>38</v>
      </c>
      <c r="D79" s="441" t="s">
        <v>39</v>
      </c>
      <c r="E79" s="441" t="s">
        <v>112</v>
      </c>
      <c r="F79" s="441" t="s">
        <v>114</v>
      </c>
      <c r="G79" s="441" t="s">
        <v>115</v>
      </c>
      <c r="H79" s="441" t="s">
        <v>116</v>
      </c>
      <c r="I79" s="441" t="s">
        <v>113</v>
      </c>
      <c r="J79" s="439" t="s">
        <v>117</v>
      </c>
      <c r="K79" s="443"/>
      <c r="L79" s="440"/>
      <c r="M79" s="441" t="s">
        <v>121</v>
      </c>
      <c r="N79" s="441" t="s">
        <v>40</v>
      </c>
      <c r="O79" s="441" t="s">
        <v>41</v>
      </c>
      <c r="P79" s="445" t="s">
        <v>3</v>
      </c>
      <c r="Q79" s="446"/>
    </row>
    <row r="80" spans="2:17" ht="76.5" customHeight="1" x14ac:dyDescent="0.25">
      <c r="B80" s="442"/>
      <c r="C80" s="442"/>
      <c r="D80" s="442"/>
      <c r="E80" s="442"/>
      <c r="F80" s="442"/>
      <c r="G80" s="442"/>
      <c r="H80" s="442"/>
      <c r="I80" s="442"/>
      <c r="J80" s="197" t="s">
        <v>118</v>
      </c>
      <c r="K80" s="197" t="s">
        <v>262</v>
      </c>
      <c r="L80" s="197" t="s">
        <v>120</v>
      </c>
      <c r="M80" s="442"/>
      <c r="N80" s="442"/>
      <c r="O80" s="442"/>
      <c r="P80" s="447"/>
      <c r="Q80" s="448"/>
    </row>
    <row r="81" spans="2:17" ht="295.5" customHeight="1" x14ac:dyDescent="0.25">
      <c r="B81" s="455" t="s">
        <v>42</v>
      </c>
      <c r="C81" s="455" t="s">
        <v>1019</v>
      </c>
      <c r="D81" s="455" t="s">
        <v>1166</v>
      </c>
      <c r="E81" s="455">
        <v>30515407</v>
      </c>
      <c r="F81" s="455" t="s">
        <v>1167</v>
      </c>
      <c r="G81" s="455" t="s">
        <v>1074</v>
      </c>
      <c r="H81" s="461">
        <v>31184</v>
      </c>
      <c r="I81" s="455" t="s">
        <v>195</v>
      </c>
      <c r="J81" s="101" t="s">
        <v>916</v>
      </c>
      <c r="K81" s="101" t="s">
        <v>694</v>
      </c>
      <c r="L81" s="152" t="s">
        <v>1026</v>
      </c>
      <c r="M81" s="422" t="s">
        <v>135</v>
      </c>
      <c r="N81" s="422" t="s">
        <v>135</v>
      </c>
      <c r="O81" s="422" t="s">
        <v>135</v>
      </c>
      <c r="P81" s="415"/>
      <c r="Q81" s="416"/>
    </row>
    <row r="82" spans="2:17" ht="38.25" customHeight="1" x14ac:dyDescent="0.25">
      <c r="B82" s="465"/>
      <c r="C82" s="465"/>
      <c r="D82" s="456"/>
      <c r="E82" s="456"/>
      <c r="F82" s="456"/>
      <c r="G82" s="456"/>
      <c r="H82" s="462"/>
      <c r="I82" s="456"/>
      <c r="J82" s="248" t="s">
        <v>1168</v>
      </c>
      <c r="K82" s="252" t="s">
        <v>1169</v>
      </c>
      <c r="L82" s="248" t="s">
        <v>1170</v>
      </c>
      <c r="M82" s="451"/>
      <c r="N82" s="451"/>
      <c r="O82" s="451"/>
      <c r="P82" s="506"/>
      <c r="Q82" s="507"/>
    </row>
    <row r="83" spans="2:17" ht="45.75" customHeight="1" x14ac:dyDescent="0.25">
      <c r="B83" s="455" t="s">
        <v>43</v>
      </c>
      <c r="C83" s="484" t="s">
        <v>1019</v>
      </c>
      <c r="D83" s="455" t="s">
        <v>1171</v>
      </c>
      <c r="E83" s="455">
        <v>52979020</v>
      </c>
      <c r="F83" s="455" t="s">
        <v>445</v>
      </c>
      <c r="G83" s="455" t="s">
        <v>1172</v>
      </c>
      <c r="H83" s="461">
        <v>40165</v>
      </c>
      <c r="I83" s="455">
        <v>113329</v>
      </c>
      <c r="J83" s="248" t="s">
        <v>1173</v>
      </c>
      <c r="K83" s="248" t="s">
        <v>1174</v>
      </c>
      <c r="L83" s="193" t="s">
        <v>1175</v>
      </c>
      <c r="M83" s="422" t="s">
        <v>135</v>
      </c>
      <c r="N83" s="422" t="s">
        <v>135</v>
      </c>
      <c r="O83" s="422" t="s">
        <v>135</v>
      </c>
      <c r="P83" s="415"/>
      <c r="Q83" s="416"/>
    </row>
    <row r="84" spans="2:17" ht="75" customHeight="1" x14ac:dyDescent="0.25">
      <c r="B84" s="456"/>
      <c r="C84" s="485"/>
      <c r="D84" s="456"/>
      <c r="E84" s="456"/>
      <c r="F84" s="456"/>
      <c r="G84" s="456"/>
      <c r="H84" s="462"/>
      <c r="I84" s="456"/>
      <c r="J84" s="101" t="s">
        <v>1176</v>
      </c>
      <c r="K84" s="101" t="s">
        <v>1177</v>
      </c>
      <c r="L84" s="152" t="s">
        <v>1178</v>
      </c>
      <c r="M84" s="451"/>
      <c r="N84" s="451"/>
      <c r="O84" s="451"/>
      <c r="P84" s="506"/>
      <c r="Q84" s="507"/>
    </row>
    <row r="85" spans="2:17" ht="80.25" customHeight="1" x14ac:dyDescent="0.25">
      <c r="B85" s="422" t="s">
        <v>42</v>
      </c>
      <c r="C85" s="422" t="s">
        <v>1019</v>
      </c>
      <c r="D85" s="502" t="s">
        <v>1179</v>
      </c>
      <c r="E85" s="422">
        <v>18129735</v>
      </c>
      <c r="F85" s="502" t="s">
        <v>1180</v>
      </c>
      <c r="G85" s="502" t="s">
        <v>1181</v>
      </c>
      <c r="H85" s="457">
        <v>41838</v>
      </c>
      <c r="I85" s="422" t="s">
        <v>195</v>
      </c>
      <c r="J85" s="101" t="s">
        <v>1182</v>
      </c>
      <c r="K85" s="101" t="s">
        <v>1183</v>
      </c>
      <c r="L85" s="152" t="s">
        <v>1184</v>
      </c>
      <c r="M85" s="422" t="s">
        <v>135</v>
      </c>
      <c r="N85" s="422" t="s">
        <v>135</v>
      </c>
      <c r="O85" s="422" t="s">
        <v>135</v>
      </c>
      <c r="P85" s="415"/>
      <c r="Q85" s="416"/>
    </row>
    <row r="86" spans="2:17" ht="291" customHeight="1" x14ac:dyDescent="0.25">
      <c r="B86" s="451"/>
      <c r="C86" s="423"/>
      <c r="D86" s="500"/>
      <c r="E86" s="451"/>
      <c r="F86" s="500"/>
      <c r="G86" s="500"/>
      <c r="H86" s="451"/>
      <c r="I86" s="451"/>
      <c r="J86" s="101" t="s">
        <v>916</v>
      </c>
      <c r="K86" s="190" t="s">
        <v>1185</v>
      </c>
      <c r="L86" s="193" t="s">
        <v>1186</v>
      </c>
      <c r="M86" s="451"/>
      <c r="N86" s="451"/>
      <c r="O86" s="451"/>
      <c r="P86" s="506"/>
      <c r="Q86" s="507"/>
    </row>
    <row r="87" spans="2:17" ht="81.75" customHeight="1" x14ac:dyDescent="0.25">
      <c r="B87" s="455" t="s">
        <v>43</v>
      </c>
      <c r="C87" s="455" t="s">
        <v>1187</v>
      </c>
      <c r="D87" s="455" t="s">
        <v>1188</v>
      </c>
      <c r="E87" s="455">
        <v>40075376</v>
      </c>
      <c r="F87" s="455" t="s">
        <v>1120</v>
      </c>
      <c r="G87" s="455" t="s">
        <v>1189</v>
      </c>
      <c r="H87" s="461">
        <v>40468</v>
      </c>
      <c r="I87" s="516" t="s">
        <v>1557</v>
      </c>
      <c r="J87" s="101" t="s">
        <v>1047</v>
      </c>
      <c r="K87" s="101" t="s">
        <v>1190</v>
      </c>
      <c r="L87" s="193" t="s">
        <v>1191</v>
      </c>
      <c r="M87" s="422" t="s">
        <v>135</v>
      </c>
      <c r="N87" s="422" t="s">
        <v>135</v>
      </c>
      <c r="O87" s="422" t="s">
        <v>135</v>
      </c>
      <c r="P87" s="415"/>
      <c r="Q87" s="416"/>
    </row>
    <row r="88" spans="2:17" ht="182.25" customHeight="1" x14ac:dyDescent="0.25">
      <c r="B88" s="465"/>
      <c r="C88" s="465"/>
      <c r="D88" s="465"/>
      <c r="E88" s="465"/>
      <c r="F88" s="465"/>
      <c r="G88" s="465"/>
      <c r="H88" s="515"/>
      <c r="I88" s="517"/>
      <c r="J88" s="101" t="s">
        <v>1010</v>
      </c>
      <c r="K88" s="101" t="s">
        <v>1192</v>
      </c>
      <c r="L88" s="152" t="s">
        <v>1193</v>
      </c>
      <c r="M88" s="451"/>
      <c r="N88" s="451"/>
      <c r="O88" s="451"/>
      <c r="P88" s="506"/>
      <c r="Q88" s="507"/>
    </row>
    <row r="89" spans="2:17" ht="45.75" customHeight="1" x14ac:dyDescent="0.25">
      <c r="B89" s="465"/>
      <c r="C89" s="465"/>
      <c r="D89" s="465"/>
      <c r="E89" s="465"/>
      <c r="F89" s="465"/>
      <c r="G89" s="465"/>
      <c r="H89" s="515"/>
      <c r="I89" s="517"/>
      <c r="J89" s="101" t="s">
        <v>873</v>
      </c>
      <c r="K89" s="101" t="s">
        <v>1194</v>
      </c>
      <c r="L89" s="152" t="s">
        <v>1195</v>
      </c>
      <c r="M89" s="451"/>
      <c r="N89" s="451"/>
      <c r="O89" s="451"/>
      <c r="P89" s="506"/>
      <c r="Q89" s="507"/>
    </row>
    <row r="90" spans="2:17" ht="76.5" customHeight="1" x14ac:dyDescent="0.25">
      <c r="B90" s="456"/>
      <c r="C90" s="456"/>
      <c r="D90" s="456"/>
      <c r="E90" s="456"/>
      <c r="F90" s="456"/>
      <c r="G90" s="456"/>
      <c r="H90" s="462"/>
      <c r="I90" s="518"/>
      <c r="J90" s="101" t="s">
        <v>668</v>
      </c>
      <c r="K90" s="101" t="s">
        <v>1196</v>
      </c>
      <c r="L90" s="152" t="s">
        <v>1197</v>
      </c>
      <c r="M90" s="423"/>
      <c r="N90" s="423"/>
      <c r="O90" s="423"/>
      <c r="P90" s="417"/>
      <c r="Q90" s="418"/>
    </row>
    <row r="91" spans="2:17" ht="129.75" customHeight="1" x14ac:dyDescent="0.25">
      <c r="B91" s="455" t="s">
        <v>43</v>
      </c>
      <c r="C91" s="455" t="s">
        <v>1187</v>
      </c>
      <c r="D91" s="455" t="s">
        <v>1198</v>
      </c>
      <c r="E91" s="455">
        <v>41916507</v>
      </c>
      <c r="F91" s="455" t="s">
        <v>1120</v>
      </c>
      <c r="G91" s="455" t="s">
        <v>1199</v>
      </c>
      <c r="H91" s="461">
        <v>39696</v>
      </c>
      <c r="I91" s="525" t="s">
        <v>1558</v>
      </c>
      <c r="J91" s="101" t="s">
        <v>1200</v>
      </c>
      <c r="K91" s="101" t="s">
        <v>1201</v>
      </c>
      <c r="L91" s="152" t="s">
        <v>1202</v>
      </c>
      <c r="M91" s="422" t="s">
        <v>135</v>
      </c>
      <c r="N91" s="422" t="s">
        <v>135</v>
      </c>
      <c r="O91" s="422" t="s">
        <v>135</v>
      </c>
      <c r="P91" s="415"/>
      <c r="Q91" s="416"/>
    </row>
    <row r="92" spans="2:17" ht="103.5" customHeight="1" x14ac:dyDescent="0.25">
      <c r="B92" s="456"/>
      <c r="C92" s="456"/>
      <c r="D92" s="456"/>
      <c r="E92" s="456"/>
      <c r="F92" s="456"/>
      <c r="G92" s="456"/>
      <c r="H92" s="456"/>
      <c r="I92" s="526"/>
      <c r="J92" s="101" t="s">
        <v>1203</v>
      </c>
      <c r="K92" s="101" t="s">
        <v>1204</v>
      </c>
      <c r="L92" s="152" t="s">
        <v>1205</v>
      </c>
      <c r="M92" s="423"/>
      <c r="N92" s="423"/>
      <c r="O92" s="423"/>
      <c r="P92" s="417"/>
      <c r="Q92" s="418"/>
    </row>
    <row r="94" spans="2:17" ht="15.75" thickBot="1" x14ac:dyDescent="0.3"/>
    <row r="95" spans="2:17" ht="27" thickBot="1" x14ac:dyDescent="0.3">
      <c r="B95" s="430" t="s">
        <v>45</v>
      </c>
      <c r="C95" s="431"/>
      <c r="D95" s="431"/>
      <c r="E95" s="431"/>
      <c r="F95" s="431"/>
      <c r="G95" s="431"/>
      <c r="H95" s="431"/>
      <c r="I95" s="431"/>
      <c r="J95" s="431"/>
      <c r="K95" s="431"/>
      <c r="L95" s="431"/>
      <c r="M95" s="431"/>
      <c r="N95" s="432"/>
    </row>
    <row r="98" spans="1:26" ht="46.15" customHeight="1" x14ac:dyDescent="0.25">
      <c r="B98" s="9" t="s">
        <v>32</v>
      </c>
      <c r="C98" s="9" t="s">
        <v>46</v>
      </c>
      <c r="D98" s="439" t="s">
        <v>3</v>
      </c>
      <c r="E98" s="440"/>
    </row>
    <row r="99" spans="1:26" ht="46.9" customHeight="1" x14ac:dyDescent="0.25">
      <c r="B99" s="101" t="s">
        <v>122</v>
      </c>
      <c r="C99" s="185"/>
      <c r="D99" s="449"/>
      <c r="E99" s="449"/>
    </row>
    <row r="102" spans="1:26" ht="26.25" x14ac:dyDescent="0.25">
      <c r="B102" s="433" t="s">
        <v>63</v>
      </c>
      <c r="C102" s="434"/>
      <c r="D102" s="434"/>
      <c r="E102" s="434"/>
      <c r="F102" s="434"/>
      <c r="G102" s="434"/>
      <c r="H102" s="434"/>
      <c r="I102" s="434"/>
      <c r="J102" s="434"/>
      <c r="K102" s="434"/>
      <c r="L102" s="434"/>
      <c r="M102" s="434"/>
      <c r="N102" s="434"/>
      <c r="O102" s="434"/>
      <c r="P102" s="434"/>
    </row>
    <row r="104" spans="1:26" ht="15.75" thickBot="1" x14ac:dyDescent="0.3"/>
    <row r="105" spans="1:26" ht="27" thickBot="1" x14ac:dyDescent="0.3">
      <c r="B105" s="430" t="s">
        <v>53</v>
      </c>
      <c r="C105" s="431"/>
      <c r="D105" s="431"/>
      <c r="E105" s="431"/>
      <c r="F105" s="431"/>
      <c r="G105" s="431"/>
      <c r="H105" s="431"/>
      <c r="I105" s="431"/>
      <c r="J105" s="431"/>
      <c r="K105" s="431"/>
      <c r="L105" s="431"/>
      <c r="M105" s="431"/>
      <c r="N105" s="432"/>
    </row>
    <row r="107" spans="1:26" ht="15.75" thickBot="1" x14ac:dyDescent="0.3">
      <c r="M107" s="73"/>
      <c r="N107" s="73"/>
    </row>
    <row r="108" spans="1:26" s="54" customFormat="1" ht="109.5" customHeight="1" x14ac:dyDescent="0.25">
      <c r="B108" s="18" t="s">
        <v>144</v>
      </c>
      <c r="C108" s="18" t="s">
        <v>145</v>
      </c>
      <c r="D108" s="18" t="s">
        <v>146</v>
      </c>
      <c r="E108" s="18" t="s">
        <v>44</v>
      </c>
      <c r="F108" s="18" t="s">
        <v>21</v>
      </c>
      <c r="G108" s="18" t="s">
        <v>99</v>
      </c>
      <c r="H108" s="18" t="s">
        <v>16</v>
      </c>
      <c r="I108" s="18" t="s">
        <v>9</v>
      </c>
      <c r="J108" s="18" t="s">
        <v>30</v>
      </c>
      <c r="K108" s="18" t="s">
        <v>60</v>
      </c>
      <c r="L108" s="18" t="s">
        <v>19</v>
      </c>
      <c r="M108" s="17" t="s">
        <v>25</v>
      </c>
      <c r="N108" s="18" t="s">
        <v>147</v>
      </c>
      <c r="O108" s="18" t="s">
        <v>35</v>
      </c>
      <c r="P108" s="192" t="s">
        <v>10</v>
      </c>
      <c r="Q108" s="192" t="s">
        <v>18</v>
      </c>
    </row>
    <row r="109" spans="1:26" s="86" customFormat="1" x14ac:dyDescent="0.25">
      <c r="A109" s="74">
        <v>1</v>
      </c>
      <c r="B109" s="75"/>
      <c r="C109" s="76"/>
      <c r="D109" s="75"/>
      <c r="E109" s="77"/>
      <c r="F109" s="78"/>
      <c r="G109" s="79"/>
      <c r="H109" s="80"/>
      <c r="I109" s="81"/>
      <c r="J109" s="81"/>
      <c r="K109" s="81"/>
      <c r="L109" s="81"/>
      <c r="M109" s="82"/>
      <c r="N109" s="82">
        <f>+M109*G109</f>
        <v>0</v>
      </c>
      <c r="O109" s="83"/>
      <c r="P109" s="83"/>
      <c r="Q109" s="84"/>
      <c r="R109" s="85"/>
      <c r="S109" s="85"/>
      <c r="T109" s="85"/>
      <c r="U109" s="85"/>
      <c r="V109" s="85"/>
      <c r="W109" s="85"/>
      <c r="X109" s="85"/>
      <c r="Y109" s="85"/>
      <c r="Z109" s="85"/>
    </row>
    <row r="110" spans="1:26" s="86" customFormat="1" x14ac:dyDescent="0.25">
      <c r="A110" s="74">
        <f>+A109+1</f>
        <v>2</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f t="shared" ref="A111:A116" si="1">+A110+1</f>
        <v>3</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si="1"/>
        <v>4</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si="1"/>
        <v>5</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f t="shared" si="1"/>
        <v>6</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si="1"/>
        <v>7</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1"/>
        <v>8</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c r="B117" s="87" t="s">
        <v>15</v>
      </c>
      <c r="C117" s="76"/>
      <c r="D117" s="75"/>
      <c r="E117" s="77"/>
      <c r="F117" s="78"/>
      <c r="G117" s="78"/>
      <c r="H117" s="78"/>
      <c r="I117" s="81"/>
      <c r="J117" s="81"/>
      <c r="K117" s="88">
        <f t="shared" ref="K117:N117" si="2">SUM(K109:K116)</f>
        <v>0</v>
      </c>
      <c r="L117" s="88">
        <f t="shared" si="2"/>
        <v>0</v>
      </c>
      <c r="M117" s="89">
        <f t="shared" si="2"/>
        <v>0</v>
      </c>
      <c r="N117" s="88">
        <f t="shared" si="2"/>
        <v>0</v>
      </c>
      <c r="O117" s="83"/>
      <c r="P117" s="83"/>
      <c r="Q117" s="90"/>
    </row>
    <row r="118" spans="1:26" x14ac:dyDescent="0.25">
      <c r="E118" s="91"/>
    </row>
    <row r="119" spans="1:26" ht="18.75" x14ac:dyDescent="0.25">
      <c r="B119" s="94" t="s">
        <v>31</v>
      </c>
      <c r="C119" s="10">
        <f>+K117</f>
        <v>0</v>
      </c>
      <c r="H119" s="96"/>
      <c r="I119" s="96"/>
      <c r="J119" s="96"/>
      <c r="K119" s="96"/>
      <c r="L119" s="96"/>
      <c r="M119" s="96"/>
    </row>
    <row r="121" spans="1:26" ht="15.75" thickBot="1" x14ac:dyDescent="0.3"/>
    <row r="122" spans="1:26" ht="37.15" customHeight="1" thickBot="1" x14ac:dyDescent="0.3">
      <c r="B122" s="11" t="s">
        <v>48</v>
      </c>
      <c r="C122" s="12" t="s">
        <v>49</v>
      </c>
      <c r="D122" s="11" t="s">
        <v>50</v>
      </c>
      <c r="E122" s="12" t="s">
        <v>54</v>
      </c>
    </row>
    <row r="123" spans="1:26" ht="41.45" customHeight="1" x14ac:dyDescent="0.25">
      <c r="B123" s="8" t="s">
        <v>123</v>
      </c>
      <c r="C123" s="102">
        <v>20</v>
      </c>
      <c r="D123" s="102"/>
      <c r="E123" s="450">
        <f>+D123+D124+D125</f>
        <v>0</v>
      </c>
    </row>
    <row r="124" spans="1:26" x14ac:dyDescent="0.25">
      <c r="B124" s="8" t="s">
        <v>124</v>
      </c>
      <c r="C124" s="185">
        <v>30</v>
      </c>
      <c r="D124" s="185">
        <v>0</v>
      </c>
      <c r="E124" s="451"/>
    </row>
    <row r="125" spans="1:26" ht="15.75" thickBot="1" x14ac:dyDescent="0.3">
      <c r="B125" s="8" t="s">
        <v>125</v>
      </c>
      <c r="C125" s="103">
        <v>40</v>
      </c>
      <c r="D125" s="103">
        <v>0</v>
      </c>
      <c r="E125" s="452"/>
    </row>
    <row r="127" spans="1:26" ht="15.75" thickBot="1" x14ac:dyDescent="0.3"/>
    <row r="128" spans="1:26" ht="27" thickBot="1" x14ac:dyDescent="0.3">
      <c r="B128" s="430" t="s">
        <v>51</v>
      </c>
      <c r="C128" s="431"/>
      <c r="D128" s="431"/>
      <c r="E128" s="431"/>
      <c r="F128" s="431"/>
      <c r="G128" s="431"/>
      <c r="H128" s="431"/>
      <c r="I128" s="431"/>
      <c r="J128" s="431"/>
      <c r="K128" s="431"/>
      <c r="L128" s="431"/>
      <c r="M128" s="431"/>
      <c r="N128" s="432"/>
    </row>
    <row r="130" spans="2:17" ht="76.5" customHeight="1" x14ac:dyDescent="0.25">
      <c r="B130" s="197" t="s">
        <v>0</v>
      </c>
      <c r="C130" s="197" t="s">
        <v>38</v>
      </c>
      <c r="D130" s="197" t="s">
        <v>39</v>
      </c>
      <c r="E130" s="197" t="s">
        <v>112</v>
      </c>
      <c r="F130" s="197" t="s">
        <v>114</v>
      </c>
      <c r="G130" s="197" t="s">
        <v>115</v>
      </c>
      <c r="H130" s="197" t="s">
        <v>116</v>
      </c>
      <c r="I130" s="197" t="s">
        <v>113</v>
      </c>
      <c r="J130" s="439" t="s">
        <v>117</v>
      </c>
      <c r="K130" s="443"/>
      <c r="L130" s="440"/>
      <c r="M130" s="197" t="s">
        <v>121</v>
      </c>
      <c r="N130" s="197" t="s">
        <v>40</v>
      </c>
      <c r="O130" s="197" t="s">
        <v>41</v>
      </c>
      <c r="P130" s="439" t="s">
        <v>3</v>
      </c>
      <c r="Q130" s="440"/>
    </row>
    <row r="131" spans="2:17" ht="60.75" customHeight="1" x14ac:dyDescent="0.25">
      <c r="B131" s="100"/>
      <c r="C131" s="100"/>
      <c r="D131" s="98"/>
      <c r="E131" s="98"/>
      <c r="F131" s="98"/>
      <c r="G131" s="98"/>
      <c r="H131" s="98"/>
      <c r="I131" s="43"/>
      <c r="J131" s="43"/>
      <c r="K131" s="100"/>
      <c r="L131" s="98"/>
      <c r="M131" s="69"/>
      <c r="N131" s="69"/>
      <c r="O131" s="69"/>
      <c r="P131" s="449"/>
      <c r="Q131" s="449"/>
    </row>
    <row r="132" spans="2:17" ht="60.75" customHeight="1" x14ac:dyDescent="0.25">
      <c r="B132" s="100"/>
      <c r="C132" s="100"/>
      <c r="D132" s="98"/>
      <c r="E132" s="98"/>
      <c r="F132" s="98"/>
      <c r="G132" s="98"/>
      <c r="H132" s="98"/>
      <c r="I132" s="43"/>
      <c r="J132" s="43"/>
      <c r="K132" s="100"/>
      <c r="L132" s="98"/>
      <c r="M132" s="69"/>
      <c r="N132" s="69"/>
      <c r="O132" s="69"/>
      <c r="P132" s="185"/>
      <c r="Q132" s="185"/>
    </row>
    <row r="133" spans="2:17" ht="33.6" customHeight="1" x14ac:dyDescent="0.25">
      <c r="B133" s="100"/>
      <c r="C133" s="100"/>
      <c r="D133" s="98"/>
      <c r="E133" s="98"/>
      <c r="F133" s="98"/>
      <c r="G133" s="98"/>
      <c r="H133" s="98"/>
      <c r="I133" s="43"/>
      <c r="J133" s="43"/>
      <c r="K133" s="98"/>
      <c r="L133" s="98"/>
      <c r="M133" s="69"/>
      <c r="N133" s="69"/>
      <c r="O133" s="69"/>
      <c r="P133" s="449"/>
      <c r="Q133" s="449"/>
    </row>
    <row r="137" spans="2:17" ht="54" customHeight="1" x14ac:dyDescent="0.25">
      <c r="B137" s="21" t="s">
        <v>32</v>
      </c>
      <c r="C137" s="21" t="s">
        <v>48</v>
      </c>
      <c r="D137" s="197" t="s">
        <v>49</v>
      </c>
      <c r="E137" s="21" t="s">
        <v>50</v>
      </c>
      <c r="F137" s="304" t="s">
        <v>55</v>
      </c>
      <c r="G137" s="105"/>
    </row>
    <row r="138" spans="2:17" ht="120.75" customHeight="1" x14ac:dyDescent="0.2">
      <c r="B138" s="466" t="s">
        <v>52</v>
      </c>
      <c r="C138" s="104" t="s">
        <v>126</v>
      </c>
      <c r="D138" s="185">
        <v>25</v>
      </c>
      <c r="E138" s="185"/>
      <c r="F138" s="425">
        <f>+E138+E139+E140</f>
        <v>0</v>
      </c>
      <c r="G138" s="105"/>
    </row>
    <row r="139" spans="2:17" ht="76.150000000000006" customHeight="1" x14ac:dyDescent="0.2">
      <c r="B139" s="466"/>
      <c r="C139" s="104" t="s">
        <v>127</v>
      </c>
      <c r="D139" s="189">
        <v>25</v>
      </c>
      <c r="E139" s="185"/>
      <c r="F139" s="467"/>
      <c r="G139" s="105"/>
    </row>
    <row r="140" spans="2:17" ht="69" customHeight="1" x14ac:dyDescent="0.2">
      <c r="B140" s="466"/>
      <c r="C140" s="104" t="s">
        <v>128</v>
      </c>
      <c r="D140" s="185">
        <v>10</v>
      </c>
      <c r="E140" s="185"/>
      <c r="F140" s="426"/>
      <c r="G140" s="105"/>
    </row>
    <row r="141" spans="2:17" x14ac:dyDescent="0.25">
      <c r="C141" s="42"/>
    </row>
    <row r="144" spans="2:17" x14ac:dyDescent="0.25">
      <c r="B144" s="68" t="s">
        <v>56</v>
      </c>
    </row>
    <row r="147" spans="2:5" x14ac:dyDescent="0.25">
      <c r="B147" s="22" t="s">
        <v>32</v>
      </c>
      <c r="C147" s="22" t="s">
        <v>57</v>
      </c>
      <c r="D147" s="21" t="s">
        <v>50</v>
      </c>
      <c r="E147" s="21" t="s">
        <v>15</v>
      </c>
    </row>
    <row r="148" spans="2:5" ht="28.5" x14ac:dyDescent="0.25">
      <c r="B148" s="70" t="s">
        <v>58</v>
      </c>
      <c r="C148" s="71">
        <v>40</v>
      </c>
      <c r="D148" s="185">
        <f>+E123</f>
        <v>0</v>
      </c>
      <c r="E148" s="422">
        <f>+D148+D149</f>
        <v>0</v>
      </c>
    </row>
    <row r="149" spans="2:5" ht="57" x14ac:dyDescent="0.25">
      <c r="B149" s="70" t="s">
        <v>59</v>
      </c>
      <c r="C149" s="71">
        <v>60</v>
      </c>
      <c r="D149" s="185">
        <f>+F138</f>
        <v>0</v>
      </c>
      <c r="E149" s="423"/>
    </row>
  </sheetData>
  <mergeCells count="107">
    <mergeCell ref="E148:E149"/>
    <mergeCell ref="J130:L130"/>
    <mergeCell ref="P130:Q130"/>
    <mergeCell ref="P131:Q131"/>
    <mergeCell ref="P133:Q133"/>
    <mergeCell ref="B138:B140"/>
    <mergeCell ref="F138:F140"/>
    <mergeCell ref="D98:E98"/>
    <mergeCell ref="D99:E99"/>
    <mergeCell ref="B102:P102"/>
    <mergeCell ref="B105:N105"/>
    <mergeCell ref="E123:E125"/>
    <mergeCell ref="B128:N128"/>
    <mergeCell ref="I91:I92"/>
    <mergeCell ref="M91:M92"/>
    <mergeCell ref="N91:N92"/>
    <mergeCell ref="O91:O92"/>
    <mergeCell ref="P91:Q92"/>
    <mergeCell ref="B95:N95"/>
    <mergeCell ref="N87:N90"/>
    <mergeCell ref="O87:O90"/>
    <mergeCell ref="P87:Q90"/>
    <mergeCell ref="B91:B92"/>
    <mergeCell ref="C91:C92"/>
    <mergeCell ref="D91:D92"/>
    <mergeCell ref="E91:E92"/>
    <mergeCell ref="F91:F92"/>
    <mergeCell ref="G91:G92"/>
    <mergeCell ref="H91:H92"/>
    <mergeCell ref="B85:B86"/>
    <mergeCell ref="C85:C86"/>
    <mergeCell ref="D85:D86"/>
    <mergeCell ref="E85:E86"/>
    <mergeCell ref="F85:F86"/>
    <mergeCell ref="P85:Q86"/>
    <mergeCell ref="B87:B90"/>
    <mergeCell ref="C87:C90"/>
    <mergeCell ref="D87:D90"/>
    <mergeCell ref="E87:E90"/>
    <mergeCell ref="F87:F90"/>
    <mergeCell ref="G87:G90"/>
    <mergeCell ref="H87:H90"/>
    <mergeCell ref="I87:I90"/>
    <mergeCell ref="M87:M90"/>
    <mergeCell ref="G85:G86"/>
    <mergeCell ref="H85:H86"/>
    <mergeCell ref="I85:I86"/>
    <mergeCell ref="M85:M86"/>
    <mergeCell ref="N85:N86"/>
    <mergeCell ref="O85:O86"/>
    <mergeCell ref="P81:Q82"/>
    <mergeCell ref="B83:B84"/>
    <mergeCell ref="C83:C84"/>
    <mergeCell ref="D83:D84"/>
    <mergeCell ref="E83:E84"/>
    <mergeCell ref="F83:F84"/>
    <mergeCell ref="G83:G84"/>
    <mergeCell ref="H83:H84"/>
    <mergeCell ref="I83:I84"/>
    <mergeCell ref="M83:M84"/>
    <mergeCell ref="N83:N84"/>
    <mergeCell ref="O83:O84"/>
    <mergeCell ref="P83:Q84"/>
    <mergeCell ref="P79:Q80"/>
    <mergeCell ref="B81:B82"/>
    <mergeCell ref="C81:C82"/>
    <mergeCell ref="D81:D82"/>
    <mergeCell ref="E81:E82"/>
    <mergeCell ref="F81:F82"/>
    <mergeCell ref="G81:G82"/>
    <mergeCell ref="H81:H82"/>
    <mergeCell ref="I81:I82"/>
    <mergeCell ref="M81:M82"/>
    <mergeCell ref="H79:H80"/>
    <mergeCell ref="I79:I80"/>
    <mergeCell ref="J79:L79"/>
    <mergeCell ref="M79:M80"/>
    <mergeCell ref="N79:N80"/>
    <mergeCell ref="O79:O80"/>
    <mergeCell ref="B79:B80"/>
    <mergeCell ref="C79:C80"/>
    <mergeCell ref="D79:D80"/>
    <mergeCell ref="E79:E80"/>
    <mergeCell ref="F79:F80"/>
    <mergeCell ref="G79:G80"/>
    <mergeCell ref="N81:N82"/>
    <mergeCell ref="O81:O82"/>
    <mergeCell ref="O67:P67"/>
    <mergeCell ref="O68:P68"/>
    <mergeCell ref="B74:Q74"/>
    <mergeCell ref="C10:E10"/>
    <mergeCell ref="E42:E43"/>
    <mergeCell ref="M47:N47"/>
    <mergeCell ref="B57:B58"/>
    <mergeCell ref="C57:C58"/>
    <mergeCell ref="D57:E57"/>
    <mergeCell ref="B14:C24"/>
    <mergeCell ref="B25:C25"/>
    <mergeCell ref="B2:P2"/>
    <mergeCell ref="B4:P4"/>
    <mergeCell ref="C6:N6"/>
    <mergeCell ref="C7:N7"/>
    <mergeCell ref="C8:N8"/>
    <mergeCell ref="C9:N9"/>
    <mergeCell ref="C61:N61"/>
    <mergeCell ref="B63:N63"/>
    <mergeCell ref="O66:P66"/>
  </mergeCells>
  <dataValidations count="2">
    <dataValidation type="list" allowBlank="1" showInputMessage="1" showErrorMessage="1" sqref="WVE983065 A65561 IS65561 SO65561 ACK65561 AMG65561 AWC65561 BFY65561 BPU65561 BZQ65561 CJM65561 CTI65561 DDE65561 DNA65561 DWW65561 EGS65561 EQO65561 FAK65561 FKG65561 FUC65561 GDY65561 GNU65561 GXQ65561 HHM65561 HRI65561 IBE65561 ILA65561 IUW65561 JES65561 JOO65561 JYK65561 KIG65561 KSC65561 LBY65561 LLU65561 LVQ65561 MFM65561 MPI65561 MZE65561 NJA65561 NSW65561 OCS65561 OMO65561 OWK65561 PGG65561 PQC65561 PZY65561 QJU65561 QTQ65561 RDM65561 RNI65561 RXE65561 SHA65561 SQW65561 TAS65561 TKO65561 TUK65561 UEG65561 UOC65561 UXY65561 VHU65561 VRQ65561 WBM65561 WLI65561 WVE65561 A131097 IS131097 SO131097 ACK131097 AMG131097 AWC131097 BFY131097 BPU131097 BZQ131097 CJM131097 CTI131097 DDE131097 DNA131097 DWW131097 EGS131097 EQO131097 FAK131097 FKG131097 FUC131097 GDY131097 GNU131097 GXQ131097 HHM131097 HRI131097 IBE131097 ILA131097 IUW131097 JES131097 JOO131097 JYK131097 KIG131097 KSC131097 LBY131097 LLU131097 LVQ131097 MFM131097 MPI131097 MZE131097 NJA131097 NSW131097 OCS131097 OMO131097 OWK131097 PGG131097 PQC131097 PZY131097 QJU131097 QTQ131097 RDM131097 RNI131097 RXE131097 SHA131097 SQW131097 TAS131097 TKO131097 TUK131097 UEG131097 UOC131097 UXY131097 VHU131097 VRQ131097 WBM131097 WLI131097 WVE131097 A196633 IS196633 SO196633 ACK196633 AMG196633 AWC196633 BFY196633 BPU196633 BZQ196633 CJM196633 CTI196633 DDE196633 DNA196633 DWW196633 EGS196633 EQO196633 FAK196633 FKG196633 FUC196633 GDY196633 GNU196633 GXQ196633 HHM196633 HRI196633 IBE196633 ILA196633 IUW196633 JES196633 JOO196633 JYK196633 KIG196633 KSC196633 LBY196633 LLU196633 LVQ196633 MFM196633 MPI196633 MZE196633 NJA196633 NSW196633 OCS196633 OMO196633 OWK196633 PGG196633 PQC196633 PZY196633 QJU196633 QTQ196633 RDM196633 RNI196633 RXE196633 SHA196633 SQW196633 TAS196633 TKO196633 TUK196633 UEG196633 UOC196633 UXY196633 VHU196633 VRQ196633 WBM196633 WLI196633 WVE196633 A262169 IS262169 SO262169 ACK262169 AMG262169 AWC262169 BFY262169 BPU262169 BZQ262169 CJM262169 CTI262169 DDE262169 DNA262169 DWW262169 EGS262169 EQO262169 FAK262169 FKG262169 FUC262169 GDY262169 GNU262169 GXQ262169 HHM262169 HRI262169 IBE262169 ILA262169 IUW262169 JES262169 JOO262169 JYK262169 KIG262169 KSC262169 LBY262169 LLU262169 LVQ262169 MFM262169 MPI262169 MZE262169 NJA262169 NSW262169 OCS262169 OMO262169 OWK262169 PGG262169 PQC262169 PZY262169 QJU262169 QTQ262169 RDM262169 RNI262169 RXE262169 SHA262169 SQW262169 TAS262169 TKO262169 TUK262169 UEG262169 UOC262169 UXY262169 VHU262169 VRQ262169 WBM262169 WLI262169 WVE262169 A327705 IS327705 SO327705 ACK327705 AMG327705 AWC327705 BFY327705 BPU327705 BZQ327705 CJM327705 CTI327705 DDE327705 DNA327705 DWW327705 EGS327705 EQO327705 FAK327705 FKG327705 FUC327705 GDY327705 GNU327705 GXQ327705 HHM327705 HRI327705 IBE327705 ILA327705 IUW327705 JES327705 JOO327705 JYK327705 KIG327705 KSC327705 LBY327705 LLU327705 LVQ327705 MFM327705 MPI327705 MZE327705 NJA327705 NSW327705 OCS327705 OMO327705 OWK327705 PGG327705 PQC327705 PZY327705 QJU327705 QTQ327705 RDM327705 RNI327705 RXE327705 SHA327705 SQW327705 TAS327705 TKO327705 TUK327705 UEG327705 UOC327705 UXY327705 VHU327705 VRQ327705 WBM327705 WLI327705 WVE327705 A393241 IS393241 SO393241 ACK393241 AMG393241 AWC393241 BFY393241 BPU393241 BZQ393241 CJM393241 CTI393241 DDE393241 DNA393241 DWW393241 EGS393241 EQO393241 FAK393241 FKG393241 FUC393241 GDY393241 GNU393241 GXQ393241 HHM393241 HRI393241 IBE393241 ILA393241 IUW393241 JES393241 JOO393241 JYK393241 KIG393241 KSC393241 LBY393241 LLU393241 LVQ393241 MFM393241 MPI393241 MZE393241 NJA393241 NSW393241 OCS393241 OMO393241 OWK393241 PGG393241 PQC393241 PZY393241 QJU393241 QTQ393241 RDM393241 RNI393241 RXE393241 SHA393241 SQW393241 TAS393241 TKO393241 TUK393241 UEG393241 UOC393241 UXY393241 VHU393241 VRQ393241 WBM393241 WLI393241 WVE393241 A458777 IS458777 SO458777 ACK458777 AMG458777 AWC458777 BFY458777 BPU458777 BZQ458777 CJM458777 CTI458777 DDE458777 DNA458777 DWW458777 EGS458777 EQO458777 FAK458777 FKG458777 FUC458777 GDY458777 GNU458777 GXQ458777 HHM458777 HRI458777 IBE458777 ILA458777 IUW458777 JES458777 JOO458777 JYK458777 KIG458777 KSC458777 LBY458777 LLU458777 LVQ458777 MFM458777 MPI458777 MZE458777 NJA458777 NSW458777 OCS458777 OMO458777 OWK458777 PGG458777 PQC458777 PZY458777 QJU458777 QTQ458777 RDM458777 RNI458777 RXE458777 SHA458777 SQW458777 TAS458777 TKO458777 TUK458777 UEG458777 UOC458777 UXY458777 VHU458777 VRQ458777 WBM458777 WLI458777 WVE458777 A524313 IS524313 SO524313 ACK524313 AMG524313 AWC524313 BFY524313 BPU524313 BZQ524313 CJM524313 CTI524313 DDE524313 DNA524313 DWW524313 EGS524313 EQO524313 FAK524313 FKG524313 FUC524313 GDY524313 GNU524313 GXQ524313 HHM524313 HRI524313 IBE524313 ILA524313 IUW524313 JES524313 JOO524313 JYK524313 KIG524313 KSC524313 LBY524313 LLU524313 LVQ524313 MFM524313 MPI524313 MZE524313 NJA524313 NSW524313 OCS524313 OMO524313 OWK524313 PGG524313 PQC524313 PZY524313 QJU524313 QTQ524313 RDM524313 RNI524313 RXE524313 SHA524313 SQW524313 TAS524313 TKO524313 TUK524313 UEG524313 UOC524313 UXY524313 VHU524313 VRQ524313 WBM524313 WLI524313 WVE524313 A589849 IS589849 SO589849 ACK589849 AMG589849 AWC589849 BFY589849 BPU589849 BZQ589849 CJM589849 CTI589849 DDE589849 DNA589849 DWW589849 EGS589849 EQO589849 FAK589849 FKG589849 FUC589849 GDY589849 GNU589849 GXQ589849 HHM589849 HRI589849 IBE589849 ILA589849 IUW589849 JES589849 JOO589849 JYK589849 KIG589849 KSC589849 LBY589849 LLU589849 LVQ589849 MFM589849 MPI589849 MZE589849 NJA589849 NSW589849 OCS589849 OMO589849 OWK589849 PGG589849 PQC589849 PZY589849 QJU589849 QTQ589849 RDM589849 RNI589849 RXE589849 SHA589849 SQW589849 TAS589849 TKO589849 TUK589849 UEG589849 UOC589849 UXY589849 VHU589849 VRQ589849 WBM589849 WLI589849 WVE589849 A655385 IS655385 SO655385 ACK655385 AMG655385 AWC655385 BFY655385 BPU655385 BZQ655385 CJM655385 CTI655385 DDE655385 DNA655385 DWW655385 EGS655385 EQO655385 FAK655385 FKG655385 FUC655385 GDY655385 GNU655385 GXQ655385 HHM655385 HRI655385 IBE655385 ILA655385 IUW655385 JES655385 JOO655385 JYK655385 KIG655385 KSC655385 LBY655385 LLU655385 LVQ655385 MFM655385 MPI655385 MZE655385 NJA655385 NSW655385 OCS655385 OMO655385 OWK655385 PGG655385 PQC655385 PZY655385 QJU655385 QTQ655385 RDM655385 RNI655385 RXE655385 SHA655385 SQW655385 TAS655385 TKO655385 TUK655385 UEG655385 UOC655385 UXY655385 VHU655385 VRQ655385 WBM655385 WLI655385 WVE655385 A720921 IS720921 SO720921 ACK720921 AMG720921 AWC720921 BFY720921 BPU720921 BZQ720921 CJM720921 CTI720921 DDE720921 DNA720921 DWW720921 EGS720921 EQO720921 FAK720921 FKG720921 FUC720921 GDY720921 GNU720921 GXQ720921 HHM720921 HRI720921 IBE720921 ILA720921 IUW720921 JES720921 JOO720921 JYK720921 KIG720921 KSC720921 LBY720921 LLU720921 LVQ720921 MFM720921 MPI720921 MZE720921 NJA720921 NSW720921 OCS720921 OMO720921 OWK720921 PGG720921 PQC720921 PZY720921 QJU720921 QTQ720921 RDM720921 RNI720921 RXE720921 SHA720921 SQW720921 TAS720921 TKO720921 TUK720921 UEG720921 UOC720921 UXY720921 VHU720921 VRQ720921 WBM720921 WLI720921 WVE720921 A786457 IS786457 SO786457 ACK786457 AMG786457 AWC786457 BFY786457 BPU786457 BZQ786457 CJM786457 CTI786457 DDE786457 DNA786457 DWW786457 EGS786457 EQO786457 FAK786457 FKG786457 FUC786457 GDY786457 GNU786457 GXQ786457 HHM786457 HRI786457 IBE786457 ILA786457 IUW786457 JES786457 JOO786457 JYK786457 KIG786457 KSC786457 LBY786457 LLU786457 LVQ786457 MFM786457 MPI786457 MZE786457 NJA786457 NSW786457 OCS786457 OMO786457 OWK786457 PGG786457 PQC786457 PZY786457 QJU786457 QTQ786457 RDM786457 RNI786457 RXE786457 SHA786457 SQW786457 TAS786457 TKO786457 TUK786457 UEG786457 UOC786457 UXY786457 VHU786457 VRQ786457 WBM786457 WLI786457 WVE786457 A851993 IS851993 SO851993 ACK851993 AMG851993 AWC851993 BFY851993 BPU851993 BZQ851993 CJM851993 CTI851993 DDE851993 DNA851993 DWW851993 EGS851993 EQO851993 FAK851993 FKG851993 FUC851993 GDY851993 GNU851993 GXQ851993 HHM851993 HRI851993 IBE851993 ILA851993 IUW851993 JES851993 JOO851993 JYK851993 KIG851993 KSC851993 LBY851993 LLU851993 LVQ851993 MFM851993 MPI851993 MZE851993 NJA851993 NSW851993 OCS851993 OMO851993 OWK851993 PGG851993 PQC851993 PZY851993 QJU851993 QTQ851993 RDM851993 RNI851993 RXE851993 SHA851993 SQW851993 TAS851993 TKO851993 TUK851993 UEG851993 UOC851993 UXY851993 VHU851993 VRQ851993 WBM851993 WLI851993 WVE851993 A917529 IS917529 SO917529 ACK917529 AMG917529 AWC917529 BFY917529 BPU917529 BZQ917529 CJM917529 CTI917529 DDE917529 DNA917529 DWW917529 EGS917529 EQO917529 FAK917529 FKG917529 FUC917529 GDY917529 GNU917529 GXQ917529 HHM917529 HRI917529 IBE917529 ILA917529 IUW917529 JES917529 JOO917529 JYK917529 KIG917529 KSC917529 LBY917529 LLU917529 LVQ917529 MFM917529 MPI917529 MZE917529 NJA917529 NSW917529 OCS917529 OMO917529 OWK917529 PGG917529 PQC917529 PZY917529 QJU917529 QTQ917529 RDM917529 RNI917529 RXE917529 SHA917529 SQW917529 TAS917529 TKO917529 TUK917529 UEG917529 UOC917529 UXY917529 VHU917529 VRQ917529 WBM917529 WLI917529 WVE917529 A983065 IS983065 SO983065 ACK983065 AMG983065 AWC983065 BFY983065 BPU983065 BZQ983065 CJM983065 CTI983065 DDE983065 DNA983065 DWW983065 EGS983065 EQO983065 FAK983065 FKG983065 FUC983065 GDY983065 GNU983065 GXQ983065 HHM983065 HRI983065 IBE983065 ILA983065 IUW983065 JES983065 JOO983065 JYK983065 KIG983065 KSC983065 LBY983065 LLU983065 LVQ983065 MFM983065 MPI983065 MZE983065 NJA983065 NSW983065 OCS983065 OMO983065 OWK983065 PGG983065 PQC983065 PZY983065 QJU983065 QTQ983065 RDM983065 RNI983065 RXE983065 SHA983065 SQW983065 TAS983065 TKO983065 TUK983065 UEG983065 UOC983065 UXY983065 VHU983065 VRQ983065 WBM983065 WLI983065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 type="decimal" allowBlank="1" showInputMessage="1" showErrorMessage="1" sqref="WVH983065 WLL983065 C65561 IV65561 SR65561 ACN65561 AMJ65561 AWF65561 BGB65561 BPX65561 BZT65561 CJP65561 CTL65561 DDH65561 DND65561 DWZ65561 EGV65561 EQR65561 FAN65561 FKJ65561 FUF65561 GEB65561 GNX65561 GXT65561 HHP65561 HRL65561 IBH65561 ILD65561 IUZ65561 JEV65561 JOR65561 JYN65561 KIJ65561 KSF65561 LCB65561 LLX65561 LVT65561 MFP65561 MPL65561 MZH65561 NJD65561 NSZ65561 OCV65561 OMR65561 OWN65561 PGJ65561 PQF65561 QAB65561 QJX65561 QTT65561 RDP65561 RNL65561 RXH65561 SHD65561 SQZ65561 TAV65561 TKR65561 TUN65561 UEJ65561 UOF65561 UYB65561 VHX65561 VRT65561 WBP65561 WLL65561 WVH65561 C131097 IV131097 SR131097 ACN131097 AMJ131097 AWF131097 BGB131097 BPX131097 BZT131097 CJP131097 CTL131097 DDH131097 DND131097 DWZ131097 EGV131097 EQR131097 FAN131097 FKJ131097 FUF131097 GEB131097 GNX131097 GXT131097 HHP131097 HRL131097 IBH131097 ILD131097 IUZ131097 JEV131097 JOR131097 JYN131097 KIJ131097 KSF131097 LCB131097 LLX131097 LVT131097 MFP131097 MPL131097 MZH131097 NJD131097 NSZ131097 OCV131097 OMR131097 OWN131097 PGJ131097 PQF131097 QAB131097 QJX131097 QTT131097 RDP131097 RNL131097 RXH131097 SHD131097 SQZ131097 TAV131097 TKR131097 TUN131097 UEJ131097 UOF131097 UYB131097 VHX131097 VRT131097 WBP131097 WLL131097 WVH131097 C196633 IV196633 SR196633 ACN196633 AMJ196633 AWF196633 BGB196633 BPX196633 BZT196633 CJP196633 CTL196633 DDH196633 DND196633 DWZ196633 EGV196633 EQR196633 FAN196633 FKJ196633 FUF196633 GEB196633 GNX196633 GXT196633 HHP196633 HRL196633 IBH196633 ILD196633 IUZ196633 JEV196633 JOR196633 JYN196633 KIJ196633 KSF196633 LCB196633 LLX196633 LVT196633 MFP196633 MPL196633 MZH196633 NJD196633 NSZ196633 OCV196633 OMR196633 OWN196633 PGJ196633 PQF196633 QAB196633 QJX196633 QTT196633 RDP196633 RNL196633 RXH196633 SHD196633 SQZ196633 TAV196633 TKR196633 TUN196633 UEJ196633 UOF196633 UYB196633 VHX196633 VRT196633 WBP196633 WLL196633 WVH196633 C262169 IV262169 SR262169 ACN262169 AMJ262169 AWF262169 BGB262169 BPX262169 BZT262169 CJP262169 CTL262169 DDH262169 DND262169 DWZ262169 EGV262169 EQR262169 FAN262169 FKJ262169 FUF262169 GEB262169 GNX262169 GXT262169 HHP262169 HRL262169 IBH262169 ILD262169 IUZ262169 JEV262169 JOR262169 JYN262169 KIJ262169 KSF262169 LCB262169 LLX262169 LVT262169 MFP262169 MPL262169 MZH262169 NJD262169 NSZ262169 OCV262169 OMR262169 OWN262169 PGJ262169 PQF262169 QAB262169 QJX262169 QTT262169 RDP262169 RNL262169 RXH262169 SHD262169 SQZ262169 TAV262169 TKR262169 TUN262169 UEJ262169 UOF262169 UYB262169 VHX262169 VRT262169 WBP262169 WLL262169 WVH262169 C327705 IV327705 SR327705 ACN327705 AMJ327705 AWF327705 BGB327705 BPX327705 BZT327705 CJP327705 CTL327705 DDH327705 DND327705 DWZ327705 EGV327705 EQR327705 FAN327705 FKJ327705 FUF327705 GEB327705 GNX327705 GXT327705 HHP327705 HRL327705 IBH327705 ILD327705 IUZ327705 JEV327705 JOR327705 JYN327705 KIJ327705 KSF327705 LCB327705 LLX327705 LVT327705 MFP327705 MPL327705 MZH327705 NJD327705 NSZ327705 OCV327705 OMR327705 OWN327705 PGJ327705 PQF327705 QAB327705 QJX327705 QTT327705 RDP327705 RNL327705 RXH327705 SHD327705 SQZ327705 TAV327705 TKR327705 TUN327705 UEJ327705 UOF327705 UYB327705 VHX327705 VRT327705 WBP327705 WLL327705 WVH327705 C393241 IV393241 SR393241 ACN393241 AMJ393241 AWF393241 BGB393241 BPX393241 BZT393241 CJP393241 CTL393241 DDH393241 DND393241 DWZ393241 EGV393241 EQR393241 FAN393241 FKJ393241 FUF393241 GEB393241 GNX393241 GXT393241 HHP393241 HRL393241 IBH393241 ILD393241 IUZ393241 JEV393241 JOR393241 JYN393241 KIJ393241 KSF393241 LCB393241 LLX393241 LVT393241 MFP393241 MPL393241 MZH393241 NJD393241 NSZ393241 OCV393241 OMR393241 OWN393241 PGJ393241 PQF393241 QAB393241 QJX393241 QTT393241 RDP393241 RNL393241 RXH393241 SHD393241 SQZ393241 TAV393241 TKR393241 TUN393241 UEJ393241 UOF393241 UYB393241 VHX393241 VRT393241 WBP393241 WLL393241 WVH393241 C458777 IV458777 SR458777 ACN458777 AMJ458777 AWF458777 BGB458777 BPX458777 BZT458777 CJP458777 CTL458777 DDH458777 DND458777 DWZ458777 EGV458777 EQR458777 FAN458777 FKJ458777 FUF458777 GEB458777 GNX458777 GXT458777 HHP458777 HRL458777 IBH458777 ILD458777 IUZ458777 JEV458777 JOR458777 JYN458777 KIJ458777 KSF458777 LCB458777 LLX458777 LVT458777 MFP458777 MPL458777 MZH458777 NJD458777 NSZ458777 OCV458777 OMR458777 OWN458777 PGJ458777 PQF458777 QAB458777 QJX458777 QTT458777 RDP458777 RNL458777 RXH458777 SHD458777 SQZ458777 TAV458777 TKR458777 TUN458777 UEJ458777 UOF458777 UYB458777 VHX458777 VRT458777 WBP458777 WLL458777 WVH458777 C524313 IV524313 SR524313 ACN524313 AMJ524313 AWF524313 BGB524313 BPX524313 BZT524313 CJP524313 CTL524313 DDH524313 DND524313 DWZ524313 EGV524313 EQR524313 FAN524313 FKJ524313 FUF524313 GEB524313 GNX524313 GXT524313 HHP524313 HRL524313 IBH524313 ILD524313 IUZ524313 JEV524313 JOR524313 JYN524313 KIJ524313 KSF524313 LCB524313 LLX524313 LVT524313 MFP524313 MPL524313 MZH524313 NJD524313 NSZ524313 OCV524313 OMR524313 OWN524313 PGJ524313 PQF524313 QAB524313 QJX524313 QTT524313 RDP524313 RNL524313 RXH524313 SHD524313 SQZ524313 TAV524313 TKR524313 TUN524313 UEJ524313 UOF524313 UYB524313 VHX524313 VRT524313 WBP524313 WLL524313 WVH524313 C589849 IV589849 SR589849 ACN589849 AMJ589849 AWF589849 BGB589849 BPX589849 BZT589849 CJP589849 CTL589849 DDH589849 DND589849 DWZ589849 EGV589849 EQR589849 FAN589849 FKJ589849 FUF589849 GEB589849 GNX589849 GXT589849 HHP589849 HRL589849 IBH589849 ILD589849 IUZ589849 JEV589849 JOR589849 JYN589849 KIJ589849 KSF589849 LCB589849 LLX589849 LVT589849 MFP589849 MPL589849 MZH589849 NJD589849 NSZ589849 OCV589849 OMR589849 OWN589849 PGJ589849 PQF589849 QAB589849 QJX589849 QTT589849 RDP589849 RNL589849 RXH589849 SHD589849 SQZ589849 TAV589849 TKR589849 TUN589849 UEJ589849 UOF589849 UYB589849 VHX589849 VRT589849 WBP589849 WLL589849 WVH589849 C655385 IV655385 SR655385 ACN655385 AMJ655385 AWF655385 BGB655385 BPX655385 BZT655385 CJP655385 CTL655385 DDH655385 DND655385 DWZ655385 EGV655385 EQR655385 FAN655385 FKJ655385 FUF655385 GEB655385 GNX655385 GXT655385 HHP655385 HRL655385 IBH655385 ILD655385 IUZ655385 JEV655385 JOR655385 JYN655385 KIJ655385 KSF655385 LCB655385 LLX655385 LVT655385 MFP655385 MPL655385 MZH655385 NJD655385 NSZ655385 OCV655385 OMR655385 OWN655385 PGJ655385 PQF655385 QAB655385 QJX655385 QTT655385 RDP655385 RNL655385 RXH655385 SHD655385 SQZ655385 TAV655385 TKR655385 TUN655385 UEJ655385 UOF655385 UYB655385 VHX655385 VRT655385 WBP655385 WLL655385 WVH655385 C720921 IV720921 SR720921 ACN720921 AMJ720921 AWF720921 BGB720921 BPX720921 BZT720921 CJP720921 CTL720921 DDH720921 DND720921 DWZ720921 EGV720921 EQR720921 FAN720921 FKJ720921 FUF720921 GEB720921 GNX720921 GXT720921 HHP720921 HRL720921 IBH720921 ILD720921 IUZ720921 JEV720921 JOR720921 JYN720921 KIJ720921 KSF720921 LCB720921 LLX720921 LVT720921 MFP720921 MPL720921 MZH720921 NJD720921 NSZ720921 OCV720921 OMR720921 OWN720921 PGJ720921 PQF720921 QAB720921 QJX720921 QTT720921 RDP720921 RNL720921 RXH720921 SHD720921 SQZ720921 TAV720921 TKR720921 TUN720921 UEJ720921 UOF720921 UYB720921 VHX720921 VRT720921 WBP720921 WLL720921 WVH720921 C786457 IV786457 SR786457 ACN786457 AMJ786457 AWF786457 BGB786457 BPX786457 BZT786457 CJP786457 CTL786457 DDH786457 DND786457 DWZ786457 EGV786457 EQR786457 FAN786457 FKJ786457 FUF786457 GEB786457 GNX786457 GXT786457 HHP786457 HRL786457 IBH786457 ILD786457 IUZ786457 JEV786457 JOR786457 JYN786457 KIJ786457 KSF786457 LCB786457 LLX786457 LVT786457 MFP786457 MPL786457 MZH786457 NJD786457 NSZ786457 OCV786457 OMR786457 OWN786457 PGJ786457 PQF786457 QAB786457 QJX786457 QTT786457 RDP786457 RNL786457 RXH786457 SHD786457 SQZ786457 TAV786457 TKR786457 TUN786457 UEJ786457 UOF786457 UYB786457 VHX786457 VRT786457 WBP786457 WLL786457 WVH786457 C851993 IV851993 SR851993 ACN851993 AMJ851993 AWF851993 BGB851993 BPX851993 BZT851993 CJP851993 CTL851993 DDH851993 DND851993 DWZ851993 EGV851993 EQR851993 FAN851993 FKJ851993 FUF851993 GEB851993 GNX851993 GXT851993 HHP851993 HRL851993 IBH851993 ILD851993 IUZ851993 JEV851993 JOR851993 JYN851993 KIJ851993 KSF851993 LCB851993 LLX851993 LVT851993 MFP851993 MPL851993 MZH851993 NJD851993 NSZ851993 OCV851993 OMR851993 OWN851993 PGJ851993 PQF851993 QAB851993 QJX851993 QTT851993 RDP851993 RNL851993 RXH851993 SHD851993 SQZ851993 TAV851993 TKR851993 TUN851993 UEJ851993 UOF851993 UYB851993 VHX851993 VRT851993 WBP851993 WLL851993 WVH851993 C917529 IV917529 SR917529 ACN917529 AMJ917529 AWF917529 BGB917529 BPX917529 BZT917529 CJP917529 CTL917529 DDH917529 DND917529 DWZ917529 EGV917529 EQR917529 FAN917529 FKJ917529 FUF917529 GEB917529 GNX917529 GXT917529 HHP917529 HRL917529 IBH917529 ILD917529 IUZ917529 JEV917529 JOR917529 JYN917529 KIJ917529 KSF917529 LCB917529 LLX917529 LVT917529 MFP917529 MPL917529 MZH917529 NJD917529 NSZ917529 OCV917529 OMR917529 OWN917529 PGJ917529 PQF917529 QAB917529 QJX917529 QTT917529 RDP917529 RNL917529 RXH917529 SHD917529 SQZ917529 TAV917529 TKR917529 TUN917529 UEJ917529 UOF917529 UYB917529 VHX917529 VRT917529 WBP917529 WLL917529 WVH917529 C983065 IV983065 SR983065 ACN983065 AMJ983065 AWF983065 BGB983065 BPX983065 BZT983065 CJP983065 CTL983065 DDH983065 DND983065 DWZ983065 EGV983065 EQR983065 FAN983065 FKJ983065 FUF983065 GEB983065 GNX983065 GXT983065 HHP983065 HRL983065 IBH983065 ILD983065 IUZ983065 JEV983065 JOR983065 JYN983065 KIJ983065 KSF983065 LCB983065 LLX983065 LVT983065 MFP983065 MPL983065 MZH983065 NJD983065 NSZ983065 OCV983065 OMR983065 OWN983065 PGJ983065 PQF983065 QAB983065 QJX983065 QTT983065 RDP983065 RNL983065 RXH983065 SHD983065 SQZ983065 TAV983065 TKR983065 TUN983065 UEJ983065 UOF983065 UYB983065 VHX983065 VRT983065 WBP983065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s>
  <pageMargins left="0.7" right="0.7" top="0.75" bottom="0.75" header="0.3" footer="0.3"/>
  <pageSetup orientation="portrait"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53"/>
  <sheetViews>
    <sheetView topLeftCell="A29" zoomScale="80" zoomScaleNormal="80" workbookViewId="0">
      <selection activeCell="O92" sqref="O92: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1206</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63"/>
      <c r="I14" s="56"/>
      <c r="J14" s="56"/>
      <c r="K14" s="56"/>
      <c r="L14" s="56"/>
      <c r="M14" s="56"/>
      <c r="N14" s="55"/>
    </row>
    <row r="15" spans="2:16" x14ac:dyDescent="0.25">
      <c r="B15" s="493"/>
      <c r="C15" s="494"/>
      <c r="D15" s="303">
        <v>2</v>
      </c>
      <c r="E15" s="3">
        <v>313242150</v>
      </c>
      <c r="F15" s="131">
        <v>150</v>
      </c>
      <c r="G15" s="63"/>
      <c r="I15" s="57"/>
      <c r="J15" s="57"/>
      <c r="K15" s="57"/>
      <c r="L15" s="57"/>
      <c r="M15" s="57"/>
      <c r="N15" s="55"/>
    </row>
    <row r="16" spans="2:16" x14ac:dyDescent="0.25">
      <c r="B16" s="493"/>
      <c r="C16" s="494"/>
      <c r="D16" s="303">
        <v>7</v>
      </c>
      <c r="E16" s="3">
        <v>626484300</v>
      </c>
      <c r="F16" s="131">
        <v>300</v>
      </c>
      <c r="G16" s="63"/>
      <c r="I16" s="57"/>
      <c r="J16" s="57"/>
      <c r="K16" s="57"/>
      <c r="L16" s="57"/>
      <c r="M16" s="57"/>
      <c r="N16" s="55"/>
    </row>
    <row r="17" spans="1:14" x14ac:dyDescent="0.25">
      <c r="B17" s="493"/>
      <c r="C17" s="494"/>
      <c r="D17" s="303">
        <v>11</v>
      </c>
      <c r="E17" s="3">
        <v>488338350</v>
      </c>
      <c r="F17" s="131">
        <v>210</v>
      </c>
      <c r="G17" s="63"/>
      <c r="I17" s="57"/>
      <c r="J17" s="57"/>
      <c r="K17" s="57"/>
      <c r="L17" s="57"/>
      <c r="M17" s="57"/>
      <c r="N17" s="55"/>
    </row>
    <row r="18" spans="1:14" x14ac:dyDescent="0.25">
      <c r="B18" s="493"/>
      <c r="C18" s="494"/>
      <c r="D18" s="303">
        <v>12</v>
      </c>
      <c r="E18" s="3">
        <v>208828100</v>
      </c>
      <c r="F18" s="131">
        <v>100</v>
      </c>
      <c r="G18" s="63"/>
      <c r="I18" s="57"/>
      <c r="J18" s="57"/>
      <c r="K18" s="57"/>
      <c r="L18" s="57"/>
      <c r="M18" s="57"/>
      <c r="N18" s="55"/>
    </row>
    <row r="19" spans="1:14" x14ac:dyDescent="0.25">
      <c r="B19" s="493"/>
      <c r="C19" s="494"/>
      <c r="D19" s="303">
        <v>13</v>
      </c>
      <c r="E19" s="3">
        <v>721799950</v>
      </c>
      <c r="F19" s="131">
        <v>290</v>
      </c>
      <c r="G19" s="63"/>
      <c r="I19" s="57"/>
      <c r="J19" s="57"/>
      <c r="K19" s="57"/>
      <c r="L19" s="57"/>
      <c r="M19" s="57"/>
      <c r="N19" s="55"/>
    </row>
    <row r="20" spans="1:14" x14ac:dyDescent="0.25">
      <c r="B20" s="493"/>
      <c r="C20" s="494"/>
      <c r="D20" s="303">
        <v>14</v>
      </c>
      <c r="E20" s="3">
        <v>651117800</v>
      </c>
      <c r="F20" s="131">
        <v>280</v>
      </c>
      <c r="G20" s="63"/>
      <c r="I20" s="57"/>
      <c r="J20" s="57"/>
      <c r="K20" s="57"/>
      <c r="L20" s="57"/>
      <c r="M20" s="57"/>
      <c r="N20" s="55"/>
    </row>
    <row r="21" spans="1:14" x14ac:dyDescent="0.25">
      <c r="B21" s="493"/>
      <c r="C21" s="494"/>
      <c r="D21" s="303">
        <v>16</v>
      </c>
      <c r="E21" s="3">
        <v>1755833774</v>
      </c>
      <c r="F21" s="131">
        <v>718</v>
      </c>
      <c r="G21" s="63"/>
      <c r="I21" s="57"/>
      <c r="J21" s="57"/>
      <c r="K21" s="57"/>
      <c r="L21" s="57"/>
      <c r="M21" s="57"/>
      <c r="N21" s="55"/>
    </row>
    <row r="22" spans="1:14" x14ac:dyDescent="0.25">
      <c r="B22" s="493"/>
      <c r="C22" s="494"/>
      <c r="D22" s="303">
        <v>20</v>
      </c>
      <c r="E22" s="3">
        <v>902973570</v>
      </c>
      <c r="F22" s="131">
        <v>390</v>
      </c>
      <c r="G22" s="63"/>
      <c r="I22" s="57"/>
      <c r="J22" s="57"/>
      <c r="K22" s="57"/>
      <c r="L22" s="57"/>
      <c r="M22" s="57"/>
      <c r="N22" s="55"/>
    </row>
    <row r="23" spans="1:14" x14ac:dyDescent="0.25">
      <c r="B23" s="493"/>
      <c r="C23" s="494"/>
      <c r="D23" s="303">
        <v>21</v>
      </c>
      <c r="E23" s="3">
        <v>1200917298</v>
      </c>
      <c r="F23" s="131">
        <v>546</v>
      </c>
      <c r="G23" s="63"/>
      <c r="I23" s="57"/>
      <c r="J23" s="57"/>
      <c r="K23" s="57"/>
      <c r="L23" s="57"/>
      <c r="M23" s="57"/>
      <c r="N23" s="55"/>
    </row>
    <row r="24" spans="1:14" x14ac:dyDescent="0.25">
      <c r="B24" s="495"/>
      <c r="C24" s="496"/>
      <c r="D24" s="303">
        <v>22</v>
      </c>
      <c r="E24" s="3">
        <v>417652200</v>
      </c>
      <c r="F24" s="131">
        <v>200</v>
      </c>
      <c r="G24" s="63"/>
      <c r="I24" s="57"/>
      <c r="J24" s="57"/>
      <c r="K24" s="57"/>
      <c r="L24" s="57"/>
      <c r="M24" s="57"/>
      <c r="N24" s="55"/>
    </row>
    <row r="25" spans="1:14" x14ac:dyDescent="0.25">
      <c r="B25" s="474" t="s">
        <v>13</v>
      </c>
      <c r="C25" s="475"/>
      <c r="D25" s="303"/>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+F23*80%</f>
        <v>436.8</v>
      </c>
      <c r="D27" s="57"/>
      <c r="E27" s="4">
        <f>+E23</f>
        <v>1200917298</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772</v>
      </c>
      <c r="E32" s="42"/>
      <c r="F32" s="42"/>
      <c r="G32" s="42"/>
      <c r="H32" s="42"/>
      <c r="I32" s="54"/>
      <c r="J32" s="54"/>
      <c r="K32" s="54"/>
      <c r="L32" s="54"/>
      <c r="M32" s="54"/>
      <c r="N32" s="55"/>
    </row>
    <row r="33" spans="1:14" x14ac:dyDescent="0.25">
      <c r="A33" s="65"/>
      <c r="B33" s="69" t="s">
        <v>138</v>
      </c>
      <c r="C33" s="185" t="s">
        <v>68</v>
      </c>
      <c r="D33" s="69"/>
      <c r="E33" s="42"/>
      <c r="F33" s="42"/>
      <c r="G33" s="42"/>
      <c r="H33" s="42"/>
      <c r="I33" s="54"/>
      <c r="J33" s="54"/>
      <c r="K33" s="54"/>
      <c r="L33" s="54"/>
      <c r="M33" s="54"/>
      <c r="N33" s="55"/>
    </row>
    <row r="34" spans="1:14" x14ac:dyDescent="0.25">
      <c r="A34" s="65"/>
      <c r="B34" s="69" t="s">
        <v>139</v>
      </c>
      <c r="C34" s="245"/>
      <c r="D34" s="69"/>
      <c r="E34" s="42"/>
      <c r="F34" s="42"/>
      <c r="G34" s="42"/>
      <c r="H34" s="42"/>
      <c r="I34" s="54"/>
      <c r="J34" s="54"/>
      <c r="K34" s="54"/>
      <c r="L34" s="54"/>
      <c r="M34" s="54"/>
      <c r="N34" s="55"/>
    </row>
    <row r="35" spans="1:14" x14ac:dyDescent="0.25">
      <c r="A35" s="65"/>
      <c r="B35" s="69" t="s">
        <v>140</v>
      </c>
      <c r="C35" s="309" t="s">
        <v>68</v>
      </c>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422">
        <f>+D42+D43</f>
        <v>0</v>
      </c>
      <c r="F42" s="42"/>
      <c r="G42" s="42"/>
      <c r="H42" s="42"/>
      <c r="I42" s="54"/>
      <c r="J42" s="54"/>
      <c r="K42" s="54"/>
      <c r="L42" s="54"/>
      <c r="M42" s="54"/>
      <c r="N42" s="55"/>
    </row>
    <row r="43" spans="1:14" ht="57" x14ac:dyDescent="0.25">
      <c r="A43" s="65"/>
      <c r="B43" s="70" t="s">
        <v>143</v>
      </c>
      <c r="C43" s="71">
        <v>60</v>
      </c>
      <c r="D43" s="185">
        <f>+F152</f>
        <v>0</v>
      </c>
      <c r="E43" s="423"/>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24" t="s">
        <v>34</v>
      </c>
      <c r="N47" s="42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908</v>
      </c>
      <c r="C51" s="75" t="s">
        <v>908</v>
      </c>
      <c r="D51" s="76" t="s">
        <v>668</v>
      </c>
      <c r="E51" s="247">
        <v>103</v>
      </c>
      <c r="F51" s="78" t="s">
        <v>135</v>
      </c>
      <c r="G51" s="79"/>
      <c r="H51" s="81">
        <v>40557</v>
      </c>
      <c r="I51" s="81">
        <v>40908</v>
      </c>
      <c r="J51" s="81" t="s">
        <v>136</v>
      </c>
      <c r="K51" s="134">
        <v>0</v>
      </c>
      <c r="L51" s="134">
        <v>11</v>
      </c>
      <c r="M51" s="139">
        <v>925</v>
      </c>
      <c r="N51" s="82"/>
      <c r="O51" s="83">
        <v>590840437</v>
      </c>
      <c r="P51" s="83" t="s">
        <v>910</v>
      </c>
      <c r="Q51" s="84" t="s">
        <v>250</v>
      </c>
      <c r="R51" s="85"/>
      <c r="S51" s="85"/>
      <c r="T51" s="85"/>
      <c r="U51" s="85"/>
      <c r="V51" s="85"/>
      <c r="W51" s="85"/>
      <c r="X51" s="85"/>
      <c r="Y51" s="85"/>
      <c r="Z51" s="85"/>
    </row>
    <row r="52" spans="1:26" s="86" customFormat="1" ht="45" x14ac:dyDescent="0.25">
      <c r="A52" s="74">
        <f>+A51+1</f>
        <v>2</v>
      </c>
      <c r="B52" s="75" t="s">
        <v>908</v>
      </c>
      <c r="C52" s="75" t="s">
        <v>908</v>
      </c>
      <c r="D52" s="76" t="s">
        <v>668</v>
      </c>
      <c r="E52" s="138">
        <v>72</v>
      </c>
      <c r="F52" s="78" t="s">
        <v>135</v>
      </c>
      <c r="G52" s="79"/>
      <c r="H52" s="81">
        <v>41327</v>
      </c>
      <c r="I52" s="81">
        <v>41639</v>
      </c>
      <c r="J52" s="81" t="s">
        <v>136</v>
      </c>
      <c r="K52" s="134">
        <v>0</v>
      </c>
      <c r="L52" s="134">
        <v>11</v>
      </c>
      <c r="M52" s="139">
        <v>715</v>
      </c>
      <c r="N52" s="82"/>
      <c r="O52" s="83">
        <v>715532002</v>
      </c>
      <c r="P52" s="83" t="s">
        <v>911</v>
      </c>
      <c r="Q52" s="84" t="s">
        <v>250</v>
      </c>
      <c r="R52" s="85"/>
      <c r="S52" s="85"/>
      <c r="T52" s="85"/>
      <c r="U52" s="85"/>
      <c r="V52" s="85"/>
      <c r="W52" s="85"/>
      <c r="X52" s="85"/>
      <c r="Y52" s="85"/>
      <c r="Z52" s="85"/>
    </row>
    <row r="53" spans="1:26" s="86" customFormat="1" ht="45" x14ac:dyDescent="0.25">
      <c r="A53" s="74">
        <f t="shared" ref="A53:A54" si="0">+A52+1</f>
        <v>3</v>
      </c>
      <c r="B53" s="75" t="s">
        <v>908</v>
      </c>
      <c r="C53" s="75" t="s">
        <v>908</v>
      </c>
      <c r="D53" s="76" t="s">
        <v>668</v>
      </c>
      <c r="E53" s="138">
        <v>2</v>
      </c>
      <c r="F53" s="78" t="s">
        <v>135</v>
      </c>
      <c r="G53" s="79"/>
      <c r="H53" s="81">
        <v>40924</v>
      </c>
      <c r="I53" s="81">
        <v>41273</v>
      </c>
      <c r="J53" s="81" t="s">
        <v>136</v>
      </c>
      <c r="K53" s="134">
        <v>0</v>
      </c>
      <c r="L53" s="134">
        <v>11</v>
      </c>
      <c r="M53" s="139">
        <v>854</v>
      </c>
      <c r="N53" s="135"/>
      <c r="O53" s="83">
        <v>931912024</v>
      </c>
      <c r="P53" s="83" t="s">
        <v>912</v>
      </c>
      <c r="Q53" s="84" t="s">
        <v>250</v>
      </c>
      <c r="R53" s="85"/>
      <c r="S53" s="85"/>
      <c r="T53" s="85"/>
      <c r="U53" s="85"/>
      <c r="V53" s="85"/>
      <c r="W53" s="85"/>
      <c r="X53" s="85"/>
      <c r="Y53" s="85"/>
      <c r="Z53" s="85"/>
    </row>
    <row r="54" spans="1:26" s="86" customFormat="1" ht="45" x14ac:dyDescent="0.25">
      <c r="A54" s="74">
        <f t="shared" si="0"/>
        <v>4</v>
      </c>
      <c r="B54" s="75" t="s">
        <v>908</v>
      </c>
      <c r="C54" s="75" t="s">
        <v>908</v>
      </c>
      <c r="D54" s="75" t="s">
        <v>249</v>
      </c>
      <c r="E54" s="138">
        <v>79</v>
      </c>
      <c r="F54" s="78" t="s">
        <v>135</v>
      </c>
      <c r="G54" s="79"/>
      <c r="H54" s="81">
        <v>41662</v>
      </c>
      <c r="I54" s="81">
        <v>41942</v>
      </c>
      <c r="J54" s="81" t="s">
        <v>136</v>
      </c>
      <c r="K54" s="134">
        <v>0</v>
      </c>
      <c r="L54" s="134">
        <v>9</v>
      </c>
      <c r="M54" s="139">
        <v>742</v>
      </c>
      <c r="N54" s="82"/>
      <c r="O54" s="83">
        <v>893914246</v>
      </c>
      <c r="P54" s="83" t="s">
        <v>913</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0</v>
      </c>
      <c r="D59" s="185" t="s">
        <v>167</v>
      </c>
      <c r="E59" s="69"/>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8" t="s">
        <v>100</v>
      </c>
      <c r="C63" s="438"/>
      <c r="D63" s="438"/>
      <c r="E63" s="438"/>
      <c r="F63" s="438"/>
      <c r="G63" s="438"/>
      <c r="H63" s="438"/>
      <c r="I63" s="438"/>
      <c r="J63" s="438"/>
      <c r="K63" s="438"/>
      <c r="L63" s="438"/>
      <c r="M63" s="438"/>
      <c r="N63" s="438"/>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x14ac:dyDescent="0.25">
      <c r="B67" s="98"/>
      <c r="C67" s="98"/>
      <c r="D67" s="43"/>
      <c r="E67" s="43"/>
      <c r="F67" s="99"/>
      <c r="G67" s="99"/>
      <c r="H67" s="99"/>
      <c r="I67" s="98"/>
      <c r="J67" s="98"/>
      <c r="K67" s="69"/>
      <c r="L67" s="69"/>
      <c r="M67" s="69"/>
      <c r="N67" s="69"/>
      <c r="O67" s="428"/>
      <c r="P67" s="429"/>
      <c r="Q67" s="69"/>
    </row>
    <row r="68" spans="2:17" x14ac:dyDescent="0.25">
      <c r="B68" s="98"/>
      <c r="C68" s="98"/>
      <c r="D68" s="43"/>
      <c r="E68" s="43"/>
      <c r="F68" s="99"/>
      <c r="G68" s="99"/>
      <c r="H68" s="99"/>
      <c r="I68" s="98"/>
      <c r="J68" s="98"/>
      <c r="K68" s="69"/>
      <c r="L68" s="69"/>
      <c r="M68" s="69"/>
      <c r="N68" s="69"/>
      <c r="O68" s="428"/>
      <c r="P68" s="429"/>
      <c r="Q68" s="69"/>
    </row>
    <row r="69" spans="2:17" x14ac:dyDescent="0.25">
      <c r="B69" s="44" t="s">
        <v>1</v>
      </c>
    </row>
    <row r="70" spans="2:17" x14ac:dyDescent="0.25">
      <c r="B70" s="44" t="s">
        <v>36</v>
      </c>
    </row>
    <row r="71" spans="2:17" x14ac:dyDescent="0.25">
      <c r="B71" s="44" t="s">
        <v>61</v>
      </c>
    </row>
    <row r="74" spans="2:17" ht="26.25" x14ac:dyDescent="0.25">
      <c r="B74" s="433" t="s">
        <v>37</v>
      </c>
      <c r="C74" s="434"/>
      <c r="D74" s="434"/>
      <c r="E74" s="434"/>
      <c r="F74" s="434"/>
      <c r="G74" s="434"/>
      <c r="H74" s="434"/>
      <c r="I74" s="434"/>
      <c r="J74" s="434"/>
      <c r="K74" s="434"/>
      <c r="L74" s="434"/>
      <c r="M74" s="434"/>
      <c r="N74" s="434"/>
      <c r="O74" s="434"/>
      <c r="P74" s="434"/>
      <c r="Q74" s="434"/>
    </row>
    <row r="79" spans="2:17" ht="76.5" customHeight="1" x14ac:dyDescent="0.25">
      <c r="B79" s="441" t="s">
        <v>0</v>
      </c>
      <c r="C79" s="441" t="s">
        <v>38</v>
      </c>
      <c r="D79" s="441" t="s">
        <v>39</v>
      </c>
      <c r="E79" s="441" t="s">
        <v>112</v>
      </c>
      <c r="F79" s="441" t="s">
        <v>114</v>
      </c>
      <c r="G79" s="441" t="s">
        <v>115</v>
      </c>
      <c r="H79" s="441" t="s">
        <v>116</v>
      </c>
      <c r="I79" s="441" t="s">
        <v>113</v>
      </c>
      <c r="J79" s="439" t="s">
        <v>117</v>
      </c>
      <c r="K79" s="443"/>
      <c r="L79" s="440"/>
      <c r="M79" s="441" t="s">
        <v>121</v>
      </c>
      <c r="N79" s="441" t="s">
        <v>40</v>
      </c>
      <c r="O79" s="441" t="s">
        <v>41</v>
      </c>
      <c r="P79" s="445" t="s">
        <v>3</v>
      </c>
      <c r="Q79" s="446"/>
    </row>
    <row r="80" spans="2:17" ht="76.5" customHeight="1" x14ac:dyDescent="0.25">
      <c r="B80" s="442"/>
      <c r="C80" s="442"/>
      <c r="D80" s="442"/>
      <c r="E80" s="442"/>
      <c r="F80" s="442"/>
      <c r="G80" s="442"/>
      <c r="H80" s="442"/>
      <c r="I80" s="442"/>
      <c r="J80" s="197" t="s">
        <v>118</v>
      </c>
      <c r="K80" s="197" t="s">
        <v>262</v>
      </c>
      <c r="L80" s="197" t="s">
        <v>120</v>
      </c>
      <c r="M80" s="442"/>
      <c r="N80" s="442"/>
      <c r="O80" s="442"/>
      <c r="P80" s="447"/>
      <c r="Q80" s="448"/>
    </row>
    <row r="81" spans="2:17" ht="279.75" customHeight="1" x14ac:dyDescent="0.25">
      <c r="B81" s="455" t="s">
        <v>42</v>
      </c>
      <c r="C81" s="484" t="s">
        <v>1207</v>
      </c>
      <c r="D81" s="455" t="s">
        <v>1208</v>
      </c>
      <c r="E81" s="455">
        <v>40626741</v>
      </c>
      <c r="F81" s="455" t="s">
        <v>742</v>
      </c>
      <c r="G81" s="455" t="s">
        <v>1074</v>
      </c>
      <c r="H81" s="461">
        <v>41698</v>
      </c>
      <c r="I81" s="455" t="s">
        <v>195</v>
      </c>
      <c r="J81" s="101" t="s">
        <v>916</v>
      </c>
      <c r="K81" s="101" t="s">
        <v>1087</v>
      </c>
      <c r="L81" s="152" t="s">
        <v>1209</v>
      </c>
      <c r="M81" s="422" t="s">
        <v>135</v>
      </c>
      <c r="N81" s="422" t="s">
        <v>135</v>
      </c>
      <c r="O81" s="422" t="s">
        <v>135</v>
      </c>
      <c r="P81" s="415"/>
      <c r="Q81" s="416"/>
    </row>
    <row r="82" spans="2:17" ht="113.25" customHeight="1" x14ac:dyDescent="0.25">
      <c r="B82" s="465"/>
      <c r="C82" s="485"/>
      <c r="D82" s="456"/>
      <c r="E82" s="456"/>
      <c r="F82" s="456"/>
      <c r="G82" s="456"/>
      <c r="H82" s="462"/>
      <c r="I82" s="456"/>
      <c r="J82" s="101" t="s">
        <v>916</v>
      </c>
      <c r="K82" s="252" t="s">
        <v>1210</v>
      </c>
      <c r="L82" s="248" t="s">
        <v>1211</v>
      </c>
      <c r="M82" s="451"/>
      <c r="N82" s="451"/>
      <c r="O82" s="451"/>
      <c r="P82" s="506"/>
      <c r="Q82" s="507"/>
    </row>
    <row r="83" spans="2:17" ht="45.75" customHeight="1" x14ac:dyDescent="0.25">
      <c r="B83" s="455" t="s">
        <v>43</v>
      </c>
      <c r="C83" s="484" t="s">
        <v>1207</v>
      </c>
      <c r="D83" s="455" t="s">
        <v>1171</v>
      </c>
      <c r="E83" s="455">
        <v>52979020</v>
      </c>
      <c r="F83" s="455" t="s">
        <v>445</v>
      </c>
      <c r="G83" s="455" t="s">
        <v>1172</v>
      </c>
      <c r="H83" s="461">
        <v>40165</v>
      </c>
      <c r="I83" s="455">
        <v>113329</v>
      </c>
      <c r="J83" s="248" t="s">
        <v>1173</v>
      </c>
      <c r="K83" s="248" t="s">
        <v>1174</v>
      </c>
      <c r="L83" s="193" t="s">
        <v>1175</v>
      </c>
      <c r="M83" s="422" t="s">
        <v>135</v>
      </c>
      <c r="N83" s="422" t="s">
        <v>135</v>
      </c>
      <c r="O83" s="422" t="s">
        <v>135</v>
      </c>
      <c r="P83" s="415"/>
      <c r="Q83" s="416"/>
    </row>
    <row r="84" spans="2:17" ht="75" customHeight="1" x14ac:dyDescent="0.25">
      <c r="B84" s="456"/>
      <c r="C84" s="485"/>
      <c r="D84" s="456"/>
      <c r="E84" s="456"/>
      <c r="F84" s="456"/>
      <c r="G84" s="456"/>
      <c r="H84" s="462"/>
      <c r="I84" s="456"/>
      <c r="J84" s="101" t="s">
        <v>1176</v>
      </c>
      <c r="K84" s="101" t="s">
        <v>1177</v>
      </c>
      <c r="L84" s="152" t="s">
        <v>1178</v>
      </c>
      <c r="M84" s="451"/>
      <c r="N84" s="451"/>
      <c r="O84" s="451"/>
      <c r="P84" s="506"/>
      <c r="Q84" s="507"/>
    </row>
    <row r="85" spans="2:17" ht="113.25" customHeight="1" x14ac:dyDescent="0.25">
      <c r="B85" s="422" t="s">
        <v>42</v>
      </c>
      <c r="C85" s="422" t="s">
        <v>1212</v>
      </c>
      <c r="D85" s="502" t="s">
        <v>1213</v>
      </c>
      <c r="E85" s="422">
        <v>40610320</v>
      </c>
      <c r="F85" s="502" t="s">
        <v>1214</v>
      </c>
      <c r="G85" s="502" t="s">
        <v>1215</v>
      </c>
      <c r="H85" s="457">
        <v>40367</v>
      </c>
      <c r="I85" s="422" t="s">
        <v>195</v>
      </c>
      <c r="J85" s="101" t="s">
        <v>916</v>
      </c>
      <c r="K85" s="101" t="s">
        <v>1216</v>
      </c>
      <c r="L85" s="152" t="s">
        <v>1217</v>
      </c>
      <c r="M85" s="422" t="s">
        <v>135</v>
      </c>
      <c r="N85" s="422" t="s">
        <v>135</v>
      </c>
      <c r="O85" s="422" t="s">
        <v>135</v>
      </c>
      <c r="P85" s="415"/>
      <c r="Q85" s="416"/>
    </row>
    <row r="86" spans="2:17" ht="298.5" customHeight="1" x14ac:dyDescent="0.25">
      <c r="B86" s="451"/>
      <c r="C86" s="423"/>
      <c r="D86" s="500"/>
      <c r="E86" s="451"/>
      <c r="F86" s="500"/>
      <c r="G86" s="500"/>
      <c r="H86" s="451"/>
      <c r="I86" s="451"/>
      <c r="J86" s="101" t="s">
        <v>916</v>
      </c>
      <c r="K86" s="190" t="s">
        <v>1185</v>
      </c>
      <c r="L86" s="152" t="s">
        <v>1218</v>
      </c>
      <c r="M86" s="451"/>
      <c r="N86" s="451"/>
      <c r="O86" s="451"/>
      <c r="P86" s="506"/>
      <c r="Q86" s="507"/>
    </row>
    <row r="87" spans="2:17" ht="99" customHeight="1" x14ac:dyDescent="0.25">
      <c r="B87" s="455" t="s">
        <v>42</v>
      </c>
      <c r="C87" s="455" t="s">
        <v>1212</v>
      </c>
      <c r="D87" s="455" t="s">
        <v>1219</v>
      </c>
      <c r="E87" s="455">
        <v>97426199</v>
      </c>
      <c r="F87" s="455" t="s">
        <v>1220</v>
      </c>
      <c r="G87" s="455" t="s">
        <v>1215</v>
      </c>
      <c r="H87" s="461">
        <v>41819</v>
      </c>
      <c r="I87" s="455"/>
      <c r="J87" s="101" t="s">
        <v>1221</v>
      </c>
      <c r="K87" s="101" t="s">
        <v>1222</v>
      </c>
      <c r="L87" s="193" t="s">
        <v>1223</v>
      </c>
      <c r="M87" s="422" t="s">
        <v>135</v>
      </c>
      <c r="N87" s="422" t="s">
        <v>135</v>
      </c>
      <c r="O87" s="422" t="s">
        <v>135</v>
      </c>
      <c r="P87" s="415"/>
      <c r="Q87" s="416"/>
    </row>
    <row r="88" spans="2:17" ht="355.5" customHeight="1" x14ac:dyDescent="0.25">
      <c r="B88" s="456"/>
      <c r="C88" s="456"/>
      <c r="D88" s="456"/>
      <c r="E88" s="456"/>
      <c r="F88" s="456"/>
      <c r="G88" s="456"/>
      <c r="H88" s="462"/>
      <c r="I88" s="456"/>
      <c r="J88" s="101" t="s">
        <v>916</v>
      </c>
      <c r="K88" s="101" t="s">
        <v>1087</v>
      </c>
      <c r="L88" s="152" t="s">
        <v>1559</v>
      </c>
      <c r="M88" s="423"/>
      <c r="N88" s="423"/>
      <c r="O88" s="423"/>
      <c r="P88" s="417"/>
      <c r="Q88" s="418"/>
    </row>
    <row r="89" spans="2:17" ht="73.5" customHeight="1" x14ac:dyDescent="0.25">
      <c r="B89" s="455" t="s">
        <v>43</v>
      </c>
      <c r="C89" s="455" t="s">
        <v>1212</v>
      </c>
      <c r="D89" s="455" t="s">
        <v>1224</v>
      </c>
      <c r="E89" s="455">
        <v>40768076</v>
      </c>
      <c r="F89" s="455" t="s">
        <v>1225</v>
      </c>
      <c r="G89" s="455" t="s">
        <v>1226</v>
      </c>
      <c r="H89" s="455" t="s">
        <v>1227</v>
      </c>
      <c r="I89" s="455">
        <v>117073</v>
      </c>
      <c r="J89" s="101" t="s">
        <v>1047</v>
      </c>
      <c r="K89" s="101" t="s">
        <v>1228</v>
      </c>
      <c r="L89" s="152" t="s">
        <v>1229</v>
      </c>
      <c r="M89" s="422" t="s">
        <v>135</v>
      </c>
      <c r="N89" s="422" t="s">
        <v>135</v>
      </c>
      <c r="O89" s="422" t="s">
        <v>135</v>
      </c>
      <c r="P89" s="415"/>
      <c r="Q89" s="416"/>
    </row>
    <row r="90" spans="2:17" ht="70.5" customHeight="1" x14ac:dyDescent="0.25">
      <c r="B90" s="465"/>
      <c r="C90" s="465"/>
      <c r="D90" s="465"/>
      <c r="E90" s="465"/>
      <c r="F90" s="465"/>
      <c r="G90" s="465"/>
      <c r="H90" s="465"/>
      <c r="I90" s="465"/>
      <c r="J90" s="101" t="s">
        <v>1047</v>
      </c>
      <c r="K90" s="101" t="s">
        <v>1230</v>
      </c>
      <c r="L90" s="152" t="s">
        <v>1231</v>
      </c>
      <c r="M90" s="451"/>
      <c r="N90" s="451"/>
      <c r="O90" s="451"/>
      <c r="P90" s="506"/>
      <c r="Q90" s="507"/>
    </row>
    <row r="91" spans="2:17" ht="42" customHeight="1" x14ac:dyDescent="0.25">
      <c r="B91" s="456"/>
      <c r="C91" s="456"/>
      <c r="D91" s="456"/>
      <c r="E91" s="456"/>
      <c r="F91" s="456"/>
      <c r="G91" s="456"/>
      <c r="H91" s="456"/>
      <c r="I91" s="456"/>
      <c r="J91" s="101" t="s">
        <v>1232</v>
      </c>
      <c r="K91" s="101" t="s">
        <v>1233</v>
      </c>
      <c r="L91" s="152" t="s">
        <v>1234</v>
      </c>
      <c r="M91" s="423"/>
      <c r="N91" s="423"/>
      <c r="O91" s="423"/>
      <c r="P91" s="417"/>
      <c r="Q91" s="418"/>
    </row>
    <row r="92" spans="2:17" ht="186.75" customHeight="1" x14ac:dyDescent="0.25">
      <c r="B92" s="455" t="s">
        <v>43</v>
      </c>
      <c r="C92" s="455" t="s">
        <v>1212</v>
      </c>
      <c r="D92" s="455" t="s">
        <v>1235</v>
      </c>
      <c r="E92" s="455">
        <v>80871829</v>
      </c>
      <c r="F92" s="455" t="s">
        <v>1236</v>
      </c>
      <c r="G92" s="455" t="s">
        <v>1237</v>
      </c>
      <c r="H92" s="461">
        <v>40096</v>
      </c>
      <c r="I92" s="455" t="s">
        <v>1238</v>
      </c>
      <c r="J92" s="101" t="s">
        <v>916</v>
      </c>
      <c r="K92" s="101" t="s">
        <v>1239</v>
      </c>
      <c r="L92" s="152" t="s">
        <v>1240</v>
      </c>
      <c r="M92" s="422" t="s">
        <v>135</v>
      </c>
      <c r="N92" s="422" t="s">
        <v>135</v>
      </c>
      <c r="O92" s="422" t="s">
        <v>135</v>
      </c>
      <c r="P92" s="415"/>
      <c r="Q92" s="416"/>
    </row>
    <row r="93" spans="2:17" ht="194.25" customHeight="1" x14ac:dyDescent="0.25">
      <c r="B93" s="465"/>
      <c r="C93" s="465"/>
      <c r="D93" s="465"/>
      <c r="E93" s="465"/>
      <c r="F93" s="465"/>
      <c r="G93" s="465"/>
      <c r="H93" s="515"/>
      <c r="I93" s="465"/>
      <c r="J93" s="101" t="s">
        <v>1241</v>
      </c>
      <c r="K93" s="101" t="s">
        <v>1242</v>
      </c>
      <c r="L93" s="152" t="s">
        <v>1243</v>
      </c>
      <c r="M93" s="451"/>
      <c r="N93" s="451"/>
      <c r="O93" s="451"/>
      <c r="P93" s="506"/>
      <c r="Q93" s="507"/>
    </row>
    <row r="94" spans="2:17" ht="63.75" customHeight="1" x14ac:dyDescent="0.25">
      <c r="B94" s="456"/>
      <c r="C94" s="456"/>
      <c r="D94" s="456"/>
      <c r="E94" s="456"/>
      <c r="F94" s="456"/>
      <c r="G94" s="456"/>
      <c r="H94" s="462"/>
      <c r="I94" s="456"/>
      <c r="J94" s="101" t="s">
        <v>1244</v>
      </c>
      <c r="K94" s="101" t="s">
        <v>1245</v>
      </c>
      <c r="L94" s="152" t="s">
        <v>1246</v>
      </c>
      <c r="M94" s="423"/>
      <c r="N94" s="423"/>
      <c r="O94" s="423"/>
      <c r="P94" s="417"/>
      <c r="Q94" s="418"/>
    </row>
    <row r="95" spans="2:17" ht="183.75" customHeight="1" x14ac:dyDescent="0.25">
      <c r="B95" s="455" t="s">
        <v>43</v>
      </c>
      <c r="C95" s="455" t="s">
        <v>1212</v>
      </c>
      <c r="D95" s="455" t="s">
        <v>1247</v>
      </c>
      <c r="E95" s="455">
        <v>35587834</v>
      </c>
      <c r="F95" s="455" t="s">
        <v>1236</v>
      </c>
      <c r="G95" s="455" t="s">
        <v>1248</v>
      </c>
      <c r="H95" s="461">
        <v>41355</v>
      </c>
      <c r="I95" s="455" t="s">
        <v>1249</v>
      </c>
      <c r="J95" s="101" t="s">
        <v>916</v>
      </c>
      <c r="K95" s="101" t="s">
        <v>1250</v>
      </c>
      <c r="L95" s="152" t="s">
        <v>1251</v>
      </c>
      <c r="M95" s="422" t="s">
        <v>135</v>
      </c>
      <c r="N95" s="422" t="s">
        <v>135</v>
      </c>
      <c r="O95" s="422" t="s">
        <v>135</v>
      </c>
      <c r="P95" s="415"/>
      <c r="Q95" s="416"/>
    </row>
    <row r="96" spans="2:17" ht="59.25" customHeight="1" x14ac:dyDescent="0.25">
      <c r="B96" s="456"/>
      <c r="C96" s="456"/>
      <c r="D96" s="456"/>
      <c r="E96" s="456"/>
      <c r="F96" s="456"/>
      <c r="G96" s="456"/>
      <c r="H96" s="462"/>
      <c r="I96" s="456"/>
      <c r="J96" s="101" t="s">
        <v>1252</v>
      </c>
      <c r="K96" s="101" t="s">
        <v>1253</v>
      </c>
      <c r="L96" s="152" t="s">
        <v>1254</v>
      </c>
      <c r="M96" s="423"/>
      <c r="N96" s="423"/>
      <c r="O96" s="423"/>
      <c r="P96" s="417"/>
      <c r="Q96" s="418"/>
    </row>
    <row r="98" spans="2:17" ht="15.75" thickBot="1" x14ac:dyDescent="0.3"/>
    <row r="99" spans="2:17" ht="27" thickBot="1" x14ac:dyDescent="0.3">
      <c r="B99" s="430" t="s">
        <v>45</v>
      </c>
      <c r="C99" s="431"/>
      <c r="D99" s="431"/>
      <c r="E99" s="431"/>
      <c r="F99" s="431"/>
      <c r="G99" s="431"/>
      <c r="H99" s="431"/>
      <c r="I99" s="431"/>
      <c r="J99" s="431"/>
      <c r="K99" s="431"/>
      <c r="L99" s="431"/>
      <c r="M99" s="431"/>
      <c r="N99" s="432"/>
    </row>
    <row r="102" spans="2:17" ht="46.15" customHeight="1" x14ac:dyDescent="0.25">
      <c r="B102" s="9" t="s">
        <v>32</v>
      </c>
      <c r="C102" s="9" t="s">
        <v>46</v>
      </c>
      <c r="D102" s="439" t="s">
        <v>3</v>
      </c>
      <c r="E102" s="440"/>
    </row>
    <row r="103" spans="2:17" ht="46.9" customHeight="1" x14ac:dyDescent="0.25">
      <c r="B103" s="101" t="s">
        <v>122</v>
      </c>
      <c r="C103" s="185"/>
      <c r="D103" s="449"/>
      <c r="E103" s="449"/>
    </row>
    <row r="106" spans="2:17" ht="26.25" x14ac:dyDescent="0.25">
      <c r="B106" s="433" t="s">
        <v>63</v>
      </c>
      <c r="C106" s="434"/>
      <c r="D106" s="434"/>
      <c r="E106" s="434"/>
      <c r="F106" s="434"/>
      <c r="G106" s="434"/>
      <c r="H106" s="434"/>
      <c r="I106" s="434"/>
      <c r="J106" s="434"/>
      <c r="K106" s="434"/>
      <c r="L106" s="434"/>
      <c r="M106" s="434"/>
      <c r="N106" s="434"/>
      <c r="O106" s="434"/>
      <c r="P106" s="434"/>
    </row>
    <row r="108" spans="2:17" ht="15.75" thickBot="1" x14ac:dyDescent="0.3"/>
    <row r="109" spans="2:17" ht="27" thickBot="1" x14ac:dyDescent="0.3">
      <c r="B109" s="430" t="s">
        <v>53</v>
      </c>
      <c r="C109" s="431"/>
      <c r="D109" s="431"/>
      <c r="E109" s="431"/>
      <c r="F109" s="431"/>
      <c r="G109" s="431"/>
      <c r="H109" s="431"/>
      <c r="I109" s="431"/>
      <c r="J109" s="431"/>
      <c r="K109" s="431"/>
      <c r="L109" s="431"/>
      <c r="M109" s="431"/>
      <c r="N109" s="432"/>
    </row>
    <row r="111" spans="2:17" ht="15.75" thickBot="1" x14ac:dyDescent="0.3">
      <c r="M111" s="73"/>
      <c r="N111" s="73"/>
    </row>
    <row r="112" spans="2:17" s="54" customFormat="1" ht="109.5" customHeight="1" x14ac:dyDescent="0.25">
      <c r="B112" s="18" t="s">
        <v>144</v>
      </c>
      <c r="C112" s="18" t="s">
        <v>145</v>
      </c>
      <c r="D112" s="18" t="s">
        <v>146</v>
      </c>
      <c r="E112" s="18" t="s">
        <v>44</v>
      </c>
      <c r="F112" s="18" t="s">
        <v>21</v>
      </c>
      <c r="G112" s="18" t="s">
        <v>99</v>
      </c>
      <c r="H112" s="18" t="s">
        <v>16</v>
      </c>
      <c r="I112" s="18" t="s">
        <v>9</v>
      </c>
      <c r="J112" s="18" t="s">
        <v>30</v>
      </c>
      <c r="K112" s="18" t="s">
        <v>60</v>
      </c>
      <c r="L112" s="18" t="s">
        <v>19</v>
      </c>
      <c r="M112" s="17" t="s">
        <v>25</v>
      </c>
      <c r="N112" s="18" t="s">
        <v>147</v>
      </c>
      <c r="O112" s="18" t="s">
        <v>35</v>
      </c>
      <c r="P112" s="192" t="s">
        <v>10</v>
      </c>
      <c r="Q112" s="192" t="s">
        <v>18</v>
      </c>
    </row>
    <row r="113" spans="1:26" s="86" customFormat="1" x14ac:dyDescent="0.25">
      <c r="A113" s="74">
        <v>1</v>
      </c>
      <c r="B113" s="75"/>
      <c r="C113" s="76"/>
      <c r="D113" s="75"/>
      <c r="E113" s="77"/>
      <c r="F113" s="78"/>
      <c r="G113" s="79"/>
      <c r="H113" s="80"/>
      <c r="I113" s="81"/>
      <c r="J113" s="81"/>
      <c r="K113" s="81"/>
      <c r="L113" s="81"/>
      <c r="M113" s="82"/>
      <c r="N113" s="82">
        <f>+M113*G113</f>
        <v>0</v>
      </c>
      <c r="O113" s="83"/>
      <c r="P113" s="83"/>
      <c r="Q113" s="84"/>
      <c r="R113" s="85"/>
      <c r="S113" s="85"/>
      <c r="T113" s="85"/>
      <c r="U113" s="85"/>
      <c r="V113" s="85"/>
      <c r="W113" s="85"/>
      <c r="X113" s="85"/>
      <c r="Y113" s="85"/>
      <c r="Z113" s="85"/>
    </row>
    <row r="114" spans="1:26" s="86" customFormat="1" x14ac:dyDescent="0.25">
      <c r="A114" s="74">
        <f>+A113+1</f>
        <v>2</v>
      </c>
      <c r="B114" s="75"/>
      <c r="C114" s="76"/>
      <c r="D114" s="75"/>
      <c r="E114" s="77"/>
      <c r="F114" s="78"/>
      <c r="G114" s="78"/>
      <c r="H114" s="78"/>
      <c r="I114" s="81"/>
      <c r="J114" s="81"/>
      <c r="K114" s="81"/>
      <c r="L114" s="81"/>
      <c r="M114" s="82"/>
      <c r="N114" s="82"/>
      <c r="O114" s="83"/>
      <c r="P114" s="83"/>
      <c r="Q114" s="84"/>
      <c r="R114" s="85"/>
      <c r="S114" s="85"/>
      <c r="T114" s="85"/>
      <c r="U114" s="85"/>
      <c r="V114" s="85"/>
      <c r="W114" s="85"/>
      <c r="X114" s="85"/>
      <c r="Y114" s="85"/>
      <c r="Z114" s="85"/>
    </row>
    <row r="115" spans="1:26" s="86" customFormat="1" x14ac:dyDescent="0.25">
      <c r="A115" s="74">
        <f t="shared" ref="A115:A120" si="1">+A114+1</f>
        <v>3</v>
      </c>
      <c r="B115" s="75"/>
      <c r="C115" s="76"/>
      <c r="D115" s="75"/>
      <c r="E115" s="77"/>
      <c r="F115" s="78"/>
      <c r="G115" s="78"/>
      <c r="H115" s="78"/>
      <c r="I115" s="81"/>
      <c r="J115" s="81"/>
      <c r="K115" s="81"/>
      <c r="L115" s="81"/>
      <c r="M115" s="82"/>
      <c r="N115" s="82"/>
      <c r="O115" s="83"/>
      <c r="P115" s="83"/>
      <c r="Q115" s="84"/>
      <c r="R115" s="85"/>
      <c r="S115" s="85"/>
      <c r="T115" s="85"/>
      <c r="U115" s="85"/>
      <c r="V115" s="85"/>
      <c r="W115" s="85"/>
      <c r="X115" s="85"/>
      <c r="Y115" s="85"/>
      <c r="Z115" s="85"/>
    </row>
    <row r="116" spans="1:26" s="86" customFormat="1" x14ac:dyDescent="0.25">
      <c r="A116" s="74">
        <f t="shared" si="1"/>
        <v>4</v>
      </c>
      <c r="B116" s="75"/>
      <c r="C116" s="76"/>
      <c r="D116" s="75"/>
      <c r="E116" s="77"/>
      <c r="F116" s="78"/>
      <c r="G116" s="78"/>
      <c r="H116" s="78"/>
      <c r="I116" s="81"/>
      <c r="J116" s="81"/>
      <c r="K116" s="81"/>
      <c r="L116" s="81"/>
      <c r="M116" s="82"/>
      <c r="N116" s="82"/>
      <c r="O116" s="83"/>
      <c r="P116" s="83"/>
      <c r="Q116" s="84"/>
      <c r="R116" s="85"/>
      <c r="S116" s="85"/>
      <c r="T116" s="85"/>
      <c r="U116" s="85"/>
      <c r="V116" s="85"/>
      <c r="W116" s="85"/>
      <c r="X116" s="85"/>
      <c r="Y116" s="85"/>
      <c r="Z116" s="85"/>
    </row>
    <row r="117" spans="1:26" s="86" customFormat="1" x14ac:dyDescent="0.25">
      <c r="A117" s="74">
        <f t="shared" si="1"/>
        <v>5</v>
      </c>
      <c r="B117" s="75"/>
      <c r="C117" s="76"/>
      <c r="D117" s="75"/>
      <c r="E117" s="77"/>
      <c r="F117" s="78"/>
      <c r="G117" s="78"/>
      <c r="H117" s="78"/>
      <c r="I117" s="81"/>
      <c r="J117" s="81"/>
      <c r="K117" s="81"/>
      <c r="L117" s="81"/>
      <c r="M117" s="82"/>
      <c r="N117" s="82"/>
      <c r="O117" s="83"/>
      <c r="P117" s="83"/>
      <c r="Q117" s="84"/>
      <c r="R117" s="85"/>
      <c r="S117" s="85"/>
      <c r="T117" s="85"/>
      <c r="U117" s="85"/>
      <c r="V117" s="85"/>
      <c r="W117" s="85"/>
      <c r="X117" s="85"/>
      <c r="Y117" s="85"/>
      <c r="Z117" s="85"/>
    </row>
    <row r="118" spans="1:26" s="86" customFormat="1" x14ac:dyDescent="0.25">
      <c r="A118" s="74">
        <f t="shared" si="1"/>
        <v>6</v>
      </c>
      <c r="B118" s="75"/>
      <c r="C118" s="76"/>
      <c r="D118" s="75"/>
      <c r="E118" s="77"/>
      <c r="F118" s="78"/>
      <c r="G118" s="78"/>
      <c r="H118" s="78"/>
      <c r="I118" s="81"/>
      <c r="J118" s="81"/>
      <c r="K118" s="81"/>
      <c r="L118" s="81"/>
      <c r="M118" s="82"/>
      <c r="N118" s="82"/>
      <c r="O118" s="83"/>
      <c r="P118" s="83"/>
      <c r="Q118" s="84"/>
      <c r="R118" s="85"/>
      <c r="S118" s="85"/>
      <c r="T118" s="85"/>
      <c r="U118" s="85"/>
      <c r="V118" s="85"/>
      <c r="W118" s="85"/>
      <c r="X118" s="85"/>
      <c r="Y118" s="85"/>
      <c r="Z118" s="85"/>
    </row>
    <row r="119" spans="1:26" s="86" customFormat="1" x14ac:dyDescent="0.25">
      <c r="A119" s="74">
        <f t="shared" si="1"/>
        <v>7</v>
      </c>
      <c r="B119" s="75"/>
      <c r="C119" s="76"/>
      <c r="D119" s="75"/>
      <c r="E119" s="77"/>
      <c r="F119" s="78"/>
      <c r="G119" s="78"/>
      <c r="H119" s="78"/>
      <c r="I119" s="81"/>
      <c r="J119" s="81"/>
      <c r="K119" s="81"/>
      <c r="L119" s="81"/>
      <c r="M119" s="82"/>
      <c r="N119" s="82"/>
      <c r="O119" s="83"/>
      <c r="P119" s="83"/>
      <c r="Q119" s="84"/>
      <c r="R119" s="85"/>
      <c r="S119" s="85"/>
      <c r="T119" s="85"/>
      <c r="U119" s="85"/>
      <c r="V119" s="85"/>
      <c r="W119" s="85"/>
      <c r="X119" s="85"/>
      <c r="Y119" s="85"/>
      <c r="Z119" s="85"/>
    </row>
    <row r="120" spans="1:26" s="86" customFormat="1" x14ac:dyDescent="0.25">
      <c r="A120" s="74">
        <f t="shared" si="1"/>
        <v>8</v>
      </c>
      <c r="B120" s="75"/>
      <c r="C120" s="76"/>
      <c r="D120" s="75"/>
      <c r="E120" s="77"/>
      <c r="F120" s="78"/>
      <c r="G120" s="78"/>
      <c r="H120" s="78"/>
      <c r="I120" s="81"/>
      <c r="J120" s="81"/>
      <c r="K120" s="81"/>
      <c r="L120" s="81"/>
      <c r="M120" s="82"/>
      <c r="N120" s="82"/>
      <c r="O120" s="83"/>
      <c r="P120" s="83"/>
      <c r="Q120" s="84"/>
      <c r="R120" s="85"/>
      <c r="S120" s="85"/>
      <c r="T120" s="85"/>
      <c r="U120" s="85"/>
      <c r="V120" s="85"/>
      <c r="W120" s="85"/>
      <c r="X120" s="85"/>
      <c r="Y120" s="85"/>
      <c r="Z120" s="85"/>
    </row>
    <row r="121" spans="1:26" s="86" customFormat="1" x14ac:dyDescent="0.25">
      <c r="A121" s="74"/>
      <c r="B121" s="87" t="s">
        <v>15</v>
      </c>
      <c r="C121" s="76"/>
      <c r="D121" s="75"/>
      <c r="E121" s="77"/>
      <c r="F121" s="78"/>
      <c r="G121" s="78"/>
      <c r="H121" s="78"/>
      <c r="I121" s="81"/>
      <c r="J121" s="81"/>
      <c r="K121" s="88">
        <f t="shared" ref="K121:N121" si="2">SUM(K113:K120)</f>
        <v>0</v>
      </c>
      <c r="L121" s="88">
        <f t="shared" si="2"/>
        <v>0</v>
      </c>
      <c r="M121" s="89">
        <f t="shared" si="2"/>
        <v>0</v>
      </c>
      <c r="N121" s="88">
        <f t="shared" si="2"/>
        <v>0</v>
      </c>
      <c r="O121" s="83"/>
      <c r="P121" s="83"/>
      <c r="Q121" s="90"/>
    </row>
    <row r="122" spans="1:26" x14ac:dyDescent="0.25">
      <c r="E122" s="91"/>
    </row>
    <row r="123" spans="1:26" ht="18.75" x14ac:dyDescent="0.25">
      <c r="B123" s="94" t="s">
        <v>31</v>
      </c>
      <c r="C123" s="10">
        <f>+K121</f>
        <v>0</v>
      </c>
      <c r="H123" s="96"/>
      <c r="I123" s="96"/>
      <c r="J123" s="96"/>
      <c r="K123" s="96"/>
      <c r="L123" s="96"/>
      <c r="M123" s="96"/>
    </row>
    <row r="125" spans="1:26" ht="15.75" thickBot="1" x14ac:dyDescent="0.3"/>
    <row r="126" spans="1:26" ht="37.15" customHeight="1" thickBot="1" x14ac:dyDescent="0.3">
      <c r="B126" s="11" t="s">
        <v>48</v>
      </c>
      <c r="C126" s="12" t="s">
        <v>49</v>
      </c>
      <c r="D126" s="11" t="s">
        <v>50</v>
      </c>
      <c r="E126" s="12" t="s">
        <v>54</v>
      </c>
    </row>
    <row r="127" spans="1:26" ht="41.45" customHeight="1" x14ac:dyDescent="0.25">
      <c r="B127" s="8" t="s">
        <v>123</v>
      </c>
      <c r="C127" s="102">
        <v>20</v>
      </c>
      <c r="D127" s="102"/>
      <c r="E127" s="450">
        <f>+D127+D128+D129</f>
        <v>0</v>
      </c>
    </row>
    <row r="128" spans="1:26" x14ac:dyDescent="0.25">
      <c r="B128" s="8" t="s">
        <v>124</v>
      </c>
      <c r="C128" s="185">
        <v>30</v>
      </c>
      <c r="D128" s="185">
        <v>0</v>
      </c>
      <c r="E128" s="451"/>
    </row>
    <row r="129" spans="2:17" ht="15.75" thickBot="1" x14ac:dyDescent="0.3">
      <c r="B129" s="8" t="s">
        <v>125</v>
      </c>
      <c r="C129" s="103">
        <v>40</v>
      </c>
      <c r="D129" s="103">
        <v>0</v>
      </c>
      <c r="E129" s="452"/>
    </row>
    <row r="131" spans="2:17" ht="15.75" thickBot="1" x14ac:dyDescent="0.3"/>
    <row r="132" spans="2:17" ht="27" thickBot="1" x14ac:dyDescent="0.3">
      <c r="B132" s="430" t="s">
        <v>51</v>
      </c>
      <c r="C132" s="431"/>
      <c r="D132" s="431"/>
      <c r="E132" s="431"/>
      <c r="F132" s="431"/>
      <c r="G132" s="431"/>
      <c r="H132" s="431"/>
      <c r="I132" s="431"/>
      <c r="J132" s="431"/>
      <c r="K132" s="431"/>
      <c r="L132" s="431"/>
      <c r="M132" s="431"/>
      <c r="N132" s="432"/>
    </row>
    <row r="134" spans="2:17" ht="76.5" customHeight="1" x14ac:dyDescent="0.25">
      <c r="B134" s="197" t="s">
        <v>0</v>
      </c>
      <c r="C134" s="197" t="s">
        <v>38</v>
      </c>
      <c r="D134" s="197" t="s">
        <v>39</v>
      </c>
      <c r="E134" s="197" t="s">
        <v>112</v>
      </c>
      <c r="F134" s="197" t="s">
        <v>114</v>
      </c>
      <c r="G134" s="197" t="s">
        <v>115</v>
      </c>
      <c r="H134" s="197" t="s">
        <v>116</v>
      </c>
      <c r="I134" s="197" t="s">
        <v>113</v>
      </c>
      <c r="J134" s="439" t="s">
        <v>117</v>
      </c>
      <c r="K134" s="443"/>
      <c r="L134" s="440"/>
      <c r="M134" s="197" t="s">
        <v>121</v>
      </c>
      <c r="N134" s="197" t="s">
        <v>40</v>
      </c>
      <c r="O134" s="197" t="s">
        <v>41</v>
      </c>
      <c r="P134" s="439" t="s">
        <v>3</v>
      </c>
      <c r="Q134" s="440"/>
    </row>
    <row r="135" spans="2:17" ht="60.75" customHeight="1" x14ac:dyDescent="0.25">
      <c r="B135" s="100"/>
      <c r="C135" s="100"/>
      <c r="D135" s="98"/>
      <c r="E135" s="98"/>
      <c r="F135" s="98"/>
      <c r="G135" s="98"/>
      <c r="H135" s="98"/>
      <c r="I135" s="43"/>
      <c r="J135" s="43"/>
      <c r="K135" s="100"/>
      <c r="L135" s="98"/>
      <c r="M135" s="69"/>
      <c r="N135" s="69"/>
      <c r="O135" s="69"/>
      <c r="P135" s="449"/>
      <c r="Q135" s="449"/>
    </row>
    <row r="136" spans="2:17" ht="60.75" customHeight="1" x14ac:dyDescent="0.25">
      <c r="B136" s="100"/>
      <c r="C136" s="100"/>
      <c r="D136" s="98"/>
      <c r="E136" s="98"/>
      <c r="F136" s="98"/>
      <c r="G136" s="98"/>
      <c r="H136" s="98"/>
      <c r="I136" s="43"/>
      <c r="J136" s="43"/>
      <c r="K136" s="100"/>
      <c r="L136" s="98"/>
      <c r="M136" s="69"/>
      <c r="N136" s="69"/>
      <c r="O136" s="69"/>
      <c r="P136" s="185"/>
      <c r="Q136" s="185"/>
    </row>
    <row r="137" spans="2:17" ht="33.6" customHeight="1" x14ac:dyDescent="0.25">
      <c r="B137" s="100"/>
      <c r="C137" s="100"/>
      <c r="D137" s="98"/>
      <c r="E137" s="98"/>
      <c r="F137" s="98"/>
      <c r="G137" s="98"/>
      <c r="H137" s="98"/>
      <c r="I137" s="43"/>
      <c r="J137" s="43"/>
      <c r="K137" s="98"/>
      <c r="L137" s="98"/>
      <c r="M137" s="69"/>
      <c r="N137" s="69"/>
      <c r="O137" s="69"/>
      <c r="P137" s="449"/>
      <c r="Q137" s="449"/>
    </row>
    <row r="141" spans="2:17" ht="54" customHeight="1" x14ac:dyDescent="0.25">
      <c r="B141" s="21" t="s">
        <v>32</v>
      </c>
      <c r="C141" s="21" t="s">
        <v>48</v>
      </c>
      <c r="D141" s="197" t="s">
        <v>49</v>
      </c>
      <c r="E141" s="21" t="s">
        <v>50</v>
      </c>
      <c r="F141" s="304" t="s">
        <v>55</v>
      </c>
    </row>
    <row r="142" spans="2:17" ht="120.75" customHeight="1" x14ac:dyDescent="0.2">
      <c r="B142" s="466" t="s">
        <v>52</v>
      </c>
      <c r="C142" s="104" t="s">
        <v>126</v>
      </c>
      <c r="D142" s="185">
        <v>25</v>
      </c>
      <c r="E142" s="185"/>
      <c r="F142" s="425">
        <f>+E142+E143+E144</f>
        <v>0</v>
      </c>
      <c r="G142" s="105"/>
    </row>
    <row r="143" spans="2:17" ht="76.150000000000006" customHeight="1" x14ac:dyDescent="0.2">
      <c r="B143" s="466"/>
      <c r="C143" s="104" t="s">
        <v>127</v>
      </c>
      <c r="D143" s="189">
        <v>25</v>
      </c>
      <c r="E143" s="185"/>
      <c r="F143" s="467"/>
      <c r="G143" s="105"/>
    </row>
    <row r="144" spans="2:17" ht="69" customHeight="1" x14ac:dyDescent="0.2">
      <c r="B144" s="466"/>
      <c r="C144" s="104" t="s">
        <v>128</v>
      </c>
      <c r="D144" s="185">
        <v>10</v>
      </c>
      <c r="E144" s="185"/>
      <c r="F144" s="426"/>
      <c r="G144" s="105"/>
    </row>
    <row r="145" spans="2:5" x14ac:dyDescent="0.25">
      <c r="C145" s="42"/>
    </row>
    <row r="148" spans="2:5" x14ac:dyDescent="0.25">
      <c r="B148" s="68" t="s">
        <v>56</v>
      </c>
    </row>
    <row r="151" spans="2:5" x14ac:dyDescent="0.25">
      <c r="B151" s="22" t="s">
        <v>32</v>
      </c>
      <c r="C151" s="22" t="s">
        <v>57</v>
      </c>
      <c r="D151" s="21" t="s">
        <v>50</v>
      </c>
      <c r="E151" s="21" t="s">
        <v>15</v>
      </c>
    </row>
    <row r="152" spans="2:5" ht="28.5" x14ac:dyDescent="0.25">
      <c r="B152" s="70" t="s">
        <v>58</v>
      </c>
      <c r="C152" s="71">
        <v>40</v>
      </c>
      <c r="D152" s="185">
        <f>+E127</f>
        <v>0</v>
      </c>
      <c r="E152" s="422">
        <f>+D152+D153</f>
        <v>0</v>
      </c>
    </row>
    <row r="153" spans="2:5" ht="57" x14ac:dyDescent="0.25">
      <c r="B153" s="70" t="s">
        <v>59</v>
      </c>
      <c r="C153" s="71">
        <v>60</v>
      </c>
      <c r="D153" s="185">
        <f>+F142</f>
        <v>0</v>
      </c>
      <c r="E153" s="423"/>
    </row>
  </sheetData>
  <mergeCells count="131">
    <mergeCell ref="P92:Q94"/>
    <mergeCell ref="B92:B94"/>
    <mergeCell ref="C92:C94"/>
    <mergeCell ref="D92:D94"/>
    <mergeCell ref="E152:E153"/>
    <mergeCell ref="B132:N132"/>
    <mergeCell ref="J134:L134"/>
    <mergeCell ref="P134:Q134"/>
    <mergeCell ref="P135:Q135"/>
    <mergeCell ref="P137:Q137"/>
    <mergeCell ref="B142:B144"/>
    <mergeCell ref="F142:F144"/>
    <mergeCell ref="B99:N99"/>
    <mergeCell ref="D102:E102"/>
    <mergeCell ref="D103:E103"/>
    <mergeCell ref="B106:P106"/>
    <mergeCell ref="B109:N109"/>
    <mergeCell ref="E127:E129"/>
    <mergeCell ref="H95:H96"/>
    <mergeCell ref="I95:I96"/>
    <mergeCell ref="M95:M96"/>
    <mergeCell ref="N95:N96"/>
    <mergeCell ref="O95:O96"/>
    <mergeCell ref="P95:Q96"/>
    <mergeCell ref="B95:B96"/>
    <mergeCell ref="C95:C96"/>
    <mergeCell ref="D95:D96"/>
    <mergeCell ref="E95:E96"/>
    <mergeCell ref="F95:F96"/>
    <mergeCell ref="G95:G96"/>
    <mergeCell ref="N81:N82"/>
    <mergeCell ref="G87:G88"/>
    <mergeCell ref="H87:H88"/>
    <mergeCell ref="I87:I88"/>
    <mergeCell ref="M87:M88"/>
    <mergeCell ref="N87:N88"/>
    <mergeCell ref="N83:N84"/>
    <mergeCell ref="C83:C84"/>
    <mergeCell ref="D83:D84"/>
    <mergeCell ref="E83:E84"/>
    <mergeCell ref="F83:F84"/>
    <mergeCell ref="G83:G84"/>
    <mergeCell ref="H83:H84"/>
    <mergeCell ref="I83:I84"/>
    <mergeCell ref="M83:M84"/>
    <mergeCell ref="P85:Q86"/>
    <mergeCell ref="B89:B91"/>
    <mergeCell ref="C89:C91"/>
    <mergeCell ref="D89:D91"/>
    <mergeCell ref="E89:E91"/>
    <mergeCell ref="F89:F91"/>
    <mergeCell ref="G89:G91"/>
    <mergeCell ref="H89:H91"/>
    <mergeCell ref="I89:I91"/>
    <mergeCell ref="G85:G86"/>
    <mergeCell ref="H85:H86"/>
    <mergeCell ref="I85:I86"/>
    <mergeCell ref="M85:M86"/>
    <mergeCell ref="N85:N86"/>
    <mergeCell ref="O85:O86"/>
    <mergeCell ref="M89:M91"/>
    <mergeCell ref="N89:N91"/>
    <mergeCell ref="B85:B86"/>
    <mergeCell ref="O83:O84"/>
    <mergeCell ref="P83:Q84"/>
    <mergeCell ref="E92:E94"/>
    <mergeCell ref="F92:F94"/>
    <mergeCell ref="B87:B88"/>
    <mergeCell ref="C87:C88"/>
    <mergeCell ref="D87:D88"/>
    <mergeCell ref="E87:E88"/>
    <mergeCell ref="F87:F88"/>
    <mergeCell ref="C85:C86"/>
    <mergeCell ref="D85:D86"/>
    <mergeCell ref="E85:E86"/>
    <mergeCell ref="F85:F86"/>
    <mergeCell ref="O87:O88"/>
    <mergeCell ref="P87:Q88"/>
    <mergeCell ref="O89:O91"/>
    <mergeCell ref="P89:Q91"/>
    <mergeCell ref="G92:G94"/>
    <mergeCell ref="H92:H94"/>
    <mergeCell ref="I92:I94"/>
    <mergeCell ref="M92:M94"/>
    <mergeCell ref="N92:N94"/>
    <mergeCell ref="O92:O94"/>
    <mergeCell ref="B83:B84"/>
    <mergeCell ref="P79:Q80"/>
    <mergeCell ref="B81:B82"/>
    <mergeCell ref="C81:C82"/>
    <mergeCell ref="D81:D82"/>
    <mergeCell ref="E81:E82"/>
    <mergeCell ref="F81:F82"/>
    <mergeCell ref="G81:G82"/>
    <mergeCell ref="H81:H82"/>
    <mergeCell ref="I81:I82"/>
    <mergeCell ref="M81:M82"/>
    <mergeCell ref="H79:H80"/>
    <mergeCell ref="I79:I80"/>
    <mergeCell ref="J79:L79"/>
    <mergeCell ref="M79:M80"/>
    <mergeCell ref="N79:N80"/>
    <mergeCell ref="O79:O80"/>
    <mergeCell ref="B79:B80"/>
    <mergeCell ref="C79:C80"/>
    <mergeCell ref="D79:D80"/>
    <mergeCell ref="E79:E80"/>
    <mergeCell ref="F79:F80"/>
    <mergeCell ref="O81:O82"/>
    <mergeCell ref="P81:Q82"/>
    <mergeCell ref="G79:G80"/>
    <mergeCell ref="O67:P67"/>
    <mergeCell ref="O68:P68"/>
    <mergeCell ref="B74:Q74"/>
    <mergeCell ref="C10:E10"/>
    <mergeCell ref="E42:E43"/>
    <mergeCell ref="M47:N47"/>
    <mergeCell ref="B57:B58"/>
    <mergeCell ref="C57:C58"/>
    <mergeCell ref="B2:P2"/>
    <mergeCell ref="B4:P4"/>
    <mergeCell ref="C6:N6"/>
    <mergeCell ref="C7:N7"/>
    <mergeCell ref="C8:N8"/>
    <mergeCell ref="C9:N9"/>
    <mergeCell ref="C61:N61"/>
    <mergeCell ref="B63:N63"/>
    <mergeCell ref="O66:P66"/>
    <mergeCell ref="D57:E57"/>
    <mergeCell ref="B14:C24"/>
    <mergeCell ref="B25:C25"/>
  </mergeCells>
  <dataValidations count="2">
    <dataValidation type="decimal" allowBlank="1" showInputMessage="1" showErrorMessage="1" sqref="WVH983069 WLL983069 C65565 IV65565 SR65565 ACN65565 AMJ65565 AWF65565 BGB65565 BPX65565 BZT65565 CJP65565 CTL65565 DDH65565 DND65565 DWZ65565 EGV65565 EQR65565 FAN65565 FKJ65565 FUF65565 GEB65565 GNX65565 GXT65565 HHP65565 HRL65565 IBH65565 ILD65565 IUZ65565 JEV65565 JOR65565 JYN65565 KIJ65565 KSF65565 LCB65565 LLX65565 LVT65565 MFP65565 MPL65565 MZH65565 NJD65565 NSZ65565 OCV65565 OMR65565 OWN65565 PGJ65565 PQF65565 QAB65565 QJX65565 QTT65565 RDP65565 RNL65565 RXH65565 SHD65565 SQZ65565 TAV65565 TKR65565 TUN65565 UEJ65565 UOF65565 UYB65565 VHX65565 VRT65565 WBP65565 WLL65565 WVH65565 C131101 IV131101 SR131101 ACN131101 AMJ131101 AWF131101 BGB131101 BPX131101 BZT131101 CJP131101 CTL131101 DDH131101 DND131101 DWZ131101 EGV131101 EQR131101 FAN131101 FKJ131101 FUF131101 GEB131101 GNX131101 GXT131101 HHP131101 HRL131101 IBH131101 ILD131101 IUZ131101 JEV131101 JOR131101 JYN131101 KIJ131101 KSF131101 LCB131101 LLX131101 LVT131101 MFP131101 MPL131101 MZH131101 NJD131101 NSZ131101 OCV131101 OMR131101 OWN131101 PGJ131101 PQF131101 QAB131101 QJX131101 QTT131101 RDP131101 RNL131101 RXH131101 SHD131101 SQZ131101 TAV131101 TKR131101 TUN131101 UEJ131101 UOF131101 UYB131101 VHX131101 VRT131101 WBP131101 WLL131101 WVH131101 C196637 IV196637 SR196637 ACN196637 AMJ196637 AWF196637 BGB196637 BPX196637 BZT196637 CJP196637 CTL196637 DDH196637 DND196637 DWZ196637 EGV196637 EQR196637 FAN196637 FKJ196637 FUF196637 GEB196637 GNX196637 GXT196637 HHP196637 HRL196637 IBH196637 ILD196637 IUZ196637 JEV196637 JOR196637 JYN196637 KIJ196637 KSF196637 LCB196637 LLX196637 LVT196637 MFP196637 MPL196637 MZH196637 NJD196637 NSZ196637 OCV196637 OMR196637 OWN196637 PGJ196637 PQF196637 QAB196637 QJX196637 QTT196637 RDP196637 RNL196637 RXH196637 SHD196637 SQZ196637 TAV196637 TKR196637 TUN196637 UEJ196637 UOF196637 UYB196637 VHX196637 VRT196637 WBP196637 WLL196637 WVH196637 C262173 IV262173 SR262173 ACN262173 AMJ262173 AWF262173 BGB262173 BPX262173 BZT262173 CJP262173 CTL262173 DDH262173 DND262173 DWZ262173 EGV262173 EQR262173 FAN262173 FKJ262173 FUF262173 GEB262173 GNX262173 GXT262173 HHP262173 HRL262173 IBH262173 ILD262173 IUZ262173 JEV262173 JOR262173 JYN262173 KIJ262173 KSF262173 LCB262173 LLX262173 LVT262173 MFP262173 MPL262173 MZH262173 NJD262173 NSZ262173 OCV262173 OMR262173 OWN262173 PGJ262173 PQF262173 QAB262173 QJX262173 QTT262173 RDP262173 RNL262173 RXH262173 SHD262173 SQZ262173 TAV262173 TKR262173 TUN262173 UEJ262173 UOF262173 UYB262173 VHX262173 VRT262173 WBP262173 WLL262173 WVH262173 C327709 IV327709 SR327709 ACN327709 AMJ327709 AWF327709 BGB327709 BPX327709 BZT327709 CJP327709 CTL327709 DDH327709 DND327709 DWZ327709 EGV327709 EQR327709 FAN327709 FKJ327709 FUF327709 GEB327709 GNX327709 GXT327709 HHP327709 HRL327709 IBH327709 ILD327709 IUZ327709 JEV327709 JOR327709 JYN327709 KIJ327709 KSF327709 LCB327709 LLX327709 LVT327709 MFP327709 MPL327709 MZH327709 NJD327709 NSZ327709 OCV327709 OMR327709 OWN327709 PGJ327709 PQF327709 QAB327709 QJX327709 QTT327709 RDP327709 RNL327709 RXH327709 SHD327709 SQZ327709 TAV327709 TKR327709 TUN327709 UEJ327709 UOF327709 UYB327709 VHX327709 VRT327709 WBP327709 WLL327709 WVH327709 C393245 IV393245 SR393245 ACN393245 AMJ393245 AWF393245 BGB393245 BPX393245 BZT393245 CJP393245 CTL393245 DDH393245 DND393245 DWZ393245 EGV393245 EQR393245 FAN393245 FKJ393245 FUF393245 GEB393245 GNX393245 GXT393245 HHP393245 HRL393245 IBH393245 ILD393245 IUZ393245 JEV393245 JOR393245 JYN393245 KIJ393245 KSF393245 LCB393245 LLX393245 LVT393245 MFP393245 MPL393245 MZH393245 NJD393245 NSZ393245 OCV393245 OMR393245 OWN393245 PGJ393245 PQF393245 QAB393245 QJX393245 QTT393245 RDP393245 RNL393245 RXH393245 SHD393245 SQZ393245 TAV393245 TKR393245 TUN393245 UEJ393245 UOF393245 UYB393245 VHX393245 VRT393245 WBP393245 WLL393245 WVH393245 C458781 IV458781 SR458781 ACN458781 AMJ458781 AWF458781 BGB458781 BPX458781 BZT458781 CJP458781 CTL458781 DDH458781 DND458781 DWZ458781 EGV458781 EQR458781 FAN458781 FKJ458781 FUF458781 GEB458781 GNX458781 GXT458781 HHP458781 HRL458781 IBH458781 ILD458781 IUZ458781 JEV458781 JOR458781 JYN458781 KIJ458781 KSF458781 LCB458781 LLX458781 LVT458781 MFP458781 MPL458781 MZH458781 NJD458781 NSZ458781 OCV458781 OMR458781 OWN458781 PGJ458781 PQF458781 QAB458781 QJX458781 QTT458781 RDP458781 RNL458781 RXH458781 SHD458781 SQZ458781 TAV458781 TKR458781 TUN458781 UEJ458781 UOF458781 UYB458781 VHX458781 VRT458781 WBP458781 WLL458781 WVH458781 C524317 IV524317 SR524317 ACN524317 AMJ524317 AWF524317 BGB524317 BPX524317 BZT524317 CJP524317 CTL524317 DDH524317 DND524317 DWZ524317 EGV524317 EQR524317 FAN524317 FKJ524317 FUF524317 GEB524317 GNX524317 GXT524317 HHP524317 HRL524317 IBH524317 ILD524317 IUZ524317 JEV524317 JOR524317 JYN524317 KIJ524317 KSF524317 LCB524317 LLX524317 LVT524317 MFP524317 MPL524317 MZH524317 NJD524317 NSZ524317 OCV524317 OMR524317 OWN524317 PGJ524317 PQF524317 QAB524317 QJX524317 QTT524317 RDP524317 RNL524317 RXH524317 SHD524317 SQZ524317 TAV524317 TKR524317 TUN524317 UEJ524317 UOF524317 UYB524317 VHX524317 VRT524317 WBP524317 WLL524317 WVH524317 C589853 IV589853 SR589853 ACN589853 AMJ589853 AWF589853 BGB589853 BPX589853 BZT589853 CJP589853 CTL589853 DDH589853 DND589853 DWZ589853 EGV589853 EQR589853 FAN589853 FKJ589853 FUF589853 GEB589853 GNX589853 GXT589853 HHP589853 HRL589853 IBH589853 ILD589853 IUZ589853 JEV589853 JOR589853 JYN589853 KIJ589853 KSF589853 LCB589853 LLX589853 LVT589853 MFP589853 MPL589853 MZH589853 NJD589853 NSZ589853 OCV589853 OMR589853 OWN589853 PGJ589853 PQF589853 QAB589853 QJX589853 QTT589853 RDP589853 RNL589853 RXH589853 SHD589853 SQZ589853 TAV589853 TKR589853 TUN589853 UEJ589853 UOF589853 UYB589853 VHX589853 VRT589853 WBP589853 WLL589853 WVH589853 C655389 IV655389 SR655389 ACN655389 AMJ655389 AWF655389 BGB655389 BPX655389 BZT655389 CJP655389 CTL655389 DDH655389 DND655389 DWZ655389 EGV655389 EQR655389 FAN655389 FKJ655389 FUF655389 GEB655389 GNX655389 GXT655389 HHP655389 HRL655389 IBH655389 ILD655389 IUZ655389 JEV655389 JOR655389 JYN655389 KIJ655389 KSF655389 LCB655389 LLX655389 LVT655389 MFP655389 MPL655389 MZH655389 NJD655389 NSZ655389 OCV655389 OMR655389 OWN655389 PGJ655389 PQF655389 QAB655389 QJX655389 QTT655389 RDP655389 RNL655389 RXH655389 SHD655389 SQZ655389 TAV655389 TKR655389 TUN655389 UEJ655389 UOF655389 UYB655389 VHX655389 VRT655389 WBP655389 WLL655389 WVH655389 C720925 IV720925 SR720925 ACN720925 AMJ720925 AWF720925 BGB720925 BPX720925 BZT720925 CJP720925 CTL720925 DDH720925 DND720925 DWZ720925 EGV720925 EQR720925 FAN720925 FKJ720925 FUF720925 GEB720925 GNX720925 GXT720925 HHP720925 HRL720925 IBH720925 ILD720925 IUZ720925 JEV720925 JOR720925 JYN720925 KIJ720925 KSF720925 LCB720925 LLX720925 LVT720925 MFP720925 MPL720925 MZH720925 NJD720925 NSZ720925 OCV720925 OMR720925 OWN720925 PGJ720925 PQF720925 QAB720925 QJX720925 QTT720925 RDP720925 RNL720925 RXH720925 SHD720925 SQZ720925 TAV720925 TKR720925 TUN720925 UEJ720925 UOF720925 UYB720925 VHX720925 VRT720925 WBP720925 WLL720925 WVH720925 C786461 IV786461 SR786461 ACN786461 AMJ786461 AWF786461 BGB786461 BPX786461 BZT786461 CJP786461 CTL786461 DDH786461 DND786461 DWZ786461 EGV786461 EQR786461 FAN786461 FKJ786461 FUF786461 GEB786461 GNX786461 GXT786461 HHP786461 HRL786461 IBH786461 ILD786461 IUZ786461 JEV786461 JOR786461 JYN786461 KIJ786461 KSF786461 LCB786461 LLX786461 LVT786461 MFP786461 MPL786461 MZH786461 NJD786461 NSZ786461 OCV786461 OMR786461 OWN786461 PGJ786461 PQF786461 QAB786461 QJX786461 QTT786461 RDP786461 RNL786461 RXH786461 SHD786461 SQZ786461 TAV786461 TKR786461 TUN786461 UEJ786461 UOF786461 UYB786461 VHX786461 VRT786461 WBP786461 WLL786461 WVH786461 C851997 IV851997 SR851997 ACN851997 AMJ851997 AWF851997 BGB851997 BPX851997 BZT851997 CJP851997 CTL851997 DDH851997 DND851997 DWZ851997 EGV851997 EQR851997 FAN851997 FKJ851997 FUF851997 GEB851997 GNX851997 GXT851997 HHP851997 HRL851997 IBH851997 ILD851997 IUZ851997 JEV851997 JOR851997 JYN851997 KIJ851997 KSF851997 LCB851997 LLX851997 LVT851997 MFP851997 MPL851997 MZH851997 NJD851997 NSZ851997 OCV851997 OMR851997 OWN851997 PGJ851997 PQF851997 QAB851997 QJX851997 QTT851997 RDP851997 RNL851997 RXH851997 SHD851997 SQZ851997 TAV851997 TKR851997 TUN851997 UEJ851997 UOF851997 UYB851997 VHX851997 VRT851997 WBP851997 WLL851997 WVH851997 C917533 IV917533 SR917533 ACN917533 AMJ917533 AWF917533 BGB917533 BPX917533 BZT917533 CJP917533 CTL917533 DDH917533 DND917533 DWZ917533 EGV917533 EQR917533 FAN917533 FKJ917533 FUF917533 GEB917533 GNX917533 GXT917533 HHP917533 HRL917533 IBH917533 ILD917533 IUZ917533 JEV917533 JOR917533 JYN917533 KIJ917533 KSF917533 LCB917533 LLX917533 LVT917533 MFP917533 MPL917533 MZH917533 NJD917533 NSZ917533 OCV917533 OMR917533 OWN917533 PGJ917533 PQF917533 QAB917533 QJX917533 QTT917533 RDP917533 RNL917533 RXH917533 SHD917533 SQZ917533 TAV917533 TKR917533 TUN917533 UEJ917533 UOF917533 UYB917533 VHX917533 VRT917533 WBP917533 WLL917533 WVH917533 C983069 IV983069 SR983069 ACN983069 AMJ983069 AWF983069 BGB983069 BPX983069 BZT983069 CJP983069 CTL983069 DDH983069 DND983069 DWZ983069 EGV983069 EQR983069 FAN983069 FKJ983069 FUF983069 GEB983069 GNX983069 GXT983069 HHP983069 HRL983069 IBH983069 ILD983069 IUZ983069 JEV983069 JOR983069 JYN983069 KIJ983069 KSF983069 LCB983069 LLX983069 LVT983069 MFP983069 MPL983069 MZH983069 NJD983069 NSZ983069 OCV983069 OMR983069 OWN983069 PGJ983069 PQF983069 QAB983069 QJX983069 QTT983069 RDP983069 RNL983069 RXH983069 SHD983069 SQZ983069 TAV983069 TKR983069 TUN983069 UEJ983069 UOF983069 UYB983069 VHX983069 VRT983069 WBP983069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 type="list" allowBlank="1" showInputMessage="1" showErrorMessage="1" sqref="WVE983069 A65565 IS65565 SO65565 ACK65565 AMG65565 AWC65565 BFY65565 BPU65565 BZQ65565 CJM65565 CTI65565 DDE65565 DNA65565 DWW65565 EGS65565 EQO65565 FAK65565 FKG65565 FUC65565 GDY65565 GNU65565 GXQ65565 HHM65565 HRI65565 IBE65565 ILA65565 IUW65565 JES65565 JOO65565 JYK65565 KIG65565 KSC65565 LBY65565 LLU65565 LVQ65565 MFM65565 MPI65565 MZE65565 NJA65565 NSW65565 OCS65565 OMO65565 OWK65565 PGG65565 PQC65565 PZY65565 QJU65565 QTQ65565 RDM65565 RNI65565 RXE65565 SHA65565 SQW65565 TAS65565 TKO65565 TUK65565 UEG65565 UOC65565 UXY65565 VHU65565 VRQ65565 WBM65565 WLI65565 WVE65565 A131101 IS131101 SO131101 ACK131101 AMG131101 AWC131101 BFY131101 BPU131101 BZQ131101 CJM131101 CTI131101 DDE131101 DNA131101 DWW131101 EGS131101 EQO131101 FAK131101 FKG131101 FUC131101 GDY131101 GNU131101 GXQ131101 HHM131101 HRI131101 IBE131101 ILA131101 IUW131101 JES131101 JOO131101 JYK131101 KIG131101 KSC131101 LBY131101 LLU131101 LVQ131101 MFM131101 MPI131101 MZE131101 NJA131101 NSW131101 OCS131101 OMO131101 OWK131101 PGG131101 PQC131101 PZY131101 QJU131101 QTQ131101 RDM131101 RNI131101 RXE131101 SHA131101 SQW131101 TAS131101 TKO131101 TUK131101 UEG131101 UOC131101 UXY131101 VHU131101 VRQ131101 WBM131101 WLI131101 WVE131101 A196637 IS196637 SO196637 ACK196637 AMG196637 AWC196637 BFY196637 BPU196637 BZQ196637 CJM196637 CTI196637 DDE196637 DNA196637 DWW196637 EGS196637 EQO196637 FAK196637 FKG196637 FUC196637 GDY196637 GNU196637 GXQ196637 HHM196637 HRI196637 IBE196637 ILA196637 IUW196637 JES196637 JOO196637 JYK196637 KIG196637 KSC196637 LBY196637 LLU196637 LVQ196637 MFM196637 MPI196637 MZE196637 NJA196637 NSW196637 OCS196637 OMO196637 OWK196637 PGG196637 PQC196637 PZY196637 QJU196637 QTQ196637 RDM196637 RNI196637 RXE196637 SHA196637 SQW196637 TAS196637 TKO196637 TUK196637 UEG196637 UOC196637 UXY196637 VHU196637 VRQ196637 WBM196637 WLI196637 WVE196637 A262173 IS262173 SO262173 ACK262173 AMG262173 AWC262173 BFY262173 BPU262173 BZQ262173 CJM262173 CTI262173 DDE262173 DNA262173 DWW262173 EGS262173 EQO262173 FAK262173 FKG262173 FUC262173 GDY262173 GNU262173 GXQ262173 HHM262173 HRI262173 IBE262173 ILA262173 IUW262173 JES262173 JOO262173 JYK262173 KIG262173 KSC262173 LBY262173 LLU262173 LVQ262173 MFM262173 MPI262173 MZE262173 NJA262173 NSW262173 OCS262173 OMO262173 OWK262173 PGG262173 PQC262173 PZY262173 QJU262173 QTQ262173 RDM262173 RNI262173 RXE262173 SHA262173 SQW262173 TAS262173 TKO262173 TUK262173 UEG262173 UOC262173 UXY262173 VHU262173 VRQ262173 WBM262173 WLI262173 WVE262173 A327709 IS327709 SO327709 ACK327709 AMG327709 AWC327709 BFY327709 BPU327709 BZQ327709 CJM327709 CTI327709 DDE327709 DNA327709 DWW327709 EGS327709 EQO327709 FAK327709 FKG327709 FUC327709 GDY327709 GNU327709 GXQ327709 HHM327709 HRI327709 IBE327709 ILA327709 IUW327709 JES327709 JOO327709 JYK327709 KIG327709 KSC327709 LBY327709 LLU327709 LVQ327709 MFM327709 MPI327709 MZE327709 NJA327709 NSW327709 OCS327709 OMO327709 OWK327709 PGG327709 PQC327709 PZY327709 QJU327709 QTQ327709 RDM327709 RNI327709 RXE327709 SHA327709 SQW327709 TAS327709 TKO327709 TUK327709 UEG327709 UOC327709 UXY327709 VHU327709 VRQ327709 WBM327709 WLI327709 WVE327709 A393245 IS393245 SO393245 ACK393245 AMG393245 AWC393245 BFY393245 BPU393245 BZQ393245 CJM393245 CTI393245 DDE393245 DNA393245 DWW393245 EGS393245 EQO393245 FAK393245 FKG393245 FUC393245 GDY393245 GNU393245 GXQ393245 HHM393245 HRI393245 IBE393245 ILA393245 IUW393245 JES393245 JOO393245 JYK393245 KIG393245 KSC393245 LBY393245 LLU393245 LVQ393245 MFM393245 MPI393245 MZE393245 NJA393245 NSW393245 OCS393245 OMO393245 OWK393245 PGG393245 PQC393245 PZY393245 QJU393245 QTQ393245 RDM393245 RNI393245 RXE393245 SHA393245 SQW393245 TAS393245 TKO393245 TUK393245 UEG393245 UOC393245 UXY393245 VHU393245 VRQ393245 WBM393245 WLI393245 WVE393245 A458781 IS458781 SO458781 ACK458781 AMG458781 AWC458781 BFY458781 BPU458781 BZQ458781 CJM458781 CTI458781 DDE458781 DNA458781 DWW458781 EGS458781 EQO458781 FAK458781 FKG458781 FUC458781 GDY458781 GNU458781 GXQ458781 HHM458781 HRI458781 IBE458781 ILA458781 IUW458781 JES458781 JOO458781 JYK458781 KIG458781 KSC458781 LBY458781 LLU458781 LVQ458781 MFM458781 MPI458781 MZE458781 NJA458781 NSW458781 OCS458781 OMO458781 OWK458781 PGG458781 PQC458781 PZY458781 QJU458781 QTQ458781 RDM458781 RNI458781 RXE458781 SHA458781 SQW458781 TAS458781 TKO458781 TUK458781 UEG458781 UOC458781 UXY458781 VHU458781 VRQ458781 WBM458781 WLI458781 WVE458781 A524317 IS524317 SO524317 ACK524317 AMG524317 AWC524317 BFY524317 BPU524317 BZQ524317 CJM524317 CTI524317 DDE524317 DNA524317 DWW524317 EGS524317 EQO524317 FAK524317 FKG524317 FUC524317 GDY524317 GNU524317 GXQ524317 HHM524317 HRI524317 IBE524317 ILA524317 IUW524317 JES524317 JOO524317 JYK524317 KIG524317 KSC524317 LBY524317 LLU524317 LVQ524317 MFM524317 MPI524317 MZE524317 NJA524317 NSW524317 OCS524317 OMO524317 OWK524317 PGG524317 PQC524317 PZY524317 QJU524317 QTQ524317 RDM524317 RNI524317 RXE524317 SHA524317 SQW524317 TAS524317 TKO524317 TUK524317 UEG524317 UOC524317 UXY524317 VHU524317 VRQ524317 WBM524317 WLI524317 WVE524317 A589853 IS589853 SO589853 ACK589853 AMG589853 AWC589853 BFY589853 BPU589853 BZQ589853 CJM589853 CTI589853 DDE589853 DNA589853 DWW589853 EGS589853 EQO589853 FAK589853 FKG589853 FUC589853 GDY589853 GNU589853 GXQ589853 HHM589853 HRI589853 IBE589853 ILA589853 IUW589853 JES589853 JOO589853 JYK589853 KIG589853 KSC589853 LBY589853 LLU589853 LVQ589853 MFM589853 MPI589853 MZE589853 NJA589853 NSW589853 OCS589853 OMO589853 OWK589853 PGG589853 PQC589853 PZY589853 QJU589853 QTQ589853 RDM589853 RNI589853 RXE589853 SHA589853 SQW589853 TAS589853 TKO589853 TUK589853 UEG589853 UOC589853 UXY589853 VHU589853 VRQ589853 WBM589853 WLI589853 WVE589853 A655389 IS655389 SO655389 ACK655389 AMG655389 AWC655389 BFY655389 BPU655389 BZQ655389 CJM655389 CTI655389 DDE655389 DNA655389 DWW655389 EGS655389 EQO655389 FAK655389 FKG655389 FUC655389 GDY655389 GNU655389 GXQ655389 HHM655389 HRI655389 IBE655389 ILA655389 IUW655389 JES655389 JOO655389 JYK655389 KIG655389 KSC655389 LBY655389 LLU655389 LVQ655389 MFM655389 MPI655389 MZE655389 NJA655389 NSW655389 OCS655389 OMO655389 OWK655389 PGG655389 PQC655389 PZY655389 QJU655389 QTQ655389 RDM655389 RNI655389 RXE655389 SHA655389 SQW655389 TAS655389 TKO655389 TUK655389 UEG655389 UOC655389 UXY655389 VHU655389 VRQ655389 WBM655389 WLI655389 WVE655389 A720925 IS720925 SO720925 ACK720925 AMG720925 AWC720925 BFY720925 BPU720925 BZQ720925 CJM720925 CTI720925 DDE720925 DNA720925 DWW720925 EGS720925 EQO720925 FAK720925 FKG720925 FUC720925 GDY720925 GNU720925 GXQ720925 HHM720925 HRI720925 IBE720925 ILA720925 IUW720925 JES720925 JOO720925 JYK720925 KIG720925 KSC720925 LBY720925 LLU720925 LVQ720925 MFM720925 MPI720925 MZE720925 NJA720925 NSW720925 OCS720925 OMO720925 OWK720925 PGG720925 PQC720925 PZY720925 QJU720925 QTQ720925 RDM720925 RNI720925 RXE720925 SHA720925 SQW720925 TAS720925 TKO720925 TUK720925 UEG720925 UOC720925 UXY720925 VHU720925 VRQ720925 WBM720925 WLI720925 WVE720925 A786461 IS786461 SO786461 ACK786461 AMG786461 AWC786461 BFY786461 BPU786461 BZQ786461 CJM786461 CTI786461 DDE786461 DNA786461 DWW786461 EGS786461 EQO786461 FAK786461 FKG786461 FUC786461 GDY786461 GNU786461 GXQ786461 HHM786461 HRI786461 IBE786461 ILA786461 IUW786461 JES786461 JOO786461 JYK786461 KIG786461 KSC786461 LBY786461 LLU786461 LVQ786461 MFM786461 MPI786461 MZE786461 NJA786461 NSW786461 OCS786461 OMO786461 OWK786461 PGG786461 PQC786461 PZY786461 QJU786461 QTQ786461 RDM786461 RNI786461 RXE786461 SHA786461 SQW786461 TAS786461 TKO786461 TUK786461 UEG786461 UOC786461 UXY786461 VHU786461 VRQ786461 WBM786461 WLI786461 WVE786461 A851997 IS851997 SO851997 ACK851997 AMG851997 AWC851997 BFY851997 BPU851997 BZQ851997 CJM851997 CTI851997 DDE851997 DNA851997 DWW851997 EGS851997 EQO851997 FAK851997 FKG851997 FUC851997 GDY851997 GNU851997 GXQ851997 HHM851997 HRI851997 IBE851997 ILA851997 IUW851997 JES851997 JOO851997 JYK851997 KIG851997 KSC851997 LBY851997 LLU851997 LVQ851997 MFM851997 MPI851997 MZE851997 NJA851997 NSW851997 OCS851997 OMO851997 OWK851997 PGG851997 PQC851997 PZY851997 QJU851997 QTQ851997 RDM851997 RNI851997 RXE851997 SHA851997 SQW851997 TAS851997 TKO851997 TUK851997 UEG851997 UOC851997 UXY851997 VHU851997 VRQ851997 WBM851997 WLI851997 WVE851997 A917533 IS917533 SO917533 ACK917533 AMG917533 AWC917533 BFY917533 BPU917533 BZQ917533 CJM917533 CTI917533 DDE917533 DNA917533 DWW917533 EGS917533 EQO917533 FAK917533 FKG917533 FUC917533 GDY917533 GNU917533 GXQ917533 HHM917533 HRI917533 IBE917533 ILA917533 IUW917533 JES917533 JOO917533 JYK917533 KIG917533 KSC917533 LBY917533 LLU917533 LVQ917533 MFM917533 MPI917533 MZE917533 NJA917533 NSW917533 OCS917533 OMO917533 OWK917533 PGG917533 PQC917533 PZY917533 QJU917533 QTQ917533 RDM917533 RNI917533 RXE917533 SHA917533 SQW917533 TAS917533 TKO917533 TUK917533 UEG917533 UOC917533 UXY917533 VHU917533 VRQ917533 WBM917533 WLI917533 WVE917533 A983069 IS983069 SO983069 ACK983069 AMG983069 AWC983069 BFY983069 BPU983069 BZQ983069 CJM983069 CTI983069 DDE983069 DNA983069 DWW983069 EGS983069 EQO983069 FAK983069 FKG983069 FUC983069 GDY983069 GNU983069 GXQ983069 HHM983069 HRI983069 IBE983069 ILA983069 IUW983069 JES983069 JOO983069 JYK983069 KIG983069 KSC983069 LBY983069 LLU983069 LVQ983069 MFM983069 MPI983069 MZE983069 NJA983069 NSW983069 OCS983069 OMO983069 OWK983069 PGG983069 PQC983069 PZY983069 QJU983069 QTQ983069 RDM983069 RNI983069 RXE983069 SHA983069 SQW983069 TAS983069 TKO983069 TUK983069 UEG983069 UOC983069 UXY983069 VHU983069 VRQ983069 WBM983069 WLI983069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s>
  <pageMargins left="0.7" right="0.7" top="0.75" bottom="0.75" header="0.3" footer="0.3"/>
  <pageSetup orientation="portrait" horizontalDpi="4294967295" verticalDpi="4294967295"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Z143"/>
  <sheetViews>
    <sheetView topLeftCell="A47" zoomScale="80" zoomScaleNormal="80" workbookViewId="0">
      <selection activeCell="O94" sqref="O94"/>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908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1255</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63"/>
      <c r="I14" s="56"/>
      <c r="J14" s="56"/>
      <c r="K14" s="56"/>
      <c r="L14" s="56"/>
      <c r="M14" s="56"/>
      <c r="N14" s="55"/>
    </row>
    <row r="15" spans="2:16" x14ac:dyDescent="0.25">
      <c r="B15" s="493"/>
      <c r="C15" s="494"/>
      <c r="D15" s="303">
        <v>2</v>
      </c>
      <c r="E15" s="3">
        <v>313242150</v>
      </c>
      <c r="F15" s="131">
        <v>150</v>
      </c>
      <c r="G15" s="63"/>
      <c r="I15" s="57"/>
      <c r="J15" s="57"/>
      <c r="K15" s="57"/>
      <c r="L15" s="57"/>
      <c r="M15" s="57"/>
      <c r="N15" s="55"/>
    </row>
    <row r="16" spans="2:16" x14ac:dyDescent="0.25">
      <c r="B16" s="493"/>
      <c r="C16" s="494"/>
      <c r="D16" s="303">
        <v>7</v>
      </c>
      <c r="E16" s="3">
        <v>626484300</v>
      </c>
      <c r="F16" s="131">
        <v>300</v>
      </c>
      <c r="G16" s="63"/>
      <c r="I16" s="57"/>
      <c r="J16" s="57"/>
      <c r="K16" s="57"/>
      <c r="L16" s="57"/>
      <c r="M16" s="57"/>
      <c r="N16" s="55"/>
    </row>
    <row r="17" spans="1:14" x14ac:dyDescent="0.25">
      <c r="B17" s="493"/>
      <c r="C17" s="494"/>
      <c r="D17" s="303">
        <v>11</v>
      </c>
      <c r="E17" s="3">
        <v>488338350</v>
      </c>
      <c r="F17" s="131">
        <v>210</v>
      </c>
      <c r="G17" s="63"/>
      <c r="I17" s="57"/>
      <c r="J17" s="57"/>
      <c r="K17" s="57"/>
      <c r="L17" s="57"/>
      <c r="M17" s="57"/>
      <c r="N17" s="55"/>
    </row>
    <row r="18" spans="1:14" x14ac:dyDescent="0.25">
      <c r="B18" s="493"/>
      <c r="C18" s="494"/>
      <c r="D18" s="303">
        <v>12</v>
      </c>
      <c r="E18" s="3">
        <v>208828100</v>
      </c>
      <c r="F18" s="131">
        <v>100</v>
      </c>
      <c r="G18" s="63"/>
      <c r="I18" s="57"/>
      <c r="J18" s="57"/>
      <c r="K18" s="57"/>
      <c r="L18" s="57"/>
      <c r="M18" s="57"/>
      <c r="N18" s="55"/>
    </row>
    <row r="19" spans="1:14" x14ac:dyDescent="0.25">
      <c r="B19" s="493"/>
      <c r="C19" s="494"/>
      <c r="D19" s="303">
        <v>13</v>
      </c>
      <c r="E19" s="3">
        <v>721799950</v>
      </c>
      <c r="F19" s="131">
        <v>290</v>
      </c>
      <c r="G19" s="63"/>
      <c r="I19" s="57"/>
      <c r="J19" s="57"/>
      <c r="K19" s="57"/>
      <c r="L19" s="57"/>
      <c r="M19" s="57"/>
      <c r="N19" s="55"/>
    </row>
    <row r="20" spans="1:14" x14ac:dyDescent="0.25">
      <c r="B20" s="493"/>
      <c r="C20" s="494"/>
      <c r="D20" s="303">
        <v>14</v>
      </c>
      <c r="E20" s="3">
        <v>651117800</v>
      </c>
      <c r="F20" s="131">
        <v>280</v>
      </c>
      <c r="G20" s="63"/>
      <c r="I20" s="57"/>
      <c r="J20" s="57"/>
      <c r="K20" s="57"/>
      <c r="L20" s="57"/>
      <c r="M20" s="57"/>
      <c r="N20" s="55"/>
    </row>
    <row r="21" spans="1:14" x14ac:dyDescent="0.25">
      <c r="B21" s="493"/>
      <c r="C21" s="494"/>
      <c r="D21" s="303">
        <v>16</v>
      </c>
      <c r="E21" s="3">
        <v>1755833774</v>
      </c>
      <c r="F21" s="131">
        <v>718</v>
      </c>
      <c r="G21" s="63"/>
      <c r="I21" s="57"/>
      <c r="J21" s="57"/>
      <c r="K21" s="57"/>
      <c r="L21" s="57"/>
      <c r="M21" s="57"/>
      <c r="N21" s="55"/>
    </row>
    <row r="22" spans="1:14" x14ac:dyDescent="0.25">
      <c r="B22" s="493"/>
      <c r="C22" s="494"/>
      <c r="D22" s="303">
        <v>20</v>
      </c>
      <c r="E22" s="3">
        <v>902973570</v>
      </c>
      <c r="F22" s="131">
        <v>390</v>
      </c>
      <c r="G22" s="63"/>
      <c r="I22" s="57"/>
      <c r="J22" s="57"/>
      <c r="K22" s="57"/>
      <c r="L22" s="57"/>
      <c r="M22" s="57"/>
      <c r="N22" s="55"/>
    </row>
    <row r="23" spans="1:14" x14ac:dyDescent="0.25">
      <c r="B23" s="493"/>
      <c r="C23" s="494"/>
      <c r="D23" s="303">
        <v>21</v>
      </c>
      <c r="E23" s="3">
        <v>1200917298</v>
      </c>
      <c r="F23" s="131">
        <v>546</v>
      </c>
      <c r="G23" s="63"/>
      <c r="I23" s="57"/>
      <c r="J23" s="57"/>
      <c r="K23" s="57"/>
      <c r="L23" s="57"/>
      <c r="M23" s="57"/>
      <c r="N23" s="55"/>
    </row>
    <row r="24" spans="1:14" x14ac:dyDescent="0.25">
      <c r="B24" s="495"/>
      <c r="C24" s="496"/>
      <c r="D24" s="303">
        <v>22</v>
      </c>
      <c r="E24" s="3">
        <v>417652200</v>
      </c>
      <c r="F24" s="131">
        <v>200</v>
      </c>
      <c r="G24" s="63"/>
      <c r="I24" s="57"/>
      <c r="J24" s="57"/>
      <c r="K24" s="57"/>
      <c r="L24" s="57"/>
      <c r="M24" s="57"/>
      <c r="N24" s="55"/>
    </row>
    <row r="25" spans="1:14" x14ac:dyDescent="0.25">
      <c r="B25" s="474" t="s">
        <v>13</v>
      </c>
      <c r="C25" s="475"/>
      <c r="D25" s="303"/>
      <c r="E25" s="3">
        <f>SUM(E15:E24)</f>
        <v>7287187492</v>
      </c>
      <c r="F25" s="131">
        <f>SUM(F15:F24)</f>
        <v>3184</v>
      </c>
      <c r="G25" s="63"/>
      <c r="H25" s="58"/>
      <c r="I25" s="54"/>
      <c r="J25" s="54"/>
      <c r="K25" s="54"/>
      <c r="L25" s="54"/>
      <c r="M25" s="54"/>
      <c r="N25" s="59"/>
    </row>
    <row r="26" spans="1:14" ht="45" x14ac:dyDescent="0.25">
      <c r="B26" s="6" t="s">
        <v>14</v>
      </c>
      <c r="C26" s="6" t="s">
        <v>98</v>
      </c>
      <c r="E26" s="56"/>
      <c r="F26" s="42"/>
      <c r="G26" s="63"/>
      <c r="H26" s="56"/>
      <c r="I26" s="61"/>
      <c r="J26" s="61"/>
      <c r="K26" s="61"/>
      <c r="L26" s="61"/>
      <c r="M26" s="61"/>
    </row>
    <row r="27" spans="1:14" x14ac:dyDescent="0.25">
      <c r="C27" s="5">
        <f>+F24*80%</f>
        <v>160</v>
      </c>
      <c r="D27" s="57"/>
      <c r="E27" s="4">
        <f>+E24</f>
        <v>417652200</v>
      </c>
      <c r="F27" s="42"/>
      <c r="G27" s="63"/>
      <c r="H27" s="63"/>
      <c r="I27" s="64"/>
      <c r="J27" s="64"/>
      <c r="K27" s="64"/>
      <c r="L27" s="64"/>
      <c r="M27" s="64"/>
    </row>
    <row r="28" spans="1:14" x14ac:dyDescent="0.25">
      <c r="A28" s="65"/>
      <c r="C28" s="66"/>
      <c r="D28" s="57"/>
      <c r="E28" s="67"/>
      <c r="F28" s="63"/>
      <c r="G28" s="63"/>
      <c r="H28" s="63"/>
      <c r="I28" s="64"/>
      <c r="J28" s="64"/>
      <c r="K28" s="64"/>
      <c r="L28" s="64"/>
      <c r="M28" s="64"/>
    </row>
    <row r="29" spans="1:14" x14ac:dyDescent="0.25">
      <c r="A29" s="65"/>
      <c r="B29" s="68" t="s">
        <v>134</v>
      </c>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22" t="s">
        <v>32</v>
      </c>
      <c r="C31" s="22" t="s">
        <v>135</v>
      </c>
      <c r="D31" s="22" t="s">
        <v>136</v>
      </c>
      <c r="E31" s="42"/>
      <c r="F31" s="42"/>
      <c r="G31" s="42"/>
      <c r="H31" s="42"/>
      <c r="I31" s="54"/>
      <c r="J31" s="54"/>
      <c r="K31" s="54"/>
      <c r="L31" s="54"/>
      <c r="M31" s="54"/>
      <c r="N31" s="55"/>
    </row>
    <row r="32" spans="1:14" x14ac:dyDescent="0.25">
      <c r="A32" s="65"/>
      <c r="B32" s="69" t="s">
        <v>137</v>
      </c>
      <c r="C32" s="69"/>
      <c r="D32" s="244" t="s">
        <v>167</v>
      </c>
      <c r="E32" s="42"/>
      <c r="F32" s="42"/>
      <c r="G32" s="42"/>
      <c r="H32" s="42"/>
      <c r="I32" s="54"/>
      <c r="J32" s="54"/>
      <c r="K32" s="54"/>
      <c r="L32" s="54"/>
      <c r="M32" s="54"/>
      <c r="N32" s="55"/>
    </row>
    <row r="33" spans="1:14" x14ac:dyDescent="0.25">
      <c r="A33" s="65"/>
      <c r="B33" s="69" t="s">
        <v>138</v>
      </c>
      <c r="C33" s="185" t="s">
        <v>167</v>
      </c>
      <c r="D33" s="69"/>
      <c r="E33" s="42"/>
      <c r="F33" s="42"/>
      <c r="G33" s="42"/>
      <c r="H33" s="42"/>
      <c r="I33" s="54"/>
      <c r="J33" s="54"/>
      <c r="K33" s="54"/>
      <c r="L33" s="54"/>
      <c r="M33" s="54"/>
      <c r="N33" s="55"/>
    </row>
    <row r="34" spans="1:14" x14ac:dyDescent="0.25">
      <c r="A34" s="65"/>
      <c r="B34" s="69" t="s">
        <v>139</v>
      </c>
      <c r="C34" s="69"/>
      <c r="D34" s="69"/>
      <c r="E34" s="42"/>
      <c r="F34" s="42"/>
      <c r="G34" s="42"/>
      <c r="H34" s="42"/>
      <c r="I34" s="54"/>
      <c r="J34" s="54"/>
      <c r="K34" s="54"/>
      <c r="L34" s="54"/>
      <c r="M34" s="54"/>
      <c r="N34" s="55"/>
    </row>
    <row r="35" spans="1:14" x14ac:dyDescent="0.25">
      <c r="A35" s="65"/>
      <c r="B35" s="69" t="s">
        <v>140</v>
      </c>
      <c r="C35" s="69"/>
      <c r="D35" s="69"/>
      <c r="E35" s="42"/>
      <c r="F35" s="42"/>
      <c r="G35" s="42"/>
      <c r="H35" s="42"/>
      <c r="I35" s="54"/>
      <c r="J35" s="54"/>
      <c r="K35" s="54"/>
      <c r="L35" s="54"/>
      <c r="M35" s="54"/>
      <c r="N35" s="55"/>
    </row>
    <row r="36" spans="1:14" x14ac:dyDescent="0.25">
      <c r="A36" s="65"/>
      <c r="B36" s="42"/>
      <c r="C36" s="42"/>
      <c r="D36" s="42"/>
      <c r="E36" s="42"/>
      <c r="F36" s="42"/>
      <c r="G36" s="42"/>
      <c r="H36" s="42"/>
      <c r="I36" s="54"/>
      <c r="J36" s="54"/>
      <c r="K36" s="54"/>
      <c r="L36" s="54"/>
      <c r="M36" s="54"/>
      <c r="N36" s="55"/>
    </row>
    <row r="37" spans="1:14" x14ac:dyDescent="0.25">
      <c r="A37" s="65"/>
      <c r="B37" s="42"/>
      <c r="C37" s="42"/>
      <c r="D37" s="42"/>
      <c r="E37" s="42"/>
      <c r="F37" s="42"/>
      <c r="G37" s="42"/>
      <c r="H37" s="42"/>
      <c r="I37" s="54"/>
      <c r="J37" s="54"/>
      <c r="K37" s="54"/>
      <c r="L37" s="54"/>
      <c r="M37" s="54"/>
      <c r="N37" s="55"/>
    </row>
    <row r="38" spans="1:14" x14ac:dyDescent="0.25">
      <c r="A38" s="65"/>
      <c r="B38" s="68" t="s">
        <v>141</v>
      </c>
      <c r="C38" s="42"/>
      <c r="D38" s="42"/>
      <c r="E38" s="42"/>
      <c r="F38" s="42"/>
      <c r="G38" s="42"/>
      <c r="H38" s="42"/>
      <c r="I38" s="54"/>
      <c r="J38" s="54"/>
      <c r="K38" s="54"/>
      <c r="L38" s="54"/>
      <c r="M38" s="54"/>
      <c r="N38" s="55"/>
    </row>
    <row r="39" spans="1:14" x14ac:dyDescent="0.25">
      <c r="A39" s="65"/>
      <c r="B39" s="42"/>
      <c r="C39" s="42"/>
      <c r="D39" s="42"/>
      <c r="E39" s="42"/>
      <c r="F39" s="42"/>
      <c r="G39" s="42"/>
      <c r="H39" s="42"/>
      <c r="I39" s="54"/>
      <c r="J39" s="54"/>
      <c r="K39" s="54"/>
      <c r="L39" s="54"/>
      <c r="M39" s="54"/>
      <c r="N39" s="55"/>
    </row>
    <row r="40" spans="1:14" x14ac:dyDescent="0.25">
      <c r="A40" s="65"/>
      <c r="B40" s="42"/>
      <c r="C40" s="42"/>
      <c r="D40" s="42"/>
      <c r="E40" s="42"/>
      <c r="F40" s="42"/>
      <c r="G40" s="42"/>
      <c r="H40" s="42"/>
      <c r="I40" s="54"/>
      <c r="J40" s="54"/>
      <c r="K40" s="54"/>
      <c r="L40" s="54"/>
      <c r="M40" s="54"/>
      <c r="N40" s="55"/>
    </row>
    <row r="41" spans="1:14" x14ac:dyDescent="0.25">
      <c r="A41" s="65"/>
      <c r="B41" s="22" t="s">
        <v>32</v>
      </c>
      <c r="C41" s="22" t="s">
        <v>57</v>
      </c>
      <c r="D41" s="21" t="s">
        <v>50</v>
      </c>
      <c r="E41" s="21" t="s">
        <v>15</v>
      </c>
      <c r="F41" s="42"/>
      <c r="G41" s="42"/>
      <c r="H41" s="42"/>
      <c r="I41" s="54"/>
      <c r="J41" s="54"/>
      <c r="K41" s="54"/>
      <c r="L41" s="54"/>
      <c r="M41" s="54"/>
      <c r="N41" s="55"/>
    </row>
    <row r="42" spans="1:14" ht="28.5" x14ac:dyDescent="0.25">
      <c r="A42" s="65"/>
      <c r="B42" s="70" t="s">
        <v>142</v>
      </c>
      <c r="C42" s="71">
        <v>40</v>
      </c>
      <c r="D42" s="185">
        <v>0</v>
      </c>
      <c r="E42" s="422">
        <f>+D42+D43</f>
        <v>0</v>
      </c>
      <c r="F42" s="42"/>
      <c r="G42" s="42"/>
      <c r="H42" s="42"/>
      <c r="I42" s="54"/>
      <c r="J42" s="54"/>
      <c r="K42" s="54"/>
      <c r="L42" s="54"/>
      <c r="M42" s="54"/>
      <c r="N42" s="55"/>
    </row>
    <row r="43" spans="1:14" ht="57" x14ac:dyDescent="0.25">
      <c r="A43" s="65"/>
      <c r="B43" s="70" t="s">
        <v>143</v>
      </c>
      <c r="C43" s="71">
        <v>60</v>
      </c>
      <c r="D43" s="185">
        <f>+F142</f>
        <v>0</v>
      </c>
      <c r="E43" s="423"/>
      <c r="F43" s="42"/>
      <c r="G43" s="42"/>
      <c r="H43" s="42"/>
      <c r="I43" s="54"/>
      <c r="J43" s="54"/>
      <c r="K43" s="54"/>
      <c r="L43" s="54"/>
      <c r="M43" s="54"/>
      <c r="N43" s="55"/>
    </row>
    <row r="44" spans="1:14" x14ac:dyDescent="0.25">
      <c r="A44" s="65"/>
      <c r="C44" s="66"/>
      <c r="D44" s="57"/>
      <c r="E44" s="67"/>
      <c r="F44" s="63"/>
      <c r="G44" s="63"/>
      <c r="H44" s="63"/>
      <c r="I44" s="64"/>
      <c r="J44" s="64"/>
      <c r="K44" s="64"/>
      <c r="L44" s="64"/>
      <c r="M44" s="64"/>
    </row>
    <row r="45" spans="1:14" x14ac:dyDescent="0.25">
      <c r="A45" s="65"/>
      <c r="C45" s="66"/>
      <c r="D45" s="57"/>
      <c r="E45" s="67"/>
      <c r="F45" s="63"/>
      <c r="G45" s="63"/>
      <c r="H45" s="63"/>
      <c r="I45" s="64"/>
      <c r="J45" s="64"/>
      <c r="K45" s="64"/>
      <c r="L45" s="64"/>
      <c r="M45" s="64"/>
    </row>
    <row r="46" spans="1:14" x14ac:dyDescent="0.25">
      <c r="A46" s="65"/>
      <c r="C46" s="66"/>
      <c r="D46" s="57"/>
      <c r="E46" s="67"/>
      <c r="F46" s="63"/>
      <c r="G46" s="63"/>
      <c r="H46" s="63"/>
      <c r="I46" s="64"/>
      <c r="J46" s="64"/>
      <c r="K46" s="64"/>
      <c r="L46" s="64"/>
      <c r="M46" s="64"/>
    </row>
    <row r="47" spans="1:14" ht="15.75" thickBot="1" x14ac:dyDescent="0.3">
      <c r="M47" s="424" t="s">
        <v>34</v>
      </c>
      <c r="N47" s="424"/>
    </row>
    <row r="48" spans="1:14" x14ac:dyDescent="0.25">
      <c r="B48" s="68" t="s">
        <v>29</v>
      </c>
      <c r="M48" s="73"/>
      <c r="N48" s="73"/>
    </row>
    <row r="49" spans="1:26" ht="15.75" thickBot="1" x14ac:dyDescent="0.3">
      <c r="M49" s="73"/>
      <c r="N49" s="73"/>
    </row>
    <row r="50" spans="1:26" s="54" customFormat="1" ht="109.5" customHeight="1" x14ac:dyDescent="0.25">
      <c r="B50" s="18" t="s">
        <v>144</v>
      </c>
      <c r="C50" s="18" t="s">
        <v>145</v>
      </c>
      <c r="D50" s="18" t="s">
        <v>146</v>
      </c>
      <c r="E50" s="18" t="s">
        <v>44</v>
      </c>
      <c r="F50" s="18" t="s">
        <v>21</v>
      </c>
      <c r="G50" s="18" t="s">
        <v>99</v>
      </c>
      <c r="H50" s="18" t="s">
        <v>16</v>
      </c>
      <c r="I50" s="18" t="s">
        <v>9</v>
      </c>
      <c r="J50" s="18" t="s">
        <v>30</v>
      </c>
      <c r="K50" s="18" t="s">
        <v>60</v>
      </c>
      <c r="L50" s="18" t="s">
        <v>19</v>
      </c>
      <c r="M50" s="17" t="s">
        <v>25</v>
      </c>
      <c r="N50" s="18" t="s">
        <v>147</v>
      </c>
      <c r="O50" s="18" t="s">
        <v>35</v>
      </c>
      <c r="P50" s="192" t="s">
        <v>10</v>
      </c>
      <c r="Q50" s="192" t="s">
        <v>18</v>
      </c>
    </row>
    <row r="51" spans="1:26" s="86" customFormat="1" ht="45" x14ac:dyDescent="0.25">
      <c r="A51" s="74">
        <v>1</v>
      </c>
      <c r="B51" s="75" t="s">
        <v>908</v>
      </c>
      <c r="C51" s="75" t="s">
        <v>908</v>
      </c>
      <c r="D51" s="76" t="s">
        <v>668</v>
      </c>
      <c r="E51" s="247">
        <v>103</v>
      </c>
      <c r="F51" s="78" t="s">
        <v>135</v>
      </c>
      <c r="G51" s="79"/>
      <c r="H51" s="81">
        <v>40557</v>
      </c>
      <c r="I51" s="81">
        <v>40908</v>
      </c>
      <c r="J51" s="81" t="s">
        <v>136</v>
      </c>
      <c r="K51" s="134">
        <v>0</v>
      </c>
      <c r="L51" s="134">
        <v>11</v>
      </c>
      <c r="M51" s="139">
        <v>925</v>
      </c>
      <c r="N51" s="82"/>
      <c r="O51" s="83">
        <v>590840437</v>
      </c>
      <c r="P51" s="83" t="s">
        <v>910</v>
      </c>
      <c r="Q51" s="84" t="s">
        <v>250</v>
      </c>
      <c r="R51" s="85"/>
      <c r="S51" s="85"/>
      <c r="T51" s="85"/>
      <c r="U51" s="85"/>
      <c r="V51" s="85"/>
      <c r="W51" s="85"/>
      <c r="X51" s="85"/>
      <c r="Y51" s="85"/>
      <c r="Z51" s="85"/>
    </row>
    <row r="52" spans="1:26" s="86" customFormat="1" ht="45" x14ac:dyDescent="0.25">
      <c r="A52" s="74">
        <f>+A51+1</f>
        <v>2</v>
      </c>
      <c r="B52" s="75" t="s">
        <v>908</v>
      </c>
      <c r="C52" s="75" t="s">
        <v>908</v>
      </c>
      <c r="D52" s="76" t="s">
        <v>668</v>
      </c>
      <c r="E52" s="138">
        <v>72</v>
      </c>
      <c r="F52" s="78" t="s">
        <v>135</v>
      </c>
      <c r="G52" s="79"/>
      <c r="H52" s="81">
        <v>41327</v>
      </c>
      <c r="I52" s="81">
        <v>41639</v>
      </c>
      <c r="J52" s="81" t="s">
        <v>136</v>
      </c>
      <c r="K52" s="134">
        <v>0</v>
      </c>
      <c r="L52" s="134">
        <v>11</v>
      </c>
      <c r="M52" s="139">
        <v>715</v>
      </c>
      <c r="N52" s="82"/>
      <c r="O52" s="83">
        <v>715532002</v>
      </c>
      <c r="P52" s="83" t="s">
        <v>911</v>
      </c>
      <c r="Q52" s="84" t="s">
        <v>250</v>
      </c>
      <c r="R52" s="85"/>
      <c r="S52" s="85"/>
      <c r="T52" s="85"/>
      <c r="U52" s="85"/>
      <c r="V52" s="85"/>
      <c r="W52" s="85"/>
      <c r="X52" s="85"/>
      <c r="Y52" s="85"/>
      <c r="Z52" s="85"/>
    </row>
    <row r="53" spans="1:26" s="86" customFormat="1" ht="45" x14ac:dyDescent="0.25">
      <c r="A53" s="74">
        <f t="shared" ref="A53:A54" si="0">+A52+1</f>
        <v>3</v>
      </c>
      <c r="B53" s="75" t="s">
        <v>908</v>
      </c>
      <c r="C53" s="75" t="s">
        <v>908</v>
      </c>
      <c r="D53" s="76" t="s">
        <v>668</v>
      </c>
      <c r="E53" s="138">
        <v>2</v>
      </c>
      <c r="F53" s="78" t="s">
        <v>135</v>
      </c>
      <c r="G53" s="79"/>
      <c r="H53" s="81">
        <v>40924</v>
      </c>
      <c r="I53" s="81">
        <v>41273</v>
      </c>
      <c r="J53" s="81" t="s">
        <v>136</v>
      </c>
      <c r="K53" s="134">
        <v>0</v>
      </c>
      <c r="L53" s="134">
        <v>11</v>
      </c>
      <c r="M53" s="139">
        <v>854</v>
      </c>
      <c r="N53" s="135"/>
      <c r="O53" s="83">
        <v>931912024</v>
      </c>
      <c r="P53" s="83" t="s">
        <v>912</v>
      </c>
      <c r="Q53" s="84" t="s">
        <v>250</v>
      </c>
      <c r="R53" s="85"/>
      <c r="S53" s="85"/>
      <c r="T53" s="85"/>
      <c r="U53" s="85"/>
      <c r="V53" s="85"/>
      <c r="W53" s="85"/>
      <c r="X53" s="85"/>
      <c r="Y53" s="85"/>
      <c r="Z53" s="85"/>
    </row>
    <row r="54" spans="1:26" s="86" customFormat="1" ht="45" x14ac:dyDescent="0.25">
      <c r="A54" s="74">
        <f t="shared" si="0"/>
        <v>4</v>
      </c>
      <c r="B54" s="75" t="s">
        <v>908</v>
      </c>
      <c r="C54" s="75" t="s">
        <v>908</v>
      </c>
      <c r="D54" s="75" t="s">
        <v>249</v>
      </c>
      <c r="E54" s="138">
        <v>79</v>
      </c>
      <c r="F54" s="78" t="s">
        <v>135</v>
      </c>
      <c r="G54" s="79"/>
      <c r="H54" s="81">
        <v>41662</v>
      </c>
      <c r="I54" s="81">
        <v>41942</v>
      </c>
      <c r="J54" s="81" t="s">
        <v>136</v>
      </c>
      <c r="K54" s="134">
        <v>0</v>
      </c>
      <c r="L54" s="134">
        <v>9</v>
      </c>
      <c r="M54" s="139">
        <v>742</v>
      </c>
      <c r="N54" s="82"/>
      <c r="O54" s="83">
        <v>893914246</v>
      </c>
      <c r="P54" s="83" t="s">
        <v>913</v>
      </c>
      <c r="Q54" s="84" t="s">
        <v>250</v>
      </c>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88">
        <f>SUM(K51:K54)</f>
        <v>0</v>
      </c>
      <c r="L55" s="88">
        <f>SUM(L51:L54)</f>
        <v>42</v>
      </c>
      <c r="M55" s="140">
        <f>SUM(M51:M54)</f>
        <v>3236</v>
      </c>
      <c r="N55" s="88">
        <f>SUM(N51:N54)</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88" t="s">
        <v>135</v>
      </c>
      <c r="E58" s="93" t="s">
        <v>136</v>
      </c>
    </row>
    <row r="59" spans="1:26" ht="30.6" customHeight="1" x14ac:dyDescent="0.25">
      <c r="B59" s="94" t="s">
        <v>20</v>
      </c>
      <c r="C59" s="95">
        <f>+K55</f>
        <v>0</v>
      </c>
      <c r="D59" s="185" t="s">
        <v>167</v>
      </c>
      <c r="E59" s="69"/>
      <c r="F59" s="96"/>
      <c r="G59" s="96"/>
      <c r="H59" s="96"/>
      <c r="I59" s="96"/>
      <c r="J59" s="96"/>
      <c r="K59" s="96"/>
      <c r="L59" s="96"/>
      <c r="M59" s="96"/>
    </row>
    <row r="60" spans="1:26" ht="30" customHeight="1" x14ac:dyDescent="0.25">
      <c r="B60" s="94" t="s">
        <v>24</v>
      </c>
      <c r="C60" s="95">
        <f>+M55</f>
        <v>3236</v>
      </c>
      <c r="D60" s="185" t="s">
        <v>167</v>
      </c>
      <c r="E60" s="69"/>
    </row>
    <row r="61" spans="1:26" x14ac:dyDescent="0.25">
      <c r="B61" s="97"/>
      <c r="C61" s="437"/>
      <c r="D61" s="437"/>
      <c r="E61" s="437"/>
      <c r="F61" s="437"/>
      <c r="G61" s="437"/>
      <c r="H61" s="437"/>
      <c r="I61" s="437"/>
      <c r="J61" s="437"/>
      <c r="K61" s="437"/>
      <c r="L61" s="437"/>
      <c r="M61" s="437"/>
      <c r="N61" s="437"/>
    </row>
    <row r="62" spans="1:26" ht="28.15" customHeight="1" thickBot="1" x14ac:dyDescent="0.3"/>
    <row r="63" spans="1:26" ht="27" thickBot="1" x14ac:dyDescent="0.3">
      <c r="B63" s="438" t="s">
        <v>100</v>
      </c>
      <c r="C63" s="438"/>
      <c r="D63" s="438"/>
      <c r="E63" s="438"/>
      <c r="F63" s="438"/>
      <c r="G63" s="438"/>
      <c r="H63" s="438"/>
      <c r="I63" s="438"/>
      <c r="J63" s="438"/>
      <c r="K63" s="438"/>
      <c r="L63" s="438"/>
      <c r="M63" s="438"/>
      <c r="N63" s="438"/>
    </row>
    <row r="66" spans="2:17" ht="109.5" customHeight="1" x14ac:dyDescent="0.25">
      <c r="B66" s="197" t="s">
        <v>148</v>
      </c>
      <c r="C66" s="197" t="s">
        <v>2</v>
      </c>
      <c r="D66" s="197" t="s">
        <v>102</v>
      </c>
      <c r="E66" s="197" t="s">
        <v>101</v>
      </c>
      <c r="F66" s="197" t="s">
        <v>103</v>
      </c>
      <c r="G66" s="197" t="s">
        <v>104</v>
      </c>
      <c r="H66" s="197" t="s">
        <v>105</v>
      </c>
      <c r="I66" s="197" t="s">
        <v>106</v>
      </c>
      <c r="J66" s="197" t="s">
        <v>107</v>
      </c>
      <c r="K66" s="197" t="s">
        <v>108</v>
      </c>
      <c r="L66" s="197" t="s">
        <v>109</v>
      </c>
      <c r="M66" s="184" t="s">
        <v>110</v>
      </c>
      <c r="N66" s="184" t="s">
        <v>111</v>
      </c>
      <c r="O66" s="439" t="s">
        <v>3</v>
      </c>
      <c r="P66" s="440"/>
      <c r="Q66" s="197" t="s">
        <v>17</v>
      </c>
    </row>
    <row r="67" spans="2:17" x14ac:dyDescent="0.25">
      <c r="B67" s="98"/>
      <c r="C67" s="98"/>
      <c r="D67" s="43"/>
      <c r="E67" s="43"/>
      <c r="F67" s="99"/>
      <c r="G67" s="99"/>
      <c r="H67" s="99"/>
      <c r="I67" s="98"/>
      <c r="J67" s="98"/>
      <c r="K67" s="69"/>
      <c r="L67" s="69"/>
      <c r="M67" s="69"/>
      <c r="N67" s="69"/>
      <c r="O67" s="428"/>
      <c r="P67" s="429"/>
      <c r="Q67" s="69"/>
    </row>
    <row r="68" spans="2:17" x14ac:dyDescent="0.25">
      <c r="B68" s="98"/>
      <c r="C68" s="98"/>
      <c r="D68" s="43"/>
      <c r="E68" s="43"/>
      <c r="F68" s="99"/>
      <c r="G68" s="99"/>
      <c r="H68" s="99"/>
      <c r="I68" s="98"/>
      <c r="J68" s="98"/>
      <c r="K68" s="69"/>
      <c r="L68" s="69"/>
      <c r="M68" s="69"/>
      <c r="N68" s="69"/>
      <c r="O68" s="428"/>
      <c r="P68" s="429"/>
      <c r="Q68" s="69"/>
    </row>
    <row r="69" spans="2:17" x14ac:dyDescent="0.25">
      <c r="B69" s="44" t="s">
        <v>1</v>
      </c>
    </row>
    <row r="70" spans="2:17" x14ac:dyDescent="0.25">
      <c r="B70" s="44" t="s">
        <v>36</v>
      </c>
    </row>
    <row r="71" spans="2:17" x14ac:dyDescent="0.25">
      <c r="B71" s="44" t="s">
        <v>61</v>
      </c>
    </row>
    <row r="74" spans="2:17" ht="26.25" x14ac:dyDescent="0.25">
      <c r="B74" s="433" t="s">
        <v>37</v>
      </c>
      <c r="C74" s="434"/>
      <c r="D74" s="434"/>
      <c r="E74" s="434"/>
      <c r="F74" s="434"/>
      <c r="G74" s="434"/>
      <c r="H74" s="434"/>
      <c r="I74" s="434"/>
      <c r="J74" s="434"/>
      <c r="K74" s="434"/>
      <c r="L74" s="434"/>
      <c r="M74" s="434"/>
      <c r="N74" s="434"/>
      <c r="O74" s="434"/>
      <c r="P74" s="434"/>
      <c r="Q74" s="434"/>
    </row>
    <row r="79" spans="2:17" ht="76.5" customHeight="1" x14ac:dyDescent="0.25">
      <c r="B79" s="441" t="s">
        <v>0</v>
      </c>
      <c r="C79" s="441" t="s">
        <v>38</v>
      </c>
      <c r="D79" s="441" t="s">
        <v>39</v>
      </c>
      <c r="E79" s="441" t="s">
        <v>112</v>
      </c>
      <c r="F79" s="441" t="s">
        <v>114</v>
      </c>
      <c r="G79" s="441" t="s">
        <v>115</v>
      </c>
      <c r="H79" s="441" t="s">
        <v>116</v>
      </c>
      <c r="I79" s="441" t="s">
        <v>113</v>
      </c>
      <c r="J79" s="439" t="s">
        <v>117</v>
      </c>
      <c r="K79" s="443"/>
      <c r="L79" s="440"/>
      <c r="M79" s="441" t="s">
        <v>121</v>
      </c>
      <c r="N79" s="441" t="s">
        <v>40</v>
      </c>
      <c r="O79" s="441" t="s">
        <v>41</v>
      </c>
      <c r="P79" s="445" t="s">
        <v>3</v>
      </c>
      <c r="Q79" s="446"/>
    </row>
    <row r="80" spans="2:17" ht="76.5" customHeight="1" x14ac:dyDescent="0.25">
      <c r="B80" s="442"/>
      <c r="C80" s="442"/>
      <c r="D80" s="442"/>
      <c r="E80" s="442"/>
      <c r="F80" s="442"/>
      <c r="G80" s="442"/>
      <c r="H80" s="442"/>
      <c r="I80" s="442"/>
      <c r="J80" s="197" t="s">
        <v>118</v>
      </c>
      <c r="K80" s="197" t="s">
        <v>262</v>
      </c>
      <c r="L80" s="197" t="s">
        <v>120</v>
      </c>
      <c r="M80" s="442"/>
      <c r="N80" s="442"/>
      <c r="O80" s="442"/>
      <c r="P80" s="447"/>
      <c r="Q80" s="448"/>
    </row>
    <row r="81" spans="2:17" ht="295.5" customHeight="1" x14ac:dyDescent="0.25">
      <c r="B81" s="455" t="s">
        <v>42</v>
      </c>
      <c r="C81" s="455" t="s">
        <v>625</v>
      </c>
      <c r="D81" s="455" t="s">
        <v>1256</v>
      </c>
      <c r="E81" s="455">
        <v>40078806</v>
      </c>
      <c r="F81" s="455" t="s">
        <v>1257</v>
      </c>
      <c r="G81" s="455" t="s">
        <v>1074</v>
      </c>
      <c r="H81" s="461">
        <v>40899</v>
      </c>
      <c r="I81" s="455"/>
      <c r="J81" s="101" t="s">
        <v>916</v>
      </c>
      <c r="K81" s="101" t="s">
        <v>1258</v>
      </c>
      <c r="L81" s="152" t="s">
        <v>1259</v>
      </c>
      <c r="M81" s="422" t="s">
        <v>135</v>
      </c>
      <c r="N81" s="422" t="s">
        <v>135</v>
      </c>
      <c r="O81" s="422" t="s">
        <v>135</v>
      </c>
      <c r="P81" s="415"/>
      <c r="Q81" s="416"/>
    </row>
    <row r="82" spans="2:17" ht="95.25" customHeight="1" x14ac:dyDescent="0.25">
      <c r="B82" s="465"/>
      <c r="C82" s="465"/>
      <c r="D82" s="465"/>
      <c r="E82" s="465"/>
      <c r="F82" s="465"/>
      <c r="G82" s="465"/>
      <c r="H82" s="515"/>
      <c r="I82" s="465"/>
      <c r="J82" s="101" t="s">
        <v>916</v>
      </c>
      <c r="K82" s="252" t="s">
        <v>1260</v>
      </c>
      <c r="L82" s="248" t="s">
        <v>1261</v>
      </c>
      <c r="M82" s="451"/>
      <c r="N82" s="451"/>
      <c r="O82" s="451"/>
      <c r="P82" s="506"/>
      <c r="Q82" s="507"/>
    </row>
    <row r="83" spans="2:17" ht="95.25" customHeight="1" x14ac:dyDescent="0.25">
      <c r="B83" s="465"/>
      <c r="C83" s="465"/>
      <c r="D83" s="465"/>
      <c r="E83" s="465"/>
      <c r="F83" s="465"/>
      <c r="G83" s="465"/>
      <c r="H83" s="515"/>
      <c r="I83" s="465"/>
      <c r="J83" s="101" t="s">
        <v>916</v>
      </c>
      <c r="K83" s="252" t="s">
        <v>1262</v>
      </c>
      <c r="L83" s="248" t="s">
        <v>1263</v>
      </c>
      <c r="M83" s="451"/>
      <c r="N83" s="451"/>
      <c r="O83" s="451"/>
      <c r="P83" s="506"/>
      <c r="Q83" s="507"/>
    </row>
    <row r="84" spans="2:17" ht="181.5" customHeight="1" x14ac:dyDescent="0.25">
      <c r="B84" s="465"/>
      <c r="C84" s="465"/>
      <c r="D84" s="456"/>
      <c r="E84" s="456"/>
      <c r="F84" s="456"/>
      <c r="G84" s="456"/>
      <c r="H84" s="462"/>
      <c r="I84" s="456"/>
      <c r="J84" s="248" t="s">
        <v>1264</v>
      </c>
      <c r="K84" s="252" t="s">
        <v>1265</v>
      </c>
      <c r="L84" s="248" t="s">
        <v>1266</v>
      </c>
      <c r="M84" s="451"/>
      <c r="N84" s="451"/>
      <c r="O84" s="451"/>
      <c r="P84" s="506"/>
      <c r="Q84" s="507"/>
    </row>
    <row r="85" spans="2:17" ht="188.25" customHeight="1" x14ac:dyDescent="0.25">
      <c r="B85" s="248" t="s">
        <v>43</v>
      </c>
      <c r="C85" s="484" t="s">
        <v>625</v>
      </c>
      <c r="D85" s="455" t="s">
        <v>1267</v>
      </c>
      <c r="E85" s="455">
        <v>10593234</v>
      </c>
      <c r="F85" s="455" t="s">
        <v>445</v>
      </c>
      <c r="G85" s="525"/>
      <c r="H85" s="527"/>
      <c r="I85" s="525"/>
      <c r="J85" s="101" t="s">
        <v>916</v>
      </c>
      <c r="K85" s="248" t="s">
        <v>1268</v>
      </c>
      <c r="L85" s="193" t="s">
        <v>1269</v>
      </c>
      <c r="M85" s="422" t="s">
        <v>135</v>
      </c>
      <c r="N85" s="422" t="s">
        <v>136</v>
      </c>
      <c r="O85" s="422" t="s">
        <v>136</v>
      </c>
      <c r="P85" s="508" t="s">
        <v>1270</v>
      </c>
      <c r="Q85" s="509"/>
    </row>
    <row r="86" spans="2:17" ht="63.75" customHeight="1" x14ac:dyDescent="0.25">
      <c r="B86" s="249"/>
      <c r="C86" s="485"/>
      <c r="D86" s="456"/>
      <c r="E86" s="456"/>
      <c r="F86" s="456"/>
      <c r="G86" s="526"/>
      <c r="H86" s="528"/>
      <c r="I86" s="526"/>
      <c r="J86" s="101" t="s">
        <v>928</v>
      </c>
      <c r="K86" s="101" t="s">
        <v>1271</v>
      </c>
      <c r="L86" s="152" t="s">
        <v>1272</v>
      </c>
      <c r="M86" s="423"/>
      <c r="N86" s="423"/>
      <c r="O86" s="423"/>
      <c r="P86" s="512"/>
      <c r="Q86" s="513"/>
    </row>
    <row r="88" spans="2:17" ht="15.75" thickBot="1" x14ac:dyDescent="0.3"/>
    <row r="89" spans="2:17" ht="27" thickBot="1" x14ac:dyDescent="0.3">
      <c r="B89" s="430" t="s">
        <v>45</v>
      </c>
      <c r="C89" s="431"/>
      <c r="D89" s="431"/>
      <c r="E89" s="431"/>
      <c r="F89" s="431"/>
      <c r="G89" s="431"/>
      <c r="H89" s="431"/>
      <c r="I89" s="431"/>
      <c r="J89" s="431"/>
      <c r="K89" s="431"/>
      <c r="L89" s="431"/>
      <c r="M89" s="431"/>
      <c r="N89" s="432"/>
    </row>
    <row r="92" spans="2:17" ht="46.15" customHeight="1" x14ac:dyDescent="0.25">
      <c r="B92" s="9" t="s">
        <v>32</v>
      </c>
      <c r="C92" s="9" t="s">
        <v>46</v>
      </c>
      <c r="D92" s="439" t="s">
        <v>3</v>
      </c>
      <c r="E92" s="440"/>
    </row>
    <row r="93" spans="2:17" ht="46.9" customHeight="1" x14ac:dyDescent="0.25">
      <c r="B93" s="101" t="s">
        <v>122</v>
      </c>
      <c r="C93" s="185"/>
      <c r="D93" s="449"/>
      <c r="E93" s="449"/>
    </row>
    <row r="96" spans="2:17" ht="26.25" x14ac:dyDescent="0.25">
      <c r="B96" s="433" t="s">
        <v>63</v>
      </c>
      <c r="C96" s="434"/>
      <c r="D96" s="434"/>
      <c r="E96" s="434"/>
      <c r="F96" s="434"/>
      <c r="G96" s="434"/>
      <c r="H96" s="434"/>
      <c r="I96" s="434"/>
      <c r="J96" s="434"/>
      <c r="K96" s="434"/>
      <c r="L96" s="434"/>
      <c r="M96" s="434"/>
      <c r="N96" s="434"/>
      <c r="O96" s="434"/>
      <c r="P96" s="434"/>
    </row>
    <row r="98" spans="1:26" ht="15.75" thickBot="1" x14ac:dyDescent="0.3"/>
    <row r="99" spans="1:26" ht="27" thickBot="1" x14ac:dyDescent="0.3">
      <c r="B99" s="430" t="s">
        <v>53</v>
      </c>
      <c r="C99" s="431"/>
      <c r="D99" s="431"/>
      <c r="E99" s="431"/>
      <c r="F99" s="431"/>
      <c r="G99" s="431"/>
      <c r="H99" s="431"/>
      <c r="I99" s="431"/>
      <c r="J99" s="431"/>
      <c r="K99" s="431"/>
      <c r="L99" s="431"/>
      <c r="M99" s="431"/>
      <c r="N99" s="432"/>
    </row>
    <row r="101" spans="1:26" ht="15.75" thickBot="1" x14ac:dyDescent="0.3">
      <c r="M101" s="73"/>
      <c r="N101" s="73"/>
    </row>
    <row r="102" spans="1:26" s="54" customFormat="1" ht="109.5" customHeight="1" x14ac:dyDescent="0.25">
      <c r="B102" s="18" t="s">
        <v>144</v>
      </c>
      <c r="C102" s="18" t="s">
        <v>145</v>
      </c>
      <c r="D102" s="18" t="s">
        <v>146</v>
      </c>
      <c r="E102" s="18" t="s">
        <v>44</v>
      </c>
      <c r="F102" s="18" t="s">
        <v>21</v>
      </c>
      <c r="G102" s="18" t="s">
        <v>99</v>
      </c>
      <c r="H102" s="18" t="s">
        <v>16</v>
      </c>
      <c r="I102" s="18" t="s">
        <v>9</v>
      </c>
      <c r="J102" s="18" t="s">
        <v>30</v>
      </c>
      <c r="K102" s="18" t="s">
        <v>60</v>
      </c>
      <c r="L102" s="18" t="s">
        <v>19</v>
      </c>
      <c r="M102" s="17" t="s">
        <v>25</v>
      </c>
      <c r="N102" s="18" t="s">
        <v>147</v>
      </c>
      <c r="O102" s="18" t="s">
        <v>35</v>
      </c>
      <c r="P102" s="192" t="s">
        <v>10</v>
      </c>
      <c r="Q102" s="192" t="s">
        <v>18</v>
      </c>
    </row>
    <row r="103" spans="1:26" s="86" customFormat="1" x14ac:dyDescent="0.25">
      <c r="A103" s="74">
        <v>1</v>
      </c>
      <c r="B103" s="75"/>
      <c r="C103" s="76"/>
      <c r="D103" s="75"/>
      <c r="E103" s="77"/>
      <c r="F103" s="78"/>
      <c r="G103" s="79"/>
      <c r="H103" s="80"/>
      <c r="I103" s="81"/>
      <c r="J103" s="81"/>
      <c r="K103" s="81"/>
      <c r="L103" s="81"/>
      <c r="M103" s="82"/>
      <c r="N103" s="82">
        <f>+M103*G103</f>
        <v>0</v>
      </c>
      <c r="O103" s="83"/>
      <c r="P103" s="83"/>
      <c r="Q103" s="84"/>
      <c r="R103" s="85"/>
      <c r="S103" s="85"/>
      <c r="T103" s="85"/>
      <c r="U103" s="85"/>
      <c r="V103" s="85"/>
      <c r="W103" s="85"/>
      <c r="X103" s="85"/>
      <c r="Y103" s="85"/>
      <c r="Z103" s="85"/>
    </row>
    <row r="104" spans="1:26" s="86" customFormat="1" x14ac:dyDescent="0.25">
      <c r="A104" s="74">
        <f>+A103+1</f>
        <v>2</v>
      </c>
      <c r="B104" s="75"/>
      <c r="C104" s="76"/>
      <c r="D104" s="75"/>
      <c r="E104" s="77"/>
      <c r="F104" s="78"/>
      <c r="G104" s="78"/>
      <c r="H104" s="78"/>
      <c r="I104" s="81"/>
      <c r="J104" s="81"/>
      <c r="K104" s="81"/>
      <c r="L104" s="81"/>
      <c r="M104" s="82"/>
      <c r="N104" s="82"/>
      <c r="O104" s="83"/>
      <c r="P104" s="83"/>
      <c r="Q104" s="84"/>
      <c r="R104" s="85"/>
      <c r="S104" s="85"/>
      <c r="T104" s="85"/>
      <c r="U104" s="85"/>
      <c r="V104" s="85"/>
      <c r="W104" s="85"/>
      <c r="X104" s="85"/>
      <c r="Y104" s="85"/>
      <c r="Z104" s="85"/>
    </row>
    <row r="105" spans="1:26" s="86" customFormat="1" x14ac:dyDescent="0.25">
      <c r="A105" s="74">
        <f t="shared" ref="A105:A110" si="1">+A104+1</f>
        <v>3</v>
      </c>
      <c r="B105" s="75"/>
      <c r="C105" s="76"/>
      <c r="D105" s="75"/>
      <c r="E105" s="77"/>
      <c r="F105" s="78"/>
      <c r="G105" s="78"/>
      <c r="H105" s="78"/>
      <c r="I105" s="81"/>
      <c r="J105" s="81"/>
      <c r="K105" s="81"/>
      <c r="L105" s="81"/>
      <c r="M105" s="82"/>
      <c r="N105" s="82"/>
      <c r="O105" s="83"/>
      <c r="P105" s="83"/>
      <c r="Q105" s="84"/>
      <c r="R105" s="85"/>
      <c r="S105" s="85"/>
      <c r="T105" s="85"/>
      <c r="U105" s="85"/>
      <c r="V105" s="85"/>
      <c r="W105" s="85"/>
      <c r="X105" s="85"/>
      <c r="Y105" s="85"/>
      <c r="Z105" s="85"/>
    </row>
    <row r="106" spans="1:26" s="86" customFormat="1" x14ac:dyDescent="0.25">
      <c r="A106" s="74">
        <f t="shared" si="1"/>
        <v>4</v>
      </c>
      <c r="B106" s="75"/>
      <c r="C106" s="76"/>
      <c r="D106" s="75"/>
      <c r="E106" s="77"/>
      <c r="F106" s="78"/>
      <c r="G106" s="78"/>
      <c r="H106" s="78"/>
      <c r="I106" s="81"/>
      <c r="J106" s="81"/>
      <c r="K106" s="81"/>
      <c r="L106" s="81"/>
      <c r="M106" s="82"/>
      <c r="N106" s="82"/>
      <c r="O106" s="83"/>
      <c r="P106" s="83"/>
      <c r="Q106" s="84"/>
      <c r="R106" s="85"/>
      <c r="S106" s="85"/>
      <c r="T106" s="85"/>
      <c r="U106" s="85"/>
      <c r="V106" s="85"/>
      <c r="W106" s="85"/>
      <c r="X106" s="85"/>
      <c r="Y106" s="85"/>
      <c r="Z106" s="85"/>
    </row>
    <row r="107" spans="1:26" s="86" customFormat="1" x14ac:dyDescent="0.25">
      <c r="A107" s="74">
        <f t="shared" si="1"/>
        <v>5</v>
      </c>
      <c r="B107" s="75"/>
      <c r="C107" s="76"/>
      <c r="D107" s="75"/>
      <c r="E107" s="77"/>
      <c r="F107" s="78"/>
      <c r="G107" s="78"/>
      <c r="H107" s="78"/>
      <c r="I107" s="81"/>
      <c r="J107" s="81"/>
      <c r="K107" s="81"/>
      <c r="L107" s="81"/>
      <c r="M107" s="82"/>
      <c r="N107" s="82"/>
      <c r="O107" s="83"/>
      <c r="P107" s="83"/>
      <c r="Q107" s="84"/>
      <c r="R107" s="85"/>
      <c r="S107" s="85"/>
      <c r="T107" s="85"/>
      <c r="U107" s="85"/>
      <c r="V107" s="85"/>
      <c r="W107" s="85"/>
      <c r="X107" s="85"/>
      <c r="Y107" s="85"/>
      <c r="Z107" s="85"/>
    </row>
    <row r="108" spans="1:26" s="86" customFormat="1" x14ac:dyDescent="0.25">
      <c r="A108" s="74">
        <f t="shared" si="1"/>
        <v>6</v>
      </c>
      <c r="B108" s="75"/>
      <c r="C108" s="76"/>
      <c r="D108" s="75"/>
      <c r="E108" s="77"/>
      <c r="F108" s="78"/>
      <c r="G108" s="78"/>
      <c r="H108" s="78"/>
      <c r="I108" s="81"/>
      <c r="J108" s="81"/>
      <c r="K108" s="81"/>
      <c r="L108" s="81"/>
      <c r="M108" s="82"/>
      <c r="N108" s="82"/>
      <c r="O108" s="83"/>
      <c r="P108" s="83"/>
      <c r="Q108" s="84"/>
      <c r="R108" s="85"/>
      <c r="S108" s="85"/>
      <c r="T108" s="85"/>
      <c r="U108" s="85"/>
      <c r="V108" s="85"/>
      <c r="W108" s="85"/>
      <c r="X108" s="85"/>
      <c r="Y108" s="85"/>
      <c r="Z108" s="85"/>
    </row>
    <row r="109" spans="1:26" s="86" customFormat="1" x14ac:dyDescent="0.25">
      <c r="A109" s="74">
        <f t="shared" si="1"/>
        <v>7</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si="1"/>
        <v>8</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c r="B111" s="87" t="s">
        <v>15</v>
      </c>
      <c r="C111" s="76"/>
      <c r="D111" s="75"/>
      <c r="E111" s="77"/>
      <c r="F111" s="78"/>
      <c r="G111" s="78"/>
      <c r="H111" s="78"/>
      <c r="I111" s="81"/>
      <c r="J111" s="81"/>
      <c r="K111" s="88">
        <f t="shared" ref="K111:N111" si="2">SUM(K103:K110)</f>
        <v>0</v>
      </c>
      <c r="L111" s="88">
        <f t="shared" si="2"/>
        <v>0</v>
      </c>
      <c r="M111" s="89">
        <f t="shared" si="2"/>
        <v>0</v>
      </c>
      <c r="N111" s="88">
        <f t="shared" si="2"/>
        <v>0</v>
      </c>
      <c r="O111" s="83"/>
      <c r="P111" s="83"/>
      <c r="Q111" s="90"/>
    </row>
    <row r="112" spans="1:26" x14ac:dyDescent="0.25">
      <c r="E112" s="91"/>
    </row>
    <row r="113" spans="2:17" ht="18.75" x14ac:dyDescent="0.25">
      <c r="B113" s="94" t="s">
        <v>31</v>
      </c>
      <c r="C113" s="10">
        <f>+K111</f>
        <v>0</v>
      </c>
      <c r="H113" s="96"/>
      <c r="I113" s="96"/>
      <c r="J113" s="96"/>
      <c r="K113" s="96"/>
      <c r="L113" s="96"/>
      <c r="M113" s="96"/>
    </row>
    <row r="115" spans="2:17" ht="15.75" thickBot="1" x14ac:dyDescent="0.3"/>
    <row r="116" spans="2:17" ht="37.15" customHeight="1" thickBot="1" x14ac:dyDescent="0.3">
      <c r="B116" s="11" t="s">
        <v>48</v>
      </c>
      <c r="C116" s="12" t="s">
        <v>49</v>
      </c>
      <c r="D116" s="11" t="s">
        <v>50</v>
      </c>
      <c r="E116" s="12" t="s">
        <v>54</v>
      </c>
    </row>
    <row r="117" spans="2:17" ht="41.45" customHeight="1" x14ac:dyDescent="0.25">
      <c r="B117" s="8" t="s">
        <v>123</v>
      </c>
      <c r="C117" s="102">
        <v>20</v>
      </c>
      <c r="D117" s="102"/>
      <c r="E117" s="450">
        <f>+D117+D118+D119</f>
        <v>0</v>
      </c>
    </row>
    <row r="118" spans="2:17" x14ac:dyDescent="0.25">
      <c r="B118" s="8" t="s">
        <v>124</v>
      </c>
      <c r="C118" s="185">
        <v>30</v>
      </c>
      <c r="D118" s="185">
        <v>0</v>
      </c>
      <c r="E118" s="451"/>
    </row>
    <row r="119" spans="2:17" ht="15.75" thickBot="1" x14ac:dyDescent="0.3">
      <c r="B119" s="8" t="s">
        <v>125</v>
      </c>
      <c r="C119" s="103">
        <v>40</v>
      </c>
      <c r="D119" s="103">
        <v>0</v>
      </c>
      <c r="E119" s="452"/>
    </row>
    <row r="121" spans="2:17" ht="15.75" thickBot="1" x14ac:dyDescent="0.3"/>
    <row r="122" spans="2:17" ht="27" thickBot="1" x14ac:dyDescent="0.3">
      <c r="B122" s="430" t="s">
        <v>51</v>
      </c>
      <c r="C122" s="431"/>
      <c r="D122" s="431"/>
      <c r="E122" s="431"/>
      <c r="F122" s="431"/>
      <c r="G122" s="431"/>
      <c r="H122" s="431"/>
      <c r="I122" s="431"/>
      <c r="J122" s="431"/>
      <c r="K122" s="431"/>
      <c r="L122" s="431"/>
      <c r="M122" s="431"/>
      <c r="N122" s="432"/>
    </row>
    <row r="124" spans="2:17" ht="76.5" customHeight="1" x14ac:dyDescent="0.25">
      <c r="B124" s="197" t="s">
        <v>0</v>
      </c>
      <c r="C124" s="197" t="s">
        <v>38</v>
      </c>
      <c r="D124" s="197" t="s">
        <v>39</v>
      </c>
      <c r="E124" s="197" t="s">
        <v>112</v>
      </c>
      <c r="F124" s="197" t="s">
        <v>114</v>
      </c>
      <c r="G124" s="197" t="s">
        <v>115</v>
      </c>
      <c r="H124" s="197" t="s">
        <v>116</v>
      </c>
      <c r="I124" s="197" t="s">
        <v>113</v>
      </c>
      <c r="J124" s="439" t="s">
        <v>117</v>
      </c>
      <c r="K124" s="443"/>
      <c r="L124" s="440"/>
      <c r="M124" s="197" t="s">
        <v>121</v>
      </c>
      <c r="N124" s="197" t="s">
        <v>40</v>
      </c>
      <c r="O124" s="197" t="s">
        <v>41</v>
      </c>
      <c r="P124" s="439" t="s">
        <v>3</v>
      </c>
      <c r="Q124" s="440"/>
    </row>
    <row r="125" spans="2:17" ht="60.75" customHeight="1" x14ac:dyDescent="0.25">
      <c r="B125" s="100"/>
      <c r="C125" s="100"/>
      <c r="D125" s="98"/>
      <c r="E125" s="98"/>
      <c r="F125" s="98"/>
      <c r="G125" s="98"/>
      <c r="H125" s="98"/>
      <c r="I125" s="43"/>
      <c r="J125" s="43"/>
      <c r="K125" s="100"/>
      <c r="L125" s="98"/>
      <c r="M125" s="69"/>
      <c r="N125" s="69"/>
      <c r="O125" s="69"/>
      <c r="P125" s="449"/>
      <c r="Q125" s="449"/>
    </row>
    <row r="126" spans="2:17" ht="60.75" customHeight="1" x14ac:dyDescent="0.25">
      <c r="B126" s="100"/>
      <c r="C126" s="100"/>
      <c r="D126" s="98"/>
      <c r="E126" s="98"/>
      <c r="F126" s="98"/>
      <c r="G126" s="98"/>
      <c r="H126" s="98"/>
      <c r="I126" s="43"/>
      <c r="J126" s="43"/>
      <c r="K126" s="100"/>
      <c r="L126" s="98"/>
      <c r="M126" s="69"/>
      <c r="N126" s="69"/>
      <c r="O126" s="69"/>
      <c r="P126" s="185"/>
      <c r="Q126" s="185"/>
    </row>
    <row r="127" spans="2:17" ht="33.6" customHeight="1" x14ac:dyDescent="0.25">
      <c r="B127" s="100"/>
      <c r="C127" s="100"/>
      <c r="D127" s="98"/>
      <c r="E127" s="98"/>
      <c r="F127" s="98"/>
      <c r="G127" s="98"/>
      <c r="H127" s="98"/>
      <c r="I127" s="43"/>
      <c r="J127" s="43"/>
      <c r="K127" s="98"/>
      <c r="L127" s="98"/>
      <c r="M127" s="69"/>
      <c r="N127" s="69"/>
      <c r="O127" s="69"/>
      <c r="P127" s="449"/>
      <c r="Q127" s="449"/>
    </row>
    <row r="131" spans="2:7" ht="54" customHeight="1" x14ac:dyDescent="0.25">
      <c r="B131" s="21" t="s">
        <v>32</v>
      </c>
      <c r="C131" s="21" t="s">
        <v>48</v>
      </c>
      <c r="D131" s="197" t="s">
        <v>49</v>
      </c>
      <c r="E131" s="21" t="s">
        <v>50</v>
      </c>
      <c r="F131" s="304" t="s">
        <v>55</v>
      </c>
      <c r="G131" s="105"/>
    </row>
    <row r="132" spans="2:7" ht="120.75" customHeight="1" x14ac:dyDescent="0.2">
      <c r="B132" s="466" t="s">
        <v>52</v>
      </c>
      <c r="C132" s="104" t="s">
        <v>126</v>
      </c>
      <c r="D132" s="185">
        <v>25</v>
      </c>
      <c r="E132" s="185"/>
      <c r="F132" s="425">
        <f>+E132+E133+E134</f>
        <v>0</v>
      </c>
      <c r="G132" s="105"/>
    </row>
    <row r="133" spans="2:7" ht="76.150000000000006" customHeight="1" x14ac:dyDescent="0.2">
      <c r="B133" s="466"/>
      <c r="C133" s="104" t="s">
        <v>127</v>
      </c>
      <c r="D133" s="189">
        <v>25</v>
      </c>
      <c r="E133" s="185"/>
      <c r="F133" s="467"/>
      <c r="G133" s="105"/>
    </row>
    <row r="134" spans="2:7" ht="69" customHeight="1" x14ac:dyDescent="0.2">
      <c r="B134" s="466"/>
      <c r="C134" s="104" t="s">
        <v>128</v>
      </c>
      <c r="D134" s="185">
        <v>10</v>
      </c>
      <c r="E134" s="185"/>
      <c r="F134" s="426"/>
      <c r="G134" s="105"/>
    </row>
    <row r="135" spans="2:7" x14ac:dyDescent="0.25">
      <c r="C135" s="42"/>
    </row>
    <row r="138" spans="2:7" x14ac:dyDescent="0.25">
      <c r="B138" s="68" t="s">
        <v>56</v>
      </c>
    </row>
    <row r="141" spans="2:7" x14ac:dyDescent="0.25">
      <c r="B141" s="22" t="s">
        <v>32</v>
      </c>
      <c r="C141" s="22" t="s">
        <v>57</v>
      </c>
      <c r="D141" s="21" t="s">
        <v>50</v>
      </c>
      <c r="E141" s="21" t="s">
        <v>15</v>
      </c>
    </row>
    <row r="142" spans="2:7" ht="28.5" x14ac:dyDescent="0.25">
      <c r="B142" s="70" t="s">
        <v>58</v>
      </c>
      <c r="C142" s="71">
        <v>40</v>
      </c>
      <c r="D142" s="185">
        <f>+E117</f>
        <v>0</v>
      </c>
      <c r="E142" s="422">
        <f>+D142+D143</f>
        <v>0</v>
      </c>
    </row>
    <row r="143" spans="2:7" ht="57" x14ac:dyDescent="0.25">
      <c r="B143" s="70" t="s">
        <v>59</v>
      </c>
      <c r="C143" s="71">
        <v>60</v>
      </c>
      <c r="D143" s="185">
        <f>+F132</f>
        <v>0</v>
      </c>
      <c r="E143" s="423"/>
    </row>
  </sheetData>
  <mergeCells count="70">
    <mergeCell ref="P125:Q125"/>
    <mergeCell ref="P127:Q127"/>
    <mergeCell ref="B132:B134"/>
    <mergeCell ref="F132:F134"/>
    <mergeCell ref="E142:E143"/>
    <mergeCell ref="J124:L124"/>
    <mergeCell ref="P124:Q124"/>
    <mergeCell ref="M85:M86"/>
    <mergeCell ref="N85:N86"/>
    <mergeCell ref="O85:O86"/>
    <mergeCell ref="P85:Q86"/>
    <mergeCell ref="B89:N89"/>
    <mergeCell ref="D92:E92"/>
    <mergeCell ref="D93:E93"/>
    <mergeCell ref="B96:P96"/>
    <mergeCell ref="B99:N99"/>
    <mergeCell ref="E117:E119"/>
    <mergeCell ref="B122:N122"/>
    <mergeCell ref="N81:N84"/>
    <mergeCell ref="O81:O84"/>
    <mergeCell ref="P81:Q84"/>
    <mergeCell ref="C85:C86"/>
    <mergeCell ref="D85:D86"/>
    <mergeCell ref="E85:E86"/>
    <mergeCell ref="F85:F86"/>
    <mergeCell ref="G85:G86"/>
    <mergeCell ref="H85:H86"/>
    <mergeCell ref="I85:I86"/>
    <mergeCell ref="G81:G84"/>
    <mergeCell ref="H81:H84"/>
    <mergeCell ref="I81:I84"/>
    <mergeCell ref="M81:M84"/>
    <mergeCell ref="B81:B84"/>
    <mergeCell ref="C81:C84"/>
    <mergeCell ref="D81:D84"/>
    <mergeCell ref="E81:E84"/>
    <mergeCell ref="F81:F84"/>
    <mergeCell ref="C61:N61"/>
    <mergeCell ref="B63:N63"/>
    <mergeCell ref="O66:P66"/>
    <mergeCell ref="O67:P67"/>
    <mergeCell ref="O68:P68"/>
    <mergeCell ref="B74:Q74"/>
    <mergeCell ref="B79:B80"/>
    <mergeCell ref="C79:C80"/>
    <mergeCell ref="D79:D80"/>
    <mergeCell ref="E79:E80"/>
    <mergeCell ref="F79:F80"/>
    <mergeCell ref="P79:Q80"/>
    <mergeCell ref="N79:N80"/>
    <mergeCell ref="O79:O80"/>
    <mergeCell ref="H79:H80"/>
    <mergeCell ref="I79:I80"/>
    <mergeCell ref="J79:L79"/>
    <mergeCell ref="M79:M80"/>
    <mergeCell ref="G79:G80"/>
    <mergeCell ref="B57:B58"/>
    <mergeCell ref="C57:C58"/>
    <mergeCell ref="D57:E57"/>
    <mergeCell ref="B2:P2"/>
    <mergeCell ref="B4:P4"/>
    <mergeCell ref="C6:N6"/>
    <mergeCell ref="C7:N7"/>
    <mergeCell ref="C8:N8"/>
    <mergeCell ref="C9:N9"/>
    <mergeCell ref="C10:E10"/>
    <mergeCell ref="E42:E43"/>
    <mergeCell ref="M47:N47"/>
    <mergeCell ref="B14:C24"/>
    <mergeCell ref="B25:C25"/>
  </mergeCells>
  <dataValidations count="2">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WVE27:WVE46 WLI27:WLI46 WBM27:WBM46 VRQ27:VRQ46 VHU27:VHU46 UXY27:UXY46 UOC27:UOC46 UEG27:UEG46 TUK27:TUK46 TKO27:TKO46 TAS27:TAS46 SQW27:SQW46 SHA27:SHA46 RXE27:RXE46 RNI27:RNI46 RDM27:RDM46 QTQ27:QTQ46 QJU27:QJU46 PZY27:PZY46 PQC27:PQC46 PGG27:PGG46 OWK27:OWK46 OMO27:OMO46 OCS27:OCS46 NSW27:NSW46 NJA27:NJA46 MZE27:MZE46 MPI27:MPI46 MFM27:MFM46 LVQ27:LVQ46 LLU27:LLU46 LBY27:LBY46 KSC27:KSC46 KIG27:KIG46 JYK27:JYK46 JOO27:JOO46 JES27:JES46 IUW27:IUW46 ILA27:ILA46 IBE27:IBE46 HRI27:HRI46 HHM27:HHM46 GXQ27:GXQ46 GNU27:GNU46 GDY27:GDY46 FUC27:FUC46 FKG27:FKG46 FAK27:FAK46 EQO27:EQO46 EGS27:EGS46 DWW27:DWW46 DNA27:DNA46 DDE27:DDE46 CTI27:CTI46 CJM27:CJM46 BZQ27:BZQ46 BPU27:BPU46 BFY27:BFY46 AWC27:AWC46 AMG27:AMG46 ACK27:ACK46 SO27:SO46 IS27:IS46 A27:A46">
      <formula1>"1,2,3,4,5"</formula1>
    </dataValidation>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WVH27:WVH46 WLL27:WLL46 WBP27:WBP46 VRT27:VRT46 VHX27:VHX46 UYB27:UYB46 UOF27:UOF46 UEJ27:UEJ46 TUN27:TUN46 TKR27:TKR46 TAV27:TAV46 SQZ27:SQZ46 SHD27:SHD46 RXH27:RXH46 RNL27:RNL46 RDP27:RDP46 QTT27:QTT46 QJX27:QJX46 QAB27:QAB46 PQF27:PQF46 PGJ27:PGJ46 OWN27:OWN46 OMR27:OMR46 OCV27:OCV46 NSZ27:NSZ46 NJD27:NJD46 MZH27:MZH46 MPL27:MPL46 MFP27:MFP46 LVT27:LVT46 LLX27:LLX46 LCB27:LCB46 KSF27:KSF46 KIJ27:KIJ46 JYN27:JYN46 JOR27:JOR46 JEV27:JEV46 IUZ27:IUZ46 ILD27:ILD46 IBH27:IBH46 HRL27:HRL46 HHP27:HHP46 GXT27:GXT46 GNX27:GNX46 GEB27:GEB46 FUF27:FUF46 FKJ27:FKJ46 FAN27:FAN46 EQR27:EQR46 EGV27:EGV46 DWZ27:DWZ46 DND27:DND46 DDH27:DDH46 CTL27:CTL46 CJP27:CJP46 BZT27:BZT46 BPX27:BPX46 BGB27:BGB46 AWF27:AWF46 AMJ27:AMJ46 ACN27:ACN46 SR27:SR46 IV27:IV46">
      <formula1>0</formula1>
      <formula2>1</formula2>
    </dataValidation>
  </dataValidations>
  <pageMargins left="0.7" right="0.7" top="0.75" bottom="0.75" header="0.3" footer="0.3"/>
  <pageSetup orientation="portrait" horizontalDpi="4294967295" verticalDpi="4294967295"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30"/>
  <sheetViews>
    <sheetView topLeftCell="E25" zoomScale="80" zoomScaleNormal="80" workbookViewId="0">
      <selection activeCell="J110" sqref="J110:L110"/>
    </sheetView>
  </sheetViews>
  <sheetFormatPr baseColWidth="10" defaultRowHeight="15" x14ac:dyDescent="0.25"/>
  <cols>
    <col min="1" max="1" width="3.140625" style="44" bestFit="1" customWidth="1"/>
    <col min="2" max="2" width="102.7109375" style="44" bestFit="1" customWidth="1"/>
    <col min="3" max="4" width="31.1406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26.71093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1273</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531" t="s">
        <v>1274</v>
      </c>
      <c r="D10" s="531"/>
      <c r="E10" s="532"/>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8</v>
      </c>
      <c r="E15" s="3">
        <v>639730710</v>
      </c>
      <c r="F15" s="241">
        <v>270</v>
      </c>
      <c r="G15" s="57"/>
      <c r="I15" s="57"/>
      <c r="J15" s="57"/>
      <c r="K15" s="57"/>
      <c r="L15" s="57"/>
      <c r="M15" s="57"/>
      <c r="N15" s="55"/>
    </row>
    <row r="16" spans="2:16" x14ac:dyDescent="0.25">
      <c r="B16" s="493"/>
      <c r="C16" s="494"/>
      <c r="D16" s="303">
        <v>9</v>
      </c>
      <c r="E16" s="3">
        <v>3274211322</v>
      </c>
      <c r="F16" s="241">
        <v>1494</v>
      </c>
      <c r="G16" s="57"/>
      <c r="I16" s="57"/>
      <c r="J16" s="57"/>
      <c r="K16" s="57"/>
      <c r="L16" s="57"/>
      <c r="M16" s="57"/>
      <c r="N16" s="55"/>
    </row>
    <row r="17" spans="1:14" x14ac:dyDescent="0.25">
      <c r="B17" s="493"/>
      <c r="C17" s="494"/>
      <c r="D17" s="303">
        <v>10</v>
      </c>
      <c r="E17" s="3">
        <v>1838553610</v>
      </c>
      <c r="F17" s="241">
        <v>758</v>
      </c>
      <c r="G17" s="57"/>
      <c r="I17" s="57"/>
      <c r="J17" s="57"/>
      <c r="K17" s="57"/>
      <c r="L17" s="57"/>
      <c r="M17" s="57"/>
      <c r="N17" s="55"/>
    </row>
    <row r="18" spans="1:14" x14ac:dyDescent="0.25">
      <c r="B18" s="493"/>
      <c r="C18" s="494"/>
      <c r="D18" s="303">
        <v>16</v>
      </c>
      <c r="E18" s="3">
        <v>1755833774</v>
      </c>
      <c r="F18" s="241">
        <v>718</v>
      </c>
      <c r="G18" s="57"/>
      <c r="I18" s="57"/>
      <c r="J18" s="57"/>
      <c r="K18" s="57"/>
      <c r="L18" s="57"/>
      <c r="M18" s="57"/>
      <c r="N18" s="55"/>
    </row>
    <row r="19" spans="1:14" x14ac:dyDescent="0.25">
      <c r="B19" s="493"/>
      <c r="C19" s="494"/>
      <c r="D19" s="303">
        <v>17</v>
      </c>
      <c r="E19" s="3">
        <v>1200706876</v>
      </c>
      <c r="F19" s="241">
        <v>482</v>
      </c>
      <c r="G19" s="57"/>
      <c r="I19" s="57"/>
      <c r="J19" s="57"/>
      <c r="K19" s="57"/>
      <c r="L19" s="57"/>
      <c r="M19" s="57"/>
      <c r="N19" s="55"/>
    </row>
    <row r="20" spans="1:14" x14ac:dyDescent="0.25">
      <c r="B20" s="493"/>
      <c r="C20" s="494"/>
      <c r="D20" s="303">
        <v>18</v>
      </c>
      <c r="E20" s="3">
        <v>832050540</v>
      </c>
      <c r="F20" s="241">
        <v>342</v>
      </c>
      <c r="G20" s="57"/>
      <c r="I20" s="57"/>
      <c r="J20" s="57"/>
      <c r="K20" s="57"/>
      <c r="L20" s="57"/>
      <c r="M20" s="57"/>
      <c r="N20" s="55"/>
    </row>
    <row r="21" spans="1:14" ht="15.75" thickBot="1" x14ac:dyDescent="0.3">
      <c r="B21" s="495"/>
      <c r="C21" s="496"/>
      <c r="D21" s="303">
        <v>19</v>
      </c>
      <c r="E21" s="3">
        <v>1206358774</v>
      </c>
      <c r="F21" s="241">
        <v>548</v>
      </c>
      <c r="G21" s="57"/>
      <c r="I21" s="57"/>
      <c r="J21" s="57"/>
      <c r="K21" s="57"/>
      <c r="L21" s="57"/>
      <c r="M21" s="57"/>
      <c r="N21" s="55"/>
    </row>
    <row r="22" spans="1:14" ht="45.75" thickBot="1" x14ac:dyDescent="0.3">
      <c r="A22" s="60"/>
      <c r="B22" s="315" t="s">
        <v>14</v>
      </c>
      <c r="C22" s="315" t="s">
        <v>98</v>
      </c>
      <c r="E22" s="56"/>
      <c r="F22" s="56"/>
      <c r="G22" s="57"/>
      <c r="H22" s="56"/>
      <c r="I22" s="61"/>
      <c r="J22" s="61"/>
      <c r="K22" s="61"/>
      <c r="L22" s="61"/>
      <c r="M22" s="61"/>
    </row>
    <row r="23" spans="1:14" ht="15.75" thickBot="1" x14ac:dyDescent="0.3">
      <c r="A23" s="62">
        <v>1</v>
      </c>
      <c r="C23" s="5">
        <f>+F15*80%</f>
        <v>216</v>
      </c>
      <c r="D23" s="57"/>
      <c r="E23" s="4">
        <f>E15</f>
        <v>639730710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85" t="s">
        <v>68</v>
      </c>
      <c r="D29" s="185"/>
      <c r="E29" s="42"/>
      <c r="F29" s="42"/>
      <c r="G29" s="42"/>
      <c r="H29" s="42"/>
      <c r="I29" s="54"/>
      <c r="J29" s="54"/>
      <c r="K29" s="54"/>
      <c r="L29" s="54"/>
      <c r="M29" s="54"/>
      <c r="N29" s="55"/>
    </row>
    <row r="30" spans="1:14" x14ac:dyDescent="0.25">
      <c r="A30" s="65"/>
      <c r="B30" s="69" t="s">
        <v>138</v>
      </c>
      <c r="C30" s="185" t="s">
        <v>68</v>
      </c>
      <c r="D30" s="185"/>
      <c r="E30" s="42"/>
      <c r="F30" s="42"/>
      <c r="G30" s="42"/>
      <c r="H30" s="42"/>
      <c r="I30" s="54"/>
      <c r="J30" s="54"/>
      <c r="K30" s="54"/>
      <c r="L30" s="54"/>
      <c r="M30" s="54"/>
      <c r="N30" s="55"/>
    </row>
    <row r="31" spans="1:14" x14ac:dyDescent="0.25">
      <c r="A31" s="65"/>
      <c r="B31" s="69" t="s">
        <v>139</v>
      </c>
      <c r="C31" s="185" t="s">
        <v>68</v>
      </c>
      <c r="D31" s="185"/>
      <c r="E31" s="42"/>
      <c r="F31" s="42"/>
      <c r="G31" s="42"/>
      <c r="H31" s="42"/>
      <c r="I31" s="54"/>
      <c r="J31" s="54"/>
      <c r="K31" s="54"/>
      <c r="L31" s="54"/>
      <c r="M31" s="54"/>
      <c r="N31" s="55"/>
    </row>
    <row r="32" spans="1:14" x14ac:dyDescent="0.25">
      <c r="A32" s="65"/>
      <c r="B32" s="69" t="s">
        <v>140</v>
      </c>
      <c r="C32" s="185" t="s">
        <v>68</v>
      </c>
      <c r="D32" s="318"/>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85">
        <v>0</v>
      </c>
      <c r="E39" s="422">
        <f>+D39+D40</f>
        <v>60</v>
      </c>
      <c r="F39" s="42"/>
      <c r="G39" s="42"/>
      <c r="H39" s="42"/>
      <c r="I39" s="54"/>
      <c r="J39" s="54"/>
      <c r="K39" s="54"/>
      <c r="L39" s="54"/>
      <c r="M39" s="54"/>
      <c r="N39" s="55"/>
    </row>
    <row r="40" spans="1:26" ht="42.75" x14ac:dyDescent="0.25">
      <c r="A40" s="65"/>
      <c r="B40" s="70" t="s">
        <v>143</v>
      </c>
      <c r="C40" s="71">
        <v>60</v>
      </c>
      <c r="D40" s="185">
        <v>60</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24" t="s">
        <v>34</v>
      </c>
      <c r="N44" s="42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92" t="s">
        <v>10</v>
      </c>
      <c r="Q47" s="192" t="s">
        <v>18</v>
      </c>
    </row>
    <row r="48" spans="1:26" s="86" customFormat="1" ht="45" x14ac:dyDescent="0.25">
      <c r="A48" s="74">
        <v>1</v>
      </c>
      <c r="B48" s="87" t="s">
        <v>1273</v>
      </c>
      <c r="C48" s="76" t="s">
        <v>1275</v>
      </c>
      <c r="D48" s="76" t="s">
        <v>1276</v>
      </c>
      <c r="E48" s="136">
        <v>118</v>
      </c>
      <c r="F48" s="78" t="s">
        <v>135</v>
      </c>
      <c r="G48" s="79" t="s">
        <v>195</v>
      </c>
      <c r="H48" s="80">
        <v>40891</v>
      </c>
      <c r="I48" s="80">
        <v>42004</v>
      </c>
      <c r="J48" s="81" t="s">
        <v>136</v>
      </c>
      <c r="K48" s="136">
        <v>35</v>
      </c>
      <c r="L48" s="136">
        <v>0</v>
      </c>
      <c r="M48" s="136">
        <v>32519</v>
      </c>
      <c r="N48" s="82" t="s">
        <v>195</v>
      </c>
      <c r="O48" s="83">
        <v>11103686086</v>
      </c>
      <c r="P48" s="83">
        <v>78</v>
      </c>
      <c r="Q48" s="84"/>
      <c r="R48" s="85"/>
      <c r="S48" s="85"/>
      <c r="T48" s="85"/>
      <c r="U48" s="85"/>
      <c r="V48" s="85"/>
      <c r="W48" s="85"/>
      <c r="X48" s="85"/>
      <c r="Y48" s="85"/>
      <c r="Z48" s="85"/>
    </row>
    <row r="49" spans="1:17" s="86" customFormat="1" x14ac:dyDescent="0.25">
      <c r="A49" s="74"/>
      <c r="B49" s="87" t="s">
        <v>15</v>
      </c>
      <c r="C49" s="76"/>
      <c r="D49" s="75"/>
      <c r="E49" s="77"/>
      <c r="F49" s="78"/>
      <c r="G49" s="78"/>
      <c r="H49" s="78"/>
      <c r="I49" s="81"/>
      <c r="J49" s="81"/>
      <c r="K49" s="88">
        <f>SUM(K48:K48)</f>
        <v>35</v>
      </c>
      <c r="L49" s="88">
        <f>SUM(L48:L48)</f>
        <v>0</v>
      </c>
      <c r="M49" s="89">
        <f>SUM(M48:M48)</f>
        <v>32519</v>
      </c>
      <c r="N49" s="88">
        <f>SUM(N48:N48)</f>
        <v>0</v>
      </c>
      <c r="O49" s="83"/>
      <c r="P49" s="83"/>
      <c r="Q49" s="90"/>
    </row>
    <row r="50" spans="1:17" x14ac:dyDescent="0.25">
      <c r="E50" s="91"/>
    </row>
    <row r="51" spans="1:17" x14ac:dyDescent="0.25">
      <c r="B51" s="425" t="s">
        <v>27</v>
      </c>
      <c r="C51" s="425" t="s">
        <v>26</v>
      </c>
      <c r="D51" s="427" t="s">
        <v>33</v>
      </c>
      <c r="E51" s="427"/>
    </row>
    <row r="52" spans="1:17" x14ac:dyDescent="0.25">
      <c r="B52" s="426"/>
      <c r="C52" s="426"/>
      <c r="D52" s="188" t="s">
        <v>22</v>
      </c>
      <c r="E52" s="93" t="s">
        <v>23</v>
      </c>
    </row>
    <row r="53" spans="1:17" ht="30.6" customHeight="1" x14ac:dyDescent="0.25">
      <c r="B53" s="94" t="s">
        <v>20</v>
      </c>
      <c r="C53" s="95">
        <f>+K49</f>
        <v>35</v>
      </c>
      <c r="D53" s="185" t="s">
        <v>68</v>
      </c>
      <c r="E53" s="69"/>
      <c r="F53" s="96"/>
      <c r="G53" s="96"/>
      <c r="H53" s="96"/>
      <c r="I53" s="96"/>
      <c r="J53" s="96"/>
      <c r="K53" s="96"/>
      <c r="L53" s="96"/>
      <c r="M53" s="96"/>
    </row>
    <row r="54" spans="1:17" ht="30" customHeight="1" x14ac:dyDescent="0.25">
      <c r="B54" s="94" t="s">
        <v>24</v>
      </c>
      <c r="C54" s="95">
        <f>+M49</f>
        <v>32519</v>
      </c>
      <c r="D54" s="185" t="s">
        <v>68</v>
      </c>
      <c r="E54" s="69"/>
    </row>
    <row r="55" spans="1:17" x14ac:dyDescent="0.25">
      <c r="B55" s="97"/>
      <c r="C55" s="437"/>
      <c r="D55" s="437"/>
      <c r="E55" s="437"/>
      <c r="F55" s="437"/>
      <c r="G55" s="437"/>
      <c r="H55" s="437"/>
      <c r="I55" s="437"/>
      <c r="J55" s="437"/>
      <c r="K55" s="437"/>
      <c r="L55" s="437"/>
      <c r="M55" s="437"/>
      <c r="N55" s="437"/>
    </row>
    <row r="56" spans="1:17" ht="28.15" customHeight="1" thickBot="1" x14ac:dyDescent="0.3"/>
    <row r="57" spans="1:17" ht="27" thickBot="1" x14ac:dyDescent="0.3">
      <c r="B57" s="438" t="s">
        <v>100</v>
      </c>
      <c r="C57" s="438"/>
      <c r="D57" s="438"/>
      <c r="E57" s="438"/>
      <c r="F57" s="438"/>
      <c r="G57" s="438"/>
      <c r="H57" s="438"/>
      <c r="I57" s="438"/>
      <c r="J57" s="438"/>
      <c r="K57" s="438"/>
      <c r="L57" s="438"/>
      <c r="M57" s="438"/>
      <c r="N57" s="438"/>
    </row>
    <row r="60" spans="1:17" ht="109.5" customHeight="1" x14ac:dyDescent="0.25">
      <c r="B60" s="197" t="s">
        <v>148</v>
      </c>
      <c r="C60" s="9" t="s">
        <v>2</v>
      </c>
      <c r="D60" s="9" t="s">
        <v>102</v>
      </c>
      <c r="E60" s="9" t="s">
        <v>101</v>
      </c>
      <c r="F60" s="9" t="s">
        <v>103</v>
      </c>
      <c r="G60" s="9" t="s">
        <v>104</v>
      </c>
      <c r="H60" s="9" t="s">
        <v>105</v>
      </c>
      <c r="I60" s="9" t="s">
        <v>106</v>
      </c>
      <c r="J60" s="9" t="s">
        <v>107</v>
      </c>
      <c r="K60" s="9" t="s">
        <v>108</v>
      </c>
      <c r="L60" s="9" t="s">
        <v>109</v>
      </c>
      <c r="M60" s="16" t="s">
        <v>110</v>
      </c>
      <c r="N60" s="16" t="s">
        <v>111</v>
      </c>
      <c r="O60" s="439" t="s">
        <v>3</v>
      </c>
      <c r="P60" s="440"/>
      <c r="Q60" s="9" t="s">
        <v>17</v>
      </c>
    </row>
    <row r="61" spans="1:17" ht="30" x14ac:dyDescent="0.25">
      <c r="B61" s="69" t="s">
        <v>316</v>
      </c>
      <c r="C61" s="100" t="s">
        <v>1277</v>
      </c>
      <c r="D61" s="75" t="s">
        <v>1278</v>
      </c>
      <c r="E61" s="291">
        <v>60</v>
      </c>
      <c r="F61" s="291" t="s">
        <v>670</v>
      </c>
      <c r="G61" s="291" t="s">
        <v>670</v>
      </c>
      <c r="H61" s="291" t="s">
        <v>135</v>
      </c>
      <c r="I61" s="291" t="s">
        <v>195</v>
      </c>
      <c r="J61" s="291" t="s">
        <v>135</v>
      </c>
      <c r="K61" s="291" t="s">
        <v>135</v>
      </c>
      <c r="L61" s="291" t="s">
        <v>135</v>
      </c>
      <c r="M61" s="291" t="s">
        <v>135</v>
      </c>
      <c r="N61" s="291" t="s">
        <v>135</v>
      </c>
      <c r="O61" s="428"/>
      <c r="P61" s="429"/>
      <c r="Q61" s="291" t="s">
        <v>135</v>
      </c>
    </row>
    <row r="62" spans="1:17" x14ac:dyDescent="0.25">
      <c r="B62" s="69" t="s">
        <v>256</v>
      </c>
      <c r="C62" s="98" t="s">
        <v>256</v>
      </c>
      <c r="D62" s="75" t="s">
        <v>195</v>
      </c>
      <c r="E62" s="291">
        <v>150</v>
      </c>
      <c r="F62" s="291" t="s">
        <v>670</v>
      </c>
      <c r="G62" s="291" t="s">
        <v>670</v>
      </c>
      <c r="H62" s="291" t="s">
        <v>670</v>
      </c>
      <c r="I62" s="291" t="s">
        <v>135</v>
      </c>
      <c r="J62" s="291" t="s">
        <v>195</v>
      </c>
      <c r="K62" s="291" t="s">
        <v>195</v>
      </c>
      <c r="L62" s="291" t="s">
        <v>195</v>
      </c>
      <c r="M62" s="291" t="s">
        <v>195</v>
      </c>
      <c r="N62" s="291" t="s">
        <v>195</v>
      </c>
      <c r="O62" s="428" t="s">
        <v>1279</v>
      </c>
      <c r="P62" s="429"/>
      <c r="Q62" s="291" t="s">
        <v>135</v>
      </c>
    </row>
    <row r="63" spans="1:17" ht="45" x14ac:dyDescent="0.25">
      <c r="B63" s="69" t="s">
        <v>316</v>
      </c>
      <c r="C63" s="100" t="s">
        <v>1277</v>
      </c>
      <c r="D63" s="75" t="s">
        <v>1280</v>
      </c>
      <c r="E63" s="291">
        <v>60</v>
      </c>
      <c r="F63" s="291" t="s">
        <v>670</v>
      </c>
      <c r="G63" s="291" t="s">
        <v>670</v>
      </c>
      <c r="H63" s="291" t="s">
        <v>135</v>
      </c>
      <c r="I63" s="291" t="s">
        <v>195</v>
      </c>
      <c r="J63" s="291" t="s">
        <v>135</v>
      </c>
      <c r="K63" s="291" t="s">
        <v>135</v>
      </c>
      <c r="L63" s="291" t="s">
        <v>135</v>
      </c>
      <c r="M63" s="291" t="s">
        <v>135</v>
      </c>
      <c r="N63" s="291" t="s">
        <v>135</v>
      </c>
      <c r="O63" s="428"/>
      <c r="P63" s="429"/>
      <c r="Q63" s="291" t="s">
        <v>135</v>
      </c>
    </row>
    <row r="64" spans="1:17" x14ac:dyDescent="0.25">
      <c r="B64" s="44" t="s">
        <v>1</v>
      </c>
    </row>
    <row r="65" spans="1:17" x14ac:dyDescent="0.25">
      <c r="B65" s="44" t="s">
        <v>36</v>
      </c>
    </row>
    <row r="66" spans="1:17" x14ac:dyDescent="0.25">
      <c r="B66" s="44" t="s">
        <v>61</v>
      </c>
    </row>
    <row r="68" spans="1:17" ht="15.75" thickBot="1" x14ac:dyDescent="0.3"/>
    <row r="69" spans="1:17" ht="27" thickBot="1" x14ac:dyDescent="0.3">
      <c r="B69" s="430" t="s">
        <v>37</v>
      </c>
      <c r="C69" s="431"/>
      <c r="D69" s="431"/>
      <c r="E69" s="431"/>
      <c r="F69" s="431"/>
      <c r="G69" s="431"/>
      <c r="H69" s="431"/>
      <c r="I69" s="431"/>
      <c r="J69" s="431"/>
      <c r="K69" s="431"/>
      <c r="L69" s="431"/>
      <c r="M69" s="431"/>
      <c r="N69" s="432"/>
    </row>
    <row r="71" spans="1:17" ht="76.5" customHeight="1" x14ac:dyDescent="0.25">
      <c r="A71" s="441"/>
      <c r="B71" s="441" t="s">
        <v>0</v>
      </c>
      <c r="C71" s="441" t="s">
        <v>38</v>
      </c>
      <c r="D71" s="441" t="s">
        <v>39</v>
      </c>
      <c r="E71" s="441" t="s">
        <v>112</v>
      </c>
      <c r="F71" s="441" t="s">
        <v>114</v>
      </c>
      <c r="G71" s="441" t="s">
        <v>115</v>
      </c>
      <c r="H71" s="441" t="s">
        <v>116</v>
      </c>
      <c r="I71" s="441" t="s">
        <v>113</v>
      </c>
      <c r="J71" s="439" t="s">
        <v>117</v>
      </c>
      <c r="K71" s="443"/>
      <c r="L71" s="440"/>
      <c r="M71" s="441" t="s">
        <v>121</v>
      </c>
      <c r="N71" s="441" t="s">
        <v>40</v>
      </c>
      <c r="O71" s="441" t="s">
        <v>41</v>
      </c>
      <c r="P71" s="445" t="s">
        <v>3</v>
      </c>
      <c r="Q71" s="446"/>
    </row>
    <row r="72" spans="1:17" ht="60.75" customHeight="1" x14ac:dyDescent="0.25">
      <c r="A72" s="442"/>
      <c r="B72" s="442"/>
      <c r="C72" s="442"/>
      <c r="D72" s="442"/>
      <c r="E72" s="442"/>
      <c r="F72" s="442"/>
      <c r="G72" s="442"/>
      <c r="H72" s="442"/>
      <c r="I72" s="442"/>
      <c r="J72" s="21" t="s">
        <v>118</v>
      </c>
      <c r="K72" s="197" t="s">
        <v>119</v>
      </c>
      <c r="L72" s="21" t="s">
        <v>120</v>
      </c>
      <c r="M72" s="442"/>
      <c r="N72" s="442"/>
      <c r="O72" s="442"/>
      <c r="P72" s="447"/>
      <c r="Q72" s="448"/>
    </row>
    <row r="73" spans="1:17" ht="223.5" customHeight="1" x14ac:dyDescent="0.25">
      <c r="B73" s="455" t="s">
        <v>42</v>
      </c>
      <c r="C73" s="455" t="s">
        <v>1563</v>
      </c>
      <c r="D73" s="455" t="s">
        <v>1281</v>
      </c>
      <c r="E73" s="422">
        <v>30507769</v>
      </c>
      <c r="F73" s="455" t="s">
        <v>730</v>
      </c>
      <c r="G73" s="455" t="s">
        <v>263</v>
      </c>
      <c r="H73" s="457">
        <v>39632</v>
      </c>
      <c r="I73" s="422" t="s">
        <v>1282</v>
      </c>
      <c r="J73" s="101" t="s">
        <v>1283</v>
      </c>
      <c r="K73" s="178" t="s">
        <v>1284</v>
      </c>
      <c r="L73" s="189" t="s">
        <v>1285</v>
      </c>
      <c r="M73" s="422" t="s">
        <v>135</v>
      </c>
      <c r="N73" s="529" t="s">
        <v>135</v>
      </c>
      <c r="O73" s="422" t="s">
        <v>135</v>
      </c>
      <c r="P73" s="486"/>
      <c r="Q73" s="487"/>
    </row>
    <row r="74" spans="1:17" ht="250.5" customHeight="1" x14ac:dyDescent="0.25">
      <c r="B74" s="465"/>
      <c r="C74" s="465"/>
      <c r="D74" s="456"/>
      <c r="E74" s="423"/>
      <c r="F74" s="456"/>
      <c r="G74" s="456"/>
      <c r="H74" s="458"/>
      <c r="I74" s="423"/>
      <c r="J74" s="101" t="s">
        <v>1560</v>
      </c>
      <c r="K74" s="311" t="s">
        <v>1561</v>
      </c>
      <c r="L74" s="152" t="s">
        <v>1562</v>
      </c>
      <c r="M74" s="423"/>
      <c r="N74" s="530"/>
      <c r="O74" s="423"/>
      <c r="P74" s="488"/>
      <c r="Q74" s="489"/>
    </row>
    <row r="75" spans="1:17" ht="223.5" customHeight="1" x14ac:dyDescent="0.25">
      <c r="B75" s="465"/>
      <c r="C75" s="465"/>
      <c r="D75" s="455" t="s">
        <v>636</v>
      </c>
      <c r="E75" s="422">
        <v>1117494402</v>
      </c>
      <c r="F75" s="455" t="s">
        <v>445</v>
      </c>
      <c r="G75" s="455" t="s">
        <v>301</v>
      </c>
      <c r="H75" s="457">
        <v>41152</v>
      </c>
      <c r="I75" s="422">
        <v>130919</v>
      </c>
      <c r="J75" s="101" t="s">
        <v>1283</v>
      </c>
      <c r="K75" s="311" t="s">
        <v>1284</v>
      </c>
      <c r="L75" s="189" t="s">
        <v>1285</v>
      </c>
      <c r="M75" s="422" t="s">
        <v>135</v>
      </c>
      <c r="N75" s="529" t="s">
        <v>135</v>
      </c>
      <c r="O75" s="422" t="s">
        <v>135</v>
      </c>
      <c r="P75" s="486"/>
      <c r="Q75" s="487"/>
    </row>
    <row r="76" spans="1:17" ht="223.5" customHeight="1" x14ac:dyDescent="0.25">
      <c r="B76" s="456"/>
      <c r="C76" s="456"/>
      <c r="D76" s="456"/>
      <c r="E76" s="423"/>
      <c r="F76" s="456"/>
      <c r="G76" s="456"/>
      <c r="H76" s="458"/>
      <c r="I76" s="423"/>
      <c r="J76" s="101" t="s">
        <v>1564</v>
      </c>
      <c r="K76" s="311" t="s">
        <v>1565</v>
      </c>
      <c r="L76" s="310" t="s">
        <v>1566</v>
      </c>
      <c r="M76" s="423"/>
      <c r="N76" s="530"/>
      <c r="O76" s="423"/>
      <c r="P76" s="488"/>
      <c r="Q76" s="489"/>
    </row>
    <row r="77" spans="1:17" ht="223.5" customHeight="1" x14ac:dyDescent="0.25">
      <c r="B77" s="455" t="s">
        <v>43</v>
      </c>
      <c r="C77" s="455" t="s">
        <v>1286</v>
      </c>
      <c r="D77" s="455" t="s">
        <v>1287</v>
      </c>
      <c r="E77" s="422">
        <v>52546358</v>
      </c>
      <c r="F77" s="455" t="s">
        <v>445</v>
      </c>
      <c r="G77" s="455" t="s">
        <v>301</v>
      </c>
      <c r="H77" s="457">
        <v>40165</v>
      </c>
      <c r="I77" s="422">
        <v>115502</v>
      </c>
      <c r="J77" s="101" t="s">
        <v>1047</v>
      </c>
      <c r="K77" s="178" t="s">
        <v>1288</v>
      </c>
      <c r="L77" s="189" t="s">
        <v>1289</v>
      </c>
      <c r="M77" s="422" t="s">
        <v>135</v>
      </c>
      <c r="N77" s="422" t="s">
        <v>135</v>
      </c>
      <c r="O77" s="422" t="s">
        <v>135</v>
      </c>
      <c r="P77" s="533" t="s">
        <v>1290</v>
      </c>
      <c r="Q77" s="534"/>
    </row>
    <row r="78" spans="1:17" ht="108" customHeight="1" x14ac:dyDescent="0.25">
      <c r="B78" s="456"/>
      <c r="C78" s="456"/>
      <c r="D78" s="456"/>
      <c r="E78" s="423"/>
      <c r="F78" s="456"/>
      <c r="G78" s="456"/>
      <c r="H78" s="458"/>
      <c r="I78" s="423"/>
      <c r="J78" s="101" t="s">
        <v>1291</v>
      </c>
      <c r="K78" s="178" t="s">
        <v>1292</v>
      </c>
      <c r="L78" s="189" t="s">
        <v>1293</v>
      </c>
      <c r="M78" s="423"/>
      <c r="N78" s="423"/>
      <c r="O78" s="423"/>
      <c r="P78" s="535"/>
      <c r="Q78" s="536"/>
    </row>
    <row r="80" spans="1:17" ht="15.75" thickBot="1" x14ac:dyDescent="0.3"/>
    <row r="81" spans="1:26" ht="27" thickBot="1" x14ac:dyDescent="0.3">
      <c r="B81" s="430" t="s">
        <v>45</v>
      </c>
      <c r="C81" s="431"/>
      <c r="D81" s="431"/>
      <c r="E81" s="431"/>
      <c r="F81" s="431"/>
      <c r="G81" s="431"/>
      <c r="H81" s="431"/>
      <c r="I81" s="431"/>
      <c r="J81" s="431"/>
      <c r="K81" s="431"/>
      <c r="L81" s="431"/>
      <c r="M81" s="431"/>
      <c r="N81" s="432"/>
    </row>
    <row r="84" spans="1:26" ht="46.15" customHeight="1" x14ac:dyDescent="0.25">
      <c r="B84" s="9" t="s">
        <v>32</v>
      </c>
      <c r="C84" s="9" t="s">
        <v>46</v>
      </c>
      <c r="D84" s="439" t="s">
        <v>3</v>
      </c>
      <c r="E84" s="440"/>
    </row>
    <row r="85" spans="1:26" ht="46.9" customHeight="1" x14ac:dyDescent="0.25">
      <c r="B85" s="101" t="s">
        <v>122</v>
      </c>
      <c r="C85" s="243" t="s">
        <v>135</v>
      </c>
      <c r="D85" s="537" t="s">
        <v>180</v>
      </c>
      <c r="E85" s="537"/>
    </row>
    <row r="88" spans="1:26" ht="26.25" x14ac:dyDescent="0.25">
      <c r="B88" s="433" t="s">
        <v>63</v>
      </c>
      <c r="C88" s="434"/>
      <c r="D88" s="434"/>
      <c r="E88" s="434"/>
      <c r="F88" s="434"/>
      <c r="G88" s="434"/>
      <c r="H88" s="434"/>
      <c r="I88" s="434"/>
      <c r="J88" s="434"/>
      <c r="K88" s="434"/>
      <c r="L88" s="434"/>
      <c r="M88" s="434"/>
      <c r="N88" s="434"/>
      <c r="O88" s="434"/>
      <c r="P88" s="434"/>
    </row>
    <row r="90" spans="1:26" ht="15.75" thickBot="1" x14ac:dyDescent="0.3"/>
    <row r="91" spans="1:26" ht="27" thickBot="1" x14ac:dyDescent="0.3">
      <c r="B91" s="430" t="s">
        <v>53</v>
      </c>
      <c r="C91" s="431"/>
      <c r="D91" s="431"/>
      <c r="E91" s="431"/>
      <c r="F91" s="431"/>
      <c r="G91" s="431"/>
      <c r="H91" s="431"/>
      <c r="I91" s="431"/>
      <c r="J91" s="431"/>
      <c r="K91" s="431"/>
      <c r="L91" s="431"/>
      <c r="M91" s="431"/>
      <c r="N91" s="432"/>
    </row>
    <row r="93" spans="1:26" ht="15.75" thickBot="1" x14ac:dyDescent="0.3">
      <c r="M93" s="73"/>
      <c r="N93" s="73"/>
    </row>
    <row r="94" spans="1:26" s="54" customFormat="1" ht="109.5" customHeight="1" x14ac:dyDescent="0.25">
      <c r="B94" s="18" t="s">
        <v>144</v>
      </c>
      <c r="C94" s="18" t="s">
        <v>145</v>
      </c>
      <c r="D94" s="18" t="s">
        <v>146</v>
      </c>
      <c r="E94" s="18" t="s">
        <v>44</v>
      </c>
      <c r="F94" s="18" t="s">
        <v>21</v>
      </c>
      <c r="G94" s="18" t="s">
        <v>99</v>
      </c>
      <c r="H94" s="18" t="s">
        <v>16</v>
      </c>
      <c r="I94" s="18" t="s">
        <v>9</v>
      </c>
      <c r="J94" s="18" t="s">
        <v>30</v>
      </c>
      <c r="K94" s="18" t="s">
        <v>60</v>
      </c>
      <c r="L94" s="18" t="s">
        <v>19</v>
      </c>
      <c r="M94" s="17" t="s">
        <v>25</v>
      </c>
      <c r="N94" s="18" t="s">
        <v>147</v>
      </c>
      <c r="O94" s="18" t="s">
        <v>35</v>
      </c>
      <c r="P94" s="192" t="s">
        <v>10</v>
      </c>
      <c r="Q94" s="192" t="s">
        <v>18</v>
      </c>
    </row>
    <row r="95" spans="1:26" s="86" customFormat="1" ht="130.5" customHeight="1" x14ac:dyDescent="0.25">
      <c r="A95" s="74">
        <v>1</v>
      </c>
      <c r="B95" s="75" t="s">
        <v>1273</v>
      </c>
      <c r="C95" s="76" t="s">
        <v>1275</v>
      </c>
      <c r="D95" s="75" t="s">
        <v>668</v>
      </c>
      <c r="E95" s="257">
        <v>169</v>
      </c>
      <c r="F95" s="77" t="s">
        <v>135</v>
      </c>
      <c r="G95" s="242" t="s">
        <v>195</v>
      </c>
      <c r="H95" s="80">
        <v>41628</v>
      </c>
      <c r="I95" s="80">
        <v>41851</v>
      </c>
      <c r="J95" s="81" t="s">
        <v>136</v>
      </c>
      <c r="K95" s="257">
        <v>0</v>
      </c>
      <c r="L95" s="257">
        <v>7</v>
      </c>
      <c r="M95" s="257">
        <v>3800</v>
      </c>
      <c r="N95" s="82" t="s">
        <v>195</v>
      </c>
      <c r="O95" s="83">
        <v>915989318</v>
      </c>
      <c r="P95" s="258">
        <v>870</v>
      </c>
      <c r="Q95" s="84" t="s">
        <v>1294</v>
      </c>
      <c r="R95" s="85"/>
      <c r="S95" s="85"/>
      <c r="T95" s="85"/>
      <c r="U95" s="85"/>
      <c r="V95" s="85"/>
      <c r="W95" s="85"/>
      <c r="X95" s="85"/>
      <c r="Y95" s="85"/>
      <c r="Z95" s="85"/>
    </row>
    <row r="96" spans="1:26" s="86" customFormat="1" x14ac:dyDescent="0.25">
      <c r="A96" s="74"/>
      <c r="B96" s="87" t="s">
        <v>15</v>
      </c>
      <c r="C96" s="76"/>
      <c r="D96" s="75"/>
      <c r="E96" s="77"/>
      <c r="F96" s="78"/>
      <c r="G96" s="78"/>
      <c r="H96" s="78"/>
      <c r="I96" s="81"/>
      <c r="J96" s="81"/>
      <c r="K96" s="88">
        <f>SUM(K95:K95)</f>
        <v>0</v>
      </c>
      <c r="L96" s="88">
        <f>SUM(L95:L95)</f>
        <v>7</v>
      </c>
      <c r="M96" s="88">
        <f>SUM(M95:M95)</f>
        <v>3800</v>
      </c>
      <c r="N96" s="88">
        <f>SUM(N95:N95)</f>
        <v>0</v>
      </c>
      <c r="O96" s="83"/>
      <c r="P96" s="83"/>
      <c r="Q96" s="90"/>
    </row>
    <row r="97" spans="2:17" x14ac:dyDescent="0.25">
      <c r="E97" s="91"/>
    </row>
    <row r="98" spans="2:17" ht="18.75" x14ac:dyDescent="0.25">
      <c r="B98" s="94" t="s">
        <v>31</v>
      </c>
      <c r="C98" s="10">
        <f>+K96</f>
        <v>0</v>
      </c>
      <c r="H98" s="96"/>
      <c r="I98" s="96"/>
      <c r="J98" s="96"/>
      <c r="K98" s="96"/>
      <c r="L98" s="96"/>
      <c r="M98" s="96"/>
    </row>
    <row r="100" spans="2:17" ht="15.75" thickBot="1" x14ac:dyDescent="0.3"/>
    <row r="101" spans="2:17" ht="37.15" customHeight="1" thickBot="1" x14ac:dyDescent="0.3">
      <c r="B101" s="11" t="s">
        <v>48</v>
      </c>
      <c r="C101" s="12" t="s">
        <v>49</v>
      </c>
      <c r="D101" s="11" t="s">
        <v>50</v>
      </c>
      <c r="E101" s="12" t="s">
        <v>54</v>
      </c>
    </row>
    <row r="102" spans="2:17" ht="41.45" customHeight="1" x14ac:dyDescent="0.25">
      <c r="B102" s="8" t="s">
        <v>123</v>
      </c>
      <c r="C102" s="102">
        <v>20</v>
      </c>
      <c r="D102" s="102">
        <v>0</v>
      </c>
      <c r="E102" s="450">
        <f>+D102+D103+D104</f>
        <v>0</v>
      </c>
    </row>
    <row r="103" spans="2:17" x14ac:dyDescent="0.25">
      <c r="B103" s="8" t="s">
        <v>124</v>
      </c>
      <c r="C103" s="185">
        <v>30</v>
      </c>
      <c r="D103" s="185">
        <v>0</v>
      </c>
      <c r="E103" s="451"/>
    </row>
    <row r="104" spans="2:17" ht="15.75" thickBot="1" x14ac:dyDescent="0.3">
      <c r="B104" s="8" t="s">
        <v>125</v>
      </c>
      <c r="C104" s="103">
        <v>40</v>
      </c>
      <c r="D104" s="103">
        <v>0</v>
      </c>
      <c r="E104" s="452"/>
    </row>
    <row r="106" spans="2:17" ht="15.75" thickBot="1" x14ac:dyDescent="0.3"/>
    <row r="107" spans="2:17" ht="27" thickBot="1" x14ac:dyDescent="0.3">
      <c r="B107" s="430" t="s">
        <v>51</v>
      </c>
      <c r="C107" s="431"/>
      <c r="D107" s="431"/>
      <c r="E107" s="431"/>
      <c r="F107" s="431"/>
      <c r="G107" s="431"/>
      <c r="H107" s="431"/>
      <c r="I107" s="431"/>
      <c r="J107" s="431"/>
      <c r="K107" s="431"/>
      <c r="L107" s="431"/>
      <c r="M107" s="431"/>
      <c r="N107" s="432"/>
    </row>
    <row r="109" spans="2:17" ht="76.5" customHeight="1" x14ac:dyDescent="0.25">
      <c r="B109" s="197" t="s">
        <v>0</v>
      </c>
      <c r="C109" s="197" t="s">
        <v>38</v>
      </c>
      <c r="D109" s="197" t="s">
        <v>39</v>
      </c>
      <c r="E109" s="197" t="s">
        <v>112</v>
      </c>
      <c r="F109" s="197" t="s">
        <v>114</v>
      </c>
      <c r="G109" s="197" t="s">
        <v>115</v>
      </c>
      <c r="H109" s="197" t="s">
        <v>116</v>
      </c>
      <c r="I109" s="197" t="s">
        <v>113</v>
      </c>
      <c r="J109" s="439" t="s">
        <v>117</v>
      </c>
      <c r="K109" s="443"/>
      <c r="L109" s="440"/>
      <c r="M109" s="197" t="s">
        <v>121</v>
      </c>
      <c r="N109" s="197" t="s">
        <v>40</v>
      </c>
      <c r="O109" s="197" t="s">
        <v>41</v>
      </c>
      <c r="P109" s="439" t="s">
        <v>3</v>
      </c>
      <c r="Q109" s="440"/>
    </row>
    <row r="110" spans="2:17" ht="60.75" customHeight="1" x14ac:dyDescent="0.25">
      <c r="B110" s="455" t="s">
        <v>1295</v>
      </c>
      <c r="C110" s="455" t="s">
        <v>1296</v>
      </c>
      <c r="D110" s="455" t="s">
        <v>1297</v>
      </c>
      <c r="E110" s="422">
        <v>40760260</v>
      </c>
      <c r="F110" s="422" t="s">
        <v>1298</v>
      </c>
      <c r="G110" s="422" t="s">
        <v>1299</v>
      </c>
      <c r="H110" s="457">
        <v>35414</v>
      </c>
      <c r="I110" s="422" t="s">
        <v>136</v>
      </c>
      <c r="J110" s="100" t="s">
        <v>1283</v>
      </c>
      <c r="K110" s="167" t="s">
        <v>1300</v>
      </c>
      <c r="L110" s="101" t="s">
        <v>1295</v>
      </c>
      <c r="M110" s="422" t="s">
        <v>135</v>
      </c>
      <c r="N110" s="422" t="s">
        <v>135</v>
      </c>
      <c r="O110" s="422" t="s">
        <v>135</v>
      </c>
      <c r="P110" s="486"/>
      <c r="Q110" s="487"/>
    </row>
    <row r="111" spans="2:17" ht="60.75" customHeight="1" x14ac:dyDescent="0.25">
      <c r="B111" s="465"/>
      <c r="C111" s="465"/>
      <c r="D111" s="465"/>
      <c r="E111" s="451"/>
      <c r="F111" s="451"/>
      <c r="G111" s="451"/>
      <c r="H111" s="505"/>
      <c r="I111" s="451"/>
      <c r="J111" s="100" t="s">
        <v>1283</v>
      </c>
      <c r="K111" s="101" t="s">
        <v>1301</v>
      </c>
      <c r="L111" s="101" t="s">
        <v>1295</v>
      </c>
      <c r="M111" s="451"/>
      <c r="N111" s="451"/>
      <c r="O111" s="451"/>
      <c r="P111" s="519"/>
      <c r="Q111" s="520"/>
    </row>
    <row r="112" spans="2:17" ht="106.5" customHeight="1" x14ac:dyDescent="0.25">
      <c r="B112" s="456"/>
      <c r="C112" s="456"/>
      <c r="D112" s="456"/>
      <c r="E112" s="423"/>
      <c r="F112" s="423"/>
      <c r="G112" s="423"/>
      <c r="H112" s="458"/>
      <c r="I112" s="423"/>
      <c r="J112" s="142" t="s">
        <v>1283</v>
      </c>
      <c r="K112" s="101" t="s">
        <v>1302</v>
      </c>
      <c r="L112" s="101" t="s">
        <v>1295</v>
      </c>
      <c r="M112" s="423"/>
      <c r="N112" s="423"/>
      <c r="O112" s="423"/>
      <c r="P112" s="488"/>
      <c r="Q112" s="489"/>
    </row>
    <row r="113" spans="2:17" ht="60.75" customHeight="1" x14ac:dyDescent="0.25">
      <c r="B113" s="189" t="s">
        <v>43</v>
      </c>
      <c r="C113" s="189" t="s">
        <v>1296</v>
      </c>
      <c r="D113" s="189" t="s">
        <v>1303</v>
      </c>
      <c r="E113" s="185">
        <v>40078987</v>
      </c>
      <c r="F113" s="189" t="s">
        <v>777</v>
      </c>
      <c r="G113" s="101" t="s">
        <v>263</v>
      </c>
      <c r="H113" s="196">
        <v>38072</v>
      </c>
      <c r="I113" s="185">
        <v>25953</v>
      </c>
      <c r="J113" s="100" t="s">
        <v>1047</v>
      </c>
      <c r="K113" s="317" t="s">
        <v>1304</v>
      </c>
      <c r="L113" s="101" t="s">
        <v>1305</v>
      </c>
      <c r="M113" s="185" t="s">
        <v>135</v>
      </c>
      <c r="N113" s="185" t="s">
        <v>135</v>
      </c>
      <c r="O113" s="185" t="s">
        <v>135</v>
      </c>
      <c r="P113" s="428"/>
      <c r="Q113" s="429"/>
    </row>
    <row r="114" spans="2:17" ht="60.75" customHeight="1" x14ac:dyDescent="0.25">
      <c r="B114" s="189" t="s">
        <v>1306</v>
      </c>
      <c r="C114" s="189" t="s">
        <v>1296</v>
      </c>
      <c r="D114" s="189" t="s">
        <v>1307</v>
      </c>
      <c r="E114" s="185">
        <v>1117503079</v>
      </c>
      <c r="F114" s="189" t="s">
        <v>763</v>
      </c>
      <c r="G114" s="101" t="s">
        <v>263</v>
      </c>
      <c r="H114" s="196">
        <v>40534</v>
      </c>
      <c r="I114" s="185" t="s">
        <v>1308</v>
      </c>
      <c r="J114" s="142" t="s">
        <v>1283</v>
      </c>
      <c r="K114" s="178" t="s">
        <v>1309</v>
      </c>
      <c r="L114" s="142" t="s">
        <v>1310</v>
      </c>
      <c r="M114" s="185" t="s">
        <v>135</v>
      </c>
      <c r="N114" s="185" t="s">
        <v>135</v>
      </c>
      <c r="O114" s="185" t="s">
        <v>135</v>
      </c>
      <c r="P114" s="428"/>
      <c r="Q114" s="429"/>
    </row>
    <row r="118" spans="2:17" ht="54" customHeight="1" x14ac:dyDescent="0.25">
      <c r="B118" s="21" t="s">
        <v>32</v>
      </c>
      <c r="C118" s="21" t="s">
        <v>48</v>
      </c>
      <c r="D118" s="197" t="s">
        <v>49</v>
      </c>
      <c r="E118" s="21" t="s">
        <v>50</v>
      </c>
      <c r="F118" s="304" t="s">
        <v>55</v>
      </c>
      <c r="G118" s="105"/>
    </row>
    <row r="119" spans="2:17" ht="120.75" customHeight="1" x14ac:dyDescent="0.2">
      <c r="B119" s="466" t="s">
        <v>52</v>
      </c>
      <c r="C119" s="104" t="s">
        <v>126</v>
      </c>
      <c r="D119" s="185">
        <v>25</v>
      </c>
      <c r="E119" s="185">
        <v>25</v>
      </c>
      <c r="F119" s="425">
        <f>+E119+E120+E121</f>
        <v>60</v>
      </c>
      <c r="G119" s="105"/>
    </row>
    <row r="120" spans="2:17" ht="76.150000000000006" customHeight="1" x14ac:dyDescent="0.2">
      <c r="B120" s="466"/>
      <c r="C120" s="104" t="s">
        <v>127</v>
      </c>
      <c r="D120" s="189">
        <v>25</v>
      </c>
      <c r="E120" s="185">
        <v>25</v>
      </c>
      <c r="F120" s="467"/>
      <c r="G120" s="105"/>
    </row>
    <row r="121" spans="2:17" ht="69" customHeight="1" x14ac:dyDescent="0.2">
      <c r="B121" s="466"/>
      <c r="C121" s="104" t="s">
        <v>128</v>
      </c>
      <c r="D121" s="185">
        <v>10</v>
      </c>
      <c r="E121" s="185">
        <v>10</v>
      </c>
      <c r="F121" s="426"/>
      <c r="G121" s="105"/>
    </row>
    <row r="122" spans="2:17" x14ac:dyDescent="0.25">
      <c r="C122" s="42"/>
    </row>
    <row r="125" spans="2:17" x14ac:dyDescent="0.25">
      <c r="B125" s="68" t="s">
        <v>56</v>
      </c>
    </row>
    <row r="128" spans="2:17" x14ac:dyDescent="0.25">
      <c r="B128" s="22" t="s">
        <v>32</v>
      </c>
      <c r="C128" s="22" t="s">
        <v>57</v>
      </c>
      <c r="D128" s="21" t="s">
        <v>50</v>
      </c>
      <c r="E128" s="21" t="s">
        <v>15</v>
      </c>
    </row>
    <row r="129" spans="2:5" ht="28.5" x14ac:dyDescent="0.25">
      <c r="B129" s="70" t="s">
        <v>58</v>
      </c>
      <c r="C129" s="71">
        <v>40</v>
      </c>
      <c r="D129" s="185">
        <f>+E102</f>
        <v>0</v>
      </c>
      <c r="E129" s="422">
        <f>+D129+D130</f>
        <v>60</v>
      </c>
    </row>
    <row r="130" spans="2:5" ht="42.75" x14ac:dyDescent="0.25">
      <c r="B130" s="70" t="s">
        <v>59</v>
      </c>
      <c r="C130" s="71">
        <v>60</v>
      </c>
      <c r="D130" s="185">
        <f>+F119</f>
        <v>60</v>
      </c>
      <c r="E130" s="423"/>
    </row>
  </sheetData>
  <mergeCells count="94">
    <mergeCell ref="P113:Q113"/>
    <mergeCell ref="P114:Q114"/>
    <mergeCell ref="B119:B121"/>
    <mergeCell ref="F119:F121"/>
    <mergeCell ref="E129:E130"/>
    <mergeCell ref="P110:Q112"/>
    <mergeCell ref="B110:B112"/>
    <mergeCell ref="C110:C112"/>
    <mergeCell ref="D110:D112"/>
    <mergeCell ref="E110:E112"/>
    <mergeCell ref="F110:F112"/>
    <mergeCell ref="G110:G112"/>
    <mergeCell ref="H110:H112"/>
    <mergeCell ref="I110:I112"/>
    <mergeCell ref="M110:M112"/>
    <mergeCell ref="N110:N112"/>
    <mergeCell ref="O110:O112"/>
    <mergeCell ref="J109:L109"/>
    <mergeCell ref="P109:Q109"/>
    <mergeCell ref="M77:M78"/>
    <mergeCell ref="N77:N78"/>
    <mergeCell ref="O77:O78"/>
    <mergeCell ref="P77:Q78"/>
    <mergeCell ref="B81:N81"/>
    <mergeCell ref="D84:E84"/>
    <mergeCell ref="D85:E85"/>
    <mergeCell ref="B88:P88"/>
    <mergeCell ref="B91:N91"/>
    <mergeCell ref="E102:E104"/>
    <mergeCell ref="B107:N107"/>
    <mergeCell ref="N71:N72"/>
    <mergeCell ref="O71:O72"/>
    <mergeCell ref="B77:B78"/>
    <mergeCell ref="C77:C78"/>
    <mergeCell ref="D77:D78"/>
    <mergeCell ref="E77:E78"/>
    <mergeCell ref="F77:F78"/>
    <mergeCell ref="G77:G78"/>
    <mergeCell ref="H77:H78"/>
    <mergeCell ref="I77:I78"/>
    <mergeCell ref="D73:D74"/>
    <mergeCell ref="E73:E74"/>
    <mergeCell ref="F73:F74"/>
    <mergeCell ref="G73:G74"/>
    <mergeCell ref="G71:G72"/>
    <mergeCell ref="H71:H72"/>
    <mergeCell ref="I71:I72"/>
    <mergeCell ref="J71:L71"/>
    <mergeCell ref="M71:M72"/>
    <mergeCell ref="A71:A72"/>
    <mergeCell ref="B71:B72"/>
    <mergeCell ref="C71:C72"/>
    <mergeCell ref="D71:D72"/>
    <mergeCell ref="E71:E72"/>
    <mergeCell ref="B51:B52"/>
    <mergeCell ref="C51:C52"/>
    <mergeCell ref="D51:E51"/>
    <mergeCell ref="C55:N55"/>
    <mergeCell ref="B57:N57"/>
    <mergeCell ref="B2:P2"/>
    <mergeCell ref="B4:P4"/>
    <mergeCell ref="C6:N6"/>
    <mergeCell ref="C7:N7"/>
    <mergeCell ref="C8:N8"/>
    <mergeCell ref="P73:Q74"/>
    <mergeCell ref="M73:M74"/>
    <mergeCell ref="N73:N74"/>
    <mergeCell ref="O73:O74"/>
    <mergeCell ref="C9:N9"/>
    <mergeCell ref="O63:P63"/>
    <mergeCell ref="C10:E10"/>
    <mergeCell ref="E39:E40"/>
    <mergeCell ref="M44:N44"/>
    <mergeCell ref="O60:P60"/>
    <mergeCell ref="O61:P61"/>
    <mergeCell ref="O62:P62"/>
    <mergeCell ref="B14:C21"/>
    <mergeCell ref="P71:Q72"/>
    <mergeCell ref="B69:N69"/>
    <mergeCell ref="F71:F72"/>
    <mergeCell ref="B73:B76"/>
    <mergeCell ref="C73:C76"/>
    <mergeCell ref="D75:D76"/>
    <mergeCell ref="H73:H74"/>
    <mergeCell ref="I73:I74"/>
    <mergeCell ref="P75:Q76"/>
    <mergeCell ref="M75:M76"/>
    <mergeCell ref="N75:N76"/>
    <mergeCell ref="O75:O76"/>
    <mergeCell ref="E75:E76"/>
    <mergeCell ref="F75:F76"/>
    <mergeCell ref="G75:G76"/>
    <mergeCell ref="H75:H76"/>
    <mergeCell ref="I75:I76"/>
  </mergeCells>
  <dataValidations count="2">
    <dataValidation type="decimal" allowBlank="1" showInputMessage="1" showErrorMessage="1" sqref="WVH983046 WLL983046 C65542 IV65542 SR65542 ACN65542 AMJ65542 AWF65542 BGB65542 BPX65542 BZT65542 CJP65542 CTL65542 DDH65542 DND65542 DWZ65542 EGV65542 EQR65542 FAN65542 FKJ65542 FUF65542 GEB65542 GNX65542 GXT65542 HHP65542 HRL65542 IBH65542 ILD65542 IUZ65542 JEV65542 JOR65542 JYN65542 KIJ65542 KSF65542 LCB65542 LLX65542 LVT65542 MFP65542 MPL65542 MZH65542 NJD65542 NSZ65542 OCV65542 OMR65542 OWN65542 PGJ65542 PQF65542 QAB65542 QJX65542 QTT65542 RDP65542 RNL65542 RXH65542 SHD65542 SQZ65542 TAV65542 TKR65542 TUN65542 UEJ65542 UOF65542 UYB65542 VHX65542 VRT65542 WBP65542 WLL65542 WVH65542 C131078 IV131078 SR131078 ACN131078 AMJ131078 AWF131078 BGB131078 BPX131078 BZT131078 CJP131078 CTL131078 DDH131078 DND131078 DWZ131078 EGV131078 EQR131078 FAN131078 FKJ131078 FUF131078 GEB131078 GNX131078 GXT131078 HHP131078 HRL131078 IBH131078 ILD131078 IUZ131078 JEV131078 JOR131078 JYN131078 KIJ131078 KSF131078 LCB131078 LLX131078 LVT131078 MFP131078 MPL131078 MZH131078 NJD131078 NSZ131078 OCV131078 OMR131078 OWN131078 PGJ131078 PQF131078 QAB131078 QJX131078 QTT131078 RDP131078 RNL131078 RXH131078 SHD131078 SQZ131078 TAV131078 TKR131078 TUN131078 UEJ131078 UOF131078 UYB131078 VHX131078 VRT131078 WBP131078 WLL131078 WVH131078 C196614 IV196614 SR196614 ACN196614 AMJ196614 AWF196614 BGB196614 BPX196614 BZT196614 CJP196614 CTL196614 DDH196614 DND196614 DWZ196614 EGV196614 EQR196614 FAN196614 FKJ196614 FUF196614 GEB196614 GNX196614 GXT196614 HHP196614 HRL196614 IBH196614 ILD196614 IUZ196614 JEV196614 JOR196614 JYN196614 KIJ196614 KSF196614 LCB196614 LLX196614 LVT196614 MFP196614 MPL196614 MZH196614 NJD196614 NSZ196614 OCV196614 OMR196614 OWN196614 PGJ196614 PQF196614 QAB196614 QJX196614 QTT196614 RDP196614 RNL196614 RXH196614 SHD196614 SQZ196614 TAV196614 TKR196614 TUN196614 UEJ196614 UOF196614 UYB196614 VHX196614 VRT196614 WBP196614 WLL196614 WVH196614 C262150 IV262150 SR262150 ACN262150 AMJ262150 AWF262150 BGB262150 BPX262150 BZT262150 CJP262150 CTL262150 DDH262150 DND262150 DWZ262150 EGV262150 EQR262150 FAN262150 FKJ262150 FUF262150 GEB262150 GNX262150 GXT262150 HHP262150 HRL262150 IBH262150 ILD262150 IUZ262150 JEV262150 JOR262150 JYN262150 KIJ262150 KSF262150 LCB262150 LLX262150 LVT262150 MFP262150 MPL262150 MZH262150 NJD262150 NSZ262150 OCV262150 OMR262150 OWN262150 PGJ262150 PQF262150 QAB262150 QJX262150 QTT262150 RDP262150 RNL262150 RXH262150 SHD262150 SQZ262150 TAV262150 TKR262150 TUN262150 UEJ262150 UOF262150 UYB262150 VHX262150 VRT262150 WBP262150 WLL262150 WVH262150 C327686 IV327686 SR327686 ACN327686 AMJ327686 AWF327686 BGB327686 BPX327686 BZT327686 CJP327686 CTL327686 DDH327686 DND327686 DWZ327686 EGV327686 EQR327686 FAN327686 FKJ327686 FUF327686 GEB327686 GNX327686 GXT327686 HHP327686 HRL327686 IBH327686 ILD327686 IUZ327686 JEV327686 JOR327686 JYN327686 KIJ327686 KSF327686 LCB327686 LLX327686 LVT327686 MFP327686 MPL327686 MZH327686 NJD327686 NSZ327686 OCV327686 OMR327686 OWN327686 PGJ327686 PQF327686 QAB327686 QJX327686 QTT327686 RDP327686 RNL327686 RXH327686 SHD327686 SQZ327686 TAV327686 TKR327686 TUN327686 UEJ327686 UOF327686 UYB327686 VHX327686 VRT327686 WBP327686 WLL327686 WVH327686 C393222 IV393222 SR393222 ACN393222 AMJ393222 AWF393222 BGB393222 BPX393222 BZT393222 CJP393222 CTL393222 DDH393222 DND393222 DWZ393222 EGV393222 EQR393222 FAN393222 FKJ393222 FUF393222 GEB393222 GNX393222 GXT393222 HHP393222 HRL393222 IBH393222 ILD393222 IUZ393222 JEV393222 JOR393222 JYN393222 KIJ393222 KSF393222 LCB393222 LLX393222 LVT393222 MFP393222 MPL393222 MZH393222 NJD393222 NSZ393222 OCV393222 OMR393222 OWN393222 PGJ393222 PQF393222 QAB393222 QJX393222 QTT393222 RDP393222 RNL393222 RXH393222 SHD393222 SQZ393222 TAV393222 TKR393222 TUN393222 UEJ393222 UOF393222 UYB393222 VHX393222 VRT393222 WBP393222 WLL393222 WVH393222 C458758 IV458758 SR458758 ACN458758 AMJ458758 AWF458758 BGB458758 BPX458758 BZT458758 CJP458758 CTL458758 DDH458758 DND458758 DWZ458758 EGV458758 EQR458758 FAN458758 FKJ458758 FUF458758 GEB458758 GNX458758 GXT458758 HHP458758 HRL458758 IBH458758 ILD458758 IUZ458758 JEV458758 JOR458758 JYN458758 KIJ458758 KSF458758 LCB458758 LLX458758 LVT458758 MFP458758 MPL458758 MZH458758 NJD458758 NSZ458758 OCV458758 OMR458758 OWN458758 PGJ458758 PQF458758 QAB458758 QJX458758 QTT458758 RDP458758 RNL458758 RXH458758 SHD458758 SQZ458758 TAV458758 TKR458758 TUN458758 UEJ458758 UOF458758 UYB458758 VHX458758 VRT458758 WBP458758 WLL458758 WVH458758 C524294 IV524294 SR524294 ACN524294 AMJ524294 AWF524294 BGB524294 BPX524294 BZT524294 CJP524294 CTL524294 DDH524294 DND524294 DWZ524294 EGV524294 EQR524294 FAN524294 FKJ524294 FUF524294 GEB524294 GNX524294 GXT524294 HHP524294 HRL524294 IBH524294 ILD524294 IUZ524294 JEV524294 JOR524294 JYN524294 KIJ524294 KSF524294 LCB524294 LLX524294 LVT524294 MFP524294 MPL524294 MZH524294 NJD524294 NSZ524294 OCV524294 OMR524294 OWN524294 PGJ524294 PQF524294 QAB524294 QJX524294 QTT524294 RDP524294 RNL524294 RXH524294 SHD524294 SQZ524294 TAV524294 TKR524294 TUN524294 UEJ524294 UOF524294 UYB524294 VHX524294 VRT524294 WBP524294 WLL524294 WVH524294 C589830 IV589830 SR589830 ACN589830 AMJ589830 AWF589830 BGB589830 BPX589830 BZT589830 CJP589830 CTL589830 DDH589830 DND589830 DWZ589830 EGV589830 EQR589830 FAN589830 FKJ589830 FUF589830 GEB589830 GNX589830 GXT589830 HHP589830 HRL589830 IBH589830 ILD589830 IUZ589830 JEV589830 JOR589830 JYN589830 KIJ589830 KSF589830 LCB589830 LLX589830 LVT589830 MFP589830 MPL589830 MZH589830 NJD589830 NSZ589830 OCV589830 OMR589830 OWN589830 PGJ589830 PQF589830 QAB589830 QJX589830 QTT589830 RDP589830 RNL589830 RXH589830 SHD589830 SQZ589830 TAV589830 TKR589830 TUN589830 UEJ589830 UOF589830 UYB589830 VHX589830 VRT589830 WBP589830 WLL589830 WVH589830 C655366 IV655366 SR655366 ACN655366 AMJ655366 AWF655366 BGB655366 BPX655366 BZT655366 CJP655366 CTL655366 DDH655366 DND655366 DWZ655366 EGV655366 EQR655366 FAN655366 FKJ655366 FUF655366 GEB655366 GNX655366 GXT655366 HHP655366 HRL655366 IBH655366 ILD655366 IUZ655366 JEV655366 JOR655366 JYN655366 KIJ655366 KSF655366 LCB655366 LLX655366 LVT655366 MFP655366 MPL655366 MZH655366 NJD655366 NSZ655366 OCV655366 OMR655366 OWN655366 PGJ655366 PQF655366 QAB655366 QJX655366 QTT655366 RDP655366 RNL655366 RXH655366 SHD655366 SQZ655366 TAV655366 TKR655366 TUN655366 UEJ655366 UOF655366 UYB655366 VHX655366 VRT655366 WBP655366 WLL655366 WVH655366 C720902 IV720902 SR720902 ACN720902 AMJ720902 AWF720902 BGB720902 BPX720902 BZT720902 CJP720902 CTL720902 DDH720902 DND720902 DWZ720902 EGV720902 EQR720902 FAN720902 FKJ720902 FUF720902 GEB720902 GNX720902 GXT720902 HHP720902 HRL720902 IBH720902 ILD720902 IUZ720902 JEV720902 JOR720902 JYN720902 KIJ720902 KSF720902 LCB720902 LLX720902 LVT720902 MFP720902 MPL720902 MZH720902 NJD720902 NSZ720902 OCV720902 OMR720902 OWN720902 PGJ720902 PQF720902 QAB720902 QJX720902 QTT720902 RDP720902 RNL720902 RXH720902 SHD720902 SQZ720902 TAV720902 TKR720902 TUN720902 UEJ720902 UOF720902 UYB720902 VHX720902 VRT720902 WBP720902 WLL720902 WVH720902 C786438 IV786438 SR786438 ACN786438 AMJ786438 AWF786438 BGB786438 BPX786438 BZT786438 CJP786438 CTL786438 DDH786438 DND786438 DWZ786438 EGV786438 EQR786438 FAN786438 FKJ786438 FUF786438 GEB786438 GNX786438 GXT786438 HHP786438 HRL786438 IBH786438 ILD786438 IUZ786438 JEV786438 JOR786438 JYN786438 KIJ786438 KSF786438 LCB786438 LLX786438 LVT786438 MFP786438 MPL786438 MZH786438 NJD786438 NSZ786438 OCV786438 OMR786438 OWN786438 PGJ786438 PQF786438 QAB786438 QJX786438 QTT786438 RDP786438 RNL786438 RXH786438 SHD786438 SQZ786438 TAV786438 TKR786438 TUN786438 UEJ786438 UOF786438 UYB786438 VHX786438 VRT786438 WBP786438 WLL786438 WVH786438 C851974 IV851974 SR851974 ACN851974 AMJ851974 AWF851974 BGB851974 BPX851974 BZT851974 CJP851974 CTL851974 DDH851974 DND851974 DWZ851974 EGV851974 EQR851974 FAN851974 FKJ851974 FUF851974 GEB851974 GNX851974 GXT851974 HHP851974 HRL851974 IBH851974 ILD851974 IUZ851974 JEV851974 JOR851974 JYN851974 KIJ851974 KSF851974 LCB851974 LLX851974 LVT851974 MFP851974 MPL851974 MZH851974 NJD851974 NSZ851974 OCV851974 OMR851974 OWN851974 PGJ851974 PQF851974 QAB851974 QJX851974 QTT851974 RDP851974 RNL851974 RXH851974 SHD851974 SQZ851974 TAV851974 TKR851974 TUN851974 UEJ851974 UOF851974 UYB851974 VHX851974 VRT851974 WBP851974 WLL851974 WVH851974 C917510 IV917510 SR917510 ACN917510 AMJ917510 AWF917510 BGB917510 BPX917510 BZT917510 CJP917510 CTL917510 DDH917510 DND917510 DWZ917510 EGV917510 EQR917510 FAN917510 FKJ917510 FUF917510 GEB917510 GNX917510 GXT917510 HHP917510 HRL917510 IBH917510 ILD917510 IUZ917510 JEV917510 JOR917510 JYN917510 KIJ917510 KSF917510 LCB917510 LLX917510 LVT917510 MFP917510 MPL917510 MZH917510 NJD917510 NSZ917510 OCV917510 OMR917510 OWN917510 PGJ917510 PQF917510 QAB917510 QJX917510 QTT917510 RDP917510 RNL917510 RXH917510 SHD917510 SQZ917510 TAV917510 TKR917510 TUN917510 UEJ917510 UOF917510 UYB917510 VHX917510 VRT917510 WBP917510 WLL917510 WVH917510 C983046 IV983046 SR983046 ACN983046 AMJ983046 AWF983046 BGB983046 BPX983046 BZT983046 CJP983046 CTL983046 DDH983046 DND983046 DWZ983046 EGV983046 EQR983046 FAN983046 FKJ983046 FUF983046 GEB983046 GNX983046 GXT983046 HHP983046 HRL983046 IBH983046 ILD983046 IUZ983046 JEV983046 JOR983046 JYN983046 KIJ983046 KSF983046 LCB983046 LLX983046 LVT983046 MFP983046 MPL983046 MZH983046 NJD983046 NSZ983046 OCV983046 OMR983046 OWN983046 PGJ983046 PQF983046 QAB983046 QJX983046 QTT983046 RDP983046 RNL983046 RXH983046 SHD983046 SQZ983046 TAV983046 TKR983046 TUN983046 UEJ983046 UOF983046 UYB983046 VHX983046 VRT983046 WBP983046 WVH23:WVH43 WLL23:WLL43 WBP23:WBP43 VRT23:VRT43 VHX23:VHX43 UYB23:UYB43 UOF23:UOF43 UEJ23:UEJ43 TUN23:TUN43 TKR23:TKR43 TAV23:TAV43 SQZ23:SQZ43 SHD23:SHD43 RXH23:RXH43 RNL23:RNL43 RDP23:RDP43 QTT23:QTT43 QJX23:QJX43 QAB23:QAB43 PQF23:PQF43 PGJ23:PGJ43 OWN23:OWN43 OMR23:OMR43 OCV23:OCV43 NSZ23:NSZ43 NJD23:NJD43 MZH23:MZH43 MPL23:MPL43 MFP23:MFP43 LVT23:LVT43 LLX23:LLX43 LCB23:LCB43 KSF23:KSF43 KIJ23:KIJ43 JYN23:JYN43 JOR23:JOR43 JEV23:JEV43 IUZ23:IUZ43 ILD23:ILD43 IBH23:IBH43 HRL23:HRL43 HHP23:HHP43 GXT23:GXT43 GNX23:GNX43 GEB23:GEB43 FUF23:FUF43 FKJ23:FKJ43 FAN23:FAN43 EQR23:EQR43 EGV23:EGV43 DWZ23:DWZ43 DND23:DND43 DDH23:DDH43 CTL23:CTL43 CJP23:CJP43 BZT23:BZT43 BPX23:BPX43 BGB23:BGB43 AWF23:AWF43 AMJ23:AMJ43 ACN23:ACN43 SR23:SR43 IV23:IV43">
      <formula1>0</formula1>
      <formula2>1</formula2>
    </dataValidation>
    <dataValidation type="list" allowBlank="1" showInputMessage="1" showErrorMessage="1" sqref="WVE983046 A65542 IS65542 SO65542 ACK65542 AMG65542 AWC65542 BFY65542 BPU65542 BZQ65542 CJM65542 CTI65542 DDE65542 DNA65542 DWW65542 EGS65542 EQO65542 FAK65542 FKG65542 FUC65542 GDY65542 GNU65542 GXQ65542 HHM65542 HRI65542 IBE65542 ILA65542 IUW65542 JES65542 JOO65542 JYK65542 KIG65542 KSC65542 LBY65542 LLU65542 LVQ65542 MFM65542 MPI65542 MZE65542 NJA65542 NSW65542 OCS65542 OMO65542 OWK65542 PGG65542 PQC65542 PZY65542 QJU65542 QTQ65542 RDM65542 RNI65542 RXE65542 SHA65542 SQW65542 TAS65542 TKO65542 TUK65542 UEG65542 UOC65542 UXY65542 VHU65542 VRQ65542 WBM65542 WLI65542 WVE65542 A131078 IS131078 SO131078 ACK131078 AMG131078 AWC131078 BFY131078 BPU131078 BZQ131078 CJM131078 CTI131078 DDE131078 DNA131078 DWW131078 EGS131078 EQO131078 FAK131078 FKG131078 FUC131078 GDY131078 GNU131078 GXQ131078 HHM131078 HRI131078 IBE131078 ILA131078 IUW131078 JES131078 JOO131078 JYK131078 KIG131078 KSC131078 LBY131078 LLU131078 LVQ131078 MFM131078 MPI131078 MZE131078 NJA131078 NSW131078 OCS131078 OMO131078 OWK131078 PGG131078 PQC131078 PZY131078 QJU131078 QTQ131078 RDM131078 RNI131078 RXE131078 SHA131078 SQW131078 TAS131078 TKO131078 TUK131078 UEG131078 UOC131078 UXY131078 VHU131078 VRQ131078 WBM131078 WLI131078 WVE131078 A196614 IS196614 SO196614 ACK196614 AMG196614 AWC196614 BFY196614 BPU196614 BZQ196614 CJM196614 CTI196614 DDE196614 DNA196614 DWW196614 EGS196614 EQO196614 FAK196614 FKG196614 FUC196614 GDY196614 GNU196614 GXQ196614 HHM196614 HRI196614 IBE196614 ILA196614 IUW196614 JES196614 JOO196614 JYK196614 KIG196614 KSC196614 LBY196614 LLU196614 LVQ196614 MFM196614 MPI196614 MZE196614 NJA196614 NSW196614 OCS196614 OMO196614 OWK196614 PGG196614 PQC196614 PZY196614 QJU196614 QTQ196614 RDM196614 RNI196614 RXE196614 SHA196614 SQW196614 TAS196614 TKO196614 TUK196614 UEG196614 UOC196614 UXY196614 VHU196614 VRQ196614 WBM196614 WLI196614 WVE196614 A262150 IS262150 SO262150 ACK262150 AMG262150 AWC262150 BFY262150 BPU262150 BZQ262150 CJM262150 CTI262150 DDE262150 DNA262150 DWW262150 EGS262150 EQO262150 FAK262150 FKG262150 FUC262150 GDY262150 GNU262150 GXQ262150 HHM262150 HRI262150 IBE262150 ILA262150 IUW262150 JES262150 JOO262150 JYK262150 KIG262150 KSC262150 LBY262150 LLU262150 LVQ262150 MFM262150 MPI262150 MZE262150 NJA262150 NSW262150 OCS262150 OMO262150 OWK262150 PGG262150 PQC262150 PZY262150 QJU262150 QTQ262150 RDM262150 RNI262150 RXE262150 SHA262150 SQW262150 TAS262150 TKO262150 TUK262150 UEG262150 UOC262150 UXY262150 VHU262150 VRQ262150 WBM262150 WLI262150 WVE262150 A327686 IS327686 SO327686 ACK327686 AMG327686 AWC327686 BFY327686 BPU327686 BZQ327686 CJM327686 CTI327686 DDE327686 DNA327686 DWW327686 EGS327686 EQO327686 FAK327686 FKG327686 FUC327686 GDY327686 GNU327686 GXQ327686 HHM327686 HRI327686 IBE327686 ILA327686 IUW327686 JES327686 JOO327686 JYK327686 KIG327686 KSC327686 LBY327686 LLU327686 LVQ327686 MFM327686 MPI327686 MZE327686 NJA327686 NSW327686 OCS327686 OMO327686 OWK327686 PGG327686 PQC327686 PZY327686 QJU327686 QTQ327686 RDM327686 RNI327686 RXE327686 SHA327686 SQW327686 TAS327686 TKO327686 TUK327686 UEG327686 UOC327686 UXY327686 VHU327686 VRQ327686 WBM327686 WLI327686 WVE327686 A393222 IS393222 SO393222 ACK393222 AMG393222 AWC393222 BFY393222 BPU393222 BZQ393222 CJM393222 CTI393222 DDE393222 DNA393222 DWW393222 EGS393222 EQO393222 FAK393222 FKG393222 FUC393222 GDY393222 GNU393222 GXQ393222 HHM393222 HRI393222 IBE393222 ILA393222 IUW393222 JES393222 JOO393222 JYK393222 KIG393222 KSC393222 LBY393222 LLU393222 LVQ393222 MFM393222 MPI393222 MZE393222 NJA393222 NSW393222 OCS393222 OMO393222 OWK393222 PGG393222 PQC393222 PZY393222 QJU393222 QTQ393222 RDM393222 RNI393222 RXE393222 SHA393222 SQW393222 TAS393222 TKO393222 TUK393222 UEG393222 UOC393222 UXY393222 VHU393222 VRQ393222 WBM393222 WLI393222 WVE393222 A458758 IS458758 SO458758 ACK458758 AMG458758 AWC458758 BFY458758 BPU458758 BZQ458758 CJM458758 CTI458758 DDE458758 DNA458758 DWW458758 EGS458758 EQO458758 FAK458758 FKG458758 FUC458758 GDY458758 GNU458758 GXQ458758 HHM458758 HRI458758 IBE458758 ILA458758 IUW458758 JES458758 JOO458758 JYK458758 KIG458758 KSC458758 LBY458758 LLU458758 LVQ458758 MFM458758 MPI458758 MZE458758 NJA458758 NSW458758 OCS458758 OMO458758 OWK458758 PGG458758 PQC458758 PZY458758 QJU458758 QTQ458758 RDM458758 RNI458758 RXE458758 SHA458758 SQW458758 TAS458758 TKO458758 TUK458758 UEG458758 UOC458758 UXY458758 VHU458758 VRQ458758 WBM458758 WLI458758 WVE458758 A524294 IS524294 SO524294 ACK524294 AMG524294 AWC524294 BFY524294 BPU524294 BZQ524294 CJM524294 CTI524294 DDE524294 DNA524294 DWW524294 EGS524294 EQO524294 FAK524294 FKG524294 FUC524294 GDY524294 GNU524294 GXQ524294 HHM524294 HRI524294 IBE524294 ILA524294 IUW524294 JES524294 JOO524294 JYK524294 KIG524294 KSC524294 LBY524294 LLU524294 LVQ524294 MFM524294 MPI524294 MZE524294 NJA524294 NSW524294 OCS524294 OMO524294 OWK524294 PGG524294 PQC524294 PZY524294 QJU524294 QTQ524294 RDM524294 RNI524294 RXE524294 SHA524294 SQW524294 TAS524294 TKO524294 TUK524294 UEG524294 UOC524294 UXY524294 VHU524294 VRQ524294 WBM524294 WLI524294 WVE524294 A589830 IS589830 SO589830 ACK589830 AMG589830 AWC589830 BFY589830 BPU589830 BZQ589830 CJM589830 CTI589830 DDE589830 DNA589830 DWW589830 EGS589830 EQO589830 FAK589830 FKG589830 FUC589830 GDY589830 GNU589830 GXQ589830 HHM589830 HRI589830 IBE589830 ILA589830 IUW589830 JES589830 JOO589830 JYK589830 KIG589830 KSC589830 LBY589830 LLU589830 LVQ589830 MFM589830 MPI589830 MZE589830 NJA589830 NSW589830 OCS589830 OMO589830 OWK589830 PGG589830 PQC589830 PZY589830 QJU589830 QTQ589830 RDM589830 RNI589830 RXE589830 SHA589830 SQW589830 TAS589830 TKO589830 TUK589830 UEG589830 UOC589830 UXY589830 VHU589830 VRQ589830 WBM589830 WLI589830 WVE589830 A655366 IS655366 SO655366 ACK655366 AMG655366 AWC655366 BFY655366 BPU655366 BZQ655366 CJM655366 CTI655366 DDE655366 DNA655366 DWW655366 EGS655366 EQO655366 FAK655366 FKG655366 FUC655366 GDY655366 GNU655366 GXQ655366 HHM655366 HRI655366 IBE655366 ILA655366 IUW655366 JES655366 JOO655366 JYK655366 KIG655366 KSC655366 LBY655366 LLU655366 LVQ655366 MFM655366 MPI655366 MZE655366 NJA655366 NSW655366 OCS655366 OMO655366 OWK655366 PGG655366 PQC655366 PZY655366 QJU655366 QTQ655366 RDM655366 RNI655366 RXE655366 SHA655366 SQW655366 TAS655366 TKO655366 TUK655366 UEG655366 UOC655366 UXY655366 VHU655366 VRQ655366 WBM655366 WLI655366 WVE655366 A720902 IS720902 SO720902 ACK720902 AMG720902 AWC720902 BFY720902 BPU720902 BZQ720902 CJM720902 CTI720902 DDE720902 DNA720902 DWW720902 EGS720902 EQO720902 FAK720902 FKG720902 FUC720902 GDY720902 GNU720902 GXQ720902 HHM720902 HRI720902 IBE720902 ILA720902 IUW720902 JES720902 JOO720902 JYK720902 KIG720902 KSC720902 LBY720902 LLU720902 LVQ720902 MFM720902 MPI720902 MZE720902 NJA720902 NSW720902 OCS720902 OMO720902 OWK720902 PGG720902 PQC720902 PZY720902 QJU720902 QTQ720902 RDM720902 RNI720902 RXE720902 SHA720902 SQW720902 TAS720902 TKO720902 TUK720902 UEG720902 UOC720902 UXY720902 VHU720902 VRQ720902 WBM720902 WLI720902 WVE720902 A786438 IS786438 SO786438 ACK786438 AMG786438 AWC786438 BFY786438 BPU786438 BZQ786438 CJM786438 CTI786438 DDE786438 DNA786438 DWW786438 EGS786438 EQO786438 FAK786438 FKG786438 FUC786438 GDY786438 GNU786438 GXQ786438 HHM786438 HRI786438 IBE786438 ILA786438 IUW786438 JES786438 JOO786438 JYK786438 KIG786438 KSC786438 LBY786438 LLU786438 LVQ786438 MFM786438 MPI786438 MZE786438 NJA786438 NSW786438 OCS786438 OMO786438 OWK786438 PGG786438 PQC786438 PZY786438 QJU786438 QTQ786438 RDM786438 RNI786438 RXE786438 SHA786438 SQW786438 TAS786438 TKO786438 TUK786438 UEG786438 UOC786438 UXY786438 VHU786438 VRQ786438 WBM786438 WLI786438 WVE786438 A851974 IS851974 SO851974 ACK851974 AMG851974 AWC851974 BFY851974 BPU851974 BZQ851974 CJM851974 CTI851974 DDE851974 DNA851974 DWW851974 EGS851974 EQO851974 FAK851974 FKG851974 FUC851974 GDY851974 GNU851974 GXQ851974 HHM851974 HRI851974 IBE851974 ILA851974 IUW851974 JES851974 JOO851974 JYK851974 KIG851974 KSC851974 LBY851974 LLU851974 LVQ851974 MFM851974 MPI851974 MZE851974 NJA851974 NSW851974 OCS851974 OMO851974 OWK851974 PGG851974 PQC851974 PZY851974 QJU851974 QTQ851974 RDM851974 RNI851974 RXE851974 SHA851974 SQW851974 TAS851974 TKO851974 TUK851974 UEG851974 UOC851974 UXY851974 VHU851974 VRQ851974 WBM851974 WLI851974 WVE851974 A917510 IS917510 SO917510 ACK917510 AMG917510 AWC917510 BFY917510 BPU917510 BZQ917510 CJM917510 CTI917510 DDE917510 DNA917510 DWW917510 EGS917510 EQO917510 FAK917510 FKG917510 FUC917510 GDY917510 GNU917510 GXQ917510 HHM917510 HRI917510 IBE917510 ILA917510 IUW917510 JES917510 JOO917510 JYK917510 KIG917510 KSC917510 LBY917510 LLU917510 LVQ917510 MFM917510 MPI917510 MZE917510 NJA917510 NSW917510 OCS917510 OMO917510 OWK917510 PGG917510 PQC917510 PZY917510 QJU917510 QTQ917510 RDM917510 RNI917510 RXE917510 SHA917510 SQW917510 TAS917510 TKO917510 TUK917510 UEG917510 UOC917510 UXY917510 VHU917510 VRQ917510 WBM917510 WLI917510 WVE917510 A983046 IS983046 SO983046 ACK983046 AMG983046 AWC983046 BFY983046 BPU983046 BZQ983046 CJM983046 CTI983046 DDE983046 DNA983046 DWW983046 EGS983046 EQO983046 FAK983046 FKG983046 FUC983046 GDY983046 GNU983046 GXQ983046 HHM983046 HRI983046 IBE983046 ILA983046 IUW983046 JES983046 JOO983046 JYK983046 KIG983046 KSC983046 LBY983046 LLU983046 LVQ983046 MFM983046 MPI983046 MZE983046 NJA983046 NSW983046 OCS983046 OMO983046 OWK983046 PGG983046 PQC983046 PZY983046 QJU983046 QTQ983046 RDM983046 RNI983046 RXE983046 SHA983046 SQW983046 TAS983046 TKO983046 TUK983046 UEG983046 UOC983046 UXY983046 VHU983046 VRQ983046 WBM983046 WLI983046 WVE23:WVE43 WLI23:WLI43 WBM23:WBM43 VRQ23:VRQ43 VHU23:VHU43 UXY23:UXY43 UOC23:UOC43 UEG23:UEG43 TUK23:TUK43 TKO23:TKO43 TAS23:TAS43 SQW23:SQW43 SHA23:SHA43 RXE23:RXE43 RNI23:RNI43 RDM23:RDM43 QTQ23:QTQ43 QJU23:QJU43 PZY23:PZY43 PQC23:PQC43 PGG23:PGG43 OWK23:OWK43 OMO23:OMO43 OCS23:OCS43 NSW23:NSW43 NJA23:NJA43 MZE23:MZE43 MPI23:MPI43 MFM23:MFM43 LVQ23:LVQ43 LLU23:LLU43 LBY23:LBY43 KSC23:KSC43 KIG23:KIG43 JYK23:JYK43 JOO23:JOO43 JES23:JES43 IUW23:IUW43 ILA23:ILA43 IBE23:IBE43 HRI23:HRI43 HHM23:HHM43 GXQ23:GXQ43 GNU23:GNU43 GDY23:GDY43 FUC23:FUC43 FKG23:FKG43 FAK23:FAK43 EQO23:EQO43 EGS23:EGS43 DWW23:DWW43 DNA23:DNA43 DDE23:DDE43 CTI23:CTI43 CJM23:CJM43 BZQ23:BZQ43 BPU23:BPU43 BFY23:BFY43 AWC23:AWC43 AMG23:AMG43 ACK23:ACK43 SO23:SO43 IS23:IS43 A23:A43">
      <formula1>"1,2,3,4,5"</formula1>
    </dataValidation>
  </dataValidations>
  <pageMargins left="0.7" right="0.7" top="0.75" bottom="0.75" header="0.3" footer="0.3"/>
  <pageSetup orientation="portrait" horizontalDpi="4294967295" verticalDpi="4294967295"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60"/>
  <sheetViews>
    <sheetView tabSelected="1" topLeftCell="A25" zoomScale="80" zoomScaleNormal="80" workbookViewId="0">
      <selection activeCell="D40" sqref="D40"/>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38.28515625" style="44" customWidth="1"/>
    <col min="13" max="13" width="18.7109375" style="44" customWidth="1"/>
    <col min="14" max="14" width="22.140625" style="44" customWidth="1"/>
    <col min="15" max="15" width="26.140625" style="44" customWidth="1"/>
    <col min="16" max="16" width="19.5703125" style="44" bestFit="1" customWidth="1"/>
    <col min="17" max="17" width="21.71093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1273</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1311</v>
      </c>
      <c r="D10" s="420"/>
      <c r="E10" s="421"/>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8</v>
      </c>
      <c r="E15" s="3">
        <v>639730710</v>
      </c>
      <c r="F15" s="241">
        <v>270</v>
      </c>
      <c r="G15" s="57"/>
      <c r="I15" s="57"/>
      <c r="J15" s="57"/>
      <c r="K15" s="57"/>
      <c r="L15" s="57"/>
      <c r="M15" s="57"/>
      <c r="N15" s="55"/>
    </row>
    <row r="16" spans="2:16" x14ac:dyDescent="0.25">
      <c r="B16" s="493"/>
      <c r="C16" s="494"/>
      <c r="D16" s="303">
        <v>9</v>
      </c>
      <c r="E16" s="3">
        <v>3274211322</v>
      </c>
      <c r="F16" s="241">
        <v>1494</v>
      </c>
      <c r="G16" s="57"/>
      <c r="I16" s="57"/>
      <c r="J16" s="57"/>
      <c r="K16" s="57"/>
      <c r="L16" s="57"/>
      <c r="M16" s="57"/>
      <c r="N16" s="55"/>
    </row>
    <row r="17" spans="1:14" x14ac:dyDescent="0.25">
      <c r="B17" s="493"/>
      <c r="C17" s="494"/>
      <c r="D17" s="303">
        <v>10</v>
      </c>
      <c r="E17" s="3">
        <v>1838553610</v>
      </c>
      <c r="F17" s="241">
        <v>758</v>
      </c>
      <c r="G17" s="57"/>
      <c r="I17" s="57"/>
      <c r="J17" s="57"/>
      <c r="K17" s="57"/>
      <c r="L17" s="57"/>
      <c r="M17" s="57"/>
      <c r="N17" s="55"/>
    </row>
    <row r="18" spans="1:14" x14ac:dyDescent="0.25">
      <c r="B18" s="493"/>
      <c r="C18" s="494"/>
      <c r="D18" s="303">
        <v>16</v>
      </c>
      <c r="E18" s="3">
        <v>1755833774</v>
      </c>
      <c r="F18" s="241">
        <v>718</v>
      </c>
      <c r="G18" s="57"/>
      <c r="I18" s="57"/>
      <c r="J18" s="57"/>
      <c r="K18" s="57"/>
      <c r="L18" s="57"/>
      <c r="M18" s="57"/>
      <c r="N18" s="55"/>
    </row>
    <row r="19" spans="1:14" x14ac:dyDescent="0.25">
      <c r="B19" s="493"/>
      <c r="C19" s="494"/>
      <c r="D19" s="303">
        <v>17</v>
      </c>
      <c r="E19" s="3">
        <v>1200706876</v>
      </c>
      <c r="F19" s="241">
        <v>482</v>
      </c>
      <c r="G19" s="57"/>
      <c r="I19" s="57"/>
      <c r="J19" s="57"/>
      <c r="K19" s="57"/>
      <c r="L19" s="57"/>
      <c r="M19" s="57"/>
      <c r="N19" s="55"/>
    </row>
    <row r="20" spans="1:14" x14ac:dyDescent="0.25">
      <c r="B20" s="493"/>
      <c r="C20" s="494"/>
      <c r="D20" s="303">
        <v>18</v>
      </c>
      <c r="E20" s="3">
        <v>832050540</v>
      </c>
      <c r="F20" s="241">
        <v>342</v>
      </c>
      <c r="G20" s="57"/>
      <c r="I20" s="57"/>
      <c r="J20" s="57"/>
      <c r="K20" s="57"/>
      <c r="L20" s="57"/>
      <c r="M20" s="57"/>
      <c r="N20" s="55"/>
    </row>
    <row r="21" spans="1:14" ht="15.75" thickBot="1" x14ac:dyDescent="0.3">
      <c r="B21" s="495"/>
      <c r="C21" s="496"/>
      <c r="D21" s="303">
        <v>19</v>
      </c>
      <c r="E21" s="3">
        <v>1206358774</v>
      </c>
      <c r="F21" s="241">
        <v>548</v>
      </c>
      <c r="G21" s="57"/>
      <c r="I21" s="57"/>
      <c r="J21" s="57"/>
      <c r="K21" s="57"/>
      <c r="L21" s="57"/>
      <c r="M21" s="57"/>
      <c r="N21" s="55"/>
    </row>
    <row r="22" spans="1:14" ht="45.75" thickBot="1" x14ac:dyDescent="0.3">
      <c r="A22" s="60"/>
      <c r="B22" s="315" t="s">
        <v>14</v>
      </c>
      <c r="C22" s="315" t="s">
        <v>98</v>
      </c>
      <c r="E22" s="56"/>
      <c r="F22" s="56"/>
      <c r="G22" s="57"/>
      <c r="H22" s="56"/>
      <c r="I22" s="61"/>
      <c r="J22" s="61"/>
      <c r="K22" s="61"/>
      <c r="L22" s="61"/>
      <c r="M22" s="61"/>
    </row>
    <row r="23" spans="1:14" ht="15.75" thickBot="1" x14ac:dyDescent="0.3">
      <c r="A23" s="62">
        <v>1</v>
      </c>
      <c r="C23" s="5">
        <f>+F16*80%</f>
        <v>1195.2</v>
      </c>
      <c r="D23" s="57"/>
      <c r="E23" s="4">
        <f>E16</f>
        <v>3274211322</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322" t="s">
        <v>68</v>
      </c>
      <c r="D28" s="325"/>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325" t="s">
        <v>68</v>
      </c>
      <c r="D30" s="69"/>
      <c r="E30" s="42"/>
      <c r="F30" s="42"/>
      <c r="G30" s="42"/>
      <c r="H30" s="42"/>
      <c r="I30" s="54"/>
      <c r="J30" s="54"/>
      <c r="K30" s="54"/>
      <c r="L30" s="54"/>
      <c r="M30" s="54"/>
      <c r="N30" s="55"/>
    </row>
    <row r="31" spans="1:14" x14ac:dyDescent="0.25">
      <c r="A31" s="65"/>
      <c r="B31" s="69" t="s">
        <v>140</v>
      </c>
      <c r="C31" s="325" t="s">
        <v>68</v>
      </c>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47.5</v>
      </c>
      <c r="F38" s="42"/>
      <c r="G38" s="42"/>
      <c r="H38" s="42"/>
      <c r="I38" s="54"/>
      <c r="J38" s="54"/>
      <c r="K38" s="54"/>
      <c r="L38" s="54"/>
      <c r="M38" s="54"/>
      <c r="N38" s="55"/>
    </row>
    <row r="39" spans="1:26" ht="42.75" x14ac:dyDescent="0.25">
      <c r="A39" s="65"/>
      <c r="B39" s="70" t="s">
        <v>143</v>
      </c>
      <c r="C39" s="71">
        <v>60</v>
      </c>
      <c r="D39" s="185">
        <v>47.5</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30" x14ac:dyDescent="0.25">
      <c r="A47" s="74">
        <v>1</v>
      </c>
      <c r="B47" s="87" t="s">
        <v>1273</v>
      </c>
      <c r="C47" s="76" t="s">
        <v>1275</v>
      </c>
      <c r="D47" s="76" t="s">
        <v>668</v>
      </c>
      <c r="E47" s="136">
        <v>169</v>
      </c>
      <c r="F47" s="78" t="s">
        <v>135</v>
      </c>
      <c r="G47" s="79" t="s">
        <v>195</v>
      </c>
      <c r="H47" s="80">
        <v>41628</v>
      </c>
      <c r="I47" s="80">
        <v>41851</v>
      </c>
      <c r="J47" s="81" t="s">
        <v>136</v>
      </c>
      <c r="K47" s="136">
        <v>7</v>
      </c>
      <c r="L47" s="136">
        <v>0</v>
      </c>
      <c r="M47" s="136">
        <v>3800</v>
      </c>
      <c r="N47" s="82" t="s">
        <v>195</v>
      </c>
      <c r="O47" s="83">
        <v>915989318</v>
      </c>
      <c r="P47" s="83" t="s">
        <v>1544</v>
      </c>
      <c r="Q47" s="84" t="s">
        <v>1545</v>
      </c>
      <c r="R47" s="85"/>
      <c r="S47" s="85"/>
      <c r="T47" s="85"/>
      <c r="U47" s="85"/>
      <c r="V47" s="85"/>
      <c r="W47" s="85"/>
      <c r="X47" s="85"/>
      <c r="Y47" s="85"/>
      <c r="Z47" s="85"/>
    </row>
    <row r="48" spans="1:26" s="86" customFormat="1" ht="52.5" customHeight="1" x14ac:dyDescent="0.25">
      <c r="A48" s="74">
        <v>2</v>
      </c>
      <c r="B48" s="87" t="s">
        <v>1273</v>
      </c>
      <c r="C48" s="76" t="s">
        <v>1275</v>
      </c>
      <c r="D48" s="76" t="s">
        <v>1579</v>
      </c>
      <c r="E48" s="136" t="s">
        <v>1580</v>
      </c>
      <c r="F48" s="78" t="s">
        <v>135</v>
      </c>
      <c r="G48" s="79" t="s">
        <v>195</v>
      </c>
      <c r="H48" s="80">
        <v>40252</v>
      </c>
      <c r="I48" s="80">
        <v>40602</v>
      </c>
      <c r="J48" s="81" t="s">
        <v>136</v>
      </c>
      <c r="K48" s="136">
        <v>11</v>
      </c>
      <c r="L48" s="136">
        <v>0</v>
      </c>
      <c r="M48" s="136">
        <v>22114</v>
      </c>
      <c r="N48" s="82" t="s">
        <v>195</v>
      </c>
      <c r="O48" s="83">
        <v>1131910800</v>
      </c>
      <c r="P48" s="83" t="s">
        <v>1581</v>
      </c>
      <c r="Q48" s="84" t="s">
        <v>1545</v>
      </c>
      <c r="R48" s="85"/>
      <c r="S48" s="85"/>
      <c r="T48" s="85"/>
      <c r="U48" s="85"/>
      <c r="V48" s="85"/>
      <c r="W48" s="85"/>
      <c r="X48" s="85"/>
      <c r="Y48" s="85"/>
      <c r="Z48" s="85"/>
    </row>
    <row r="49" spans="1:26" s="86" customFormat="1" ht="30" x14ac:dyDescent="0.25">
      <c r="A49" s="74">
        <v>3</v>
      </c>
      <c r="B49" s="87" t="s">
        <v>1273</v>
      </c>
      <c r="C49" s="76" t="s">
        <v>1275</v>
      </c>
      <c r="D49" s="76" t="s">
        <v>1579</v>
      </c>
      <c r="E49" s="136" t="s">
        <v>1582</v>
      </c>
      <c r="F49" s="78" t="s">
        <v>135</v>
      </c>
      <c r="G49" s="79" t="s">
        <v>195</v>
      </c>
      <c r="H49" s="80">
        <v>40592</v>
      </c>
      <c r="I49" s="80">
        <v>40847</v>
      </c>
      <c r="J49" s="81" t="s">
        <v>136</v>
      </c>
      <c r="K49" s="136">
        <v>8</v>
      </c>
      <c r="L49" s="136">
        <v>0</v>
      </c>
      <c r="M49" s="136">
        <v>22114</v>
      </c>
      <c r="N49" s="82" t="s">
        <v>195</v>
      </c>
      <c r="O49" s="83">
        <v>754207000</v>
      </c>
      <c r="P49" s="83" t="s">
        <v>1583</v>
      </c>
      <c r="Q49" s="84" t="s">
        <v>1545</v>
      </c>
      <c r="R49" s="85"/>
      <c r="S49" s="85"/>
      <c r="T49" s="85"/>
      <c r="U49" s="85"/>
      <c r="V49" s="85"/>
      <c r="W49" s="85"/>
      <c r="X49" s="85"/>
      <c r="Y49" s="85"/>
      <c r="Z49" s="85"/>
    </row>
    <row r="50" spans="1:26" s="86" customFormat="1" ht="55.5" customHeight="1" x14ac:dyDescent="0.25">
      <c r="A50" s="74">
        <v>4</v>
      </c>
      <c r="B50" s="87" t="s">
        <v>1273</v>
      </c>
      <c r="C50" s="76" t="s">
        <v>1584</v>
      </c>
      <c r="D50" s="76" t="s">
        <v>668</v>
      </c>
      <c r="E50" s="136">
        <v>115</v>
      </c>
      <c r="F50" s="78" t="s">
        <v>135</v>
      </c>
      <c r="G50" s="79" t="s">
        <v>195</v>
      </c>
      <c r="H50" s="80">
        <v>41760</v>
      </c>
      <c r="I50" s="80">
        <v>42004</v>
      </c>
      <c r="J50" s="81" t="s">
        <v>136</v>
      </c>
      <c r="K50" s="136">
        <v>7</v>
      </c>
      <c r="L50" s="136">
        <v>0</v>
      </c>
      <c r="M50" s="136">
        <v>3295</v>
      </c>
      <c r="N50" s="82" t="s">
        <v>195</v>
      </c>
      <c r="O50" s="83">
        <v>1075698880</v>
      </c>
      <c r="P50" s="83" t="s">
        <v>1585</v>
      </c>
      <c r="Q50" s="84" t="s">
        <v>1545</v>
      </c>
      <c r="R50" s="85"/>
      <c r="S50" s="85"/>
      <c r="T50" s="85"/>
      <c r="U50" s="85"/>
      <c r="V50" s="85"/>
      <c r="W50" s="85"/>
      <c r="X50" s="85"/>
      <c r="Y50" s="85"/>
      <c r="Z50" s="85"/>
    </row>
    <row r="51" spans="1:26" s="86" customFormat="1" x14ac:dyDescent="0.25">
      <c r="A51" s="74"/>
      <c r="B51" s="87" t="s">
        <v>15</v>
      </c>
      <c r="C51" s="76"/>
      <c r="D51" s="75"/>
      <c r="E51" s="77"/>
      <c r="F51" s="78"/>
      <c r="G51" s="78"/>
      <c r="H51" s="78"/>
      <c r="I51" s="81"/>
      <c r="J51" s="81"/>
      <c r="K51" s="89">
        <f>SUM(K47:K50)</f>
        <v>33</v>
      </c>
      <c r="L51" s="88">
        <f>SUM(L47:L47)</f>
        <v>0</v>
      </c>
      <c r="M51" s="89">
        <f>SUM(M47:M47)</f>
        <v>3800</v>
      </c>
      <c r="N51" s="88">
        <f>SUM(N47:N47)</f>
        <v>0</v>
      </c>
      <c r="O51" s="83"/>
      <c r="P51" s="83"/>
      <c r="Q51" s="90"/>
    </row>
    <row r="52" spans="1:26" x14ac:dyDescent="0.25">
      <c r="E52" s="91"/>
    </row>
    <row r="53" spans="1:26" x14ac:dyDescent="0.25">
      <c r="B53" s="425" t="s">
        <v>27</v>
      </c>
      <c r="C53" s="425" t="s">
        <v>26</v>
      </c>
      <c r="D53" s="427" t="s">
        <v>33</v>
      </c>
      <c r="E53" s="427"/>
    </row>
    <row r="54" spans="1:26" x14ac:dyDescent="0.25">
      <c r="B54" s="426"/>
      <c r="C54" s="426"/>
      <c r="D54" s="188" t="s">
        <v>22</v>
      </c>
      <c r="E54" s="93" t="s">
        <v>23</v>
      </c>
    </row>
    <row r="55" spans="1:26" ht="30.6" customHeight="1" x14ac:dyDescent="0.25">
      <c r="B55" s="94" t="s">
        <v>20</v>
      </c>
      <c r="C55" s="95">
        <f>+K51</f>
        <v>33</v>
      </c>
      <c r="D55" s="322" t="s">
        <v>68</v>
      </c>
      <c r="E55" s="325"/>
      <c r="F55" s="96"/>
      <c r="G55" s="96"/>
      <c r="H55" s="96"/>
      <c r="I55" s="96"/>
      <c r="J55" s="96"/>
      <c r="K55" s="96"/>
      <c r="L55" s="96"/>
      <c r="M55" s="96"/>
    </row>
    <row r="56" spans="1:26" ht="30" customHeight="1" x14ac:dyDescent="0.25">
      <c r="B56" s="94" t="s">
        <v>24</v>
      </c>
      <c r="C56" s="95">
        <f>+M51</f>
        <v>3800</v>
      </c>
      <c r="D56" s="185" t="s">
        <v>68</v>
      </c>
      <c r="E56" s="69"/>
    </row>
    <row r="57" spans="1:26" x14ac:dyDescent="0.25">
      <c r="B57" s="97"/>
      <c r="C57" s="437"/>
      <c r="D57" s="437"/>
      <c r="E57" s="437"/>
      <c r="F57" s="437"/>
      <c r="G57" s="437"/>
      <c r="H57" s="437"/>
      <c r="I57" s="437"/>
      <c r="J57" s="437"/>
      <c r="K57" s="437"/>
      <c r="L57" s="437"/>
      <c r="M57" s="437"/>
      <c r="N57" s="437"/>
    </row>
    <row r="58" spans="1:26" ht="28.15" customHeight="1" thickBot="1" x14ac:dyDescent="0.3"/>
    <row r="59" spans="1:26" ht="27" thickBot="1" x14ac:dyDescent="0.3">
      <c r="B59" s="438" t="s">
        <v>100</v>
      </c>
      <c r="C59" s="438"/>
      <c r="D59" s="438"/>
      <c r="E59" s="438"/>
      <c r="F59" s="438"/>
      <c r="G59" s="438"/>
      <c r="H59" s="438"/>
      <c r="I59" s="438"/>
      <c r="J59" s="438"/>
      <c r="K59" s="438"/>
      <c r="L59" s="438"/>
      <c r="M59" s="438"/>
      <c r="N59" s="438"/>
    </row>
    <row r="62" spans="1:26" ht="109.5" customHeight="1" x14ac:dyDescent="0.25">
      <c r="B62" s="197" t="s">
        <v>148</v>
      </c>
      <c r="C62" s="9" t="s">
        <v>2</v>
      </c>
      <c r="D62" s="9" t="s">
        <v>102</v>
      </c>
      <c r="E62" s="9" t="s">
        <v>101</v>
      </c>
      <c r="F62" s="9" t="s">
        <v>103</v>
      </c>
      <c r="G62" s="9" t="s">
        <v>104</v>
      </c>
      <c r="H62" s="9" t="s">
        <v>105</v>
      </c>
      <c r="I62" s="9" t="s">
        <v>106</v>
      </c>
      <c r="J62" s="9" t="s">
        <v>107</v>
      </c>
      <c r="K62" s="9" t="s">
        <v>108</v>
      </c>
      <c r="L62" s="9" t="s">
        <v>109</v>
      </c>
      <c r="M62" s="16" t="s">
        <v>110</v>
      </c>
      <c r="N62" s="16" t="s">
        <v>111</v>
      </c>
      <c r="O62" s="439" t="s">
        <v>3</v>
      </c>
      <c r="P62" s="440"/>
      <c r="Q62" s="9" t="s">
        <v>17</v>
      </c>
    </row>
    <row r="63" spans="1:26" ht="30" x14ac:dyDescent="0.25">
      <c r="B63" s="69" t="s">
        <v>316</v>
      </c>
      <c r="C63" s="100" t="s">
        <v>1586</v>
      </c>
      <c r="D63" s="75" t="s">
        <v>1587</v>
      </c>
      <c r="E63" s="43">
        <v>140</v>
      </c>
      <c r="F63" s="99" t="s">
        <v>670</v>
      </c>
      <c r="G63" s="99" t="s">
        <v>670</v>
      </c>
      <c r="H63" s="99" t="s">
        <v>135</v>
      </c>
      <c r="I63" s="99"/>
      <c r="J63" s="98"/>
      <c r="K63" s="98"/>
      <c r="L63" s="98"/>
      <c r="M63" s="98"/>
      <c r="N63" s="98"/>
      <c r="O63" s="428"/>
      <c r="P63" s="429"/>
      <c r="Q63" s="69" t="s">
        <v>135</v>
      </c>
    </row>
    <row r="64" spans="1:26" ht="30" x14ac:dyDescent="0.25">
      <c r="B64" s="69" t="s">
        <v>316</v>
      </c>
      <c r="C64" s="100" t="s">
        <v>1588</v>
      </c>
      <c r="D64" s="75" t="s">
        <v>1589</v>
      </c>
      <c r="E64" s="43">
        <v>62</v>
      </c>
      <c r="F64" s="99" t="s">
        <v>670</v>
      </c>
      <c r="G64" s="99" t="s">
        <v>670</v>
      </c>
      <c r="H64" s="99" t="s">
        <v>135</v>
      </c>
      <c r="I64" s="99"/>
      <c r="J64" s="98" t="s">
        <v>135</v>
      </c>
      <c r="K64" s="98" t="s">
        <v>135</v>
      </c>
      <c r="L64" s="98" t="s">
        <v>135</v>
      </c>
      <c r="M64" s="98" t="s">
        <v>135</v>
      </c>
      <c r="N64" s="98" t="s">
        <v>135</v>
      </c>
      <c r="O64" s="323"/>
      <c r="P64" s="324"/>
      <c r="Q64" s="69" t="s">
        <v>135</v>
      </c>
    </row>
    <row r="65" spans="2:17" ht="30" x14ac:dyDescent="0.25">
      <c r="B65" s="69" t="s">
        <v>316</v>
      </c>
      <c r="C65" s="100" t="s">
        <v>1590</v>
      </c>
      <c r="D65" s="75" t="s">
        <v>1591</v>
      </c>
      <c r="E65" s="43">
        <v>42</v>
      </c>
      <c r="F65" s="99" t="s">
        <v>670</v>
      </c>
      <c r="G65" s="99" t="s">
        <v>670</v>
      </c>
      <c r="H65" s="99" t="s">
        <v>135</v>
      </c>
      <c r="I65" s="99"/>
      <c r="J65" s="98" t="s">
        <v>135</v>
      </c>
      <c r="K65" s="98" t="s">
        <v>135</v>
      </c>
      <c r="L65" s="98" t="s">
        <v>135</v>
      </c>
      <c r="M65" s="98" t="s">
        <v>135</v>
      </c>
      <c r="N65" s="98" t="s">
        <v>135</v>
      </c>
      <c r="O65" s="323"/>
      <c r="P65" s="324"/>
      <c r="Q65" s="69" t="s">
        <v>135</v>
      </c>
    </row>
    <row r="66" spans="2:17" x14ac:dyDescent="0.25">
      <c r="B66" s="69" t="s">
        <v>256</v>
      </c>
      <c r="C66" s="100" t="s">
        <v>256</v>
      </c>
      <c r="D66" s="75"/>
      <c r="E66" s="43">
        <v>1250</v>
      </c>
      <c r="F66" s="99" t="s">
        <v>670</v>
      </c>
      <c r="G66" s="99" t="s">
        <v>670</v>
      </c>
      <c r="H66" s="99" t="s">
        <v>670</v>
      </c>
      <c r="I66" s="99" t="s">
        <v>135</v>
      </c>
      <c r="J66" s="98" t="s">
        <v>135</v>
      </c>
      <c r="K66" s="98" t="s">
        <v>135</v>
      </c>
      <c r="L66" s="98" t="s">
        <v>135</v>
      </c>
      <c r="M66" s="98" t="s">
        <v>135</v>
      </c>
      <c r="N66" s="98" t="s">
        <v>135</v>
      </c>
      <c r="O66" s="428"/>
      <c r="P66" s="429"/>
      <c r="Q66" s="69" t="s">
        <v>135</v>
      </c>
    </row>
    <row r="67" spans="2:17" x14ac:dyDescent="0.25">
      <c r="B67" s="44" t="s">
        <v>1</v>
      </c>
    </row>
    <row r="68" spans="2:17" x14ac:dyDescent="0.25">
      <c r="B68" s="44" t="s">
        <v>36</v>
      </c>
    </row>
    <row r="69" spans="2:17" x14ac:dyDescent="0.25">
      <c r="B69" s="44" t="s">
        <v>61</v>
      </c>
    </row>
    <row r="71" spans="2:17" ht="15.75" thickBot="1" x14ac:dyDescent="0.3"/>
    <row r="72" spans="2:17" ht="27" thickBot="1" x14ac:dyDescent="0.3">
      <c r="B72" s="430" t="s">
        <v>37</v>
      </c>
      <c r="C72" s="431"/>
      <c r="D72" s="431"/>
      <c r="E72" s="431"/>
      <c r="F72" s="431"/>
      <c r="G72" s="431"/>
      <c r="H72" s="431"/>
      <c r="I72" s="431"/>
      <c r="J72" s="431"/>
      <c r="K72" s="431"/>
      <c r="L72" s="431"/>
      <c r="M72" s="431"/>
      <c r="N72" s="432"/>
    </row>
    <row r="77" spans="2:17" ht="76.5" customHeight="1" x14ac:dyDescent="0.25">
      <c r="B77" s="441" t="s">
        <v>0</v>
      </c>
      <c r="C77" s="441" t="s">
        <v>38</v>
      </c>
      <c r="D77" s="441" t="s">
        <v>39</v>
      </c>
      <c r="E77" s="441" t="s">
        <v>112</v>
      </c>
      <c r="F77" s="441" t="s">
        <v>114</v>
      </c>
      <c r="G77" s="441" t="s">
        <v>115</v>
      </c>
      <c r="H77" s="441" t="s">
        <v>116</v>
      </c>
      <c r="I77" s="441" t="s">
        <v>113</v>
      </c>
      <c r="J77" s="439" t="s">
        <v>117</v>
      </c>
      <c r="K77" s="443"/>
      <c r="L77" s="440"/>
      <c r="M77" s="441" t="s">
        <v>121</v>
      </c>
      <c r="N77" s="441" t="s">
        <v>40</v>
      </c>
      <c r="O77" s="441" t="s">
        <v>41</v>
      </c>
      <c r="P77" s="445" t="s">
        <v>3</v>
      </c>
      <c r="Q77" s="446"/>
    </row>
    <row r="78" spans="2:17" ht="60.75" customHeight="1" x14ac:dyDescent="0.25">
      <c r="B78" s="442"/>
      <c r="C78" s="442"/>
      <c r="D78" s="442"/>
      <c r="E78" s="442"/>
      <c r="F78" s="442"/>
      <c r="G78" s="442"/>
      <c r="H78" s="442"/>
      <c r="I78" s="442"/>
      <c r="J78" s="21" t="s">
        <v>118</v>
      </c>
      <c r="K78" s="197" t="s">
        <v>119</v>
      </c>
      <c r="L78" s="21" t="s">
        <v>120</v>
      </c>
      <c r="M78" s="442"/>
      <c r="N78" s="442"/>
      <c r="O78" s="442"/>
      <c r="P78" s="447"/>
      <c r="Q78" s="448"/>
    </row>
    <row r="79" spans="2:17" ht="63.75" customHeight="1" x14ac:dyDescent="0.25">
      <c r="B79" s="455" t="s">
        <v>42</v>
      </c>
      <c r="C79" s="455" t="s">
        <v>325</v>
      </c>
      <c r="D79" s="453" t="s">
        <v>1317</v>
      </c>
      <c r="E79" s="422">
        <v>16188530</v>
      </c>
      <c r="F79" s="455" t="s">
        <v>445</v>
      </c>
      <c r="G79" s="455" t="s">
        <v>301</v>
      </c>
      <c r="H79" s="457">
        <v>39717</v>
      </c>
      <c r="I79" s="422">
        <v>143731</v>
      </c>
      <c r="J79" s="185" t="s">
        <v>1318</v>
      </c>
      <c r="K79" s="189" t="s">
        <v>1319</v>
      </c>
      <c r="L79" s="189" t="s">
        <v>1349</v>
      </c>
      <c r="M79" s="422" t="s">
        <v>135</v>
      </c>
      <c r="N79" s="422" t="s">
        <v>135</v>
      </c>
      <c r="O79" s="422" t="s">
        <v>135</v>
      </c>
      <c r="P79" s="415"/>
      <c r="Q79" s="416"/>
    </row>
    <row r="80" spans="2:17" ht="91.5" customHeight="1" x14ac:dyDescent="0.25">
      <c r="B80" s="465"/>
      <c r="C80" s="465"/>
      <c r="D80" s="546"/>
      <c r="E80" s="451"/>
      <c r="F80" s="465"/>
      <c r="G80" s="465"/>
      <c r="H80" s="505"/>
      <c r="I80" s="451"/>
      <c r="J80" s="185" t="s">
        <v>1350</v>
      </c>
      <c r="K80" s="178" t="s">
        <v>1351</v>
      </c>
      <c r="L80" s="189" t="s">
        <v>1352</v>
      </c>
      <c r="M80" s="451"/>
      <c r="N80" s="451"/>
      <c r="O80" s="451"/>
      <c r="P80" s="506"/>
      <c r="Q80" s="507"/>
    </row>
    <row r="81" spans="2:17" ht="91.5" customHeight="1" x14ac:dyDescent="0.25">
      <c r="B81" s="456"/>
      <c r="C81" s="456"/>
      <c r="D81" s="454"/>
      <c r="E81" s="423"/>
      <c r="F81" s="456"/>
      <c r="G81" s="456"/>
      <c r="H81" s="458"/>
      <c r="I81" s="423"/>
      <c r="J81" s="189" t="s">
        <v>1353</v>
      </c>
      <c r="K81" s="178" t="s">
        <v>1354</v>
      </c>
      <c r="L81" s="189" t="s">
        <v>1355</v>
      </c>
      <c r="M81" s="423"/>
      <c r="N81" s="423"/>
      <c r="O81" s="423"/>
      <c r="P81" s="417"/>
      <c r="Q81" s="418"/>
    </row>
    <row r="82" spans="2:17" ht="91.5" customHeight="1" x14ac:dyDescent="0.25">
      <c r="B82" s="455" t="s">
        <v>43</v>
      </c>
      <c r="C82" s="455" t="s">
        <v>325</v>
      </c>
      <c r="D82" s="455" t="s">
        <v>1053</v>
      </c>
      <c r="E82" s="455">
        <v>52382052</v>
      </c>
      <c r="F82" s="455" t="s">
        <v>1054</v>
      </c>
      <c r="G82" s="455" t="s">
        <v>1055</v>
      </c>
      <c r="H82" s="455">
        <v>40963</v>
      </c>
      <c r="I82" s="455">
        <v>113809</v>
      </c>
      <c r="J82" s="101" t="s">
        <v>916</v>
      </c>
      <c r="K82" s="101" t="s">
        <v>1056</v>
      </c>
      <c r="L82" s="193" t="s">
        <v>1057</v>
      </c>
      <c r="M82" s="422" t="s">
        <v>135</v>
      </c>
      <c r="N82" s="422" t="s">
        <v>135</v>
      </c>
      <c r="O82" s="422" t="s">
        <v>135</v>
      </c>
      <c r="P82" s="415"/>
      <c r="Q82" s="416"/>
    </row>
    <row r="83" spans="2:17" ht="91.5" customHeight="1" x14ac:dyDescent="0.25">
      <c r="B83" s="465"/>
      <c r="C83" s="465"/>
      <c r="D83" s="465"/>
      <c r="E83" s="465"/>
      <c r="F83" s="465"/>
      <c r="G83" s="465"/>
      <c r="H83" s="465"/>
      <c r="I83" s="465"/>
      <c r="J83" s="101" t="s">
        <v>916</v>
      </c>
      <c r="K83" s="101" t="s">
        <v>1058</v>
      </c>
      <c r="L83" s="152" t="s">
        <v>1059</v>
      </c>
      <c r="M83" s="451"/>
      <c r="N83" s="451"/>
      <c r="O83" s="451"/>
      <c r="P83" s="506"/>
      <c r="Q83" s="507"/>
    </row>
    <row r="84" spans="2:17" ht="91.5" customHeight="1" x14ac:dyDescent="0.25">
      <c r="B84" s="465"/>
      <c r="C84" s="465"/>
      <c r="D84" s="465"/>
      <c r="E84" s="465"/>
      <c r="F84" s="465"/>
      <c r="G84" s="465"/>
      <c r="H84" s="465"/>
      <c r="I84" s="465"/>
      <c r="J84" s="101" t="s">
        <v>1060</v>
      </c>
      <c r="K84" s="101" t="s">
        <v>1061</v>
      </c>
      <c r="L84" s="152" t="s">
        <v>1062</v>
      </c>
      <c r="M84" s="451"/>
      <c r="N84" s="451"/>
      <c r="O84" s="451"/>
      <c r="P84" s="506"/>
      <c r="Q84" s="507"/>
    </row>
    <row r="85" spans="2:17" ht="245.25" customHeight="1" x14ac:dyDescent="0.25">
      <c r="B85" s="456"/>
      <c r="C85" s="456"/>
      <c r="D85" s="456"/>
      <c r="E85" s="456"/>
      <c r="F85" s="456"/>
      <c r="G85" s="456"/>
      <c r="H85" s="456"/>
      <c r="I85" s="456"/>
      <c r="J85" s="101" t="s">
        <v>1063</v>
      </c>
      <c r="K85" s="101" t="s">
        <v>1064</v>
      </c>
      <c r="L85" s="152" t="s">
        <v>1065</v>
      </c>
      <c r="M85" s="423"/>
      <c r="N85" s="423"/>
      <c r="O85" s="423"/>
      <c r="P85" s="417"/>
      <c r="Q85" s="418"/>
    </row>
    <row r="86" spans="2:17" ht="91.5" customHeight="1" x14ac:dyDescent="0.25">
      <c r="B86" s="455" t="s">
        <v>42</v>
      </c>
      <c r="C86" s="455" t="s">
        <v>1522</v>
      </c>
      <c r="D86" s="455" t="s">
        <v>1356</v>
      </c>
      <c r="E86" s="422">
        <v>40764130</v>
      </c>
      <c r="F86" s="455" t="s">
        <v>520</v>
      </c>
      <c r="G86" s="455" t="s">
        <v>1357</v>
      </c>
      <c r="H86" s="457">
        <v>35769</v>
      </c>
      <c r="I86" s="422" t="s">
        <v>1358</v>
      </c>
      <c r="J86" s="101" t="s">
        <v>1359</v>
      </c>
      <c r="K86" s="178" t="s">
        <v>1360</v>
      </c>
      <c r="L86" s="310" t="s">
        <v>1361</v>
      </c>
      <c r="M86" s="422" t="s">
        <v>135</v>
      </c>
      <c r="N86" s="422" t="s">
        <v>135</v>
      </c>
      <c r="O86" s="422" t="s">
        <v>135</v>
      </c>
      <c r="P86" s="415" t="s">
        <v>1362</v>
      </c>
      <c r="Q86" s="416"/>
    </row>
    <row r="87" spans="2:17" ht="91.5" customHeight="1" x14ac:dyDescent="0.25">
      <c r="B87" s="465"/>
      <c r="C87" s="465"/>
      <c r="D87" s="465"/>
      <c r="E87" s="451"/>
      <c r="F87" s="465"/>
      <c r="G87" s="465"/>
      <c r="H87" s="505"/>
      <c r="I87" s="451"/>
      <c r="J87" s="101" t="s">
        <v>1363</v>
      </c>
      <c r="K87" s="178" t="s">
        <v>1364</v>
      </c>
      <c r="L87" s="189" t="s">
        <v>1365</v>
      </c>
      <c r="M87" s="451"/>
      <c r="N87" s="451"/>
      <c r="O87" s="451"/>
      <c r="P87" s="506"/>
      <c r="Q87" s="507"/>
    </row>
    <row r="88" spans="2:17" ht="91.5" customHeight="1" x14ac:dyDescent="0.25">
      <c r="B88" s="465"/>
      <c r="C88" s="465"/>
      <c r="D88" s="465"/>
      <c r="E88" s="451"/>
      <c r="F88" s="465"/>
      <c r="G88" s="465"/>
      <c r="H88" s="505"/>
      <c r="I88" s="451"/>
      <c r="J88" s="101" t="s">
        <v>668</v>
      </c>
      <c r="K88" s="178">
        <v>40500</v>
      </c>
      <c r="L88" s="189" t="s">
        <v>1366</v>
      </c>
      <c r="M88" s="451"/>
      <c r="N88" s="451"/>
      <c r="O88" s="451"/>
      <c r="P88" s="506"/>
      <c r="Q88" s="507"/>
    </row>
    <row r="89" spans="2:17" ht="91.5" customHeight="1" x14ac:dyDescent="0.25">
      <c r="B89" s="465"/>
      <c r="C89" s="465"/>
      <c r="D89" s="465"/>
      <c r="E89" s="451"/>
      <c r="F89" s="465"/>
      <c r="G89" s="465"/>
      <c r="H89" s="505"/>
      <c r="I89" s="451"/>
      <c r="J89" s="101" t="s">
        <v>1367</v>
      </c>
      <c r="K89" s="178" t="s">
        <v>1368</v>
      </c>
      <c r="L89" s="189" t="s">
        <v>520</v>
      </c>
      <c r="M89" s="451"/>
      <c r="N89" s="451"/>
      <c r="O89" s="451"/>
      <c r="P89" s="506"/>
      <c r="Q89" s="507"/>
    </row>
    <row r="90" spans="2:17" ht="91.5" customHeight="1" x14ac:dyDescent="0.25">
      <c r="B90" s="465"/>
      <c r="C90" s="465"/>
      <c r="D90" s="465"/>
      <c r="E90" s="451"/>
      <c r="F90" s="465"/>
      <c r="G90" s="465"/>
      <c r="H90" s="505"/>
      <c r="I90" s="451"/>
      <c r="J90" s="101" t="s">
        <v>1359</v>
      </c>
      <c r="K90" s="178" t="s">
        <v>1369</v>
      </c>
      <c r="L90" s="189" t="s">
        <v>1370</v>
      </c>
      <c r="M90" s="451"/>
      <c r="N90" s="451"/>
      <c r="O90" s="451"/>
      <c r="P90" s="506"/>
      <c r="Q90" s="507"/>
    </row>
    <row r="91" spans="2:17" ht="91.5" customHeight="1" x14ac:dyDescent="0.25">
      <c r="B91" s="465"/>
      <c r="C91" s="465"/>
      <c r="D91" s="465"/>
      <c r="E91" s="451"/>
      <c r="F91" s="465"/>
      <c r="G91" s="465"/>
      <c r="H91" s="505"/>
      <c r="I91" s="451"/>
      <c r="J91" s="101" t="s">
        <v>1371</v>
      </c>
      <c r="K91" s="178" t="s">
        <v>1372</v>
      </c>
      <c r="L91" s="189" t="s">
        <v>1373</v>
      </c>
      <c r="M91" s="451"/>
      <c r="N91" s="451"/>
      <c r="O91" s="451"/>
      <c r="P91" s="506"/>
      <c r="Q91" s="507"/>
    </row>
    <row r="92" spans="2:17" ht="211.5" customHeight="1" x14ac:dyDescent="0.25">
      <c r="B92" s="465"/>
      <c r="C92" s="465"/>
      <c r="D92" s="465"/>
      <c r="E92" s="451"/>
      <c r="F92" s="465"/>
      <c r="G92" s="465"/>
      <c r="H92" s="505"/>
      <c r="I92" s="451"/>
      <c r="J92" s="101" t="s">
        <v>1371</v>
      </c>
      <c r="K92" s="178" t="s">
        <v>1374</v>
      </c>
      <c r="L92" s="189" t="s">
        <v>1370</v>
      </c>
      <c r="M92" s="451"/>
      <c r="N92" s="451"/>
      <c r="O92" s="451"/>
      <c r="P92" s="506"/>
      <c r="Q92" s="507"/>
    </row>
    <row r="93" spans="2:17" ht="223.5" customHeight="1" x14ac:dyDescent="0.25">
      <c r="B93" s="465"/>
      <c r="C93" s="465"/>
      <c r="D93" s="465"/>
      <c r="E93" s="451"/>
      <c r="F93" s="465"/>
      <c r="G93" s="465"/>
      <c r="H93" s="505"/>
      <c r="I93" s="451"/>
      <c r="J93" s="101" t="s">
        <v>1371</v>
      </c>
      <c r="K93" s="178" t="s">
        <v>1375</v>
      </c>
      <c r="L93" s="189" t="s">
        <v>1370</v>
      </c>
      <c r="M93" s="451"/>
      <c r="N93" s="451"/>
      <c r="O93" s="451"/>
      <c r="P93" s="506"/>
      <c r="Q93" s="507"/>
    </row>
    <row r="94" spans="2:17" ht="223.5" customHeight="1" x14ac:dyDescent="0.25">
      <c r="B94" s="465"/>
      <c r="C94" s="465"/>
      <c r="D94" s="456"/>
      <c r="E94" s="423"/>
      <c r="F94" s="456"/>
      <c r="G94" s="456"/>
      <c r="H94" s="458"/>
      <c r="I94" s="423"/>
      <c r="J94" s="101" t="s">
        <v>1567</v>
      </c>
      <c r="K94" s="311" t="s">
        <v>1568</v>
      </c>
      <c r="L94" s="310" t="s">
        <v>1569</v>
      </c>
      <c r="M94" s="423"/>
      <c r="N94" s="423"/>
      <c r="O94" s="423"/>
      <c r="P94" s="417"/>
      <c r="Q94" s="418"/>
    </row>
    <row r="95" spans="2:17" ht="321.75" customHeight="1" x14ac:dyDescent="0.25">
      <c r="B95" s="465"/>
      <c r="C95" s="465"/>
      <c r="D95" s="455" t="s">
        <v>1376</v>
      </c>
      <c r="E95" s="422">
        <v>15331572</v>
      </c>
      <c r="F95" s="455" t="s">
        <v>445</v>
      </c>
      <c r="G95" s="455" t="s">
        <v>301</v>
      </c>
      <c r="H95" s="457">
        <v>41083</v>
      </c>
      <c r="I95" s="422">
        <v>130376</v>
      </c>
      <c r="J95" s="101" t="s">
        <v>667</v>
      </c>
      <c r="K95" s="178" t="s">
        <v>1377</v>
      </c>
      <c r="L95" s="189" t="s">
        <v>1378</v>
      </c>
      <c r="M95" s="422" t="s">
        <v>135</v>
      </c>
      <c r="N95" s="529" t="s">
        <v>135</v>
      </c>
      <c r="O95" s="422" t="s">
        <v>135</v>
      </c>
      <c r="P95" s="486"/>
      <c r="Q95" s="487"/>
    </row>
    <row r="96" spans="2:17" ht="317.25" customHeight="1" x14ac:dyDescent="0.25">
      <c r="B96" s="465"/>
      <c r="C96" s="465"/>
      <c r="D96" s="465"/>
      <c r="E96" s="451"/>
      <c r="F96" s="465"/>
      <c r="G96" s="465"/>
      <c r="H96" s="505"/>
      <c r="I96" s="451"/>
      <c r="J96" s="101" t="s">
        <v>1273</v>
      </c>
      <c r="K96" s="178" t="s">
        <v>1379</v>
      </c>
      <c r="L96" s="189" t="s">
        <v>1380</v>
      </c>
      <c r="M96" s="451"/>
      <c r="N96" s="548"/>
      <c r="O96" s="451"/>
      <c r="P96" s="519"/>
      <c r="Q96" s="520"/>
    </row>
    <row r="97" spans="2:17" ht="93.75" customHeight="1" x14ac:dyDescent="0.25">
      <c r="B97" s="465"/>
      <c r="C97" s="465"/>
      <c r="D97" s="456"/>
      <c r="E97" s="423"/>
      <c r="F97" s="456"/>
      <c r="G97" s="456"/>
      <c r="H97" s="458"/>
      <c r="I97" s="423"/>
      <c r="J97" s="101" t="s">
        <v>1570</v>
      </c>
      <c r="K97" s="311" t="s">
        <v>1571</v>
      </c>
      <c r="L97" s="310" t="s">
        <v>1572</v>
      </c>
      <c r="M97" s="423"/>
      <c r="N97" s="530"/>
      <c r="O97" s="423"/>
      <c r="P97" s="488"/>
      <c r="Q97" s="489"/>
    </row>
    <row r="98" spans="2:17" ht="345" customHeight="1" x14ac:dyDescent="0.25">
      <c r="B98" s="465"/>
      <c r="C98" s="465"/>
      <c r="D98" s="191" t="s">
        <v>1151</v>
      </c>
      <c r="E98" s="181">
        <v>12197731</v>
      </c>
      <c r="F98" s="191" t="s">
        <v>445</v>
      </c>
      <c r="G98" s="191" t="s">
        <v>375</v>
      </c>
      <c r="H98" s="195">
        <v>39345</v>
      </c>
      <c r="I98" s="181">
        <v>140199</v>
      </c>
      <c r="J98" s="101" t="s">
        <v>1381</v>
      </c>
      <c r="K98" s="178" t="s">
        <v>1382</v>
      </c>
      <c r="L98" s="189" t="s">
        <v>1383</v>
      </c>
      <c r="M98" s="181" t="s">
        <v>135</v>
      </c>
      <c r="N98" s="181" t="s">
        <v>135</v>
      </c>
      <c r="O98" s="181" t="s">
        <v>135</v>
      </c>
      <c r="P98" s="521" t="s">
        <v>1384</v>
      </c>
      <c r="Q98" s="524"/>
    </row>
    <row r="99" spans="2:17" ht="324.75" customHeight="1" x14ac:dyDescent="0.25">
      <c r="B99" s="456"/>
      <c r="C99" s="456"/>
      <c r="D99" s="191" t="s">
        <v>1385</v>
      </c>
      <c r="E99" s="181">
        <v>40777257</v>
      </c>
      <c r="F99" s="191" t="s">
        <v>445</v>
      </c>
      <c r="G99" s="191" t="s">
        <v>301</v>
      </c>
      <c r="H99" s="195">
        <v>41447</v>
      </c>
      <c r="I99" s="181">
        <v>136966</v>
      </c>
      <c r="J99" s="101" t="s">
        <v>1386</v>
      </c>
      <c r="K99" s="178" t="s">
        <v>1387</v>
      </c>
      <c r="L99" s="189" t="s">
        <v>1388</v>
      </c>
      <c r="M99" s="181" t="s">
        <v>135</v>
      </c>
      <c r="N99" s="283" t="s">
        <v>136</v>
      </c>
      <c r="O99" s="181" t="s">
        <v>135</v>
      </c>
      <c r="P99" s="521" t="s">
        <v>1389</v>
      </c>
      <c r="Q99" s="524"/>
    </row>
    <row r="100" spans="2:17" x14ac:dyDescent="0.25">
      <c r="B100" s="202" t="s">
        <v>43</v>
      </c>
      <c r="C100" s="202" t="s">
        <v>1523</v>
      </c>
      <c r="D100" s="98"/>
      <c r="E100" s="98"/>
      <c r="F100" s="189"/>
      <c r="G100" s="260"/>
      <c r="H100" s="261"/>
      <c r="I100" s="262"/>
      <c r="J100" s="43"/>
      <c r="K100" s="263"/>
      <c r="L100" s="202"/>
      <c r="M100" s="185"/>
      <c r="N100" s="185"/>
      <c r="O100" s="185"/>
      <c r="P100" s="185"/>
      <c r="Q100" s="185"/>
    </row>
    <row r="101" spans="2:17" x14ac:dyDescent="0.25">
      <c r="B101" s="100"/>
      <c r="C101" s="100"/>
      <c r="D101" s="98"/>
      <c r="E101" s="98"/>
      <c r="F101" s="189"/>
      <c r="G101" s="260"/>
      <c r="H101" s="261"/>
      <c r="I101" s="262"/>
      <c r="J101" s="43"/>
      <c r="K101" s="263"/>
      <c r="L101" s="202"/>
      <c r="M101" s="185"/>
      <c r="N101" s="185"/>
      <c r="O101" s="185"/>
      <c r="P101" s="185"/>
      <c r="Q101" s="185"/>
    </row>
    <row r="103" spans="2:17" ht="46.15" customHeight="1" thickBot="1" x14ac:dyDescent="0.3"/>
    <row r="104" spans="2:17" ht="46.9" customHeight="1" thickBot="1" x14ac:dyDescent="0.3">
      <c r="B104" s="430" t="s">
        <v>45</v>
      </c>
      <c r="C104" s="431"/>
      <c r="D104" s="431"/>
      <c r="E104" s="431"/>
      <c r="F104" s="431"/>
      <c r="G104" s="431"/>
      <c r="H104" s="431"/>
      <c r="I104" s="431"/>
      <c r="J104" s="431"/>
      <c r="K104" s="431"/>
      <c r="L104" s="431"/>
      <c r="M104" s="431"/>
      <c r="N104" s="432"/>
    </row>
    <row r="107" spans="2:17" ht="30" x14ac:dyDescent="0.25">
      <c r="B107" s="9" t="s">
        <v>32</v>
      </c>
      <c r="C107" s="9" t="s">
        <v>46</v>
      </c>
      <c r="D107" s="439" t="s">
        <v>3</v>
      </c>
      <c r="E107" s="440"/>
    </row>
    <row r="108" spans="2:17" x14ac:dyDescent="0.25">
      <c r="B108" s="101" t="s">
        <v>122</v>
      </c>
      <c r="C108" s="322" t="s">
        <v>135</v>
      </c>
      <c r="D108" s="449"/>
      <c r="E108" s="449"/>
    </row>
    <row r="111" spans="2:17" ht="26.25" x14ac:dyDescent="0.25">
      <c r="B111" s="433" t="s">
        <v>63</v>
      </c>
      <c r="C111" s="434"/>
      <c r="D111" s="434"/>
      <c r="E111" s="434"/>
      <c r="F111" s="434"/>
      <c r="G111" s="434"/>
      <c r="H111" s="434"/>
      <c r="I111" s="434"/>
      <c r="J111" s="434"/>
      <c r="K111" s="434"/>
      <c r="L111" s="434"/>
      <c r="M111" s="434"/>
      <c r="N111" s="434"/>
      <c r="O111" s="434"/>
      <c r="P111" s="434"/>
    </row>
    <row r="113" spans="1:26" s="54" customFormat="1" ht="109.5" customHeight="1" thickBot="1" x14ac:dyDescent="0.3">
      <c r="B113" s="44"/>
      <c r="C113" s="44"/>
      <c r="D113" s="44"/>
      <c r="E113" s="44"/>
      <c r="F113" s="44"/>
      <c r="G113" s="44"/>
      <c r="H113" s="44"/>
      <c r="I113" s="44"/>
      <c r="J113" s="44"/>
      <c r="K113" s="44"/>
      <c r="L113" s="44"/>
      <c r="M113" s="44"/>
      <c r="N113" s="44"/>
      <c r="O113" s="44"/>
      <c r="P113" s="44"/>
      <c r="Q113" s="44"/>
    </row>
    <row r="114" spans="1:26" s="86" customFormat="1" ht="27" thickBot="1" x14ac:dyDescent="0.3">
      <c r="A114" s="74">
        <v>1</v>
      </c>
      <c r="B114" s="430" t="s">
        <v>53</v>
      </c>
      <c r="C114" s="431"/>
      <c r="D114" s="431"/>
      <c r="E114" s="431"/>
      <c r="F114" s="431"/>
      <c r="G114" s="431"/>
      <c r="H114" s="431"/>
      <c r="I114" s="431"/>
      <c r="J114" s="431"/>
      <c r="K114" s="431"/>
      <c r="L114" s="431"/>
      <c r="M114" s="431"/>
      <c r="N114" s="432"/>
      <c r="O114" s="44"/>
      <c r="P114" s="44"/>
      <c r="Q114" s="44"/>
      <c r="R114" s="85"/>
      <c r="S114" s="85"/>
      <c r="T114" s="85"/>
      <c r="U114" s="85"/>
      <c r="V114" s="85"/>
      <c r="W114" s="85"/>
      <c r="X114" s="85"/>
      <c r="Y114" s="85"/>
      <c r="Z114" s="85"/>
    </row>
    <row r="115" spans="1:26" s="86" customFormat="1" x14ac:dyDescent="0.25">
      <c r="A115" s="74">
        <f>+A114+1</f>
        <v>2</v>
      </c>
      <c r="B115" s="44"/>
      <c r="C115" s="44"/>
      <c r="D115" s="44"/>
      <c r="E115" s="44"/>
      <c r="F115" s="44"/>
      <c r="G115" s="44"/>
      <c r="H115" s="44"/>
      <c r="I115" s="44"/>
      <c r="J115" s="44"/>
      <c r="K115" s="44"/>
      <c r="L115" s="44"/>
      <c r="M115" s="44"/>
      <c r="N115" s="44"/>
      <c r="O115" s="44"/>
      <c r="P115" s="44"/>
      <c r="Q115" s="44"/>
      <c r="R115" s="85"/>
      <c r="S115" s="85"/>
      <c r="T115" s="85"/>
      <c r="U115" s="85"/>
      <c r="V115" s="85"/>
      <c r="W115" s="85"/>
      <c r="X115" s="85"/>
      <c r="Y115" s="85"/>
      <c r="Z115" s="85"/>
    </row>
    <row r="116" spans="1:26" s="86" customFormat="1" ht="15.75" thickBot="1" x14ac:dyDescent="0.3">
      <c r="A116" s="74">
        <f t="shared" ref="A116:A118" si="0">+A115+1</f>
        <v>3</v>
      </c>
      <c r="B116" s="44"/>
      <c r="C116" s="44"/>
      <c r="D116" s="44"/>
      <c r="E116" s="44"/>
      <c r="F116" s="44"/>
      <c r="G116" s="44"/>
      <c r="H116" s="44"/>
      <c r="I116" s="44"/>
      <c r="J116" s="44"/>
      <c r="K116" s="44"/>
      <c r="L116" s="44"/>
      <c r="M116" s="73"/>
      <c r="N116" s="73"/>
      <c r="O116" s="44"/>
      <c r="P116" s="44"/>
      <c r="Q116" s="44"/>
      <c r="R116" s="85"/>
      <c r="S116" s="85"/>
      <c r="T116" s="85"/>
      <c r="U116" s="85"/>
      <c r="V116" s="85"/>
      <c r="W116" s="85"/>
      <c r="X116" s="85"/>
      <c r="Y116" s="85"/>
      <c r="Z116" s="85"/>
    </row>
    <row r="117" spans="1:26" s="86" customFormat="1" ht="60" x14ac:dyDescent="0.25">
      <c r="A117" s="74">
        <f t="shared" si="0"/>
        <v>4</v>
      </c>
      <c r="B117" s="18" t="s">
        <v>144</v>
      </c>
      <c r="C117" s="18" t="s">
        <v>145</v>
      </c>
      <c r="D117" s="18" t="s">
        <v>146</v>
      </c>
      <c r="E117" s="18" t="s">
        <v>44</v>
      </c>
      <c r="F117" s="18" t="s">
        <v>21</v>
      </c>
      <c r="G117" s="18" t="s">
        <v>99</v>
      </c>
      <c r="H117" s="18" t="s">
        <v>16</v>
      </c>
      <c r="I117" s="18" t="s">
        <v>9</v>
      </c>
      <c r="J117" s="18" t="s">
        <v>30</v>
      </c>
      <c r="K117" s="18" t="s">
        <v>60</v>
      </c>
      <c r="L117" s="18" t="s">
        <v>19</v>
      </c>
      <c r="M117" s="17" t="s">
        <v>25</v>
      </c>
      <c r="N117" s="18" t="s">
        <v>147</v>
      </c>
      <c r="O117" s="18" t="s">
        <v>35</v>
      </c>
      <c r="P117" s="192" t="s">
        <v>10</v>
      </c>
      <c r="Q117" s="192" t="s">
        <v>18</v>
      </c>
      <c r="R117" s="85"/>
      <c r="S117" s="85"/>
      <c r="T117" s="85"/>
      <c r="U117" s="85"/>
      <c r="V117" s="85"/>
      <c r="W117" s="85"/>
      <c r="X117" s="85"/>
      <c r="Y117" s="85"/>
      <c r="Z117" s="85"/>
    </row>
    <row r="118" spans="1:26" s="86" customFormat="1" x14ac:dyDescent="0.25">
      <c r="A118" s="74">
        <f t="shared" si="0"/>
        <v>5</v>
      </c>
      <c r="B118" s="75"/>
      <c r="C118" s="76"/>
      <c r="D118" s="75"/>
      <c r="E118" s="257"/>
      <c r="F118" s="77"/>
      <c r="G118" s="79"/>
      <c r="H118" s="80"/>
      <c r="I118" s="80"/>
      <c r="J118" s="81"/>
      <c r="K118" s="257"/>
      <c r="L118" s="257"/>
      <c r="M118" s="257"/>
      <c r="N118" s="82"/>
      <c r="O118" s="83"/>
      <c r="P118" s="83"/>
      <c r="Q118" s="549" t="s">
        <v>1608</v>
      </c>
      <c r="R118" s="85"/>
      <c r="S118" s="85"/>
      <c r="T118" s="85"/>
      <c r="U118" s="85"/>
      <c r="V118" s="85"/>
      <c r="W118" s="85"/>
      <c r="X118" s="85"/>
      <c r="Y118" s="85"/>
      <c r="Z118" s="85"/>
    </row>
    <row r="119" spans="1:26" s="86" customFormat="1" x14ac:dyDescent="0.25">
      <c r="A119" s="74"/>
      <c r="B119" s="75"/>
      <c r="C119" s="76"/>
      <c r="D119" s="75"/>
      <c r="E119" s="257"/>
      <c r="F119" s="77"/>
      <c r="G119" s="79"/>
      <c r="H119" s="80"/>
      <c r="I119" s="80"/>
      <c r="J119" s="81"/>
      <c r="K119" s="257"/>
      <c r="L119" s="257"/>
      <c r="M119" s="257"/>
      <c r="N119" s="82"/>
      <c r="O119" s="83"/>
      <c r="P119" s="83"/>
      <c r="Q119" s="550"/>
    </row>
    <row r="120" spans="1:26" x14ac:dyDescent="0.25">
      <c r="B120" s="75"/>
      <c r="C120" s="76"/>
      <c r="D120" s="75"/>
      <c r="E120" s="257"/>
      <c r="F120" s="77"/>
      <c r="G120" s="79"/>
      <c r="H120" s="80"/>
      <c r="I120" s="80"/>
      <c r="J120" s="81"/>
      <c r="K120" s="257"/>
      <c r="L120" s="257"/>
      <c r="M120" s="257"/>
      <c r="N120" s="82"/>
      <c r="O120" s="83"/>
      <c r="P120" s="83"/>
      <c r="Q120" s="550"/>
    </row>
    <row r="121" spans="1:26" x14ac:dyDescent="0.25">
      <c r="B121" s="75"/>
      <c r="C121" s="76"/>
      <c r="D121" s="75"/>
      <c r="E121" s="257"/>
      <c r="F121" s="77"/>
      <c r="G121" s="79"/>
      <c r="H121" s="80"/>
      <c r="I121" s="80"/>
      <c r="J121" s="81"/>
      <c r="K121" s="257"/>
      <c r="L121" s="257"/>
      <c r="M121" s="257"/>
      <c r="N121" s="82"/>
      <c r="O121" s="83"/>
      <c r="P121" s="83"/>
      <c r="Q121" s="550"/>
    </row>
    <row r="122" spans="1:26" x14ac:dyDescent="0.25">
      <c r="B122" s="75"/>
      <c r="C122" s="76"/>
      <c r="D122" s="75"/>
      <c r="E122" s="257"/>
      <c r="F122" s="77"/>
      <c r="G122" s="79"/>
      <c r="H122" s="80"/>
      <c r="I122" s="80"/>
      <c r="J122" s="81"/>
      <c r="K122" s="257"/>
      <c r="L122" s="257"/>
      <c r="M122" s="257"/>
      <c r="N122" s="82"/>
      <c r="O122" s="83"/>
      <c r="P122" s="83"/>
      <c r="Q122" s="550"/>
    </row>
    <row r="123" spans="1:26" x14ac:dyDescent="0.25">
      <c r="B123" s="87" t="s">
        <v>15</v>
      </c>
      <c r="C123" s="76"/>
      <c r="D123" s="75"/>
      <c r="E123" s="77"/>
      <c r="F123" s="78"/>
      <c r="G123" s="78"/>
      <c r="H123" s="78"/>
      <c r="I123" s="81"/>
      <c r="J123" s="81"/>
      <c r="K123" s="88">
        <f>SUM(K118:K122)</f>
        <v>0</v>
      </c>
      <c r="L123" s="88">
        <f>SUM(L118:L122)</f>
        <v>0</v>
      </c>
      <c r="M123" s="88">
        <f>SUM(M118:M122)</f>
        <v>0</v>
      </c>
      <c r="N123" s="88">
        <f>SUM(N118:N122)</f>
        <v>0</v>
      </c>
      <c r="O123" s="83"/>
      <c r="P123" s="83"/>
      <c r="Q123" s="551"/>
    </row>
    <row r="124" spans="1:26" ht="37.15" customHeight="1" x14ac:dyDescent="0.25">
      <c r="E124" s="91"/>
    </row>
    <row r="125" spans="1:26" ht="41.45" customHeight="1" x14ac:dyDescent="0.25">
      <c r="B125" s="94" t="s">
        <v>31</v>
      </c>
      <c r="C125" s="10">
        <f>+K123</f>
        <v>0</v>
      </c>
      <c r="H125" s="96"/>
      <c r="I125" s="96"/>
      <c r="J125" s="96"/>
      <c r="K125" s="96"/>
      <c r="L125" s="96"/>
      <c r="M125" s="96"/>
    </row>
    <row r="127" spans="1:26" ht="15.75" thickBot="1" x14ac:dyDescent="0.3"/>
    <row r="128" spans="1:26" ht="30.75" thickBot="1" x14ac:dyDescent="0.3">
      <c r="B128" s="11" t="s">
        <v>48</v>
      </c>
      <c r="C128" s="12" t="s">
        <v>49</v>
      </c>
      <c r="D128" s="11" t="s">
        <v>50</v>
      </c>
      <c r="E128" s="12" t="s">
        <v>54</v>
      </c>
    </row>
    <row r="129" spans="2:17" x14ac:dyDescent="0.25">
      <c r="B129" s="8" t="s">
        <v>123</v>
      </c>
      <c r="C129" s="102">
        <v>20</v>
      </c>
      <c r="D129" s="102">
        <v>0</v>
      </c>
      <c r="E129" s="450">
        <f>+D129+D130+D131</f>
        <v>0</v>
      </c>
    </row>
    <row r="130" spans="2:17" x14ac:dyDescent="0.25">
      <c r="B130" s="8" t="s">
        <v>124</v>
      </c>
      <c r="C130" s="185">
        <v>30</v>
      </c>
      <c r="D130" s="185">
        <v>0</v>
      </c>
      <c r="E130" s="451"/>
    </row>
    <row r="131" spans="2:17" ht="15.75" thickBot="1" x14ac:dyDescent="0.3">
      <c r="B131" s="8" t="s">
        <v>125</v>
      </c>
      <c r="C131" s="103">
        <v>40</v>
      </c>
      <c r="D131" s="103">
        <v>0</v>
      </c>
      <c r="E131" s="452"/>
    </row>
    <row r="132" spans="2:17" ht="76.5" customHeight="1" x14ac:dyDescent="0.25"/>
    <row r="133" spans="2:17" ht="60.75" customHeight="1" thickBot="1" x14ac:dyDescent="0.3"/>
    <row r="134" spans="2:17" ht="27" thickBot="1" x14ac:dyDescent="0.3">
      <c r="B134" s="430" t="s">
        <v>51</v>
      </c>
      <c r="C134" s="431"/>
      <c r="D134" s="431"/>
      <c r="E134" s="431"/>
      <c r="F134" s="431"/>
      <c r="G134" s="431"/>
      <c r="H134" s="431"/>
      <c r="I134" s="431"/>
      <c r="J134" s="431"/>
      <c r="K134" s="431"/>
      <c r="L134" s="431"/>
      <c r="M134" s="431"/>
      <c r="N134" s="432"/>
    </row>
    <row r="136" spans="2:17" ht="75" x14ac:dyDescent="0.25">
      <c r="B136" s="197" t="s">
        <v>0</v>
      </c>
      <c r="C136" s="197" t="s">
        <v>38</v>
      </c>
      <c r="D136" s="197" t="s">
        <v>39</v>
      </c>
      <c r="E136" s="197" t="s">
        <v>112</v>
      </c>
      <c r="F136" s="197" t="s">
        <v>114</v>
      </c>
      <c r="G136" s="197" t="s">
        <v>115</v>
      </c>
      <c r="H136" s="197" t="s">
        <v>116</v>
      </c>
      <c r="I136" s="197" t="s">
        <v>113</v>
      </c>
      <c r="J136" s="439" t="s">
        <v>117</v>
      </c>
      <c r="K136" s="443"/>
      <c r="L136" s="440"/>
      <c r="M136" s="197" t="s">
        <v>121</v>
      </c>
      <c r="N136" s="197" t="s">
        <v>40</v>
      </c>
      <c r="O136" s="197" t="s">
        <v>41</v>
      </c>
      <c r="P136" s="439" t="s">
        <v>3</v>
      </c>
      <c r="Q136" s="440"/>
    </row>
    <row r="137" spans="2:17" ht="54" customHeight="1" x14ac:dyDescent="0.25">
      <c r="B137" s="333" t="s">
        <v>1295</v>
      </c>
      <c r="C137" s="327" t="s">
        <v>728</v>
      </c>
      <c r="D137" s="455" t="s">
        <v>1599</v>
      </c>
      <c r="E137" s="327">
        <v>17673767</v>
      </c>
      <c r="F137" s="327" t="s">
        <v>730</v>
      </c>
      <c r="G137" s="327" t="s">
        <v>1593</v>
      </c>
      <c r="H137" s="329">
        <v>40529</v>
      </c>
      <c r="I137" s="327">
        <v>47025</v>
      </c>
      <c r="J137" s="100" t="s">
        <v>1273</v>
      </c>
      <c r="K137" s="259" t="s">
        <v>1594</v>
      </c>
      <c r="L137" s="100" t="s">
        <v>1595</v>
      </c>
      <c r="M137" s="422" t="s">
        <v>135</v>
      </c>
      <c r="N137" s="422" t="s">
        <v>135</v>
      </c>
      <c r="O137" s="422" t="s">
        <v>135</v>
      </c>
      <c r="P137" s="415"/>
      <c r="Q137" s="416"/>
    </row>
    <row r="138" spans="2:17" ht="75" customHeight="1" x14ac:dyDescent="0.25">
      <c r="B138" s="334"/>
      <c r="C138" s="328"/>
      <c r="D138" s="547"/>
      <c r="E138" s="328"/>
      <c r="F138" s="328"/>
      <c r="G138" s="328"/>
      <c r="H138" s="330"/>
      <c r="I138" s="328"/>
      <c r="J138" s="100" t="s">
        <v>1596</v>
      </c>
      <c r="K138" s="259" t="s">
        <v>1597</v>
      </c>
      <c r="L138" s="100" t="s">
        <v>1598</v>
      </c>
      <c r="M138" s="423"/>
      <c r="N138" s="423"/>
      <c r="O138" s="423"/>
      <c r="P138" s="417"/>
      <c r="Q138" s="418"/>
    </row>
    <row r="139" spans="2:17" ht="30" x14ac:dyDescent="0.25">
      <c r="B139" s="538" t="s">
        <v>1295</v>
      </c>
      <c r="C139" s="540" t="s">
        <v>1600</v>
      </c>
      <c r="D139" s="455" t="s">
        <v>1601</v>
      </c>
      <c r="E139" s="455">
        <v>40078153</v>
      </c>
      <c r="F139" s="455" t="s">
        <v>290</v>
      </c>
      <c r="G139" s="455" t="s">
        <v>1593</v>
      </c>
      <c r="H139" s="544">
        <v>41152</v>
      </c>
      <c r="I139" s="455">
        <v>131924</v>
      </c>
      <c r="J139" s="455" t="s">
        <v>1602</v>
      </c>
      <c r="K139" s="259" t="s">
        <v>1603</v>
      </c>
      <c r="L139" s="100" t="s">
        <v>1604</v>
      </c>
      <c r="M139" s="455" t="s">
        <v>135</v>
      </c>
      <c r="N139" s="455" t="s">
        <v>136</v>
      </c>
      <c r="O139" s="455" t="s">
        <v>135</v>
      </c>
      <c r="P139" s="486"/>
      <c r="Q139" s="487"/>
    </row>
    <row r="140" spans="2:17" ht="54" customHeight="1" x14ac:dyDescent="0.25">
      <c r="B140" s="539"/>
      <c r="C140" s="541"/>
      <c r="D140" s="547"/>
      <c r="E140" s="456"/>
      <c r="F140" s="456"/>
      <c r="G140" s="456"/>
      <c r="H140" s="545"/>
      <c r="I140" s="456"/>
      <c r="J140" s="456"/>
      <c r="K140" s="259" t="s">
        <v>1605</v>
      </c>
      <c r="L140" s="100" t="s">
        <v>1604</v>
      </c>
      <c r="M140" s="456"/>
      <c r="N140" s="456"/>
      <c r="O140" s="456"/>
      <c r="P140" s="488"/>
      <c r="Q140" s="489"/>
    </row>
    <row r="141" spans="2:17" ht="54" customHeight="1" x14ac:dyDescent="0.25">
      <c r="B141" s="306" t="s">
        <v>1653</v>
      </c>
      <c r="C141" s="100" t="s">
        <v>728</v>
      </c>
      <c r="D141" s="99" t="s">
        <v>1607</v>
      </c>
      <c r="E141" s="98">
        <v>40720288</v>
      </c>
      <c r="F141" s="98" t="s">
        <v>290</v>
      </c>
      <c r="G141" s="100" t="s">
        <v>1593</v>
      </c>
      <c r="H141" s="261">
        <v>40165</v>
      </c>
      <c r="I141" s="43">
        <v>116055</v>
      </c>
      <c r="J141" s="100" t="s">
        <v>1654</v>
      </c>
      <c r="K141" s="259" t="s">
        <v>1655</v>
      </c>
      <c r="L141" s="100" t="s">
        <v>1656</v>
      </c>
      <c r="M141" s="332" t="s">
        <v>135</v>
      </c>
      <c r="N141" s="332" t="s">
        <v>135</v>
      </c>
      <c r="O141" s="332" t="s">
        <v>135</v>
      </c>
      <c r="P141" s="428"/>
      <c r="Q141" s="429"/>
    </row>
    <row r="142" spans="2:17" ht="60" x14ac:dyDescent="0.25">
      <c r="B142" s="453" t="s">
        <v>1606</v>
      </c>
      <c r="C142" s="455" t="s">
        <v>728</v>
      </c>
      <c r="D142" s="455" t="s">
        <v>1657</v>
      </c>
      <c r="E142" s="422">
        <v>41715120</v>
      </c>
      <c r="F142" s="422" t="s">
        <v>290</v>
      </c>
      <c r="G142" s="455" t="s">
        <v>1658</v>
      </c>
      <c r="H142" s="457">
        <v>37450</v>
      </c>
      <c r="I142" s="422">
        <v>126331</v>
      </c>
      <c r="J142" s="100" t="s">
        <v>1047</v>
      </c>
      <c r="K142" s="259" t="s">
        <v>1435</v>
      </c>
      <c r="L142" s="100" t="s">
        <v>1659</v>
      </c>
      <c r="M142" s="332" t="s">
        <v>135</v>
      </c>
      <c r="N142" s="332" t="s">
        <v>135</v>
      </c>
      <c r="O142" s="332" t="s">
        <v>135</v>
      </c>
      <c r="P142" s="428"/>
      <c r="Q142" s="429"/>
    </row>
    <row r="143" spans="2:17" ht="60" x14ac:dyDescent="0.25">
      <c r="B143" s="454"/>
      <c r="C143" s="456"/>
      <c r="D143" s="456"/>
      <c r="E143" s="423"/>
      <c r="F143" s="423"/>
      <c r="G143" s="456"/>
      <c r="H143" s="458"/>
      <c r="I143" s="423"/>
      <c r="J143" s="100" t="s">
        <v>1047</v>
      </c>
      <c r="K143" s="259" t="s">
        <v>1230</v>
      </c>
      <c r="L143" s="100" t="s">
        <v>1659</v>
      </c>
      <c r="M143" s="332" t="s">
        <v>135</v>
      </c>
      <c r="N143" s="332" t="s">
        <v>135</v>
      </c>
      <c r="O143" s="332" t="s">
        <v>135</v>
      </c>
      <c r="P143" s="428"/>
      <c r="Q143" s="429"/>
    </row>
    <row r="144" spans="2:17" ht="30" x14ac:dyDescent="0.25">
      <c r="B144" s="538" t="s">
        <v>1660</v>
      </c>
      <c r="C144" s="540" t="s">
        <v>728</v>
      </c>
      <c r="D144" s="455" t="s">
        <v>1307</v>
      </c>
      <c r="E144" s="542">
        <v>1117503079</v>
      </c>
      <c r="F144" s="542" t="s">
        <v>1661</v>
      </c>
      <c r="G144" s="540" t="s">
        <v>263</v>
      </c>
      <c r="H144" s="544">
        <v>40534</v>
      </c>
      <c r="I144" s="542" t="s">
        <v>1662</v>
      </c>
      <c r="J144" s="100" t="s">
        <v>1060</v>
      </c>
      <c r="K144" s="259" t="s">
        <v>1663</v>
      </c>
      <c r="L144" s="455" t="s">
        <v>1310</v>
      </c>
      <c r="M144" s="422" t="s">
        <v>135</v>
      </c>
      <c r="N144" s="422" t="s">
        <v>135</v>
      </c>
      <c r="O144" s="422" t="s">
        <v>135</v>
      </c>
      <c r="P144" s="428"/>
      <c r="Q144" s="429"/>
    </row>
    <row r="145" spans="2:17" ht="30" x14ac:dyDescent="0.25">
      <c r="B145" s="539"/>
      <c r="C145" s="541"/>
      <c r="D145" s="456"/>
      <c r="E145" s="543"/>
      <c r="F145" s="543"/>
      <c r="G145" s="541"/>
      <c r="H145" s="545"/>
      <c r="I145" s="543"/>
      <c r="J145" s="100" t="s">
        <v>1664</v>
      </c>
      <c r="K145" s="259" t="s">
        <v>1665</v>
      </c>
      <c r="L145" s="456"/>
      <c r="M145" s="423"/>
      <c r="N145" s="423"/>
      <c r="O145" s="423"/>
      <c r="P145" s="428"/>
      <c r="Q145" s="429"/>
    </row>
    <row r="147" spans="2:17" ht="15.75" thickBot="1" x14ac:dyDescent="0.3"/>
    <row r="148" spans="2:17" ht="30" x14ac:dyDescent="0.25">
      <c r="B148" s="21" t="s">
        <v>32</v>
      </c>
      <c r="C148" s="21" t="s">
        <v>48</v>
      </c>
      <c r="D148" s="197" t="s">
        <v>49</v>
      </c>
      <c r="E148" s="21" t="s">
        <v>50</v>
      </c>
      <c r="F148" s="12" t="s">
        <v>55</v>
      </c>
      <c r="G148" s="15"/>
    </row>
    <row r="149" spans="2:17" ht="108" x14ac:dyDescent="0.2">
      <c r="B149" s="466" t="s">
        <v>52</v>
      </c>
      <c r="C149" s="104" t="s">
        <v>126</v>
      </c>
      <c r="D149" s="185">
        <v>25</v>
      </c>
      <c r="E149" s="185">
        <v>12.5</v>
      </c>
      <c r="F149" s="425">
        <f>+E149+E150+E151</f>
        <v>47.5</v>
      </c>
      <c r="G149" s="105"/>
    </row>
    <row r="150" spans="2:17" ht="96" x14ac:dyDescent="0.2">
      <c r="B150" s="466"/>
      <c r="C150" s="104" t="s">
        <v>127</v>
      </c>
      <c r="D150" s="189">
        <v>25</v>
      </c>
      <c r="E150" s="185">
        <v>25</v>
      </c>
      <c r="F150" s="467"/>
      <c r="G150" s="105"/>
    </row>
    <row r="151" spans="2:17" ht="60" x14ac:dyDescent="0.2">
      <c r="B151" s="466"/>
      <c r="C151" s="104" t="s">
        <v>128</v>
      </c>
      <c r="D151" s="185">
        <v>10</v>
      </c>
      <c r="E151" s="185">
        <v>10</v>
      </c>
      <c r="F151" s="426"/>
      <c r="G151" s="105"/>
    </row>
    <row r="152" spans="2:17" x14ac:dyDescent="0.25">
      <c r="C152" s="42"/>
    </row>
    <row r="155" spans="2:17" x14ac:dyDescent="0.25">
      <c r="B155" s="68" t="s">
        <v>56</v>
      </c>
    </row>
    <row r="158" spans="2:17" x14ac:dyDescent="0.25">
      <c r="B158" s="22" t="s">
        <v>32</v>
      </c>
      <c r="C158" s="22" t="s">
        <v>57</v>
      </c>
      <c r="D158" s="21" t="s">
        <v>50</v>
      </c>
      <c r="E158" s="21" t="s">
        <v>15</v>
      </c>
    </row>
    <row r="159" spans="2:17" ht="28.5" x14ac:dyDescent="0.25">
      <c r="B159" s="70" t="s">
        <v>58</v>
      </c>
      <c r="C159" s="71">
        <v>40</v>
      </c>
      <c r="D159" s="185">
        <f>+E129</f>
        <v>0</v>
      </c>
      <c r="E159" s="422">
        <f>+D159+D160</f>
        <v>47.5</v>
      </c>
    </row>
    <row r="160" spans="2:17" ht="42.75" x14ac:dyDescent="0.25">
      <c r="B160" s="70" t="s">
        <v>59</v>
      </c>
      <c r="C160" s="71">
        <v>60</v>
      </c>
      <c r="D160" s="185">
        <f>+F149</f>
        <v>47.5</v>
      </c>
      <c r="E160" s="423"/>
    </row>
  </sheetData>
  <mergeCells count="136">
    <mergeCell ref="O139:O140"/>
    <mergeCell ref="P139:Q140"/>
    <mergeCell ref="H139:H140"/>
    <mergeCell ref="I139:I140"/>
    <mergeCell ref="J139:J140"/>
    <mergeCell ref="M139:M140"/>
    <mergeCell ref="N139:N140"/>
    <mergeCell ref="B139:B140"/>
    <mergeCell ref="C139:C140"/>
    <mergeCell ref="D139:D140"/>
    <mergeCell ref="F139:F140"/>
    <mergeCell ref="G139:G140"/>
    <mergeCell ref="Q118:Q123"/>
    <mergeCell ref="M137:M138"/>
    <mergeCell ref="N137:N138"/>
    <mergeCell ref="O137:O138"/>
    <mergeCell ref="P137:Q138"/>
    <mergeCell ref="D86:D94"/>
    <mergeCell ref="N79:N81"/>
    <mergeCell ref="O79:O81"/>
    <mergeCell ref="P79:Q81"/>
    <mergeCell ref="O82:O85"/>
    <mergeCell ref="P82:Q85"/>
    <mergeCell ref="D82:D85"/>
    <mergeCell ref="E82:E85"/>
    <mergeCell ref="F82:F85"/>
    <mergeCell ref="G82:G85"/>
    <mergeCell ref="H82:H85"/>
    <mergeCell ref="I82:I85"/>
    <mergeCell ref="M82:M85"/>
    <mergeCell ref="N82:N85"/>
    <mergeCell ref="F79:F81"/>
    <mergeCell ref="G79:G81"/>
    <mergeCell ref="C79:C81"/>
    <mergeCell ref="D79:D81"/>
    <mergeCell ref="E79:E81"/>
    <mergeCell ref="B82:B85"/>
    <mergeCell ref="C82:C85"/>
    <mergeCell ref="E159:E160"/>
    <mergeCell ref="D107:E107"/>
    <mergeCell ref="D108:E108"/>
    <mergeCell ref="B111:P111"/>
    <mergeCell ref="B114:N114"/>
    <mergeCell ref="E129:E131"/>
    <mergeCell ref="B134:N134"/>
    <mergeCell ref="D137:D138"/>
    <mergeCell ref="E139:E140"/>
    <mergeCell ref="D95:D97"/>
    <mergeCell ref="E95:E97"/>
    <mergeCell ref="F95:F97"/>
    <mergeCell ref="G95:G97"/>
    <mergeCell ref="H95:H97"/>
    <mergeCell ref="I95:I97"/>
    <mergeCell ref="M95:M97"/>
    <mergeCell ref="N95:N97"/>
    <mergeCell ref="O95:O97"/>
    <mergeCell ref="P95:Q97"/>
    <mergeCell ref="O77:O78"/>
    <mergeCell ref="P77:Q78"/>
    <mergeCell ref="P136:Q136"/>
    <mergeCell ref="B149:B151"/>
    <mergeCell ref="F149:F151"/>
    <mergeCell ref="J136:L136"/>
    <mergeCell ref="P99:Q99"/>
    <mergeCell ref="C86:C99"/>
    <mergeCell ref="B104:N104"/>
    <mergeCell ref="P98:Q98"/>
    <mergeCell ref="H79:H81"/>
    <mergeCell ref="I79:I81"/>
    <mergeCell ref="M79:M81"/>
    <mergeCell ref="B86:B99"/>
    <mergeCell ref="B79:B81"/>
    <mergeCell ref="M86:M94"/>
    <mergeCell ref="P86:Q94"/>
    <mergeCell ref="N86:N94"/>
    <mergeCell ref="O86:O94"/>
    <mergeCell ref="E86:E94"/>
    <mergeCell ref="F86:F94"/>
    <mergeCell ref="G86:G94"/>
    <mergeCell ref="H86:H94"/>
    <mergeCell ref="I86:I94"/>
    <mergeCell ref="B72:N72"/>
    <mergeCell ref="B77:B78"/>
    <mergeCell ref="C77:C78"/>
    <mergeCell ref="D77:D78"/>
    <mergeCell ref="E77:E78"/>
    <mergeCell ref="F77:F78"/>
    <mergeCell ref="G77:G78"/>
    <mergeCell ref="H77:H78"/>
    <mergeCell ref="I77:I78"/>
    <mergeCell ref="J77:L77"/>
    <mergeCell ref="M77:M78"/>
    <mergeCell ref="N77:N78"/>
    <mergeCell ref="O62:P62"/>
    <mergeCell ref="O63:P63"/>
    <mergeCell ref="O66:P66"/>
    <mergeCell ref="C9:N9"/>
    <mergeCell ref="B2:P2"/>
    <mergeCell ref="B4:P4"/>
    <mergeCell ref="C6:N6"/>
    <mergeCell ref="C7:N7"/>
    <mergeCell ref="C8:N8"/>
    <mergeCell ref="C10:E10"/>
    <mergeCell ref="E38:E39"/>
    <mergeCell ref="M43:N43"/>
    <mergeCell ref="B53:B54"/>
    <mergeCell ref="C53:C54"/>
    <mergeCell ref="D53:E53"/>
    <mergeCell ref="B14:C21"/>
    <mergeCell ref="C57:N57"/>
    <mergeCell ref="B59:N59"/>
    <mergeCell ref="B142:B143"/>
    <mergeCell ref="C142:C143"/>
    <mergeCell ref="D142:D143"/>
    <mergeCell ref="E142:E143"/>
    <mergeCell ref="F142:F143"/>
    <mergeCell ref="G142:G143"/>
    <mergeCell ref="H142:H143"/>
    <mergeCell ref="I142:I143"/>
    <mergeCell ref="B144:B145"/>
    <mergeCell ref="C144:C145"/>
    <mergeCell ref="D144:D145"/>
    <mergeCell ref="E144:E145"/>
    <mergeCell ref="F144:F145"/>
    <mergeCell ref="G144:G145"/>
    <mergeCell ref="H144:H145"/>
    <mergeCell ref="I144:I145"/>
    <mergeCell ref="L144:L145"/>
    <mergeCell ref="M144:M145"/>
    <mergeCell ref="N144:N145"/>
    <mergeCell ref="O144:O145"/>
    <mergeCell ref="P141:Q141"/>
    <mergeCell ref="P142:Q142"/>
    <mergeCell ref="P143:Q143"/>
    <mergeCell ref="P144:Q144"/>
    <mergeCell ref="P145:Q145"/>
  </mergeCells>
  <dataValidations disablePrompts="1" count="2">
    <dataValidation type="list" allowBlank="1" showInputMessage="1" showErrorMessage="1" sqref="WVE983072 A65568 IS65568 SO65568 ACK65568 AMG65568 AWC65568 BFY65568 BPU65568 BZQ65568 CJM65568 CTI65568 DDE65568 DNA65568 DWW65568 EGS65568 EQO65568 FAK65568 FKG65568 FUC65568 GDY65568 GNU65568 GXQ65568 HHM65568 HRI65568 IBE65568 ILA65568 IUW65568 JES65568 JOO65568 JYK65568 KIG65568 KSC65568 LBY65568 LLU65568 LVQ65568 MFM65568 MPI65568 MZE65568 NJA65568 NSW65568 OCS65568 OMO65568 OWK65568 PGG65568 PQC65568 PZY65568 QJU65568 QTQ65568 RDM65568 RNI65568 RXE65568 SHA65568 SQW65568 TAS65568 TKO65568 TUK65568 UEG65568 UOC65568 UXY65568 VHU65568 VRQ65568 WBM65568 WLI65568 WVE65568 A131104 IS131104 SO131104 ACK131104 AMG131104 AWC131104 BFY131104 BPU131104 BZQ131104 CJM131104 CTI131104 DDE131104 DNA131104 DWW131104 EGS131104 EQO131104 FAK131104 FKG131104 FUC131104 GDY131104 GNU131104 GXQ131104 HHM131104 HRI131104 IBE131104 ILA131104 IUW131104 JES131104 JOO131104 JYK131104 KIG131104 KSC131104 LBY131104 LLU131104 LVQ131104 MFM131104 MPI131104 MZE131104 NJA131104 NSW131104 OCS131104 OMO131104 OWK131104 PGG131104 PQC131104 PZY131104 QJU131104 QTQ131104 RDM131104 RNI131104 RXE131104 SHA131104 SQW131104 TAS131104 TKO131104 TUK131104 UEG131104 UOC131104 UXY131104 VHU131104 VRQ131104 WBM131104 WLI131104 WVE131104 A196640 IS196640 SO196640 ACK196640 AMG196640 AWC196640 BFY196640 BPU196640 BZQ196640 CJM196640 CTI196640 DDE196640 DNA196640 DWW196640 EGS196640 EQO196640 FAK196640 FKG196640 FUC196640 GDY196640 GNU196640 GXQ196640 HHM196640 HRI196640 IBE196640 ILA196640 IUW196640 JES196640 JOO196640 JYK196640 KIG196640 KSC196640 LBY196640 LLU196640 LVQ196640 MFM196640 MPI196640 MZE196640 NJA196640 NSW196640 OCS196640 OMO196640 OWK196640 PGG196640 PQC196640 PZY196640 QJU196640 QTQ196640 RDM196640 RNI196640 RXE196640 SHA196640 SQW196640 TAS196640 TKO196640 TUK196640 UEG196640 UOC196640 UXY196640 VHU196640 VRQ196640 WBM196640 WLI196640 WVE196640 A262176 IS262176 SO262176 ACK262176 AMG262176 AWC262176 BFY262176 BPU262176 BZQ262176 CJM262176 CTI262176 DDE262176 DNA262176 DWW262176 EGS262176 EQO262176 FAK262176 FKG262176 FUC262176 GDY262176 GNU262176 GXQ262176 HHM262176 HRI262176 IBE262176 ILA262176 IUW262176 JES262176 JOO262176 JYK262176 KIG262176 KSC262176 LBY262176 LLU262176 LVQ262176 MFM262176 MPI262176 MZE262176 NJA262176 NSW262176 OCS262176 OMO262176 OWK262176 PGG262176 PQC262176 PZY262176 QJU262176 QTQ262176 RDM262176 RNI262176 RXE262176 SHA262176 SQW262176 TAS262176 TKO262176 TUK262176 UEG262176 UOC262176 UXY262176 VHU262176 VRQ262176 WBM262176 WLI262176 WVE262176 A327712 IS327712 SO327712 ACK327712 AMG327712 AWC327712 BFY327712 BPU327712 BZQ327712 CJM327712 CTI327712 DDE327712 DNA327712 DWW327712 EGS327712 EQO327712 FAK327712 FKG327712 FUC327712 GDY327712 GNU327712 GXQ327712 HHM327712 HRI327712 IBE327712 ILA327712 IUW327712 JES327712 JOO327712 JYK327712 KIG327712 KSC327712 LBY327712 LLU327712 LVQ327712 MFM327712 MPI327712 MZE327712 NJA327712 NSW327712 OCS327712 OMO327712 OWK327712 PGG327712 PQC327712 PZY327712 QJU327712 QTQ327712 RDM327712 RNI327712 RXE327712 SHA327712 SQW327712 TAS327712 TKO327712 TUK327712 UEG327712 UOC327712 UXY327712 VHU327712 VRQ327712 WBM327712 WLI327712 WVE327712 A393248 IS393248 SO393248 ACK393248 AMG393248 AWC393248 BFY393248 BPU393248 BZQ393248 CJM393248 CTI393248 DDE393248 DNA393248 DWW393248 EGS393248 EQO393248 FAK393248 FKG393248 FUC393248 GDY393248 GNU393248 GXQ393248 HHM393248 HRI393248 IBE393248 ILA393248 IUW393248 JES393248 JOO393248 JYK393248 KIG393248 KSC393248 LBY393248 LLU393248 LVQ393248 MFM393248 MPI393248 MZE393248 NJA393248 NSW393248 OCS393248 OMO393248 OWK393248 PGG393248 PQC393248 PZY393248 QJU393248 QTQ393248 RDM393248 RNI393248 RXE393248 SHA393248 SQW393248 TAS393248 TKO393248 TUK393248 UEG393248 UOC393248 UXY393248 VHU393248 VRQ393248 WBM393248 WLI393248 WVE393248 A458784 IS458784 SO458784 ACK458784 AMG458784 AWC458784 BFY458784 BPU458784 BZQ458784 CJM458784 CTI458784 DDE458784 DNA458784 DWW458784 EGS458784 EQO458784 FAK458784 FKG458784 FUC458784 GDY458784 GNU458784 GXQ458784 HHM458784 HRI458784 IBE458784 ILA458784 IUW458784 JES458784 JOO458784 JYK458784 KIG458784 KSC458784 LBY458784 LLU458784 LVQ458784 MFM458784 MPI458784 MZE458784 NJA458784 NSW458784 OCS458784 OMO458784 OWK458784 PGG458784 PQC458784 PZY458784 QJU458784 QTQ458784 RDM458784 RNI458784 RXE458784 SHA458784 SQW458784 TAS458784 TKO458784 TUK458784 UEG458784 UOC458784 UXY458784 VHU458784 VRQ458784 WBM458784 WLI458784 WVE458784 A524320 IS524320 SO524320 ACK524320 AMG524320 AWC524320 BFY524320 BPU524320 BZQ524320 CJM524320 CTI524320 DDE524320 DNA524320 DWW524320 EGS524320 EQO524320 FAK524320 FKG524320 FUC524320 GDY524320 GNU524320 GXQ524320 HHM524320 HRI524320 IBE524320 ILA524320 IUW524320 JES524320 JOO524320 JYK524320 KIG524320 KSC524320 LBY524320 LLU524320 LVQ524320 MFM524320 MPI524320 MZE524320 NJA524320 NSW524320 OCS524320 OMO524320 OWK524320 PGG524320 PQC524320 PZY524320 QJU524320 QTQ524320 RDM524320 RNI524320 RXE524320 SHA524320 SQW524320 TAS524320 TKO524320 TUK524320 UEG524320 UOC524320 UXY524320 VHU524320 VRQ524320 WBM524320 WLI524320 WVE524320 A589856 IS589856 SO589856 ACK589856 AMG589856 AWC589856 BFY589856 BPU589856 BZQ589856 CJM589856 CTI589856 DDE589856 DNA589856 DWW589856 EGS589856 EQO589856 FAK589856 FKG589856 FUC589856 GDY589856 GNU589856 GXQ589856 HHM589856 HRI589856 IBE589856 ILA589856 IUW589856 JES589856 JOO589856 JYK589856 KIG589856 KSC589856 LBY589856 LLU589856 LVQ589856 MFM589856 MPI589856 MZE589856 NJA589856 NSW589856 OCS589856 OMO589856 OWK589856 PGG589856 PQC589856 PZY589856 QJU589856 QTQ589856 RDM589856 RNI589856 RXE589856 SHA589856 SQW589856 TAS589856 TKO589856 TUK589856 UEG589856 UOC589856 UXY589856 VHU589856 VRQ589856 WBM589856 WLI589856 WVE589856 A655392 IS655392 SO655392 ACK655392 AMG655392 AWC655392 BFY655392 BPU655392 BZQ655392 CJM655392 CTI655392 DDE655392 DNA655392 DWW655392 EGS655392 EQO655392 FAK655392 FKG655392 FUC655392 GDY655392 GNU655392 GXQ655392 HHM655392 HRI655392 IBE655392 ILA655392 IUW655392 JES655392 JOO655392 JYK655392 KIG655392 KSC655392 LBY655392 LLU655392 LVQ655392 MFM655392 MPI655392 MZE655392 NJA655392 NSW655392 OCS655392 OMO655392 OWK655392 PGG655392 PQC655392 PZY655392 QJU655392 QTQ655392 RDM655392 RNI655392 RXE655392 SHA655392 SQW655392 TAS655392 TKO655392 TUK655392 UEG655392 UOC655392 UXY655392 VHU655392 VRQ655392 WBM655392 WLI655392 WVE655392 A720928 IS720928 SO720928 ACK720928 AMG720928 AWC720928 BFY720928 BPU720928 BZQ720928 CJM720928 CTI720928 DDE720928 DNA720928 DWW720928 EGS720928 EQO720928 FAK720928 FKG720928 FUC720928 GDY720928 GNU720928 GXQ720928 HHM720928 HRI720928 IBE720928 ILA720928 IUW720928 JES720928 JOO720928 JYK720928 KIG720928 KSC720928 LBY720928 LLU720928 LVQ720928 MFM720928 MPI720928 MZE720928 NJA720928 NSW720928 OCS720928 OMO720928 OWK720928 PGG720928 PQC720928 PZY720928 QJU720928 QTQ720928 RDM720928 RNI720928 RXE720928 SHA720928 SQW720928 TAS720928 TKO720928 TUK720928 UEG720928 UOC720928 UXY720928 VHU720928 VRQ720928 WBM720928 WLI720928 WVE720928 A786464 IS786464 SO786464 ACK786464 AMG786464 AWC786464 BFY786464 BPU786464 BZQ786464 CJM786464 CTI786464 DDE786464 DNA786464 DWW786464 EGS786464 EQO786464 FAK786464 FKG786464 FUC786464 GDY786464 GNU786464 GXQ786464 HHM786464 HRI786464 IBE786464 ILA786464 IUW786464 JES786464 JOO786464 JYK786464 KIG786464 KSC786464 LBY786464 LLU786464 LVQ786464 MFM786464 MPI786464 MZE786464 NJA786464 NSW786464 OCS786464 OMO786464 OWK786464 PGG786464 PQC786464 PZY786464 QJU786464 QTQ786464 RDM786464 RNI786464 RXE786464 SHA786464 SQW786464 TAS786464 TKO786464 TUK786464 UEG786464 UOC786464 UXY786464 VHU786464 VRQ786464 WBM786464 WLI786464 WVE786464 A852000 IS852000 SO852000 ACK852000 AMG852000 AWC852000 BFY852000 BPU852000 BZQ852000 CJM852000 CTI852000 DDE852000 DNA852000 DWW852000 EGS852000 EQO852000 FAK852000 FKG852000 FUC852000 GDY852000 GNU852000 GXQ852000 HHM852000 HRI852000 IBE852000 ILA852000 IUW852000 JES852000 JOO852000 JYK852000 KIG852000 KSC852000 LBY852000 LLU852000 LVQ852000 MFM852000 MPI852000 MZE852000 NJA852000 NSW852000 OCS852000 OMO852000 OWK852000 PGG852000 PQC852000 PZY852000 QJU852000 QTQ852000 RDM852000 RNI852000 RXE852000 SHA852000 SQW852000 TAS852000 TKO852000 TUK852000 UEG852000 UOC852000 UXY852000 VHU852000 VRQ852000 WBM852000 WLI852000 WVE852000 A917536 IS917536 SO917536 ACK917536 AMG917536 AWC917536 BFY917536 BPU917536 BZQ917536 CJM917536 CTI917536 DDE917536 DNA917536 DWW917536 EGS917536 EQO917536 FAK917536 FKG917536 FUC917536 GDY917536 GNU917536 GXQ917536 HHM917536 HRI917536 IBE917536 ILA917536 IUW917536 JES917536 JOO917536 JYK917536 KIG917536 KSC917536 LBY917536 LLU917536 LVQ917536 MFM917536 MPI917536 MZE917536 NJA917536 NSW917536 OCS917536 OMO917536 OWK917536 PGG917536 PQC917536 PZY917536 QJU917536 QTQ917536 RDM917536 RNI917536 RXE917536 SHA917536 SQW917536 TAS917536 TKO917536 TUK917536 UEG917536 UOC917536 UXY917536 VHU917536 VRQ917536 WBM917536 WLI917536 WVE917536 A983072 IS983072 SO983072 ACK983072 AMG983072 AWC983072 BFY983072 BPU983072 BZQ983072 CJM983072 CTI983072 DDE983072 DNA983072 DWW983072 EGS983072 EQO983072 FAK983072 FKG983072 FUC983072 GDY983072 GNU983072 GXQ983072 HHM983072 HRI983072 IBE983072 ILA983072 IUW983072 JES983072 JOO983072 JYK983072 KIG983072 KSC983072 LBY983072 LLU983072 LVQ983072 MFM983072 MPI983072 MZE983072 NJA983072 NSW983072 OCS983072 OMO983072 OWK983072 PGG983072 PQC983072 PZY983072 QJU983072 QTQ983072 RDM983072 RNI983072 RXE983072 SHA983072 SQW983072 TAS983072 TKO983072 TUK983072 UEG983072 UOC983072 UXY983072 VHU983072 VRQ983072 WBM983072 WLI983072 WVE23:WVE42 WLI23:WLI42 WBM23:WBM42 VRQ23:VRQ42 VHU23:VHU42 UXY23:UXY42 UOC23:UOC42 UEG23:UEG42 TUK23:TUK42 TKO23:TKO42 TAS23:TAS42 SQW23:SQW42 SHA23:SHA42 RXE23:RXE42 RNI23:RNI42 RDM23:RDM42 QTQ23:QTQ42 QJU23:QJU42 PZY23:PZY42 PQC23:PQC42 PGG23:PGG42 OWK23:OWK42 OMO23:OMO42 OCS23:OCS42 NSW23:NSW42 NJA23:NJA42 MZE23:MZE42 MPI23:MPI42 MFM23:MFM42 LVQ23:LVQ42 LLU23:LLU42 LBY23:LBY42 KSC23:KSC42 KIG23:KIG42 JYK23:JYK42 JOO23:JOO42 JES23:JES42 IUW23:IUW42 ILA23:ILA42 IBE23:IBE42 HRI23:HRI42 HHM23:HHM42 GXQ23:GXQ42 GNU23:GNU42 GDY23:GDY42 FUC23:FUC42 FKG23:FKG42 FAK23:FAK42 EQO23:EQO42 EGS23:EGS42 DWW23:DWW42 DNA23:DNA42 DDE23:DDE42 CTI23:CTI42 CJM23:CJM42 BZQ23:BZQ42 BPU23:BPU42 BFY23:BFY42 AWC23:AWC42 AMG23:AMG42 ACK23:ACK42 SO23:SO42 IS23:IS42 A23:A42">
      <formula1>"1,2,3,4,5"</formula1>
    </dataValidation>
    <dataValidation type="decimal" allowBlank="1" showInputMessage="1" showErrorMessage="1" sqref="WVH983072 WLL983072 C65572 IV65568 SR65568 ACN65568 AMJ65568 AWF65568 BGB65568 BPX65568 BZT65568 CJP65568 CTL65568 DDH65568 DND65568 DWZ65568 EGV65568 EQR65568 FAN65568 FKJ65568 FUF65568 GEB65568 GNX65568 GXT65568 HHP65568 HRL65568 IBH65568 ILD65568 IUZ65568 JEV65568 JOR65568 JYN65568 KIJ65568 KSF65568 LCB65568 LLX65568 LVT65568 MFP65568 MPL65568 MZH65568 NJD65568 NSZ65568 OCV65568 OMR65568 OWN65568 PGJ65568 PQF65568 QAB65568 QJX65568 QTT65568 RDP65568 RNL65568 RXH65568 SHD65568 SQZ65568 TAV65568 TKR65568 TUN65568 UEJ65568 UOF65568 UYB65568 VHX65568 VRT65568 WBP65568 WLL65568 WVH65568 C131108 IV131104 SR131104 ACN131104 AMJ131104 AWF131104 BGB131104 BPX131104 BZT131104 CJP131104 CTL131104 DDH131104 DND131104 DWZ131104 EGV131104 EQR131104 FAN131104 FKJ131104 FUF131104 GEB131104 GNX131104 GXT131104 HHP131104 HRL131104 IBH131104 ILD131104 IUZ131104 JEV131104 JOR131104 JYN131104 KIJ131104 KSF131104 LCB131104 LLX131104 LVT131104 MFP131104 MPL131104 MZH131104 NJD131104 NSZ131104 OCV131104 OMR131104 OWN131104 PGJ131104 PQF131104 QAB131104 QJX131104 QTT131104 RDP131104 RNL131104 RXH131104 SHD131104 SQZ131104 TAV131104 TKR131104 TUN131104 UEJ131104 UOF131104 UYB131104 VHX131104 VRT131104 WBP131104 WLL131104 WVH131104 C196644 IV196640 SR196640 ACN196640 AMJ196640 AWF196640 BGB196640 BPX196640 BZT196640 CJP196640 CTL196640 DDH196640 DND196640 DWZ196640 EGV196640 EQR196640 FAN196640 FKJ196640 FUF196640 GEB196640 GNX196640 GXT196640 HHP196640 HRL196640 IBH196640 ILD196640 IUZ196640 JEV196640 JOR196640 JYN196640 KIJ196640 KSF196640 LCB196640 LLX196640 LVT196640 MFP196640 MPL196640 MZH196640 NJD196640 NSZ196640 OCV196640 OMR196640 OWN196640 PGJ196640 PQF196640 QAB196640 QJX196640 QTT196640 RDP196640 RNL196640 RXH196640 SHD196640 SQZ196640 TAV196640 TKR196640 TUN196640 UEJ196640 UOF196640 UYB196640 VHX196640 VRT196640 WBP196640 WLL196640 WVH196640 C262180 IV262176 SR262176 ACN262176 AMJ262176 AWF262176 BGB262176 BPX262176 BZT262176 CJP262176 CTL262176 DDH262176 DND262176 DWZ262176 EGV262176 EQR262176 FAN262176 FKJ262176 FUF262176 GEB262176 GNX262176 GXT262176 HHP262176 HRL262176 IBH262176 ILD262176 IUZ262176 JEV262176 JOR262176 JYN262176 KIJ262176 KSF262176 LCB262176 LLX262176 LVT262176 MFP262176 MPL262176 MZH262176 NJD262176 NSZ262176 OCV262176 OMR262176 OWN262176 PGJ262176 PQF262176 QAB262176 QJX262176 QTT262176 RDP262176 RNL262176 RXH262176 SHD262176 SQZ262176 TAV262176 TKR262176 TUN262176 UEJ262176 UOF262176 UYB262176 VHX262176 VRT262176 WBP262176 WLL262176 WVH262176 C327716 IV327712 SR327712 ACN327712 AMJ327712 AWF327712 BGB327712 BPX327712 BZT327712 CJP327712 CTL327712 DDH327712 DND327712 DWZ327712 EGV327712 EQR327712 FAN327712 FKJ327712 FUF327712 GEB327712 GNX327712 GXT327712 HHP327712 HRL327712 IBH327712 ILD327712 IUZ327712 JEV327712 JOR327712 JYN327712 KIJ327712 KSF327712 LCB327712 LLX327712 LVT327712 MFP327712 MPL327712 MZH327712 NJD327712 NSZ327712 OCV327712 OMR327712 OWN327712 PGJ327712 PQF327712 QAB327712 QJX327712 QTT327712 RDP327712 RNL327712 RXH327712 SHD327712 SQZ327712 TAV327712 TKR327712 TUN327712 UEJ327712 UOF327712 UYB327712 VHX327712 VRT327712 WBP327712 WLL327712 WVH327712 C393252 IV393248 SR393248 ACN393248 AMJ393248 AWF393248 BGB393248 BPX393248 BZT393248 CJP393248 CTL393248 DDH393248 DND393248 DWZ393248 EGV393248 EQR393248 FAN393248 FKJ393248 FUF393248 GEB393248 GNX393248 GXT393248 HHP393248 HRL393248 IBH393248 ILD393248 IUZ393248 JEV393248 JOR393248 JYN393248 KIJ393248 KSF393248 LCB393248 LLX393248 LVT393248 MFP393248 MPL393248 MZH393248 NJD393248 NSZ393248 OCV393248 OMR393248 OWN393248 PGJ393248 PQF393248 QAB393248 QJX393248 QTT393248 RDP393248 RNL393248 RXH393248 SHD393248 SQZ393248 TAV393248 TKR393248 TUN393248 UEJ393248 UOF393248 UYB393248 VHX393248 VRT393248 WBP393248 WLL393248 WVH393248 C458788 IV458784 SR458784 ACN458784 AMJ458784 AWF458784 BGB458784 BPX458784 BZT458784 CJP458784 CTL458784 DDH458784 DND458784 DWZ458784 EGV458784 EQR458784 FAN458784 FKJ458784 FUF458784 GEB458784 GNX458784 GXT458784 HHP458784 HRL458784 IBH458784 ILD458784 IUZ458784 JEV458784 JOR458784 JYN458784 KIJ458784 KSF458784 LCB458784 LLX458784 LVT458784 MFP458784 MPL458784 MZH458784 NJD458784 NSZ458784 OCV458784 OMR458784 OWN458784 PGJ458784 PQF458784 QAB458784 QJX458784 QTT458784 RDP458784 RNL458784 RXH458784 SHD458784 SQZ458784 TAV458784 TKR458784 TUN458784 UEJ458784 UOF458784 UYB458784 VHX458784 VRT458784 WBP458784 WLL458784 WVH458784 C524324 IV524320 SR524320 ACN524320 AMJ524320 AWF524320 BGB524320 BPX524320 BZT524320 CJP524320 CTL524320 DDH524320 DND524320 DWZ524320 EGV524320 EQR524320 FAN524320 FKJ524320 FUF524320 GEB524320 GNX524320 GXT524320 HHP524320 HRL524320 IBH524320 ILD524320 IUZ524320 JEV524320 JOR524320 JYN524320 KIJ524320 KSF524320 LCB524320 LLX524320 LVT524320 MFP524320 MPL524320 MZH524320 NJD524320 NSZ524320 OCV524320 OMR524320 OWN524320 PGJ524320 PQF524320 QAB524320 QJX524320 QTT524320 RDP524320 RNL524320 RXH524320 SHD524320 SQZ524320 TAV524320 TKR524320 TUN524320 UEJ524320 UOF524320 UYB524320 VHX524320 VRT524320 WBP524320 WLL524320 WVH524320 C589860 IV589856 SR589856 ACN589856 AMJ589856 AWF589856 BGB589856 BPX589856 BZT589856 CJP589856 CTL589856 DDH589856 DND589856 DWZ589856 EGV589856 EQR589856 FAN589856 FKJ589856 FUF589856 GEB589856 GNX589856 GXT589856 HHP589856 HRL589856 IBH589856 ILD589856 IUZ589856 JEV589856 JOR589856 JYN589856 KIJ589856 KSF589856 LCB589856 LLX589856 LVT589856 MFP589856 MPL589856 MZH589856 NJD589856 NSZ589856 OCV589856 OMR589856 OWN589856 PGJ589856 PQF589856 QAB589856 QJX589856 QTT589856 RDP589856 RNL589856 RXH589856 SHD589856 SQZ589856 TAV589856 TKR589856 TUN589856 UEJ589856 UOF589856 UYB589856 VHX589856 VRT589856 WBP589856 WLL589856 WVH589856 C655396 IV655392 SR655392 ACN655392 AMJ655392 AWF655392 BGB655392 BPX655392 BZT655392 CJP655392 CTL655392 DDH655392 DND655392 DWZ655392 EGV655392 EQR655392 FAN655392 FKJ655392 FUF655392 GEB655392 GNX655392 GXT655392 HHP655392 HRL655392 IBH655392 ILD655392 IUZ655392 JEV655392 JOR655392 JYN655392 KIJ655392 KSF655392 LCB655392 LLX655392 LVT655392 MFP655392 MPL655392 MZH655392 NJD655392 NSZ655392 OCV655392 OMR655392 OWN655392 PGJ655392 PQF655392 QAB655392 QJX655392 QTT655392 RDP655392 RNL655392 RXH655392 SHD655392 SQZ655392 TAV655392 TKR655392 TUN655392 UEJ655392 UOF655392 UYB655392 VHX655392 VRT655392 WBP655392 WLL655392 WVH655392 C720932 IV720928 SR720928 ACN720928 AMJ720928 AWF720928 BGB720928 BPX720928 BZT720928 CJP720928 CTL720928 DDH720928 DND720928 DWZ720928 EGV720928 EQR720928 FAN720928 FKJ720928 FUF720928 GEB720928 GNX720928 GXT720928 HHP720928 HRL720928 IBH720928 ILD720928 IUZ720928 JEV720928 JOR720928 JYN720928 KIJ720928 KSF720928 LCB720928 LLX720928 LVT720928 MFP720928 MPL720928 MZH720928 NJD720928 NSZ720928 OCV720928 OMR720928 OWN720928 PGJ720928 PQF720928 QAB720928 QJX720928 QTT720928 RDP720928 RNL720928 RXH720928 SHD720928 SQZ720928 TAV720928 TKR720928 TUN720928 UEJ720928 UOF720928 UYB720928 VHX720928 VRT720928 WBP720928 WLL720928 WVH720928 C786468 IV786464 SR786464 ACN786464 AMJ786464 AWF786464 BGB786464 BPX786464 BZT786464 CJP786464 CTL786464 DDH786464 DND786464 DWZ786464 EGV786464 EQR786464 FAN786464 FKJ786464 FUF786464 GEB786464 GNX786464 GXT786464 HHP786464 HRL786464 IBH786464 ILD786464 IUZ786464 JEV786464 JOR786464 JYN786464 KIJ786464 KSF786464 LCB786464 LLX786464 LVT786464 MFP786464 MPL786464 MZH786464 NJD786464 NSZ786464 OCV786464 OMR786464 OWN786464 PGJ786464 PQF786464 QAB786464 QJX786464 QTT786464 RDP786464 RNL786464 RXH786464 SHD786464 SQZ786464 TAV786464 TKR786464 TUN786464 UEJ786464 UOF786464 UYB786464 VHX786464 VRT786464 WBP786464 WLL786464 WVH786464 C852004 IV852000 SR852000 ACN852000 AMJ852000 AWF852000 BGB852000 BPX852000 BZT852000 CJP852000 CTL852000 DDH852000 DND852000 DWZ852000 EGV852000 EQR852000 FAN852000 FKJ852000 FUF852000 GEB852000 GNX852000 GXT852000 HHP852000 HRL852000 IBH852000 ILD852000 IUZ852000 JEV852000 JOR852000 JYN852000 KIJ852000 KSF852000 LCB852000 LLX852000 LVT852000 MFP852000 MPL852000 MZH852000 NJD852000 NSZ852000 OCV852000 OMR852000 OWN852000 PGJ852000 PQF852000 QAB852000 QJX852000 QTT852000 RDP852000 RNL852000 RXH852000 SHD852000 SQZ852000 TAV852000 TKR852000 TUN852000 UEJ852000 UOF852000 UYB852000 VHX852000 VRT852000 WBP852000 WLL852000 WVH852000 C917540 IV917536 SR917536 ACN917536 AMJ917536 AWF917536 BGB917536 BPX917536 BZT917536 CJP917536 CTL917536 DDH917536 DND917536 DWZ917536 EGV917536 EQR917536 FAN917536 FKJ917536 FUF917536 GEB917536 GNX917536 GXT917536 HHP917536 HRL917536 IBH917536 ILD917536 IUZ917536 JEV917536 JOR917536 JYN917536 KIJ917536 KSF917536 LCB917536 LLX917536 LVT917536 MFP917536 MPL917536 MZH917536 NJD917536 NSZ917536 OCV917536 OMR917536 OWN917536 PGJ917536 PQF917536 QAB917536 QJX917536 QTT917536 RDP917536 RNL917536 RXH917536 SHD917536 SQZ917536 TAV917536 TKR917536 TUN917536 UEJ917536 UOF917536 UYB917536 VHX917536 VRT917536 WBP917536 WLL917536 WVH917536 C983076 IV983072 SR983072 ACN983072 AMJ983072 AWF983072 BGB983072 BPX983072 BZT983072 CJP983072 CTL983072 DDH983072 DND983072 DWZ983072 EGV983072 EQR983072 FAN983072 FKJ983072 FUF983072 GEB983072 GNX983072 GXT983072 HHP983072 HRL983072 IBH983072 ILD983072 IUZ983072 JEV983072 JOR983072 JYN983072 KIJ983072 KSF983072 LCB983072 LLX983072 LVT983072 MFP983072 MPL983072 MZH983072 NJD983072 NSZ983072 OCV983072 OMR983072 OWN983072 PGJ983072 PQF983072 QAB983072 QJX983072 QTT983072 RDP983072 RNL983072 RXH983072 SHD983072 SQZ983072 TAV983072 TKR983072 TUN983072 UEJ983072 UOF983072 UYB983072 VHX983072 VRT983072 WBP983072 WVH23:WVH42 WLL23:WLL42 WBP23:WBP42 VRT23:VRT42 VHX23:VHX42 UYB23:UYB42 UOF23:UOF42 UEJ23:UEJ42 TUN23:TUN42 TKR23:TKR42 TAV23:TAV42 SQZ23:SQZ42 SHD23:SHD42 RXH23:RXH42 RNL23:RNL42 RDP23:RDP42 QTT23:QTT42 QJX23:QJX42 QAB23:QAB42 PQF23:PQF42 PGJ23:PGJ42 OWN23:OWN42 OMR23:OMR42 OCV23:OCV42 NSZ23:NSZ42 NJD23:NJD42 MZH23:MZH42 MPL23:MPL42 MFP23:MFP42 LVT23:LVT42 LLX23:LLX42 LCB23:LCB42 KSF23:KSF42 KIJ23:KIJ42 JYN23:JYN42 JOR23:JOR42 JEV23:JEV42 IUZ23:IUZ42 ILD23:ILD42 IBH23:IBH42 HRL23:HRL42 HHP23:HHP42 GXT23:GXT42 GNX23:GNX42 GEB23:GEB42 FUF23:FUF42 FKJ23:FKJ42 FAN23:FAN42 EQR23:EQR42 EGV23:EGV42 DWZ23:DWZ42 DND23:DND42 DDH23:DDH42 CTL23:CTL42 CJP23:CJP42 BZT23:BZT42 BPX23:BPX42 BGB23:BGB42 AWF23:AWF42 AMJ23:AMJ42 ACN23:ACN42 SR23:SR42 IV23:IV42">
      <formula1>0</formula1>
      <formula2>1</formula2>
    </dataValidation>
  </dataValidations>
  <pageMargins left="0.7" right="0.7" top="0.75" bottom="0.75" header="0.3" footer="0.3"/>
  <pageSetup orientation="portrait" horizontalDpi="4294967295" verticalDpi="4294967295"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A29" zoomScale="90" zoomScaleNormal="9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1273</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1312</v>
      </c>
      <c r="D10" s="420"/>
      <c r="E10" s="421"/>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8</v>
      </c>
      <c r="E15" s="3">
        <v>639730710</v>
      </c>
      <c r="F15" s="241">
        <v>270</v>
      </c>
      <c r="G15" s="57"/>
      <c r="I15" s="57"/>
      <c r="J15" s="57"/>
      <c r="K15" s="57"/>
      <c r="L15" s="57"/>
      <c r="M15" s="57"/>
      <c r="N15" s="55"/>
    </row>
    <row r="16" spans="2:16" x14ac:dyDescent="0.25">
      <c r="B16" s="493"/>
      <c r="C16" s="494"/>
      <c r="D16" s="303">
        <v>9</v>
      </c>
      <c r="E16" s="3">
        <v>3274211322</v>
      </c>
      <c r="F16" s="241">
        <v>1494</v>
      </c>
      <c r="G16" s="57"/>
      <c r="I16" s="57"/>
      <c r="J16" s="57"/>
      <c r="K16" s="57"/>
      <c r="L16" s="57"/>
      <c r="M16" s="57"/>
      <c r="N16" s="55"/>
    </row>
    <row r="17" spans="1:14" x14ac:dyDescent="0.25">
      <c r="B17" s="493"/>
      <c r="C17" s="494"/>
      <c r="D17" s="303">
        <v>10</v>
      </c>
      <c r="E17" s="3">
        <v>1838553610</v>
      </c>
      <c r="F17" s="241">
        <v>758</v>
      </c>
      <c r="G17" s="57"/>
      <c r="I17" s="57"/>
      <c r="J17" s="57"/>
      <c r="K17" s="57"/>
      <c r="L17" s="57"/>
      <c r="M17" s="57"/>
      <c r="N17" s="55"/>
    </row>
    <row r="18" spans="1:14" x14ac:dyDescent="0.25">
      <c r="B18" s="493"/>
      <c r="C18" s="494"/>
      <c r="D18" s="303">
        <v>16</v>
      </c>
      <c r="E18" s="3">
        <v>1755833774</v>
      </c>
      <c r="F18" s="241">
        <v>718</v>
      </c>
      <c r="G18" s="57"/>
      <c r="I18" s="57"/>
      <c r="J18" s="57"/>
      <c r="K18" s="57"/>
      <c r="L18" s="57"/>
      <c r="M18" s="57"/>
      <c r="N18" s="55"/>
    </row>
    <row r="19" spans="1:14" x14ac:dyDescent="0.25">
      <c r="B19" s="493"/>
      <c r="C19" s="494"/>
      <c r="D19" s="303">
        <v>17</v>
      </c>
      <c r="E19" s="3">
        <v>1200706876</v>
      </c>
      <c r="F19" s="241">
        <v>482</v>
      </c>
      <c r="G19" s="57"/>
      <c r="I19" s="57"/>
      <c r="J19" s="57"/>
      <c r="K19" s="57"/>
      <c r="L19" s="57"/>
      <c r="M19" s="57"/>
      <c r="N19" s="55"/>
    </row>
    <row r="20" spans="1:14" x14ac:dyDescent="0.25">
      <c r="B20" s="493"/>
      <c r="C20" s="494"/>
      <c r="D20" s="303">
        <v>18</v>
      </c>
      <c r="E20" s="3">
        <v>832050540</v>
      </c>
      <c r="F20" s="241">
        <v>342</v>
      </c>
      <c r="G20" s="57"/>
      <c r="I20" s="57"/>
      <c r="J20" s="57"/>
      <c r="K20" s="57"/>
      <c r="L20" s="57"/>
      <c r="M20" s="57"/>
      <c r="N20" s="55"/>
    </row>
    <row r="21" spans="1:14" ht="15.75" thickBot="1" x14ac:dyDescent="0.3">
      <c r="B21" s="495"/>
      <c r="C21" s="496"/>
      <c r="D21" s="303">
        <v>19</v>
      </c>
      <c r="E21" s="3">
        <v>1206358774</v>
      </c>
      <c r="F21" s="241">
        <v>548</v>
      </c>
      <c r="G21" s="57"/>
      <c r="I21" s="57"/>
      <c r="J21" s="57"/>
      <c r="K21" s="57"/>
      <c r="L21" s="57"/>
      <c r="M21" s="57"/>
      <c r="N21" s="55"/>
    </row>
    <row r="22" spans="1:14" ht="45.75" thickBot="1" x14ac:dyDescent="0.3">
      <c r="A22" s="60"/>
      <c r="B22" s="315" t="s">
        <v>14</v>
      </c>
      <c r="C22" s="315" t="s">
        <v>98</v>
      </c>
      <c r="E22" s="56"/>
      <c r="F22" s="56"/>
      <c r="G22" s="57"/>
      <c r="H22" s="56"/>
      <c r="I22" s="61"/>
      <c r="J22" s="61"/>
      <c r="K22" s="61"/>
      <c r="L22" s="61"/>
      <c r="M22" s="61"/>
    </row>
    <row r="23" spans="1:14" ht="15.75" thickBot="1" x14ac:dyDescent="0.3">
      <c r="A23" s="62">
        <v>1</v>
      </c>
      <c r="C23" s="5">
        <f>+F17*80%</f>
        <v>606.4</v>
      </c>
      <c r="D23" s="57"/>
      <c r="E23" s="4">
        <f>E17</f>
        <v>1838553610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185"/>
      <c r="D28" s="244" t="s">
        <v>772</v>
      </c>
      <c r="E28" s="42"/>
      <c r="F28" s="42"/>
      <c r="G28" s="42"/>
      <c r="H28" s="42"/>
      <c r="I28" s="54"/>
      <c r="J28" s="54"/>
      <c r="K28" s="54"/>
      <c r="L28" s="54"/>
      <c r="M28" s="54"/>
      <c r="N28" s="55"/>
    </row>
    <row r="29" spans="1:14" x14ac:dyDescent="0.25">
      <c r="A29" s="65"/>
      <c r="B29" s="69" t="s">
        <v>138</v>
      </c>
      <c r="C29" s="185" t="s">
        <v>68</v>
      </c>
      <c r="D29" s="185"/>
      <c r="E29" s="42"/>
      <c r="F29" s="42"/>
      <c r="G29" s="42"/>
      <c r="H29" s="42"/>
      <c r="I29" s="54"/>
      <c r="J29" s="54"/>
      <c r="K29" s="54"/>
      <c r="L29" s="54"/>
      <c r="M29" s="54"/>
      <c r="N29" s="55"/>
    </row>
    <row r="30" spans="1:14" x14ac:dyDescent="0.25">
      <c r="A30" s="65"/>
      <c r="B30" s="69" t="s">
        <v>139</v>
      </c>
      <c r="C30" s="245"/>
      <c r="D30" s="69"/>
      <c r="E30" s="42"/>
      <c r="F30" s="42"/>
      <c r="G30" s="42"/>
      <c r="H30" s="42"/>
      <c r="I30" s="54"/>
      <c r="J30" s="54"/>
      <c r="K30" s="54"/>
      <c r="L30" s="54"/>
      <c r="M30" s="54"/>
      <c r="N30" s="55"/>
    </row>
    <row r="31" spans="1:14" x14ac:dyDescent="0.25">
      <c r="A31" s="65"/>
      <c r="B31" s="69" t="s">
        <v>140</v>
      </c>
      <c r="C31" s="245"/>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0</v>
      </c>
      <c r="F38" s="42"/>
      <c r="G38" s="42"/>
      <c r="H38" s="42"/>
      <c r="I38" s="54"/>
      <c r="J38" s="54"/>
      <c r="K38" s="54"/>
      <c r="L38" s="54"/>
      <c r="M38" s="54"/>
      <c r="N38" s="55"/>
    </row>
    <row r="39" spans="1:26" ht="42.75" x14ac:dyDescent="0.25">
      <c r="A39" s="65"/>
      <c r="B39" s="70" t="s">
        <v>143</v>
      </c>
      <c r="C39" s="71">
        <v>60</v>
      </c>
      <c r="D39" s="185">
        <f>+F127</f>
        <v>0</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90" x14ac:dyDescent="0.25">
      <c r="A47" s="74">
        <v>1</v>
      </c>
      <c r="B47" s="87" t="s">
        <v>1273</v>
      </c>
      <c r="C47" s="76" t="s">
        <v>1275</v>
      </c>
      <c r="D47" s="76" t="s">
        <v>1276</v>
      </c>
      <c r="E47" s="136">
        <v>118</v>
      </c>
      <c r="F47" s="78" t="s">
        <v>135</v>
      </c>
      <c r="G47" s="79" t="s">
        <v>195</v>
      </c>
      <c r="H47" s="80">
        <v>40891</v>
      </c>
      <c r="I47" s="80">
        <v>42004</v>
      </c>
      <c r="J47" s="81" t="s">
        <v>136</v>
      </c>
      <c r="K47" s="136">
        <v>35</v>
      </c>
      <c r="L47" s="136">
        <v>0</v>
      </c>
      <c r="M47" s="136">
        <v>32519</v>
      </c>
      <c r="N47" s="82" t="s">
        <v>195</v>
      </c>
      <c r="O47" s="83">
        <v>11103686086</v>
      </c>
      <c r="P47" s="83">
        <v>78</v>
      </c>
      <c r="Q47" s="84" t="s">
        <v>1521</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25" t="s">
        <v>27</v>
      </c>
      <c r="C50" s="425" t="s">
        <v>26</v>
      </c>
      <c r="D50" s="427" t="s">
        <v>33</v>
      </c>
      <c r="E50" s="427"/>
    </row>
    <row r="51" spans="2:17" x14ac:dyDescent="0.25">
      <c r="B51" s="426"/>
      <c r="C51" s="426"/>
      <c r="D51" s="188" t="s">
        <v>22</v>
      </c>
      <c r="E51" s="93" t="s">
        <v>23</v>
      </c>
    </row>
    <row r="52" spans="2:17" ht="30.6" customHeight="1" x14ac:dyDescent="0.25">
      <c r="B52" s="94" t="s">
        <v>20</v>
      </c>
      <c r="C52" s="95">
        <f>+K48</f>
        <v>35</v>
      </c>
      <c r="D52" s="185"/>
      <c r="E52" s="185" t="s">
        <v>772</v>
      </c>
      <c r="F52" s="96"/>
      <c r="G52" s="96"/>
      <c r="H52" s="96"/>
      <c r="I52" s="96"/>
      <c r="J52" s="96"/>
      <c r="K52" s="96"/>
      <c r="L52" s="96"/>
      <c r="M52" s="96"/>
    </row>
    <row r="53" spans="2:17" ht="30" customHeight="1" x14ac:dyDescent="0.25">
      <c r="B53" s="94" t="s">
        <v>24</v>
      </c>
      <c r="C53" s="95">
        <f>+M48</f>
        <v>32519</v>
      </c>
      <c r="D53" s="185" t="s">
        <v>68</v>
      </c>
      <c r="E53" s="69"/>
    </row>
    <row r="54" spans="2:17" x14ac:dyDescent="0.25">
      <c r="B54" s="97"/>
      <c r="C54" s="437"/>
      <c r="D54" s="437"/>
      <c r="E54" s="437"/>
      <c r="F54" s="437"/>
      <c r="G54" s="437"/>
      <c r="H54" s="437"/>
      <c r="I54" s="437"/>
      <c r="J54" s="437"/>
      <c r="K54" s="437"/>
      <c r="L54" s="437"/>
      <c r="M54" s="437"/>
      <c r="N54" s="437"/>
    </row>
    <row r="55" spans="2:17" ht="28.15" customHeight="1" thickBot="1" x14ac:dyDescent="0.3"/>
    <row r="56" spans="2:17" ht="27" thickBot="1" x14ac:dyDescent="0.3">
      <c r="B56" s="438" t="s">
        <v>100</v>
      </c>
      <c r="C56" s="438"/>
      <c r="D56" s="438"/>
      <c r="E56" s="438"/>
      <c r="F56" s="438"/>
      <c r="G56" s="438"/>
      <c r="H56" s="438"/>
      <c r="I56" s="438"/>
      <c r="J56" s="438"/>
      <c r="K56" s="438"/>
      <c r="L56" s="438"/>
      <c r="M56" s="438"/>
      <c r="N56" s="438"/>
    </row>
    <row r="59" spans="2:17" ht="109.5" customHeight="1" x14ac:dyDescent="0.25">
      <c r="B59" s="197" t="s">
        <v>148</v>
      </c>
      <c r="C59" s="9" t="s">
        <v>2</v>
      </c>
      <c r="D59" s="9" t="s">
        <v>102</v>
      </c>
      <c r="E59" s="9" t="s">
        <v>101</v>
      </c>
      <c r="F59" s="9" t="s">
        <v>103</v>
      </c>
      <c r="G59" s="9" t="s">
        <v>104</v>
      </c>
      <c r="H59" s="9" t="s">
        <v>105</v>
      </c>
      <c r="I59" s="9" t="s">
        <v>106</v>
      </c>
      <c r="J59" s="9" t="s">
        <v>107</v>
      </c>
      <c r="K59" s="9" t="s">
        <v>108</v>
      </c>
      <c r="L59" s="9" t="s">
        <v>109</v>
      </c>
      <c r="M59" s="16" t="s">
        <v>110</v>
      </c>
      <c r="N59" s="16" t="s">
        <v>111</v>
      </c>
      <c r="O59" s="439" t="s">
        <v>3</v>
      </c>
      <c r="P59" s="440"/>
      <c r="Q59" s="9" t="s">
        <v>17</v>
      </c>
    </row>
    <row r="60" spans="2:17" x14ac:dyDescent="0.25">
      <c r="B60" s="98"/>
      <c r="C60" s="100"/>
      <c r="D60" s="75"/>
      <c r="E60" s="43"/>
      <c r="F60" s="99"/>
      <c r="G60" s="99"/>
      <c r="H60" s="99"/>
      <c r="I60" s="99"/>
      <c r="J60" s="98"/>
      <c r="K60" s="98"/>
      <c r="L60" s="98"/>
      <c r="M60" s="98"/>
      <c r="N60" s="98"/>
      <c r="O60" s="428"/>
      <c r="P60" s="429"/>
      <c r="Q60" s="69"/>
    </row>
    <row r="61" spans="2:17" x14ac:dyDescent="0.25">
      <c r="B61" s="98"/>
      <c r="C61" s="100"/>
      <c r="D61" s="75"/>
      <c r="E61" s="43"/>
      <c r="F61" s="99"/>
      <c r="G61" s="99"/>
      <c r="H61" s="99"/>
      <c r="I61" s="99"/>
      <c r="J61" s="98"/>
      <c r="K61" s="98"/>
      <c r="L61" s="98"/>
      <c r="M61" s="98"/>
      <c r="N61" s="98"/>
      <c r="O61" s="428"/>
      <c r="P61" s="429"/>
      <c r="Q61" s="69"/>
    </row>
    <row r="62" spans="2:17" x14ac:dyDescent="0.25">
      <c r="B62" s="98"/>
      <c r="C62" s="98"/>
      <c r="D62" s="75"/>
      <c r="E62" s="43"/>
      <c r="F62" s="99"/>
      <c r="G62" s="99"/>
      <c r="H62" s="99"/>
      <c r="I62" s="99"/>
      <c r="J62" s="98"/>
      <c r="K62" s="98"/>
      <c r="L62" s="98"/>
      <c r="M62" s="98"/>
      <c r="N62" s="98"/>
      <c r="O62" s="428"/>
      <c r="P62" s="429"/>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30" t="s">
        <v>37</v>
      </c>
      <c r="C68" s="431"/>
      <c r="D68" s="431"/>
      <c r="E68" s="431"/>
      <c r="F68" s="431"/>
      <c r="G68" s="431"/>
      <c r="H68" s="431"/>
      <c r="I68" s="431"/>
      <c r="J68" s="431"/>
      <c r="K68" s="431"/>
      <c r="L68" s="431"/>
      <c r="M68" s="431"/>
      <c r="N68" s="432"/>
    </row>
    <row r="73" spans="1:17" ht="76.5" customHeight="1" x14ac:dyDescent="0.25">
      <c r="A73" s="441"/>
      <c r="B73" s="441" t="s">
        <v>0</v>
      </c>
      <c r="C73" s="441" t="s">
        <v>38</v>
      </c>
      <c r="D73" s="441" t="s">
        <v>39</v>
      </c>
      <c r="E73" s="441" t="s">
        <v>112</v>
      </c>
      <c r="F73" s="441" t="s">
        <v>114</v>
      </c>
      <c r="G73" s="441" t="s">
        <v>115</v>
      </c>
      <c r="H73" s="441" t="s">
        <v>116</v>
      </c>
      <c r="I73" s="441" t="s">
        <v>113</v>
      </c>
      <c r="J73" s="439" t="s">
        <v>117</v>
      </c>
      <c r="K73" s="443"/>
      <c r="L73" s="440"/>
      <c r="M73" s="441" t="s">
        <v>121</v>
      </c>
      <c r="N73" s="441" t="s">
        <v>40</v>
      </c>
      <c r="O73" s="441" t="s">
        <v>41</v>
      </c>
      <c r="P73" s="445" t="s">
        <v>3</v>
      </c>
      <c r="Q73" s="446"/>
    </row>
    <row r="74" spans="1:17" ht="60.75" customHeight="1" x14ac:dyDescent="0.25">
      <c r="A74" s="442"/>
      <c r="B74" s="442"/>
      <c r="C74" s="442"/>
      <c r="D74" s="442"/>
      <c r="E74" s="442"/>
      <c r="F74" s="442"/>
      <c r="G74" s="442"/>
      <c r="H74" s="442"/>
      <c r="I74" s="442"/>
      <c r="J74" s="99" t="s">
        <v>118</v>
      </c>
      <c r="K74" s="202" t="s">
        <v>119</v>
      </c>
      <c r="L74" s="99" t="s">
        <v>120</v>
      </c>
      <c r="M74" s="442"/>
      <c r="N74" s="442"/>
      <c r="O74" s="442"/>
      <c r="P74" s="447"/>
      <c r="Q74" s="448"/>
    </row>
    <row r="75" spans="1:17" ht="33.6" customHeight="1" x14ac:dyDescent="0.25">
      <c r="B75" s="100"/>
      <c r="C75" s="100"/>
      <c r="D75" s="98"/>
      <c r="E75" s="98"/>
      <c r="F75" s="189"/>
      <c r="G75" s="260"/>
      <c r="H75" s="261"/>
      <c r="I75" s="262"/>
      <c r="J75" s="43"/>
      <c r="K75" s="263"/>
      <c r="L75" s="202"/>
      <c r="M75" s="185"/>
      <c r="N75" s="185"/>
      <c r="O75" s="185"/>
      <c r="P75" s="185"/>
      <c r="Q75" s="185"/>
    </row>
    <row r="76" spans="1:17" ht="33.6" customHeight="1" x14ac:dyDescent="0.25">
      <c r="B76" s="100"/>
      <c r="C76" s="100"/>
      <c r="D76" s="98"/>
      <c r="E76" s="98"/>
      <c r="F76" s="189"/>
      <c r="G76" s="260"/>
      <c r="H76" s="261"/>
      <c r="I76" s="262"/>
      <c r="J76" s="43"/>
      <c r="K76" s="263"/>
      <c r="L76" s="202"/>
      <c r="M76" s="185"/>
      <c r="N76" s="185"/>
      <c r="O76" s="185"/>
      <c r="P76" s="185"/>
      <c r="Q76" s="185"/>
    </row>
    <row r="78" spans="1:17" ht="15.75" thickBot="1" x14ac:dyDescent="0.3"/>
    <row r="79" spans="1:17" ht="27" thickBot="1" x14ac:dyDescent="0.3">
      <c r="B79" s="430" t="s">
        <v>45</v>
      </c>
      <c r="C79" s="431"/>
      <c r="D79" s="431"/>
      <c r="E79" s="431"/>
      <c r="F79" s="431"/>
      <c r="G79" s="431"/>
      <c r="H79" s="431"/>
      <c r="I79" s="431"/>
      <c r="J79" s="431"/>
      <c r="K79" s="431"/>
      <c r="L79" s="431"/>
      <c r="M79" s="431"/>
      <c r="N79" s="432"/>
    </row>
    <row r="82" spans="1:26" ht="46.15" customHeight="1" x14ac:dyDescent="0.25">
      <c r="B82" s="9" t="s">
        <v>32</v>
      </c>
      <c r="C82" s="9" t="s">
        <v>46</v>
      </c>
      <c r="D82" s="439" t="s">
        <v>3</v>
      </c>
      <c r="E82" s="440"/>
    </row>
    <row r="83" spans="1:26" ht="46.9" customHeight="1" x14ac:dyDescent="0.25">
      <c r="B83" s="101" t="s">
        <v>122</v>
      </c>
      <c r="C83" s="185"/>
      <c r="D83" s="449"/>
      <c r="E83" s="449"/>
    </row>
    <row r="86" spans="1:26" ht="26.25" x14ac:dyDescent="0.25">
      <c r="B86" s="433" t="s">
        <v>63</v>
      </c>
      <c r="C86" s="434"/>
      <c r="D86" s="434"/>
      <c r="E86" s="434"/>
      <c r="F86" s="434"/>
      <c r="G86" s="434"/>
      <c r="H86" s="434"/>
      <c r="I86" s="434"/>
      <c r="J86" s="434"/>
      <c r="K86" s="434"/>
      <c r="L86" s="434"/>
      <c r="M86" s="434"/>
      <c r="N86" s="434"/>
      <c r="O86" s="434"/>
      <c r="P86" s="434"/>
    </row>
    <row r="88" spans="1:26" ht="15.75" thickBot="1" x14ac:dyDescent="0.3"/>
    <row r="89" spans="1:26" ht="27" thickBot="1" x14ac:dyDescent="0.3">
      <c r="B89" s="430" t="s">
        <v>53</v>
      </c>
      <c r="C89" s="431"/>
      <c r="D89" s="431"/>
      <c r="E89" s="431"/>
      <c r="F89" s="431"/>
      <c r="G89" s="431"/>
      <c r="H89" s="431"/>
      <c r="I89" s="431"/>
      <c r="J89" s="431"/>
      <c r="K89" s="431"/>
      <c r="L89" s="431"/>
      <c r="M89" s="431"/>
      <c r="N89" s="432"/>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192" t="s">
        <v>10</v>
      </c>
      <c r="Q92" s="192" t="s">
        <v>18</v>
      </c>
    </row>
    <row r="93" spans="1:26" s="86" customFormat="1" x14ac:dyDescent="0.25">
      <c r="A93" s="74">
        <v>1</v>
      </c>
      <c r="B93" s="75"/>
      <c r="C93" s="76"/>
      <c r="D93" s="75"/>
      <c r="E93" s="257"/>
      <c r="F93" s="77"/>
      <c r="G93" s="79"/>
      <c r="H93" s="80"/>
      <c r="I93" s="80"/>
      <c r="J93" s="81"/>
      <c r="K93" s="257"/>
      <c r="L93" s="257"/>
      <c r="M93" s="257"/>
      <c r="N93" s="82"/>
      <c r="O93" s="83"/>
      <c r="P93" s="83"/>
      <c r="Q93" s="84"/>
      <c r="R93" s="85"/>
      <c r="S93" s="85"/>
      <c r="T93" s="85"/>
      <c r="U93" s="85"/>
      <c r="V93" s="85"/>
      <c r="W93" s="85"/>
      <c r="X93" s="85"/>
      <c r="Y93" s="85"/>
      <c r="Z93" s="85"/>
    </row>
    <row r="94" spans="1:26" s="86" customFormat="1" x14ac:dyDescent="0.25">
      <c r="A94" s="74">
        <f>+A93+1</f>
        <v>2</v>
      </c>
      <c r="B94" s="75"/>
      <c r="C94" s="76"/>
      <c r="D94" s="75"/>
      <c r="E94" s="257"/>
      <c r="F94" s="77"/>
      <c r="G94" s="79"/>
      <c r="H94" s="80"/>
      <c r="I94" s="80"/>
      <c r="J94" s="81"/>
      <c r="K94" s="257"/>
      <c r="L94" s="257"/>
      <c r="M94" s="257"/>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7"/>
      <c r="F95" s="77"/>
      <c r="G95" s="79"/>
      <c r="H95" s="80"/>
      <c r="I95" s="80"/>
      <c r="J95" s="81"/>
      <c r="K95" s="257"/>
      <c r="L95" s="257"/>
      <c r="M95" s="257"/>
      <c r="N95" s="82"/>
      <c r="O95" s="83"/>
      <c r="P95" s="83"/>
      <c r="Q95" s="84"/>
      <c r="R95" s="85"/>
      <c r="S95" s="85"/>
      <c r="T95" s="85"/>
      <c r="U95" s="85"/>
      <c r="V95" s="85"/>
      <c r="W95" s="85"/>
      <c r="X95" s="85"/>
      <c r="Y95" s="85"/>
      <c r="Z95" s="85"/>
    </row>
    <row r="96" spans="1:26" s="86" customFormat="1" x14ac:dyDescent="0.25">
      <c r="A96" s="74">
        <f t="shared" si="0"/>
        <v>4</v>
      </c>
      <c r="B96" s="75"/>
      <c r="C96" s="76"/>
      <c r="D96" s="75"/>
      <c r="E96" s="257"/>
      <c r="F96" s="77"/>
      <c r="G96" s="79"/>
      <c r="H96" s="80"/>
      <c r="I96" s="80"/>
      <c r="J96" s="81"/>
      <c r="K96" s="257"/>
      <c r="L96" s="257"/>
      <c r="M96" s="257"/>
      <c r="N96" s="82"/>
      <c r="O96" s="83"/>
      <c r="P96" s="83"/>
      <c r="Q96" s="84"/>
      <c r="R96" s="85"/>
      <c r="S96" s="85"/>
      <c r="T96" s="85"/>
      <c r="U96" s="85"/>
      <c r="V96" s="85"/>
      <c r="W96" s="85"/>
      <c r="X96" s="85"/>
      <c r="Y96" s="85"/>
      <c r="Z96" s="85"/>
    </row>
    <row r="97" spans="1:26" s="86" customFormat="1" x14ac:dyDescent="0.25">
      <c r="A97" s="74">
        <f t="shared" si="0"/>
        <v>5</v>
      </c>
      <c r="B97" s="75"/>
      <c r="C97" s="76"/>
      <c r="D97" s="75"/>
      <c r="E97" s="257"/>
      <c r="F97" s="77"/>
      <c r="G97" s="79"/>
      <c r="H97" s="80"/>
      <c r="I97" s="80"/>
      <c r="J97" s="81"/>
      <c r="K97" s="257"/>
      <c r="L97" s="257"/>
      <c r="M97" s="257"/>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50">
        <f>+D104+D105+D106</f>
        <v>0</v>
      </c>
    </row>
    <row r="105" spans="1:26" x14ac:dyDescent="0.25">
      <c r="B105" s="8" t="s">
        <v>124</v>
      </c>
      <c r="C105" s="185">
        <v>30</v>
      </c>
      <c r="D105" s="185">
        <v>0</v>
      </c>
      <c r="E105" s="451"/>
    </row>
    <row r="106" spans="1:26" ht="15.75" thickBot="1" x14ac:dyDescent="0.3">
      <c r="B106" s="8" t="s">
        <v>125</v>
      </c>
      <c r="C106" s="103">
        <v>40</v>
      </c>
      <c r="D106" s="103">
        <v>0</v>
      </c>
      <c r="E106" s="452"/>
    </row>
    <row r="108" spans="1:26" ht="15.75" thickBot="1" x14ac:dyDescent="0.3"/>
    <row r="109" spans="1:26" ht="27" thickBot="1" x14ac:dyDescent="0.3">
      <c r="B109" s="430" t="s">
        <v>51</v>
      </c>
      <c r="C109" s="431"/>
      <c r="D109" s="431"/>
      <c r="E109" s="431"/>
      <c r="F109" s="431"/>
      <c r="G109" s="431"/>
      <c r="H109" s="431"/>
      <c r="I109" s="431"/>
      <c r="J109" s="431"/>
      <c r="K109" s="431"/>
      <c r="L109" s="431"/>
      <c r="M109" s="431"/>
      <c r="N109" s="432"/>
    </row>
    <row r="111" spans="1:26" ht="76.5" customHeight="1" x14ac:dyDescent="0.25">
      <c r="B111" s="197" t="s">
        <v>0</v>
      </c>
      <c r="C111" s="197" t="s">
        <v>38</v>
      </c>
      <c r="D111" s="197" t="s">
        <v>39</v>
      </c>
      <c r="E111" s="197" t="s">
        <v>112</v>
      </c>
      <c r="F111" s="197" t="s">
        <v>114</v>
      </c>
      <c r="G111" s="197" t="s">
        <v>115</v>
      </c>
      <c r="H111" s="197" t="s">
        <v>116</v>
      </c>
      <c r="I111" s="197" t="s">
        <v>113</v>
      </c>
      <c r="J111" s="439" t="s">
        <v>117</v>
      </c>
      <c r="K111" s="443"/>
      <c r="L111" s="440"/>
      <c r="M111" s="197" t="s">
        <v>121</v>
      </c>
      <c r="N111" s="197" t="s">
        <v>40</v>
      </c>
      <c r="O111" s="197" t="s">
        <v>41</v>
      </c>
      <c r="P111" s="439" t="s">
        <v>3</v>
      </c>
      <c r="Q111" s="440"/>
    </row>
    <row r="112" spans="1:26" ht="60.75" customHeight="1" x14ac:dyDescent="0.25">
      <c r="B112" s="100"/>
      <c r="C112" s="100"/>
      <c r="D112" s="98"/>
      <c r="E112" s="98"/>
      <c r="F112" s="98"/>
      <c r="G112" s="98"/>
      <c r="H112" s="261"/>
      <c r="I112" s="43"/>
      <c r="J112" s="100"/>
      <c r="K112" s="259"/>
      <c r="L112" s="100"/>
      <c r="M112" s="185"/>
      <c r="N112" s="185"/>
      <c r="O112" s="185"/>
      <c r="P112" s="428"/>
      <c r="Q112" s="429"/>
    </row>
    <row r="115" spans="2:7" ht="15.75" thickBot="1" x14ac:dyDescent="0.3"/>
    <row r="116" spans="2:7" ht="54" customHeight="1" x14ac:dyDescent="0.25">
      <c r="B116" s="21" t="s">
        <v>32</v>
      </c>
      <c r="C116" s="21" t="s">
        <v>48</v>
      </c>
      <c r="D116" s="197" t="s">
        <v>49</v>
      </c>
      <c r="E116" s="21" t="s">
        <v>50</v>
      </c>
      <c r="F116" s="12" t="s">
        <v>55</v>
      </c>
      <c r="G116" s="15"/>
    </row>
    <row r="117" spans="2:7" ht="120.75" customHeight="1" x14ac:dyDescent="0.2">
      <c r="B117" s="466" t="s">
        <v>52</v>
      </c>
      <c r="C117" s="104" t="s">
        <v>126</v>
      </c>
      <c r="D117" s="185">
        <v>25</v>
      </c>
      <c r="E117" s="185"/>
      <c r="F117" s="425">
        <f>+E117+E118+E119</f>
        <v>0</v>
      </c>
      <c r="G117" s="105"/>
    </row>
    <row r="118" spans="2:7" ht="76.150000000000006" customHeight="1" x14ac:dyDescent="0.2">
      <c r="B118" s="466"/>
      <c r="C118" s="104" t="s">
        <v>127</v>
      </c>
      <c r="D118" s="189">
        <v>25</v>
      </c>
      <c r="E118" s="185"/>
      <c r="F118" s="467"/>
      <c r="G118" s="105"/>
    </row>
    <row r="119" spans="2:7" ht="69" customHeight="1" x14ac:dyDescent="0.2">
      <c r="B119" s="466"/>
      <c r="C119" s="104" t="s">
        <v>128</v>
      </c>
      <c r="D119" s="185">
        <v>10</v>
      </c>
      <c r="E119" s="185"/>
      <c r="F119" s="426"/>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185">
        <f>+E104</f>
        <v>0</v>
      </c>
      <c r="E127" s="422">
        <f>+D127+D128</f>
        <v>0</v>
      </c>
    </row>
    <row r="128" spans="2:7" ht="42.75" x14ac:dyDescent="0.25">
      <c r="B128" s="70" t="s">
        <v>59</v>
      </c>
      <c r="C128" s="71">
        <v>60</v>
      </c>
      <c r="D128" s="185">
        <f>+F117</f>
        <v>0</v>
      </c>
      <c r="E128" s="423"/>
    </row>
  </sheetData>
  <mergeCells count="47">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 ref="B68:N68"/>
    <mergeCell ref="A73:A74"/>
    <mergeCell ref="B73:B74"/>
    <mergeCell ref="C73:C74"/>
    <mergeCell ref="D73:D74"/>
    <mergeCell ref="E73:E74"/>
    <mergeCell ref="F73:F74"/>
    <mergeCell ref="G73:G74"/>
    <mergeCell ref="H73:H74"/>
    <mergeCell ref="I73:I74"/>
    <mergeCell ref="J73:L73"/>
    <mergeCell ref="M73:M74"/>
    <mergeCell ref="N73:N74"/>
    <mergeCell ref="O62:P62"/>
    <mergeCell ref="C10:E10"/>
    <mergeCell ref="E38:E39"/>
    <mergeCell ref="M43:N43"/>
    <mergeCell ref="B50:B51"/>
    <mergeCell ref="C50:C51"/>
    <mergeCell ref="D50:E50"/>
    <mergeCell ref="C54:N54"/>
    <mergeCell ref="B56:N56"/>
    <mergeCell ref="O59:P59"/>
    <mergeCell ref="O60:P60"/>
    <mergeCell ref="O61:P61"/>
    <mergeCell ref="B14:C21"/>
    <mergeCell ref="C9:N9"/>
    <mergeCell ref="B2:P2"/>
    <mergeCell ref="B4:P4"/>
    <mergeCell ref="C6:N6"/>
    <mergeCell ref="C7:N7"/>
    <mergeCell ref="C8:N8"/>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A36" zoomScale="80" zoomScaleNormal="80" workbookViewId="0">
      <selection activeCell="E47" sqref="E47"/>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1273</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1313</v>
      </c>
      <c r="D10" s="420"/>
      <c r="E10" s="421"/>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8</v>
      </c>
      <c r="E15" s="3">
        <v>639730710</v>
      </c>
      <c r="F15" s="241">
        <v>270</v>
      </c>
      <c r="G15" s="57"/>
      <c r="I15" s="57"/>
      <c r="J15" s="57"/>
      <c r="K15" s="57"/>
      <c r="L15" s="57"/>
      <c r="M15" s="57"/>
      <c r="N15" s="55"/>
    </row>
    <row r="16" spans="2:16" x14ac:dyDescent="0.25">
      <c r="B16" s="493"/>
      <c r="C16" s="494"/>
      <c r="D16" s="303">
        <v>9</v>
      </c>
      <c r="E16" s="3">
        <v>3274211322</v>
      </c>
      <c r="F16" s="241">
        <v>1494</v>
      </c>
      <c r="G16" s="57"/>
      <c r="I16" s="57"/>
      <c r="J16" s="57"/>
      <c r="K16" s="57"/>
      <c r="L16" s="57"/>
      <c r="M16" s="57"/>
      <c r="N16" s="55"/>
    </row>
    <row r="17" spans="1:14" x14ac:dyDescent="0.25">
      <c r="B17" s="493"/>
      <c r="C17" s="494"/>
      <c r="D17" s="303">
        <v>10</v>
      </c>
      <c r="E17" s="3">
        <v>1838553610</v>
      </c>
      <c r="F17" s="241">
        <v>758</v>
      </c>
      <c r="G17" s="57"/>
      <c r="I17" s="57"/>
      <c r="J17" s="57"/>
      <c r="K17" s="57"/>
      <c r="L17" s="57"/>
      <c r="M17" s="57"/>
      <c r="N17" s="55"/>
    </row>
    <row r="18" spans="1:14" x14ac:dyDescent="0.25">
      <c r="B18" s="493"/>
      <c r="C18" s="494"/>
      <c r="D18" s="303">
        <v>16</v>
      </c>
      <c r="E18" s="3">
        <v>1755833774</v>
      </c>
      <c r="F18" s="241">
        <v>718</v>
      </c>
      <c r="G18" s="57"/>
      <c r="I18" s="57"/>
      <c r="J18" s="57"/>
      <c r="K18" s="57"/>
      <c r="L18" s="57"/>
      <c r="M18" s="57"/>
      <c r="N18" s="55"/>
    </row>
    <row r="19" spans="1:14" x14ac:dyDescent="0.25">
      <c r="B19" s="493"/>
      <c r="C19" s="494"/>
      <c r="D19" s="303">
        <v>17</v>
      </c>
      <c r="E19" s="3">
        <v>1200706876</v>
      </c>
      <c r="F19" s="241">
        <v>482</v>
      </c>
      <c r="G19" s="57"/>
      <c r="I19" s="57"/>
      <c r="J19" s="57"/>
      <c r="K19" s="57"/>
      <c r="L19" s="57"/>
      <c r="M19" s="57"/>
      <c r="N19" s="55"/>
    </row>
    <row r="20" spans="1:14" x14ac:dyDescent="0.25">
      <c r="B20" s="493"/>
      <c r="C20" s="494"/>
      <c r="D20" s="303">
        <v>18</v>
      </c>
      <c r="E20" s="3">
        <v>832050540</v>
      </c>
      <c r="F20" s="241">
        <v>342</v>
      </c>
      <c r="G20" s="57"/>
      <c r="I20" s="57"/>
      <c r="J20" s="57"/>
      <c r="K20" s="57"/>
      <c r="L20" s="57"/>
      <c r="M20" s="57"/>
      <c r="N20" s="55"/>
    </row>
    <row r="21" spans="1:14" ht="15.75" thickBot="1" x14ac:dyDescent="0.3">
      <c r="B21" s="495"/>
      <c r="C21" s="496"/>
      <c r="D21" s="303">
        <v>19</v>
      </c>
      <c r="E21" s="3">
        <v>1206358774</v>
      </c>
      <c r="F21" s="241">
        <v>548</v>
      </c>
      <c r="G21" s="57"/>
      <c r="I21" s="57"/>
      <c r="J21" s="57"/>
      <c r="K21" s="57"/>
      <c r="L21" s="57"/>
      <c r="M21" s="57"/>
      <c r="N21" s="55"/>
    </row>
    <row r="22" spans="1:14" ht="45.75" thickBot="1" x14ac:dyDescent="0.3">
      <c r="A22" s="60"/>
      <c r="B22" s="315" t="s">
        <v>14</v>
      </c>
      <c r="C22" s="315" t="s">
        <v>98</v>
      </c>
      <c r="E22" s="56"/>
      <c r="F22" s="56"/>
      <c r="G22" s="57"/>
      <c r="H22" s="56"/>
      <c r="I22" s="61"/>
      <c r="J22" s="61"/>
      <c r="K22" s="61"/>
      <c r="L22" s="61"/>
      <c r="M22" s="61"/>
    </row>
    <row r="23" spans="1:14" ht="15.75" thickBot="1" x14ac:dyDescent="0.3">
      <c r="A23" s="62">
        <v>1</v>
      </c>
      <c r="C23" s="5">
        <f>+F18*80%</f>
        <v>574.4</v>
      </c>
      <c r="D23" s="57"/>
      <c r="E23" s="4">
        <f>E18</f>
        <v>1755833774</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44" t="s">
        <v>772</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45"/>
      <c r="D30" s="69"/>
      <c r="E30" s="42"/>
      <c r="F30" s="42"/>
      <c r="G30" s="42"/>
      <c r="H30" s="42"/>
      <c r="I30" s="54"/>
      <c r="J30" s="54"/>
      <c r="K30" s="54"/>
      <c r="L30" s="54"/>
      <c r="M30" s="54"/>
      <c r="N30" s="55"/>
    </row>
    <row r="31" spans="1:14" x14ac:dyDescent="0.25">
      <c r="A31" s="65"/>
      <c r="B31" s="69" t="s">
        <v>140</v>
      </c>
      <c r="C31" s="245"/>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0</v>
      </c>
      <c r="F38" s="42"/>
      <c r="G38" s="42"/>
      <c r="H38" s="42"/>
      <c r="I38" s="54"/>
      <c r="J38" s="54"/>
      <c r="K38" s="54"/>
      <c r="L38" s="54"/>
      <c r="M38" s="54"/>
      <c r="N38" s="55"/>
    </row>
    <row r="39" spans="1:26" ht="42.75" x14ac:dyDescent="0.25">
      <c r="A39" s="65"/>
      <c r="B39" s="70" t="s">
        <v>143</v>
      </c>
      <c r="C39" s="71">
        <v>60</v>
      </c>
      <c r="D39" s="185">
        <f>+F127</f>
        <v>0</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90" x14ac:dyDescent="0.25">
      <c r="A47" s="74">
        <v>1</v>
      </c>
      <c r="B47" s="87" t="s">
        <v>1273</v>
      </c>
      <c r="C47" s="76" t="s">
        <v>1275</v>
      </c>
      <c r="D47" s="76" t="s">
        <v>1276</v>
      </c>
      <c r="E47" s="136">
        <v>118</v>
      </c>
      <c r="F47" s="78" t="s">
        <v>135</v>
      </c>
      <c r="G47" s="79" t="s">
        <v>195</v>
      </c>
      <c r="H47" s="80">
        <v>40891</v>
      </c>
      <c r="I47" s="80">
        <v>42004</v>
      </c>
      <c r="J47" s="81" t="s">
        <v>136</v>
      </c>
      <c r="K47" s="136">
        <v>35</v>
      </c>
      <c r="L47" s="136">
        <v>0</v>
      </c>
      <c r="M47" s="136">
        <v>32519</v>
      </c>
      <c r="N47" s="82" t="s">
        <v>195</v>
      </c>
      <c r="O47" s="83">
        <v>11103686086</v>
      </c>
      <c r="P47" s="83">
        <v>78</v>
      </c>
      <c r="Q47" s="84" t="s">
        <v>1521</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25" t="s">
        <v>27</v>
      </c>
      <c r="C50" s="425" t="s">
        <v>26</v>
      </c>
      <c r="D50" s="427" t="s">
        <v>33</v>
      </c>
      <c r="E50" s="427"/>
    </row>
    <row r="51" spans="2:17" x14ac:dyDescent="0.25">
      <c r="B51" s="426"/>
      <c r="C51" s="426"/>
      <c r="D51" s="188" t="s">
        <v>22</v>
      </c>
      <c r="E51" s="93" t="s">
        <v>23</v>
      </c>
    </row>
    <row r="52" spans="2:17" ht="30.6" customHeight="1" x14ac:dyDescent="0.25">
      <c r="B52" s="94" t="s">
        <v>20</v>
      </c>
      <c r="C52" s="95">
        <f>+K48</f>
        <v>35</v>
      </c>
      <c r="D52" s="185"/>
      <c r="E52" s="185" t="s">
        <v>772</v>
      </c>
      <c r="F52" s="96"/>
      <c r="G52" s="96"/>
      <c r="H52" s="96"/>
      <c r="I52" s="96"/>
      <c r="J52" s="96"/>
      <c r="K52" s="96"/>
      <c r="L52" s="96"/>
      <c r="M52" s="96"/>
    </row>
    <row r="53" spans="2:17" ht="30" customHeight="1" x14ac:dyDescent="0.25">
      <c r="B53" s="94" t="s">
        <v>24</v>
      </c>
      <c r="C53" s="95">
        <f>+M48</f>
        <v>32519</v>
      </c>
      <c r="D53" s="185" t="s">
        <v>68</v>
      </c>
      <c r="E53" s="69"/>
    </row>
    <row r="54" spans="2:17" x14ac:dyDescent="0.25">
      <c r="B54" s="97"/>
      <c r="C54" s="437"/>
      <c r="D54" s="437"/>
      <c r="E54" s="437"/>
      <c r="F54" s="437"/>
      <c r="G54" s="437"/>
      <c r="H54" s="437"/>
      <c r="I54" s="437"/>
      <c r="J54" s="437"/>
      <c r="K54" s="437"/>
      <c r="L54" s="437"/>
      <c r="M54" s="437"/>
      <c r="N54" s="437"/>
    </row>
    <row r="55" spans="2:17" ht="28.15" customHeight="1" thickBot="1" x14ac:dyDescent="0.3"/>
    <row r="56" spans="2:17" ht="27" thickBot="1" x14ac:dyDescent="0.3">
      <c r="B56" s="438" t="s">
        <v>100</v>
      </c>
      <c r="C56" s="438"/>
      <c r="D56" s="438"/>
      <c r="E56" s="438"/>
      <c r="F56" s="438"/>
      <c r="G56" s="438"/>
      <c r="H56" s="438"/>
      <c r="I56" s="438"/>
      <c r="J56" s="438"/>
      <c r="K56" s="438"/>
      <c r="L56" s="438"/>
      <c r="M56" s="438"/>
      <c r="N56" s="438"/>
    </row>
    <row r="59" spans="2:17" ht="109.5" customHeight="1" x14ac:dyDescent="0.25">
      <c r="B59" s="197" t="s">
        <v>148</v>
      </c>
      <c r="C59" s="197" t="s">
        <v>2</v>
      </c>
      <c r="D59" s="197" t="s">
        <v>102</v>
      </c>
      <c r="E59" s="197" t="s">
        <v>101</v>
      </c>
      <c r="F59" s="197" t="s">
        <v>103</v>
      </c>
      <c r="G59" s="197" t="s">
        <v>104</v>
      </c>
      <c r="H59" s="197" t="s">
        <v>105</v>
      </c>
      <c r="I59" s="197" t="s">
        <v>106</v>
      </c>
      <c r="J59" s="197" t="s">
        <v>107</v>
      </c>
      <c r="K59" s="197" t="s">
        <v>108</v>
      </c>
      <c r="L59" s="197" t="s">
        <v>109</v>
      </c>
      <c r="M59" s="184" t="s">
        <v>110</v>
      </c>
      <c r="N59" s="184" t="s">
        <v>111</v>
      </c>
      <c r="O59" s="439" t="s">
        <v>3</v>
      </c>
      <c r="P59" s="440"/>
      <c r="Q59" s="197" t="s">
        <v>17</v>
      </c>
    </row>
    <row r="60" spans="2:17" x14ac:dyDescent="0.25">
      <c r="B60" s="98"/>
      <c r="C60" s="100"/>
      <c r="D60" s="75"/>
      <c r="E60" s="43"/>
      <c r="F60" s="99"/>
      <c r="G60" s="99"/>
      <c r="H60" s="99"/>
      <c r="I60" s="99"/>
      <c r="J60" s="98"/>
      <c r="K60" s="98"/>
      <c r="L60" s="98"/>
      <c r="M60" s="98"/>
      <c r="N60" s="98"/>
      <c r="O60" s="428"/>
      <c r="P60" s="429"/>
      <c r="Q60" s="69"/>
    </row>
    <row r="61" spans="2:17" x14ac:dyDescent="0.25">
      <c r="B61" s="98"/>
      <c r="C61" s="100"/>
      <c r="D61" s="75"/>
      <c r="E61" s="43"/>
      <c r="F61" s="99"/>
      <c r="G61" s="99"/>
      <c r="H61" s="99"/>
      <c r="I61" s="99"/>
      <c r="J61" s="98"/>
      <c r="K61" s="98"/>
      <c r="L61" s="98"/>
      <c r="M61" s="98"/>
      <c r="N61" s="98"/>
      <c r="O61" s="428"/>
      <c r="P61" s="429"/>
      <c r="Q61" s="69"/>
    </row>
    <row r="62" spans="2:17" x14ac:dyDescent="0.25">
      <c r="B62" s="98"/>
      <c r="C62" s="98"/>
      <c r="D62" s="75"/>
      <c r="E62" s="43"/>
      <c r="F62" s="99"/>
      <c r="G62" s="99"/>
      <c r="H62" s="99"/>
      <c r="I62" s="99"/>
      <c r="J62" s="98"/>
      <c r="K62" s="98"/>
      <c r="L62" s="98"/>
      <c r="M62" s="98"/>
      <c r="N62" s="98"/>
      <c r="O62" s="428"/>
      <c r="P62" s="429"/>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30" t="s">
        <v>37</v>
      </c>
      <c r="C68" s="431"/>
      <c r="D68" s="431"/>
      <c r="E68" s="431"/>
      <c r="F68" s="431"/>
      <c r="G68" s="431"/>
      <c r="H68" s="431"/>
      <c r="I68" s="431"/>
      <c r="J68" s="431"/>
      <c r="K68" s="431"/>
      <c r="L68" s="431"/>
      <c r="M68" s="431"/>
      <c r="N68" s="432"/>
    </row>
    <row r="73" spans="1:17" ht="76.5" customHeight="1" x14ac:dyDescent="0.25">
      <c r="A73" s="441"/>
      <c r="B73" s="441" t="s">
        <v>0</v>
      </c>
      <c r="C73" s="441" t="s">
        <v>38</v>
      </c>
      <c r="D73" s="441" t="s">
        <v>39</v>
      </c>
      <c r="E73" s="441" t="s">
        <v>112</v>
      </c>
      <c r="F73" s="441" t="s">
        <v>114</v>
      </c>
      <c r="G73" s="441" t="s">
        <v>115</v>
      </c>
      <c r="H73" s="441" t="s">
        <v>116</v>
      </c>
      <c r="I73" s="441" t="s">
        <v>113</v>
      </c>
      <c r="J73" s="439" t="s">
        <v>117</v>
      </c>
      <c r="K73" s="443"/>
      <c r="L73" s="440"/>
      <c r="M73" s="441" t="s">
        <v>121</v>
      </c>
      <c r="N73" s="441" t="s">
        <v>40</v>
      </c>
      <c r="O73" s="441" t="s">
        <v>41</v>
      </c>
      <c r="P73" s="445" t="s">
        <v>3</v>
      </c>
      <c r="Q73" s="446"/>
    </row>
    <row r="74" spans="1:17" ht="60.75" customHeight="1" x14ac:dyDescent="0.25">
      <c r="A74" s="442"/>
      <c r="B74" s="442"/>
      <c r="C74" s="442"/>
      <c r="D74" s="442"/>
      <c r="E74" s="442"/>
      <c r="F74" s="442"/>
      <c r="G74" s="442"/>
      <c r="H74" s="442"/>
      <c r="I74" s="442"/>
      <c r="J74" s="99" t="s">
        <v>118</v>
      </c>
      <c r="K74" s="202" t="s">
        <v>119</v>
      </c>
      <c r="L74" s="99" t="s">
        <v>120</v>
      </c>
      <c r="M74" s="442"/>
      <c r="N74" s="442"/>
      <c r="O74" s="442"/>
      <c r="P74" s="447"/>
      <c r="Q74" s="448"/>
    </row>
    <row r="75" spans="1:17" ht="33.6" customHeight="1" x14ac:dyDescent="0.25">
      <c r="B75" s="100"/>
      <c r="C75" s="100"/>
      <c r="D75" s="98"/>
      <c r="E75" s="98"/>
      <c r="F75" s="189"/>
      <c r="G75" s="260"/>
      <c r="H75" s="261"/>
      <c r="I75" s="262"/>
      <c r="J75" s="43"/>
      <c r="K75" s="263"/>
      <c r="L75" s="202"/>
      <c r="M75" s="185"/>
      <c r="N75" s="185"/>
      <c r="O75" s="185"/>
      <c r="P75" s="185"/>
      <c r="Q75" s="185"/>
    </row>
    <row r="76" spans="1:17" ht="33.6" customHeight="1" x14ac:dyDescent="0.25">
      <c r="B76" s="100"/>
      <c r="C76" s="100"/>
      <c r="D76" s="98"/>
      <c r="E76" s="98"/>
      <c r="F76" s="189"/>
      <c r="G76" s="260"/>
      <c r="H76" s="261"/>
      <c r="I76" s="262"/>
      <c r="J76" s="43"/>
      <c r="K76" s="263"/>
      <c r="L76" s="202"/>
      <c r="M76" s="185"/>
      <c r="N76" s="185"/>
      <c r="O76" s="185"/>
      <c r="P76" s="185"/>
      <c r="Q76" s="185"/>
    </row>
    <row r="78" spans="1:17" ht="15.75" thickBot="1" x14ac:dyDescent="0.3"/>
    <row r="79" spans="1:17" ht="27" thickBot="1" x14ac:dyDescent="0.3">
      <c r="B79" s="430" t="s">
        <v>45</v>
      </c>
      <c r="C79" s="431"/>
      <c r="D79" s="431"/>
      <c r="E79" s="431"/>
      <c r="F79" s="431"/>
      <c r="G79" s="431"/>
      <c r="H79" s="431"/>
      <c r="I79" s="431"/>
      <c r="J79" s="431"/>
      <c r="K79" s="431"/>
      <c r="L79" s="431"/>
      <c r="M79" s="431"/>
      <c r="N79" s="432"/>
    </row>
    <row r="82" spans="1:26" ht="46.15" customHeight="1" x14ac:dyDescent="0.25">
      <c r="B82" s="9" t="s">
        <v>32</v>
      </c>
      <c r="C82" s="9" t="s">
        <v>46</v>
      </c>
      <c r="D82" s="439" t="s">
        <v>3</v>
      </c>
      <c r="E82" s="440"/>
    </row>
    <row r="83" spans="1:26" ht="46.9" customHeight="1" x14ac:dyDescent="0.25">
      <c r="B83" s="101" t="s">
        <v>122</v>
      </c>
      <c r="C83" s="185"/>
      <c r="D83" s="449"/>
      <c r="E83" s="449"/>
    </row>
    <row r="86" spans="1:26" ht="26.25" x14ac:dyDescent="0.25">
      <c r="B86" s="433" t="s">
        <v>63</v>
      </c>
      <c r="C86" s="434"/>
      <c r="D86" s="434"/>
      <c r="E86" s="434"/>
      <c r="F86" s="434"/>
      <c r="G86" s="434"/>
      <c r="H86" s="434"/>
      <c r="I86" s="434"/>
      <c r="J86" s="434"/>
      <c r="K86" s="434"/>
      <c r="L86" s="434"/>
      <c r="M86" s="434"/>
      <c r="N86" s="434"/>
      <c r="O86" s="434"/>
      <c r="P86" s="434"/>
    </row>
    <row r="88" spans="1:26" ht="15.75" thickBot="1" x14ac:dyDescent="0.3"/>
    <row r="89" spans="1:26" ht="27" thickBot="1" x14ac:dyDescent="0.3">
      <c r="B89" s="430" t="s">
        <v>53</v>
      </c>
      <c r="C89" s="431"/>
      <c r="D89" s="431"/>
      <c r="E89" s="431"/>
      <c r="F89" s="431"/>
      <c r="G89" s="431"/>
      <c r="H89" s="431"/>
      <c r="I89" s="431"/>
      <c r="J89" s="431"/>
      <c r="K89" s="431"/>
      <c r="L89" s="431"/>
      <c r="M89" s="431"/>
      <c r="N89" s="432"/>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192" t="s">
        <v>10</v>
      </c>
      <c r="Q92" s="192" t="s">
        <v>18</v>
      </c>
    </row>
    <row r="93" spans="1:26" s="86" customFormat="1" x14ac:dyDescent="0.25">
      <c r="A93" s="74">
        <v>1</v>
      </c>
      <c r="B93" s="75"/>
      <c r="C93" s="76"/>
      <c r="D93" s="75"/>
      <c r="E93" s="257"/>
      <c r="F93" s="77"/>
      <c r="G93" s="79"/>
      <c r="H93" s="80"/>
      <c r="I93" s="80"/>
      <c r="J93" s="81"/>
      <c r="K93" s="257"/>
      <c r="L93" s="257"/>
      <c r="M93" s="257"/>
      <c r="N93" s="82"/>
      <c r="O93" s="83"/>
      <c r="P93" s="83"/>
      <c r="Q93" s="84"/>
      <c r="R93" s="85"/>
      <c r="S93" s="85"/>
      <c r="T93" s="85"/>
      <c r="U93" s="85"/>
      <c r="V93" s="85"/>
      <c r="W93" s="85"/>
      <c r="X93" s="85"/>
      <c r="Y93" s="85"/>
      <c r="Z93" s="85"/>
    </row>
    <row r="94" spans="1:26" s="86" customFormat="1" x14ac:dyDescent="0.25">
      <c r="A94" s="74">
        <f>+A93+1</f>
        <v>2</v>
      </c>
      <c r="B94" s="75"/>
      <c r="C94" s="76"/>
      <c r="D94" s="75"/>
      <c r="E94" s="257"/>
      <c r="F94" s="77"/>
      <c r="G94" s="79"/>
      <c r="H94" s="80"/>
      <c r="I94" s="80"/>
      <c r="J94" s="81"/>
      <c r="K94" s="257"/>
      <c r="L94" s="257"/>
      <c r="M94" s="257"/>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7"/>
      <c r="F95" s="77"/>
      <c r="G95" s="79"/>
      <c r="H95" s="80"/>
      <c r="I95" s="80"/>
      <c r="J95" s="81"/>
      <c r="K95" s="257"/>
      <c r="L95" s="257"/>
      <c r="M95" s="257"/>
      <c r="N95" s="82"/>
      <c r="O95" s="83"/>
      <c r="P95" s="83"/>
      <c r="Q95" s="84"/>
      <c r="R95" s="85"/>
      <c r="S95" s="85"/>
      <c r="T95" s="85"/>
      <c r="U95" s="85"/>
      <c r="V95" s="85"/>
      <c r="W95" s="85"/>
      <c r="X95" s="85"/>
      <c r="Y95" s="85"/>
      <c r="Z95" s="85"/>
    </row>
    <row r="96" spans="1:26" s="86" customFormat="1" x14ac:dyDescent="0.25">
      <c r="A96" s="74">
        <f t="shared" si="0"/>
        <v>4</v>
      </c>
      <c r="B96" s="75"/>
      <c r="C96" s="76"/>
      <c r="D96" s="75"/>
      <c r="E96" s="257"/>
      <c r="F96" s="77"/>
      <c r="G96" s="79"/>
      <c r="H96" s="80"/>
      <c r="I96" s="80"/>
      <c r="J96" s="81"/>
      <c r="K96" s="257"/>
      <c r="L96" s="257"/>
      <c r="M96" s="257"/>
      <c r="N96" s="82"/>
      <c r="O96" s="83"/>
      <c r="P96" s="83"/>
      <c r="Q96" s="84"/>
      <c r="R96" s="85"/>
      <c r="S96" s="85"/>
      <c r="T96" s="85"/>
      <c r="U96" s="85"/>
      <c r="V96" s="85"/>
      <c r="W96" s="85"/>
      <c r="X96" s="85"/>
      <c r="Y96" s="85"/>
      <c r="Z96" s="85"/>
    </row>
    <row r="97" spans="1:26" s="86" customFormat="1" x14ac:dyDescent="0.25">
      <c r="A97" s="74">
        <f t="shared" si="0"/>
        <v>5</v>
      </c>
      <c r="B97" s="75"/>
      <c r="C97" s="76"/>
      <c r="D97" s="75"/>
      <c r="E97" s="257"/>
      <c r="F97" s="77"/>
      <c r="G97" s="79"/>
      <c r="H97" s="80"/>
      <c r="I97" s="80"/>
      <c r="J97" s="81"/>
      <c r="K97" s="257"/>
      <c r="L97" s="257"/>
      <c r="M97" s="257"/>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50">
        <f>+D104+D105+D106</f>
        <v>0</v>
      </c>
    </row>
    <row r="105" spans="1:26" x14ac:dyDescent="0.25">
      <c r="B105" s="8" t="s">
        <v>124</v>
      </c>
      <c r="C105" s="185">
        <v>30</v>
      </c>
      <c r="D105" s="185">
        <v>0</v>
      </c>
      <c r="E105" s="451"/>
    </row>
    <row r="106" spans="1:26" ht="15.75" thickBot="1" x14ac:dyDescent="0.3">
      <c r="B106" s="8" t="s">
        <v>125</v>
      </c>
      <c r="C106" s="103">
        <v>40</v>
      </c>
      <c r="D106" s="103">
        <v>0</v>
      </c>
      <c r="E106" s="452"/>
    </row>
    <row r="108" spans="1:26" ht="15.75" thickBot="1" x14ac:dyDescent="0.3"/>
    <row r="109" spans="1:26" ht="27" thickBot="1" x14ac:dyDescent="0.3">
      <c r="B109" s="430" t="s">
        <v>51</v>
      </c>
      <c r="C109" s="431"/>
      <c r="D109" s="431"/>
      <c r="E109" s="431"/>
      <c r="F109" s="431"/>
      <c r="G109" s="431"/>
      <c r="H109" s="431"/>
      <c r="I109" s="431"/>
      <c r="J109" s="431"/>
      <c r="K109" s="431"/>
      <c r="L109" s="431"/>
      <c r="M109" s="431"/>
      <c r="N109" s="432"/>
    </row>
    <row r="111" spans="1:26" ht="76.5" customHeight="1" x14ac:dyDescent="0.25">
      <c r="B111" s="197" t="s">
        <v>0</v>
      </c>
      <c r="C111" s="197" t="s">
        <v>38</v>
      </c>
      <c r="D111" s="197" t="s">
        <v>39</v>
      </c>
      <c r="E111" s="197" t="s">
        <v>112</v>
      </c>
      <c r="F111" s="197" t="s">
        <v>114</v>
      </c>
      <c r="G111" s="197" t="s">
        <v>115</v>
      </c>
      <c r="H111" s="197" t="s">
        <v>116</v>
      </c>
      <c r="I111" s="197" t="s">
        <v>113</v>
      </c>
      <c r="J111" s="439" t="s">
        <v>117</v>
      </c>
      <c r="K111" s="443"/>
      <c r="L111" s="440"/>
      <c r="M111" s="197" t="s">
        <v>121</v>
      </c>
      <c r="N111" s="197" t="s">
        <v>40</v>
      </c>
      <c r="O111" s="197" t="s">
        <v>41</v>
      </c>
      <c r="P111" s="439" t="s">
        <v>3</v>
      </c>
      <c r="Q111" s="440"/>
    </row>
    <row r="112" spans="1:26" ht="60.75" customHeight="1" x14ac:dyDescent="0.25">
      <c r="B112" s="100"/>
      <c r="C112" s="100"/>
      <c r="D112" s="98"/>
      <c r="E112" s="98"/>
      <c r="F112" s="98"/>
      <c r="G112" s="98"/>
      <c r="H112" s="261"/>
      <c r="I112" s="43"/>
      <c r="J112" s="100"/>
      <c r="K112" s="259"/>
      <c r="L112" s="100"/>
      <c r="M112" s="185"/>
      <c r="N112" s="185"/>
      <c r="O112" s="185"/>
      <c r="P112" s="428"/>
      <c r="Q112" s="429"/>
    </row>
    <row r="115" spans="2:7" ht="15.75" thickBot="1" x14ac:dyDescent="0.3"/>
    <row r="116" spans="2:7" ht="54" customHeight="1" x14ac:dyDescent="0.25">
      <c r="B116" s="21" t="s">
        <v>32</v>
      </c>
      <c r="C116" s="21" t="s">
        <v>48</v>
      </c>
      <c r="D116" s="197" t="s">
        <v>49</v>
      </c>
      <c r="E116" s="21" t="s">
        <v>50</v>
      </c>
      <c r="F116" s="12" t="s">
        <v>55</v>
      </c>
      <c r="G116" s="15"/>
    </row>
    <row r="117" spans="2:7" ht="120.75" customHeight="1" x14ac:dyDescent="0.2">
      <c r="B117" s="466" t="s">
        <v>52</v>
      </c>
      <c r="C117" s="104" t="s">
        <v>126</v>
      </c>
      <c r="D117" s="185">
        <v>25</v>
      </c>
      <c r="E117" s="185"/>
      <c r="F117" s="425">
        <f>+E117+E118+E119</f>
        <v>0</v>
      </c>
      <c r="G117" s="105"/>
    </row>
    <row r="118" spans="2:7" ht="76.150000000000006" customHeight="1" x14ac:dyDescent="0.2">
      <c r="B118" s="466"/>
      <c r="C118" s="104" t="s">
        <v>127</v>
      </c>
      <c r="D118" s="189">
        <v>25</v>
      </c>
      <c r="E118" s="185"/>
      <c r="F118" s="467"/>
      <c r="G118" s="105"/>
    </row>
    <row r="119" spans="2:7" ht="69" customHeight="1" x14ac:dyDescent="0.2">
      <c r="B119" s="466"/>
      <c r="C119" s="104" t="s">
        <v>128</v>
      </c>
      <c r="D119" s="185">
        <v>10</v>
      </c>
      <c r="E119" s="185"/>
      <c r="F119" s="426"/>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185">
        <f>+E104</f>
        <v>0</v>
      </c>
      <c r="E127" s="422">
        <f>+D127+D128</f>
        <v>0</v>
      </c>
    </row>
    <row r="128" spans="2:7" ht="42.75" x14ac:dyDescent="0.25">
      <c r="B128" s="70" t="s">
        <v>59</v>
      </c>
      <c r="C128" s="71">
        <v>60</v>
      </c>
      <c r="D128" s="185">
        <f>+F117</f>
        <v>0</v>
      </c>
      <c r="E128" s="423"/>
    </row>
  </sheetData>
  <mergeCells count="47">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 ref="B68:N68"/>
    <mergeCell ref="A73:A74"/>
    <mergeCell ref="B73:B74"/>
    <mergeCell ref="C73:C74"/>
    <mergeCell ref="D73:D74"/>
    <mergeCell ref="E73:E74"/>
    <mergeCell ref="F73:F74"/>
    <mergeCell ref="G73:G74"/>
    <mergeCell ref="H73:H74"/>
    <mergeCell ref="I73:I74"/>
    <mergeCell ref="J73:L73"/>
    <mergeCell ref="M73:M74"/>
    <mergeCell ref="N73:N74"/>
    <mergeCell ref="O62:P62"/>
    <mergeCell ref="C10:E10"/>
    <mergeCell ref="E38:E39"/>
    <mergeCell ref="M43:N43"/>
    <mergeCell ref="B50:B51"/>
    <mergeCell ref="C50:C51"/>
    <mergeCell ref="D50:E50"/>
    <mergeCell ref="C54:N54"/>
    <mergeCell ref="B56:N56"/>
    <mergeCell ref="O59:P59"/>
    <mergeCell ref="O60:P60"/>
    <mergeCell ref="O61:P61"/>
    <mergeCell ref="B14:C21"/>
    <mergeCell ref="C9:N9"/>
    <mergeCell ref="B2:P2"/>
    <mergeCell ref="B4:P4"/>
    <mergeCell ref="C6:N6"/>
    <mergeCell ref="C7:N7"/>
    <mergeCell ref="C8:N8"/>
  </mergeCells>
  <dataValidations disablePrompts="1" count="2">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7" right="0.7" top="0.75" bottom="0.75" header="0.3" footer="0.3"/>
  <pageSetup orientation="portrait" horizontalDpi="4294967295" verticalDpi="4294967295"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A32" zoomScale="80" zoomScaleNormal="80" workbookViewId="0">
      <selection activeCell="O94" sqref="O94"/>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1273</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1314</v>
      </c>
      <c r="D10" s="420"/>
      <c r="E10" s="421"/>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8</v>
      </c>
      <c r="E15" s="3">
        <v>639730710</v>
      </c>
      <c r="F15" s="241">
        <v>270</v>
      </c>
      <c r="G15" s="57"/>
      <c r="I15" s="57"/>
      <c r="J15" s="57"/>
      <c r="K15" s="57"/>
      <c r="L15" s="57"/>
      <c r="M15" s="57"/>
      <c r="N15" s="55"/>
    </row>
    <row r="16" spans="2:16" x14ac:dyDescent="0.25">
      <c r="B16" s="493"/>
      <c r="C16" s="494"/>
      <c r="D16" s="303">
        <v>9</v>
      </c>
      <c r="E16" s="3">
        <v>3274211322</v>
      </c>
      <c r="F16" s="241">
        <v>1494</v>
      </c>
      <c r="G16" s="57"/>
      <c r="I16" s="57"/>
      <c r="J16" s="57"/>
      <c r="K16" s="57"/>
      <c r="L16" s="57"/>
      <c r="M16" s="57"/>
      <c r="N16" s="55"/>
    </row>
    <row r="17" spans="1:14" x14ac:dyDescent="0.25">
      <c r="B17" s="493"/>
      <c r="C17" s="494"/>
      <c r="D17" s="303">
        <v>10</v>
      </c>
      <c r="E17" s="3">
        <v>1838553610</v>
      </c>
      <c r="F17" s="241">
        <v>758</v>
      </c>
      <c r="G17" s="57"/>
      <c r="I17" s="57"/>
      <c r="J17" s="57"/>
      <c r="K17" s="57"/>
      <c r="L17" s="57"/>
      <c r="M17" s="57"/>
      <c r="N17" s="55"/>
    </row>
    <row r="18" spans="1:14" x14ac:dyDescent="0.25">
      <c r="B18" s="493"/>
      <c r="C18" s="494"/>
      <c r="D18" s="303">
        <v>16</v>
      </c>
      <c r="E18" s="3">
        <v>1755833774</v>
      </c>
      <c r="F18" s="241">
        <v>718</v>
      </c>
      <c r="G18" s="57"/>
      <c r="I18" s="57"/>
      <c r="J18" s="57"/>
      <c r="K18" s="57"/>
      <c r="L18" s="57"/>
      <c r="M18" s="57"/>
      <c r="N18" s="55"/>
    </row>
    <row r="19" spans="1:14" x14ac:dyDescent="0.25">
      <c r="B19" s="493"/>
      <c r="C19" s="494"/>
      <c r="D19" s="303">
        <v>17</v>
      </c>
      <c r="E19" s="3">
        <v>1200706876</v>
      </c>
      <c r="F19" s="241">
        <v>482</v>
      </c>
      <c r="G19" s="57"/>
      <c r="I19" s="57"/>
      <c r="J19" s="57"/>
      <c r="K19" s="57"/>
      <c r="L19" s="57"/>
      <c r="M19" s="57"/>
      <c r="N19" s="55"/>
    </row>
    <row r="20" spans="1:14" x14ac:dyDescent="0.25">
      <c r="B20" s="493"/>
      <c r="C20" s="494"/>
      <c r="D20" s="303">
        <v>18</v>
      </c>
      <c r="E20" s="3">
        <v>832050540</v>
      </c>
      <c r="F20" s="241">
        <v>342</v>
      </c>
      <c r="G20" s="57"/>
      <c r="I20" s="57"/>
      <c r="J20" s="57"/>
      <c r="K20" s="57"/>
      <c r="L20" s="57"/>
      <c r="M20" s="57"/>
      <c r="N20" s="55"/>
    </row>
    <row r="21" spans="1:14" ht="15.75" thickBot="1" x14ac:dyDescent="0.3">
      <c r="B21" s="495"/>
      <c r="C21" s="496"/>
      <c r="D21" s="303">
        <v>19</v>
      </c>
      <c r="E21" s="3">
        <v>1206358774</v>
      </c>
      <c r="F21" s="241">
        <v>548</v>
      </c>
      <c r="G21" s="57"/>
      <c r="I21" s="57"/>
      <c r="J21" s="57"/>
      <c r="K21" s="57"/>
      <c r="L21" s="57"/>
      <c r="M21" s="57"/>
      <c r="N21" s="55"/>
    </row>
    <row r="22" spans="1:14" ht="45.75" thickBot="1" x14ac:dyDescent="0.3">
      <c r="A22" s="60"/>
      <c r="B22" s="315" t="s">
        <v>14</v>
      </c>
      <c r="C22" s="315" t="s">
        <v>98</v>
      </c>
      <c r="E22" s="56"/>
      <c r="F22" s="56"/>
      <c r="G22" s="57"/>
      <c r="H22" s="56"/>
      <c r="I22" s="61"/>
      <c r="J22" s="61"/>
      <c r="K22" s="61"/>
      <c r="L22" s="61"/>
      <c r="M22" s="61"/>
    </row>
    <row r="23" spans="1:14" ht="15.75" thickBot="1" x14ac:dyDescent="0.3">
      <c r="A23" s="62">
        <v>1</v>
      </c>
      <c r="C23" s="5">
        <f>+F19*80%</f>
        <v>385.6</v>
      </c>
      <c r="D23" s="57"/>
      <c r="E23" s="4">
        <f>E19</f>
        <v>1200706876</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84" t="s">
        <v>772</v>
      </c>
      <c r="E28" s="42"/>
      <c r="F28" s="42"/>
      <c r="G28" s="42"/>
      <c r="H28" s="42"/>
      <c r="I28" s="54"/>
      <c r="J28" s="54"/>
      <c r="K28" s="54"/>
      <c r="L28" s="54"/>
      <c r="M28" s="54"/>
      <c r="N28" s="55"/>
    </row>
    <row r="29" spans="1:14" x14ac:dyDescent="0.25">
      <c r="A29" s="65"/>
      <c r="B29" s="69" t="s">
        <v>138</v>
      </c>
      <c r="C29" s="185" t="s">
        <v>68</v>
      </c>
      <c r="D29" s="69"/>
      <c r="E29" s="42"/>
      <c r="F29" s="42"/>
      <c r="G29" s="42"/>
      <c r="H29" s="42"/>
      <c r="I29" s="54"/>
      <c r="J29" s="54"/>
      <c r="K29" s="54"/>
      <c r="L29" s="54"/>
      <c r="M29" s="54"/>
      <c r="N29" s="55"/>
    </row>
    <row r="30" spans="1:14" x14ac:dyDescent="0.25">
      <c r="A30" s="65"/>
      <c r="B30" s="69" t="s">
        <v>139</v>
      </c>
      <c r="C30" s="245"/>
      <c r="D30" s="69"/>
      <c r="E30" s="42"/>
      <c r="F30" s="42"/>
      <c r="G30" s="42"/>
      <c r="H30" s="42"/>
      <c r="I30" s="54"/>
      <c r="J30" s="54"/>
      <c r="K30" s="54"/>
      <c r="L30" s="54"/>
      <c r="M30" s="54"/>
      <c r="N30" s="55"/>
    </row>
    <row r="31" spans="1:14" x14ac:dyDescent="0.25">
      <c r="A31" s="65"/>
      <c r="B31" s="69" t="s">
        <v>140</v>
      </c>
      <c r="C31" s="245"/>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0</v>
      </c>
      <c r="F38" s="42"/>
      <c r="G38" s="42"/>
      <c r="H38" s="42"/>
      <c r="I38" s="54"/>
      <c r="J38" s="54"/>
      <c r="K38" s="54"/>
      <c r="L38" s="54"/>
      <c r="M38" s="54"/>
      <c r="N38" s="55"/>
    </row>
    <row r="39" spans="1:26" ht="42.75" x14ac:dyDescent="0.25">
      <c r="A39" s="65"/>
      <c r="B39" s="70" t="s">
        <v>143</v>
      </c>
      <c r="C39" s="71">
        <v>60</v>
      </c>
      <c r="D39" s="185">
        <f>+F127</f>
        <v>0</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90" x14ac:dyDescent="0.25">
      <c r="A47" s="74">
        <v>1</v>
      </c>
      <c r="B47" s="87" t="s">
        <v>1273</v>
      </c>
      <c r="C47" s="76" t="s">
        <v>1275</v>
      </c>
      <c r="D47" s="76" t="s">
        <v>1276</v>
      </c>
      <c r="E47" s="136">
        <v>118</v>
      </c>
      <c r="F47" s="78" t="s">
        <v>135</v>
      </c>
      <c r="G47" s="79" t="s">
        <v>195</v>
      </c>
      <c r="H47" s="80">
        <v>40891</v>
      </c>
      <c r="I47" s="80">
        <v>42004</v>
      </c>
      <c r="J47" s="81" t="s">
        <v>136</v>
      </c>
      <c r="K47" s="136">
        <v>35</v>
      </c>
      <c r="L47" s="136">
        <v>0</v>
      </c>
      <c r="M47" s="136">
        <v>32519</v>
      </c>
      <c r="N47" s="82" t="s">
        <v>195</v>
      </c>
      <c r="O47" s="83">
        <v>11103686086</v>
      </c>
      <c r="P47" s="83">
        <v>78</v>
      </c>
      <c r="Q47" s="84" t="s">
        <v>1521</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25" t="s">
        <v>27</v>
      </c>
      <c r="C50" s="425" t="s">
        <v>26</v>
      </c>
      <c r="D50" s="427" t="s">
        <v>33</v>
      </c>
      <c r="E50" s="427"/>
    </row>
    <row r="51" spans="2:17" x14ac:dyDescent="0.25">
      <c r="B51" s="426"/>
      <c r="C51" s="426"/>
      <c r="D51" s="188" t="s">
        <v>22</v>
      </c>
      <c r="E51" s="93" t="s">
        <v>23</v>
      </c>
    </row>
    <row r="52" spans="2:17" ht="30.6" customHeight="1" x14ac:dyDescent="0.25">
      <c r="B52" s="94" t="s">
        <v>20</v>
      </c>
      <c r="C52" s="95">
        <f>+K48</f>
        <v>35</v>
      </c>
      <c r="D52" s="185"/>
      <c r="E52" s="185" t="s">
        <v>772</v>
      </c>
      <c r="F52" s="96"/>
      <c r="G52" s="96"/>
      <c r="H52" s="96"/>
      <c r="I52" s="96"/>
      <c r="J52" s="96"/>
      <c r="K52" s="96"/>
      <c r="L52" s="96"/>
      <c r="M52" s="96"/>
    </row>
    <row r="53" spans="2:17" ht="30" customHeight="1" x14ac:dyDescent="0.25">
      <c r="B53" s="94" t="s">
        <v>24</v>
      </c>
      <c r="C53" s="95">
        <f>+M48</f>
        <v>32519</v>
      </c>
      <c r="D53" s="185" t="s">
        <v>68</v>
      </c>
      <c r="E53" s="69"/>
    </row>
    <row r="54" spans="2:17" x14ac:dyDescent="0.25">
      <c r="B54" s="97"/>
      <c r="C54" s="437"/>
      <c r="D54" s="437"/>
      <c r="E54" s="437"/>
      <c r="F54" s="437"/>
      <c r="G54" s="437"/>
      <c r="H54" s="437"/>
      <c r="I54" s="437"/>
      <c r="J54" s="437"/>
      <c r="K54" s="437"/>
      <c r="L54" s="437"/>
      <c r="M54" s="437"/>
      <c r="N54" s="437"/>
    </row>
    <row r="55" spans="2:17" ht="28.15" customHeight="1" thickBot="1" x14ac:dyDescent="0.3"/>
    <row r="56" spans="2:17" ht="27" thickBot="1" x14ac:dyDescent="0.3">
      <c r="B56" s="438" t="s">
        <v>100</v>
      </c>
      <c r="C56" s="438"/>
      <c r="D56" s="438"/>
      <c r="E56" s="438"/>
      <c r="F56" s="438"/>
      <c r="G56" s="438"/>
      <c r="H56" s="438"/>
      <c r="I56" s="438"/>
      <c r="J56" s="438"/>
      <c r="K56" s="438"/>
      <c r="L56" s="438"/>
      <c r="M56" s="438"/>
      <c r="N56" s="438"/>
    </row>
    <row r="59" spans="2:17" ht="109.5" customHeight="1" x14ac:dyDescent="0.25">
      <c r="B59" s="197" t="s">
        <v>148</v>
      </c>
      <c r="C59" s="9" t="s">
        <v>2</v>
      </c>
      <c r="D59" s="9" t="s">
        <v>102</v>
      </c>
      <c r="E59" s="9" t="s">
        <v>101</v>
      </c>
      <c r="F59" s="9" t="s">
        <v>103</v>
      </c>
      <c r="G59" s="9" t="s">
        <v>104</v>
      </c>
      <c r="H59" s="9" t="s">
        <v>105</v>
      </c>
      <c r="I59" s="9" t="s">
        <v>106</v>
      </c>
      <c r="J59" s="9" t="s">
        <v>107</v>
      </c>
      <c r="K59" s="9" t="s">
        <v>108</v>
      </c>
      <c r="L59" s="9" t="s">
        <v>109</v>
      </c>
      <c r="M59" s="16" t="s">
        <v>110</v>
      </c>
      <c r="N59" s="16" t="s">
        <v>111</v>
      </c>
      <c r="O59" s="439" t="s">
        <v>3</v>
      </c>
      <c r="P59" s="440"/>
      <c r="Q59" s="9" t="s">
        <v>17</v>
      </c>
    </row>
    <row r="60" spans="2:17" x14ac:dyDescent="0.25">
      <c r="B60" s="98"/>
      <c r="C60" s="100"/>
      <c r="D60" s="75"/>
      <c r="E60" s="43"/>
      <c r="F60" s="99"/>
      <c r="G60" s="99"/>
      <c r="H60" s="99"/>
      <c r="I60" s="99"/>
      <c r="J60" s="98"/>
      <c r="K60" s="98"/>
      <c r="L60" s="98"/>
      <c r="M60" s="98"/>
      <c r="N60" s="98"/>
      <c r="O60" s="428"/>
      <c r="P60" s="429"/>
      <c r="Q60" s="69"/>
    </row>
    <row r="61" spans="2:17" x14ac:dyDescent="0.25">
      <c r="B61" s="98"/>
      <c r="C61" s="100"/>
      <c r="D61" s="75"/>
      <c r="E61" s="43"/>
      <c r="F61" s="99"/>
      <c r="G61" s="99"/>
      <c r="H61" s="99"/>
      <c r="I61" s="99"/>
      <c r="J61" s="98"/>
      <c r="K61" s="98"/>
      <c r="L61" s="98"/>
      <c r="M61" s="98"/>
      <c r="N61" s="98"/>
      <c r="O61" s="428"/>
      <c r="P61" s="429"/>
      <c r="Q61" s="69"/>
    </row>
    <row r="62" spans="2:17" x14ac:dyDescent="0.25">
      <c r="B62" s="98"/>
      <c r="C62" s="98"/>
      <c r="D62" s="75"/>
      <c r="E62" s="43"/>
      <c r="F62" s="99"/>
      <c r="G62" s="99"/>
      <c r="H62" s="99"/>
      <c r="I62" s="99"/>
      <c r="J62" s="98"/>
      <c r="K62" s="98"/>
      <c r="L62" s="98"/>
      <c r="M62" s="98"/>
      <c r="N62" s="98"/>
      <c r="O62" s="428"/>
      <c r="P62" s="429"/>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30" t="s">
        <v>37</v>
      </c>
      <c r="C68" s="431"/>
      <c r="D68" s="431"/>
      <c r="E68" s="431"/>
      <c r="F68" s="431"/>
      <c r="G68" s="431"/>
      <c r="H68" s="431"/>
      <c r="I68" s="431"/>
      <c r="J68" s="431"/>
      <c r="K68" s="431"/>
      <c r="L68" s="431"/>
      <c r="M68" s="431"/>
      <c r="N68" s="432"/>
    </row>
    <row r="73" spans="1:17" ht="76.5" customHeight="1" x14ac:dyDescent="0.25">
      <c r="A73" s="441"/>
      <c r="B73" s="441" t="s">
        <v>0</v>
      </c>
      <c r="C73" s="441" t="s">
        <v>38</v>
      </c>
      <c r="D73" s="441" t="s">
        <v>39</v>
      </c>
      <c r="E73" s="441" t="s">
        <v>112</v>
      </c>
      <c r="F73" s="441" t="s">
        <v>114</v>
      </c>
      <c r="G73" s="441" t="s">
        <v>115</v>
      </c>
      <c r="H73" s="441" t="s">
        <v>116</v>
      </c>
      <c r="I73" s="441" t="s">
        <v>113</v>
      </c>
      <c r="J73" s="439" t="s">
        <v>117</v>
      </c>
      <c r="K73" s="443"/>
      <c r="L73" s="440"/>
      <c r="M73" s="441" t="s">
        <v>121</v>
      </c>
      <c r="N73" s="441" t="s">
        <v>40</v>
      </c>
      <c r="O73" s="441" t="s">
        <v>41</v>
      </c>
      <c r="P73" s="445" t="s">
        <v>3</v>
      </c>
      <c r="Q73" s="446"/>
    </row>
    <row r="74" spans="1:17" ht="60.75" customHeight="1" x14ac:dyDescent="0.25">
      <c r="A74" s="442"/>
      <c r="B74" s="442"/>
      <c r="C74" s="442"/>
      <c r="D74" s="442"/>
      <c r="E74" s="442"/>
      <c r="F74" s="442"/>
      <c r="G74" s="442"/>
      <c r="H74" s="442"/>
      <c r="I74" s="442"/>
      <c r="J74" s="99" t="s">
        <v>118</v>
      </c>
      <c r="K74" s="202" t="s">
        <v>119</v>
      </c>
      <c r="L74" s="99" t="s">
        <v>120</v>
      </c>
      <c r="M74" s="442"/>
      <c r="N74" s="442"/>
      <c r="O74" s="442"/>
      <c r="P74" s="447"/>
      <c r="Q74" s="448"/>
    </row>
    <row r="75" spans="1:17" ht="33.6" customHeight="1" x14ac:dyDescent="0.25">
      <c r="B75" s="100"/>
      <c r="C75" s="100"/>
      <c r="D75" s="98"/>
      <c r="E75" s="98"/>
      <c r="F75" s="189"/>
      <c r="G75" s="260"/>
      <c r="H75" s="261"/>
      <c r="I75" s="262"/>
      <c r="J75" s="43"/>
      <c r="K75" s="263"/>
      <c r="L75" s="202"/>
      <c r="M75" s="185"/>
      <c r="N75" s="185"/>
      <c r="O75" s="185"/>
      <c r="P75" s="185"/>
      <c r="Q75" s="185"/>
    </row>
    <row r="76" spans="1:17" ht="33.6" customHeight="1" x14ac:dyDescent="0.25">
      <c r="B76" s="100"/>
      <c r="C76" s="100"/>
      <c r="D76" s="98"/>
      <c r="E76" s="98"/>
      <c r="F76" s="189"/>
      <c r="G76" s="260"/>
      <c r="H76" s="261"/>
      <c r="I76" s="262"/>
      <c r="J76" s="43"/>
      <c r="K76" s="263"/>
      <c r="L76" s="202"/>
      <c r="M76" s="185"/>
      <c r="N76" s="185"/>
      <c r="O76" s="185"/>
      <c r="P76" s="185"/>
      <c r="Q76" s="185"/>
    </row>
    <row r="78" spans="1:17" ht="15.75" thickBot="1" x14ac:dyDescent="0.3"/>
    <row r="79" spans="1:17" ht="27" thickBot="1" x14ac:dyDescent="0.3">
      <c r="B79" s="430" t="s">
        <v>45</v>
      </c>
      <c r="C79" s="431"/>
      <c r="D79" s="431"/>
      <c r="E79" s="431"/>
      <c r="F79" s="431"/>
      <c r="G79" s="431"/>
      <c r="H79" s="431"/>
      <c r="I79" s="431"/>
      <c r="J79" s="431"/>
      <c r="K79" s="431"/>
      <c r="L79" s="431"/>
      <c r="M79" s="431"/>
      <c r="N79" s="432"/>
    </row>
    <row r="82" spans="1:26" ht="46.15" customHeight="1" x14ac:dyDescent="0.25">
      <c r="B82" s="9" t="s">
        <v>32</v>
      </c>
      <c r="C82" s="9" t="s">
        <v>46</v>
      </c>
      <c r="D82" s="439" t="s">
        <v>3</v>
      </c>
      <c r="E82" s="440"/>
    </row>
    <row r="83" spans="1:26" ht="46.9" customHeight="1" x14ac:dyDescent="0.25">
      <c r="B83" s="101" t="s">
        <v>122</v>
      </c>
      <c r="C83" s="185"/>
      <c r="D83" s="449"/>
      <c r="E83" s="449"/>
    </row>
    <row r="86" spans="1:26" ht="26.25" x14ac:dyDescent="0.25">
      <c r="B86" s="433" t="s">
        <v>63</v>
      </c>
      <c r="C86" s="434"/>
      <c r="D86" s="434"/>
      <c r="E86" s="434"/>
      <c r="F86" s="434"/>
      <c r="G86" s="434"/>
      <c r="H86" s="434"/>
      <c r="I86" s="434"/>
      <c r="J86" s="434"/>
      <c r="K86" s="434"/>
      <c r="L86" s="434"/>
      <c r="M86" s="434"/>
      <c r="N86" s="434"/>
      <c r="O86" s="434"/>
      <c r="P86" s="434"/>
    </row>
    <row r="88" spans="1:26" ht="15.75" thickBot="1" x14ac:dyDescent="0.3"/>
    <row r="89" spans="1:26" ht="27" thickBot="1" x14ac:dyDescent="0.3">
      <c r="B89" s="430" t="s">
        <v>53</v>
      </c>
      <c r="C89" s="431"/>
      <c r="D89" s="431"/>
      <c r="E89" s="431"/>
      <c r="F89" s="431"/>
      <c r="G89" s="431"/>
      <c r="H89" s="431"/>
      <c r="I89" s="431"/>
      <c r="J89" s="431"/>
      <c r="K89" s="431"/>
      <c r="L89" s="431"/>
      <c r="M89" s="431"/>
      <c r="N89" s="432"/>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192" t="s">
        <v>10</v>
      </c>
      <c r="Q92" s="192" t="s">
        <v>18</v>
      </c>
    </row>
    <row r="93" spans="1:26" s="86" customFormat="1" x14ac:dyDescent="0.25">
      <c r="A93" s="74">
        <v>1</v>
      </c>
      <c r="B93" s="75"/>
      <c r="C93" s="76"/>
      <c r="D93" s="75"/>
      <c r="E93" s="257"/>
      <c r="F93" s="77"/>
      <c r="G93" s="79"/>
      <c r="H93" s="80"/>
      <c r="I93" s="80"/>
      <c r="J93" s="81"/>
      <c r="K93" s="257"/>
      <c r="L93" s="257"/>
      <c r="M93" s="257"/>
      <c r="N93" s="82"/>
      <c r="O93" s="83"/>
      <c r="P93" s="83"/>
      <c r="Q93" s="84"/>
      <c r="R93" s="85"/>
      <c r="S93" s="85"/>
      <c r="T93" s="85"/>
      <c r="U93" s="85"/>
      <c r="V93" s="85"/>
      <c r="W93" s="85"/>
      <c r="X93" s="85"/>
      <c r="Y93" s="85"/>
      <c r="Z93" s="85"/>
    </row>
    <row r="94" spans="1:26" s="86" customFormat="1" x14ac:dyDescent="0.25">
      <c r="A94" s="74">
        <f>+A93+1</f>
        <v>2</v>
      </c>
      <c r="B94" s="75"/>
      <c r="C94" s="76"/>
      <c r="D94" s="75"/>
      <c r="E94" s="257"/>
      <c r="F94" s="77"/>
      <c r="G94" s="79"/>
      <c r="H94" s="80"/>
      <c r="I94" s="80"/>
      <c r="J94" s="81"/>
      <c r="K94" s="257"/>
      <c r="L94" s="257"/>
      <c r="M94" s="257"/>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7"/>
      <c r="F95" s="77"/>
      <c r="G95" s="79"/>
      <c r="H95" s="80"/>
      <c r="I95" s="80"/>
      <c r="J95" s="81"/>
      <c r="K95" s="257"/>
      <c r="L95" s="257"/>
      <c r="M95" s="257"/>
      <c r="N95" s="82"/>
      <c r="O95" s="83"/>
      <c r="P95" s="83"/>
      <c r="Q95" s="84"/>
      <c r="R95" s="85"/>
      <c r="S95" s="85"/>
      <c r="T95" s="85"/>
      <c r="U95" s="85"/>
      <c r="V95" s="85"/>
      <c r="W95" s="85"/>
      <c r="X95" s="85"/>
      <c r="Y95" s="85"/>
      <c r="Z95" s="85"/>
    </row>
    <row r="96" spans="1:26" s="86" customFormat="1" x14ac:dyDescent="0.25">
      <c r="A96" s="74">
        <f t="shared" si="0"/>
        <v>4</v>
      </c>
      <c r="B96" s="75"/>
      <c r="C96" s="76"/>
      <c r="D96" s="75"/>
      <c r="E96" s="257"/>
      <c r="F96" s="77"/>
      <c r="G96" s="79"/>
      <c r="H96" s="80"/>
      <c r="I96" s="80"/>
      <c r="J96" s="81"/>
      <c r="K96" s="257"/>
      <c r="L96" s="257"/>
      <c r="M96" s="257"/>
      <c r="N96" s="82"/>
      <c r="O96" s="83"/>
      <c r="P96" s="83"/>
      <c r="Q96" s="84"/>
      <c r="R96" s="85"/>
      <c r="S96" s="85"/>
      <c r="T96" s="85"/>
      <c r="U96" s="85"/>
      <c r="V96" s="85"/>
      <c r="W96" s="85"/>
      <c r="X96" s="85"/>
      <c r="Y96" s="85"/>
      <c r="Z96" s="85"/>
    </row>
    <row r="97" spans="1:26" s="86" customFormat="1" x14ac:dyDescent="0.25">
      <c r="A97" s="74">
        <f t="shared" si="0"/>
        <v>5</v>
      </c>
      <c r="B97" s="75"/>
      <c r="C97" s="76"/>
      <c r="D97" s="75"/>
      <c r="E97" s="257"/>
      <c r="F97" s="77"/>
      <c r="G97" s="79"/>
      <c r="H97" s="80"/>
      <c r="I97" s="80"/>
      <c r="J97" s="81"/>
      <c r="K97" s="257"/>
      <c r="L97" s="257"/>
      <c r="M97" s="257"/>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50">
        <f>+D104+D105+D106</f>
        <v>0</v>
      </c>
    </row>
    <row r="105" spans="1:26" x14ac:dyDescent="0.25">
      <c r="B105" s="8" t="s">
        <v>124</v>
      </c>
      <c r="C105" s="185">
        <v>30</v>
      </c>
      <c r="D105" s="185">
        <v>0</v>
      </c>
      <c r="E105" s="451"/>
    </row>
    <row r="106" spans="1:26" ht="15.75" thickBot="1" x14ac:dyDescent="0.3">
      <c r="B106" s="8" t="s">
        <v>125</v>
      </c>
      <c r="C106" s="103">
        <v>40</v>
      </c>
      <c r="D106" s="103">
        <v>0</v>
      </c>
      <c r="E106" s="452"/>
    </row>
    <row r="108" spans="1:26" ht="15.75" thickBot="1" x14ac:dyDescent="0.3"/>
    <row r="109" spans="1:26" ht="27" thickBot="1" x14ac:dyDescent="0.3">
      <c r="B109" s="430" t="s">
        <v>51</v>
      </c>
      <c r="C109" s="431"/>
      <c r="D109" s="431"/>
      <c r="E109" s="431"/>
      <c r="F109" s="431"/>
      <c r="G109" s="431"/>
      <c r="H109" s="431"/>
      <c r="I109" s="431"/>
      <c r="J109" s="431"/>
      <c r="K109" s="431"/>
      <c r="L109" s="431"/>
      <c r="M109" s="431"/>
      <c r="N109" s="432"/>
    </row>
    <row r="111" spans="1:26" ht="76.5" customHeight="1" x14ac:dyDescent="0.25">
      <c r="B111" s="197" t="s">
        <v>0</v>
      </c>
      <c r="C111" s="197" t="s">
        <v>38</v>
      </c>
      <c r="D111" s="197" t="s">
        <v>39</v>
      </c>
      <c r="E111" s="197" t="s">
        <v>112</v>
      </c>
      <c r="F111" s="197" t="s">
        <v>114</v>
      </c>
      <c r="G111" s="197" t="s">
        <v>115</v>
      </c>
      <c r="H111" s="197" t="s">
        <v>116</v>
      </c>
      <c r="I111" s="197" t="s">
        <v>113</v>
      </c>
      <c r="J111" s="439" t="s">
        <v>117</v>
      </c>
      <c r="K111" s="443"/>
      <c r="L111" s="440"/>
      <c r="M111" s="197" t="s">
        <v>121</v>
      </c>
      <c r="N111" s="197" t="s">
        <v>40</v>
      </c>
      <c r="O111" s="197" t="s">
        <v>41</v>
      </c>
      <c r="P111" s="439" t="s">
        <v>3</v>
      </c>
      <c r="Q111" s="440"/>
    </row>
    <row r="112" spans="1:26" ht="60.75" customHeight="1" x14ac:dyDescent="0.25">
      <c r="B112" s="100"/>
      <c r="C112" s="100"/>
      <c r="D112" s="98"/>
      <c r="E112" s="98"/>
      <c r="F112" s="98"/>
      <c r="G112" s="98"/>
      <c r="H112" s="261"/>
      <c r="I112" s="43"/>
      <c r="J112" s="100"/>
      <c r="K112" s="259"/>
      <c r="L112" s="100"/>
      <c r="M112" s="185"/>
      <c r="N112" s="185"/>
      <c r="O112" s="185"/>
      <c r="P112" s="428"/>
      <c r="Q112" s="429"/>
    </row>
    <row r="115" spans="2:7" ht="15.75" thickBot="1" x14ac:dyDescent="0.3"/>
    <row r="116" spans="2:7" ht="54" customHeight="1" x14ac:dyDescent="0.25">
      <c r="B116" s="21" t="s">
        <v>32</v>
      </c>
      <c r="C116" s="21" t="s">
        <v>48</v>
      </c>
      <c r="D116" s="197" t="s">
        <v>49</v>
      </c>
      <c r="E116" s="21" t="s">
        <v>50</v>
      </c>
      <c r="F116" s="12" t="s">
        <v>55</v>
      </c>
      <c r="G116" s="15"/>
    </row>
    <row r="117" spans="2:7" ht="120.75" customHeight="1" x14ac:dyDescent="0.2">
      <c r="B117" s="466" t="s">
        <v>52</v>
      </c>
      <c r="C117" s="104" t="s">
        <v>126</v>
      </c>
      <c r="D117" s="185">
        <v>25</v>
      </c>
      <c r="E117" s="185"/>
      <c r="F117" s="425">
        <f>+E117+E118+E119</f>
        <v>0</v>
      </c>
      <c r="G117" s="105"/>
    </row>
    <row r="118" spans="2:7" ht="76.150000000000006" customHeight="1" x14ac:dyDescent="0.2">
      <c r="B118" s="466"/>
      <c r="C118" s="104" t="s">
        <v>127</v>
      </c>
      <c r="D118" s="189">
        <v>25</v>
      </c>
      <c r="E118" s="185"/>
      <c r="F118" s="467"/>
      <c r="G118" s="105"/>
    </row>
    <row r="119" spans="2:7" ht="69" customHeight="1" x14ac:dyDescent="0.2">
      <c r="B119" s="466"/>
      <c r="C119" s="104" t="s">
        <v>128</v>
      </c>
      <c r="D119" s="185">
        <v>10</v>
      </c>
      <c r="E119" s="185"/>
      <c r="F119" s="426"/>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185">
        <f>+E104</f>
        <v>0</v>
      </c>
      <c r="E127" s="422">
        <f>+D127+D128</f>
        <v>0</v>
      </c>
    </row>
    <row r="128" spans="2:7" ht="42.75" x14ac:dyDescent="0.25">
      <c r="B128" s="70" t="s">
        <v>59</v>
      </c>
      <c r="C128" s="71">
        <v>60</v>
      </c>
      <c r="D128" s="185">
        <f>+F117</f>
        <v>0</v>
      </c>
      <c r="E128" s="423"/>
    </row>
  </sheetData>
  <mergeCells count="47">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 ref="B68:N68"/>
    <mergeCell ref="A73:A74"/>
    <mergeCell ref="B73:B74"/>
    <mergeCell ref="C73:C74"/>
    <mergeCell ref="D73:D74"/>
    <mergeCell ref="E73:E74"/>
    <mergeCell ref="F73:F74"/>
    <mergeCell ref="G73:G74"/>
    <mergeCell ref="H73:H74"/>
    <mergeCell ref="I73:I74"/>
    <mergeCell ref="J73:L73"/>
    <mergeCell ref="M73:M74"/>
    <mergeCell ref="N73:N74"/>
    <mergeCell ref="O62:P62"/>
    <mergeCell ref="C10:E10"/>
    <mergeCell ref="E38:E39"/>
    <mergeCell ref="M43:N43"/>
    <mergeCell ref="B50:B51"/>
    <mergeCell ref="C50:C51"/>
    <mergeCell ref="D50:E50"/>
    <mergeCell ref="C54:N54"/>
    <mergeCell ref="B56:N56"/>
    <mergeCell ref="O59:P59"/>
    <mergeCell ref="O60:P60"/>
    <mergeCell ref="O61:P61"/>
    <mergeCell ref="B14:C21"/>
    <mergeCell ref="C9:N9"/>
    <mergeCell ref="B2:P2"/>
    <mergeCell ref="B4:P4"/>
    <mergeCell ref="C6:N6"/>
    <mergeCell ref="C7:N7"/>
    <mergeCell ref="C8:N8"/>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E19" zoomScale="80" zoomScaleNormal="80" workbookViewId="0">
      <selection activeCell="Q47" sqref="Q47"/>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1273</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1315</v>
      </c>
      <c r="D10" s="420"/>
      <c r="E10" s="421"/>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8</v>
      </c>
      <c r="E15" s="3">
        <v>639730710</v>
      </c>
      <c r="F15" s="241">
        <v>270</v>
      </c>
      <c r="G15" s="57"/>
      <c r="I15" s="57"/>
      <c r="J15" s="57"/>
      <c r="K15" s="57"/>
      <c r="L15" s="57"/>
      <c r="M15" s="57"/>
      <c r="N15" s="55"/>
    </row>
    <row r="16" spans="2:16" x14ac:dyDescent="0.25">
      <c r="B16" s="493"/>
      <c r="C16" s="494"/>
      <c r="D16" s="303">
        <v>9</v>
      </c>
      <c r="E16" s="3">
        <v>3274211322</v>
      </c>
      <c r="F16" s="241">
        <v>1494</v>
      </c>
      <c r="G16" s="57"/>
      <c r="I16" s="57"/>
      <c r="J16" s="57"/>
      <c r="K16" s="57"/>
      <c r="L16" s="57"/>
      <c r="M16" s="57"/>
      <c r="N16" s="55"/>
    </row>
    <row r="17" spans="1:14" x14ac:dyDescent="0.25">
      <c r="B17" s="493"/>
      <c r="C17" s="494"/>
      <c r="D17" s="303">
        <v>10</v>
      </c>
      <c r="E17" s="3">
        <v>1838553610</v>
      </c>
      <c r="F17" s="241">
        <v>758</v>
      </c>
      <c r="G17" s="57"/>
      <c r="I17" s="57"/>
      <c r="J17" s="57"/>
      <c r="K17" s="57"/>
      <c r="L17" s="57"/>
      <c r="M17" s="57"/>
      <c r="N17" s="55"/>
    </row>
    <row r="18" spans="1:14" x14ac:dyDescent="0.25">
      <c r="B18" s="493"/>
      <c r="C18" s="494"/>
      <c r="D18" s="303">
        <v>16</v>
      </c>
      <c r="E18" s="3">
        <v>1755833774</v>
      </c>
      <c r="F18" s="241">
        <v>718</v>
      </c>
      <c r="G18" s="57"/>
      <c r="I18" s="57"/>
      <c r="J18" s="57"/>
      <c r="K18" s="57"/>
      <c r="L18" s="57"/>
      <c r="M18" s="57"/>
      <c r="N18" s="55"/>
    </row>
    <row r="19" spans="1:14" x14ac:dyDescent="0.25">
      <c r="B19" s="493"/>
      <c r="C19" s="494"/>
      <c r="D19" s="303">
        <v>17</v>
      </c>
      <c r="E19" s="3">
        <v>1200706876</v>
      </c>
      <c r="F19" s="241">
        <v>482</v>
      </c>
      <c r="G19" s="57"/>
      <c r="I19" s="57"/>
      <c r="J19" s="57"/>
      <c r="K19" s="57"/>
      <c r="L19" s="57"/>
      <c r="M19" s="57"/>
      <c r="N19" s="55"/>
    </row>
    <row r="20" spans="1:14" x14ac:dyDescent="0.25">
      <c r="B20" s="493"/>
      <c r="C20" s="494"/>
      <c r="D20" s="303">
        <v>18</v>
      </c>
      <c r="E20" s="3">
        <v>832050540</v>
      </c>
      <c r="F20" s="241">
        <v>342</v>
      </c>
      <c r="G20" s="57"/>
      <c r="I20" s="57"/>
      <c r="J20" s="57"/>
      <c r="K20" s="57"/>
      <c r="L20" s="57"/>
      <c r="M20" s="57"/>
      <c r="N20" s="55"/>
    </row>
    <row r="21" spans="1:14" ht="15.75" thickBot="1" x14ac:dyDescent="0.3">
      <c r="B21" s="495"/>
      <c r="C21" s="496"/>
      <c r="D21" s="303">
        <v>19</v>
      </c>
      <c r="E21" s="3">
        <v>1206358774</v>
      </c>
      <c r="F21" s="241">
        <v>548</v>
      </c>
      <c r="G21" s="57"/>
      <c r="I21" s="57"/>
      <c r="J21" s="57"/>
      <c r="K21" s="57"/>
      <c r="L21" s="57"/>
      <c r="M21" s="57"/>
      <c r="N21" s="55"/>
    </row>
    <row r="22" spans="1:14" ht="45.75" thickBot="1" x14ac:dyDescent="0.3">
      <c r="A22" s="60"/>
      <c r="B22" s="315" t="s">
        <v>14</v>
      </c>
      <c r="C22" s="315" t="s">
        <v>98</v>
      </c>
      <c r="E22" s="56"/>
      <c r="F22" s="56"/>
      <c r="G22" s="57"/>
      <c r="H22" s="56"/>
      <c r="I22" s="61"/>
      <c r="J22" s="61"/>
      <c r="K22" s="61"/>
      <c r="L22" s="61"/>
      <c r="M22" s="61"/>
    </row>
    <row r="23" spans="1:14" ht="15.75" thickBot="1" x14ac:dyDescent="0.3">
      <c r="A23" s="62">
        <v>1</v>
      </c>
      <c r="C23" s="5">
        <f>+F20*80%</f>
        <v>273.60000000000002</v>
      </c>
      <c r="D23" s="57"/>
      <c r="E23" s="4">
        <f>E20</f>
        <v>832050540</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91" t="s">
        <v>772</v>
      </c>
      <c r="E28" s="42"/>
      <c r="F28" s="42"/>
      <c r="G28" s="42"/>
      <c r="H28" s="42"/>
      <c r="I28" s="54"/>
      <c r="J28" s="54"/>
      <c r="K28" s="54"/>
      <c r="L28" s="54"/>
      <c r="M28" s="54"/>
      <c r="N28" s="55"/>
    </row>
    <row r="29" spans="1:14" x14ac:dyDescent="0.25">
      <c r="A29" s="65"/>
      <c r="B29" s="69" t="s">
        <v>138</v>
      </c>
      <c r="C29" s="291" t="s">
        <v>68</v>
      </c>
      <c r="D29" s="69"/>
      <c r="E29" s="42"/>
      <c r="F29" s="42"/>
      <c r="G29" s="42"/>
      <c r="H29" s="42"/>
      <c r="I29" s="54"/>
      <c r="J29" s="54"/>
      <c r="K29" s="54"/>
      <c r="L29" s="54"/>
      <c r="M29" s="54"/>
      <c r="N29" s="55"/>
    </row>
    <row r="30" spans="1:14" x14ac:dyDescent="0.25">
      <c r="A30" s="65"/>
      <c r="B30" s="69" t="s">
        <v>139</v>
      </c>
      <c r="C30" s="69"/>
      <c r="D30" s="69"/>
      <c r="E30" s="42"/>
      <c r="F30" s="42"/>
      <c r="G30" s="42"/>
      <c r="H30" s="42"/>
      <c r="I30" s="54"/>
      <c r="J30" s="54"/>
      <c r="K30" s="54"/>
      <c r="L30" s="54"/>
      <c r="M30" s="54"/>
      <c r="N30" s="55"/>
    </row>
    <row r="31" spans="1:14" x14ac:dyDescent="0.25">
      <c r="A31" s="65"/>
      <c r="B31" s="69" t="s">
        <v>140</v>
      </c>
      <c r="C31" s="69"/>
      <c r="D31" s="69"/>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185">
        <v>0</v>
      </c>
      <c r="E38" s="422">
        <f>+D38+D39</f>
        <v>0</v>
      </c>
      <c r="F38" s="42"/>
      <c r="G38" s="42"/>
      <c r="H38" s="42"/>
      <c r="I38" s="54"/>
      <c r="J38" s="54"/>
      <c r="K38" s="54"/>
      <c r="L38" s="54"/>
      <c r="M38" s="54"/>
      <c r="N38" s="55"/>
    </row>
    <row r="39" spans="1:26" ht="42.75" x14ac:dyDescent="0.25">
      <c r="A39" s="65"/>
      <c r="B39" s="70" t="s">
        <v>143</v>
      </c>
      <c r="C39" s="71">
        <v>60</v>
      </c>
      <c r="D39" s="185">
        <f>+F127</f>
        <v>0</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192" t="s">
        <v>10</v>
      </c>
      <c r="Q46" s="192" t="s">
        <v>18</v>
      </c>
    </row>
    <row r="47" spans="1:26" s="86" customFormat="1" ht="90" x14ac:dyDescent="0.25">
      <c r="A47" s="74">
        <v>1</v>
      </c>
      <c r="B47" s="87" t="s">
        <v>1273</v>
      </c>
      <c r="C47" s="76" t="s">
        <v>1275</v>
      </c>
      <c r="D47" s="76" t="s">
        <v>1276</v>
      </c>
      <c r="E47" s="136">
        <v>118</v>
      </c>
      <c r="F47" s="78" t="s">
        <v>135</v>
      </c>
      <c r="G47" s="79" t="s">
        <v>195</v>
      </c>
      <c r="H47" s="80">
        <v>40891</v>
      </c>
      <c r="I47" s="80">
        <v>42004</v>
      </c>
      <c r="J47" s="81" t="s">
        <v>136</v>
      </c>
      <c r="K47" s="136">
        <v>35</v>
      </c>
      <c r="L47" s="136">
        <v>0</v>
      </c>
      <c r="M47" s="136">
        <v>32519</v>
      </c>
      <c r="N47" s="82" t="s">
        <v>195</v>
      </c>
      <c r="O47" s="83">
        <v>11103686086</v>
      </c>
      <c r="P47" s="83">
        <v>78</v>
      </c>
      <c r="Q47" s="84" t="s">
        <v>1521</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25" t="s">
        <v>27</v>
      </c>
      <c r="C50" s="425" t="s">
        <v>26</v>
      </c>
      <c r="D50" s="427" t="s">
        <v>33</v>
      </c>
      <c r="E50" s="427"/>
    </row>
    <row r="51" spans="2:17" x14ac:dyDescent="0.25">
      <c r="B51" s="426"/>
      <c r="C51" s="426"/>
      <c r="D51" s="188" t="s">
        <v>22</v>
      </c>
      <c r="E51" s="93" t="s">
        <v>23</v>
      </c>
    </row>
    <row r="52" spans="2:17" ht="30.6" customHeight="1" x14ac:dyDescent="0.25">
      <c r="B52" s="94" t="s">
        <v>20</v>
      </c>
      <c r="C52" s="95">
        <f>+K48</f>
        <v>35</v>
      </c>
      <c r="D52" s="185"/>
      <c r="E52" s="284" t="s">
        <v>772</v>
      </c>
      <c r="F52" s="96"/>
      <c r="G52" s="96"/>
      <c r="H52" s="96"/>
      <c r="I52" s="96"/>
      <c r="J52" s="96"/>
      <c r="K52" s="96"/>
      <c r="L52" s="96"/>
      <c r="M52" s="96"/>
    </row>
    <row r="53" spans="2:17" ht="30" customHeight="1" x14ac:dyDescent="0.25">
      <c r="B53" s="94" t="s">
        <v>24</v>
      </c>
      <c r="C53" s="95">
        <f>+M48</f>
        <v>32519</v>
      </c>
      <c r="D53" s="185" t="s">
        <v>68</v>
      </c>
      <c r="E53" s="69"/>
    </row>
    <row r="54" spans="2:17" x14ac:dyDescent="0.25">
      <c r="B54" s="97"/>
      <c r="C54" s="437"/>
      <c r="D54" s="437"/>
      <c r="E54" s="437"/>
      <c r="F54" s="437"/>
      <c r="G54" s="437"/>
      <c r="H54" s="437"/>
      <c r="I54" s="437"/>
      <c r="J54" s="437"/>
      <c r="K54" s="437"/>
      <c r="L54" s="437"/>
      <c r="M54" s="437"/>
      <c r="N54" s="437"/>
    </row>
    <row r="55" spans="2:17" ht="28.15" customHeight="1" thickBot="1" x14ac:dyDescent="0.3"/>
    <row r="56" spans="2:17" ht="27" thickBot="1" x14ac:dyDescent="0.3">
      <c r="B56" s="438" t="s">
        <v>100</v>
      </c>
      <c r="C56" s="438"/>
      <c r="D56" s="438"/>
      <c r="E56" s="438"/>
      <c r="F56" s="438"/>
      <c r="G56" s="438"/>
      <c r="H56" s="438"/>
      <c r="I56" s="438"/>
      <c r="J56" s="438"/>
      <c r="K56" s="438"/>
      <c r="L56" s="438"/>
      <c r="M56" s="438"/>
      <c r="N56" s="438"/>
    </row>
    <row r="59" spans="2:17" ht="109.5" customHeight="1" x14ac:dyDescent="0.25">
      <c r="B59" s="197" t="s">
        <v>148</v>
      </c>
      <c r="C59" s="9" t="s">
        <v>2</v>
      </c>
      <c r="D59" s="9" t="s">
        <v>102</v>
      </c>
      <c r="E59" s="9" t="s">
        <v>101</v>
      </c>
      <c r="F59" s="9" t="s">
        <v>103</v>
      </c>
      <c r="G59" s="9" t="s">
        <v>104</v>
      </c>
      <c r="H59" s="9" t="s">
        <v>105</v>
      </c>
      <c r="I59" s="9" t="s">
        <v>106</v>
      </c>
      <c r="J59" s="9" t="s">
        <v>107</v>
      </c>
      <c r="K59" s="9" t="s">
        <v>108</v>
      </c>
      <c r="L59" s="9" t="s">
        <v>109</v>
      </c>
      <c r="M59" s="16" t="s">
        <v>110</v>
      </c>
      <c r="N59" s="16" t="s">
        <v>111</v>
      </c>
      <c r="O59" s="439" t="s">
        <v>3</v>
      </c>
      <c r="P59" s="440"/>
      <c r="Q59" s="9" t="s">
        <v>17</v>
      </c>
    </row>
    <row r="60" spans="2:17" x14ac:dyDescent="0.25">
      <c r="B60" s="98"/>
      <c r="C60" s="100"/>
      <c r="D60" s="75"/>
      <c r="E60" s="43"/>
      <c r="F60" s="99"/>
      <c r="G60" s="99"/>
      <c r="H60" s="99"/>
      <c r="I60" s="99"/>
      <c r="J60" s="98"/>
      <c r="K60" s="98"/>
      <c r="L60" s="98"/>
      <c r="M60" s="98"/>
      <c r="N60" s="98"/>
      <c r="O60" s="428"/>
      <c r="P60" s="429"/>
      <c r="Q60" s="69"/>
    </row>
    <row r="61" spans="2:17" x14ac:dyDescent="0.25">
      <c r="B61" s="98"/>
      <c r="C61" s="100"/>
      <c r="D61" s="75"/>
      <c r="E61" s="43"/>
      <c r="F61" s="99"/>
      <c r="G61" s="99"/>
      <c r="H61" s="99"/>
      <c r="I61" s="99"/>
      <c r="J61" s="98"/>
      <c r="K61" s="98"/>
      <c r="L61" s="98"/>
      <c r="M61" s="98"/>
      <c r="N61" s="98"/>
      <c r="O61" s="428"/>
      <c r="P61" s="429"/>
      <c r="Q61" s="69"/>
    </row>
    <row r="62" spans="2:17" x14ac:dyDescent="0.25">
      <c r="B62" s="98"/>
      <c r="C62" s="98"/>
      <c r="D62" s="75"/>
      <c r="E62" s="43"/>
      <c r="F62" s="99"/>
      <c r="G62" s="99"/>
      <c r="H62" s="99"/>
      <c r="I62" s="99"/>
      <c r="J62" s="98"/>
      <c r="K62" s="98"/>
      <c r="L62" s="98"/>
      <c r="M62" s="98"/>
      <c r="N62" s="98"/>
      <c r="O62" s="428"/>
      <c r="P62" s="429"/>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30" t="s">
        <v>37</v>
      </c>
      <c r="C68" s="431"/>
      <c r="D68" s="431"/>
      <c r="E68" s="431"/>
      <c r="F68" s="431"/>
      <c r="G68" s="431"/>
      <c r="H68" s="431"/>
      <c r="I68" s="431"/>
      <c r="J68" s="431"/>
      <c r="K68" s="431"/>
      <c r="L68" s="431"/>
      <c r="M68" s="431"/>
      <c r="N68" s="432"/>
    </row>
    <row r="73" spans="1:17" ht="76.5" customHeight="1" x14ac:dyDescent="0.25">
      <c r="A73" s="441"/>
      <c r="B73" s="441" t="s">
        <v>0</v>
      </c>
      <c r="C73" s="441" t="s">
        <v>38</v>
      </c>
      <c r="D73" s="441" t="s">
        <v>39</v>
      </c>
      <c r="E73" s="441" t="s">
        <v>112</v>
      </c>
      <c r="F73" s="441" t="s">
        <v>114</v>
      </c>
      <c r="G73" s="441" t="s">
        <v>115</v>
      </c>
      <c r="H73" s="441" t="s">
        <v>116</v>
      </c>
      <c r="I73" s="441" t="s">
        <v>113</v>
      </c>
      <c r="J73" s="439" t="s">
        <v>117</v>
      </c>
      <c r="K73" s="443"/>
      <c r="L73" s="440"/>
      <c r="M73" s="441" t="s">
        <v>121</v>
      </c>
      <c r="N73" s="441" t="s">
        <v>40</v>
      </c>
      <c r="O73" s="441" t="s">
        <v>41</v>
      </c>
      <c r="P73" s="445" t="s">
        <v>3</v>
      </c>
      <c r="Q73" s="446"/>
    </row>
    <row r="74" spans="1:17" ht="60.75" customHeight="1" x14ac:dyDescent="0.25">
      <c r="A74" s="442"/>
      <c r="B74" s="442"/>
      <c r="C74" s="442"/>
      <c r="D74" s="442"/>
      <c r="E74" s="442"/>
      <c r="F74" s="442"/>
      <c r="G74" s="442"/>
      <c r="H74" s="442"/>
      <c r="I74" s="442"/>
      <c r="J74" s="99" t="s">
        <v>118</v>
      </c>
      <c r="K74" s="202" t="s">
        <v>119</v>
      </c>
      <c r="L74" s="99" t="s">
        <v>120</v>
      </c>
      <c r="M74" s="442"/>
      <c r="N74" s="442"/>
      <c r="O74" s="442"/>
      <c r="P74" s="447"/>
      <c r="Q74" s="448"/>
    </row>
    <row r="75" spans="1:17" ht="33.6" customHeight="1" x14ac:dyDescent="0.25">
      <c r="B75" s="100"/>
      <c r="C75" s="100"/>
      <c r="D75" s="98"/>
      <c r="E75" s="98"/>
      <c r="F75" s="189"/>
      <c r="G75" s="260"/>
      <c r="H75" s="261"/>
      <c r="I75" s="262"/>
      <c r="J75" s="43"/>
      <c r="K75" s="263"/>
      <c r="L75" s="202"/>
      <c r="M75" s="185"/>
      <c r="N75" s="185"/>
      <c r="O75" s="185"/>
      <c r="P75" s="185"/>
      <c r="Q75" s="185"/>
    </row>
    <row r="76" spans="1:17" ht="33.6" customHeight="1" x14ac:dyDescent="0.25">
      <c r="B76" s="100"/>
      <c r="C76" s="100"/>
      <c r="D76" s="98"/>
      <c r="E76" s="98"/>
      <c r="F76" s="189"/>
      <c r="G76" s="260"/>
      <c r="H76" s="261"/>
      <c r="I76" s="262"/>
      <c r="J76" s="43"/>
      <c r="K76" s="263"/>
      <c r="L76" s="202"/>
      <c r="M76" s="185"/>
      <c r="N76" s="185"/>
      <c r="O76" s="185"/>
      <c r="P76" s="185"/>
      <c r="Q76" s="185"/>
    </row>
    <row r="78" spans="1:17" ht="15.75" thickBot="1" x14ac:dyDescent="0.3"/>
    <row r="79" spans="1:17" ht="27" thickBot="1" x14ac:dyDescent="0.3">
      <c r="B79" s="430" t="s">
        <v>45</v>
      </c>
      <c r="C79" s="431"/>
      <c r="D79" s="431"/>
      <c r="E79" s="431"/>
      <c r="F79" s="431"/>
      <c r="G79" s="431"/>
      <c r="H79" s="431"/>
      <c r="I79" s="431"/>
      <c r="J79" s="431"/>
      <c r="K79" s="431"/>
      <c r="L79" s="431"/>
      <c r="M79" s="431"/>
      <c r="N79" s="432"/>
    </row>
    <row r="82" spans="1:26" ht="46.15" customHeight="1" x14ac:dyDescent="0.25">
      <c r="B82" s="9" t="s">
        <v>32</v>
      </c>
      <c r="C82" s="9" t="s">
        <v>46</v>
      </c>
      <c r="D82" s="439" t="s">
        <v>3</v>
      </c>
      <c r="E82" s="440"/>
    </row>
    <row r="83" spans="1:26" ht="46.9" customHeight="1" x14ac:dyDescent="0.25">
      <c r="B83" s="101" t="s">
        <v>122</v>
      </c>
      <c r="C83" s="185"/>
      <c r="D83" s="449"/>
      <c r="E83" s="449"/>
    </row>
    <row r="86" spans="1:26" ht="26.25" x14ac:dyDescent="0.25">
      <c r="B86" s="433" t="s">
        <v>63</v>
      </c>
      <c r="C86" s="434"/>
      <c r="D86" s="434"/>
      <c r="E86" s="434"/>
      <c r="F86" s="434"/>
      <c r="G86" s="434"/>
      <c r="H86" s="434"/>
      <c r="I86" s="434"/>
      <c r="J86" s="434"/>
      <c r="K86" s="434"/>
      <c r="L86" s="434"/>
      <c r="M86" s="434"/>
      <c r="N86" s="434"/>
      <c r="O86" s="434"/>
      <c r="P86" s="434"/>
    </row>
    <row r="88" spans="1:26" ht="15.75" thickBot="1" x14ac:dyDescent="0.3"/>
    <row r="89" spans="1:26" ht="27" thickBot="1" x14ac:dyDescent="0.3">
      <c r="B89" s="430" t="s">
        <v>53</v>
      </c>
      <c r="C89" s="431"/>
      <c r="D89" s="431"/>
      <c r="E89" s="431"/>
      <c r="F89" s="431"/>
      <c r="G89" s="431"/>
      <c r="H89" s="431"/>
      <c r="I89" s="431"/>
      <c r="J89" s="431"/>
      <c r="K89" s="431"/>
      <c r="L89" s="431"/>
      <c r="M89" s="431"/>
      <c r="N89" s="432"/>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192" t="s">
        <v>10</v>
      </c>
      <c r="Q92" s="192" t="s">
        <v>18</v>
      </c>
    </row>
    <row r="93" spans="1:26" s="86" customFormat="1" x14ac:dyDescent="0.25">
      <c r="A93" s="74">
        <v>1</v>
      </c>
      <c r="B93" s="75"/>
      <c r="C93" s="76"/>
      <c r="D93" s="75"/>
      <c r="E93" s="257"/>
      <c r="F93" s="77"/>
      <c r="G93" s="79"/>
      <c r="H93" s="80"/>
      <c r="I93" s="80"/>
      <c r="J93" s="81"/>
      <c r="K93" s="257"/>
      <c r="L93" s="257"/>
      <c r="M93" s="257"/>
      <c r="N93" s="82"/>
      <c r="O93" s="83"/>
      <c r="P93" s="83"/>
      <c r="Q93" s="84"/>
      <c r="R93" s="85"/>
      <c r="S93" s="85"/>
      <c r="T93" s="85"/>
      <c r="U93" s="85"/>
      <c r="V93" s="85"/>
      <c r="W93" s="85"/>
      <c r="X93" s="85"/>
      <c r="Y93" s="85"/>
      <c r="Z93" s="85"/>
    </row>
    <row r="94" spans="1:26" s="86" customFormat="1" x14ac:dyDescent="0.25">
      <c r="A94" s="74">
        <f>+A93+1</f>
        <v>2</v>
      </c>
      <c r="B94" s="75"/>
      <c r="C94" s="76"/>
      <c r="D94" s="75"/>
      <c r="E94" s="257"/>
      <c r="F94" s="77"/>
      <c r="G94" s="79"/>
      <c r="H94" s="80"/>
      <c r="I94" s="80"/>
      <c r="J94" s="81"/>
      <c r="K94" s="257"/>
      <c r="L94" s="257"/>
      <c r="M94" s="257"/>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7"/>
      <c r="F95" s="77"/>
      <c r="G95" s="79"/>
      <c r="H95" s="80"/>
      <c r="I95" s="80"/>
      <c r="J95" s="81"/>
      <c r="K95" s="257"/>
      <c r="L95" s="257"/>
      <c r="M95" s="257"/>
      <c r="N95" s="82"/>
      <c r="O95" s="83"/>
      <c r="P95" s="83"/>
      <c r="Q95" s="84"/>
      <c r="R95" s="85"/>
      <c r="S95" s="85"/>
      <c r="T95" s="85"/>
      <c r="U95" s="85"/>
      <c r="V95" s="85"/>
      <c r="W95" s="85"/>
      <c r="X95" s="85"/>
      <c r="Y95" s="85"/>
      <c r="Z95" s="85"/>
    </row>
    <row r="96" spans="1:26" s="86" customFormat="1" x14ac:dyDescent="0.25">
      <c r="A96" s="74">
        <f t="shared" si="0"/>
        <v>4</v>
      </c>
      <c r="B96" s="75"/>
      <c r="C96" s="76"/>
      <c r="D96" s="75"/>
      <c r="E96" s="257"/>
      <c r="F96" s="77"/>
      <c r="G96" s="79"/>
      <c r="H96" s="80"/>
      <c r="I96" s="80"/>
      <c r="J96" s="81"/>
      <c r="K96" s="257"/>
      <c r="L96" s="257"/>
      <c r="M96" s="257"/>
      <c r="N96" s="82"/>
      <c r="O96" s="83"/>
      <c r="P96" s="83"/>
      <c r="Q96" s="84"/>
      <c r="R96" s="85"/>
      <c r="S96" s="85"/>
      <c r="T96" s="85"/>
      <c r="U96" s="85"/>
      <c r="V96" s="85"/>
      <c r="W96" s="85"/>
      <c r="X96" s="85"/>
      <c r="Y96" s="85"/>
      <c r="Z96" s="85"/>
    </row>
    <row r="97" spans="1:26" s="86" customFormat="1" x14ac:dyDescent="0.25">
      <c r="A97" s="74">
        <f t="shared" si="0"/>
        <v>5</v>
      </c>
      <c r="B97" s="75"/>
      <c r="C97" s="76"/>
      <c r="D97" s="75"/>
      <c r="E97" s="257"/>
      <c r="F97" s="77"/>
      <c r="G97" s="79"/>
      <c r="H97" s="80"/>
      <c r="I97" s="80"/>
      <c r="J97" s="81"/>
      <c r="K97" s="257"/>
      <c r="L97" s="257"/>
      <c r="M97" s="257"/>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50">
        <f>+D104+D105+D106</f>
        <v>0</v>
      </c>
    </row>
    <row r="105" spans="1:26" x14ac:dyDescent="0.25">
      <c r="B105" s="8" t="s">
        <v>124</v>
      </c>
      <c r="C105" s="185">
        <v>30</v>
      </c>
      <c r="D105" s="185">
        <v>0</v>
      </c>
      <c r="E105" s="451"/>
    </row>
    <row r="106" spans="1:26" ht="15.75" thickBot="1" x14ac:dyDescent="0.3">
      <c r="B106" s="8" t="s">
        <v>125</v>
      </c>
      <c r="C106" s="103">
        <v>40</v>
      </c>
      <c r="D106" s="103">
        <v>0</v>
      </c>
      <c r="E106" s="452"/>
    </row>
    <row r="108" spans="1:26" ht="15.75" thickBot="1" x14ac:dyDescent="0.3"/>
    <row r="109" spans="1:26" ht="27" thickBot="1" x14ac:dyDescent="0.3">
      <c r="B109" s="430" t="s">
        <v>51</v>
      </c>
      <c r="C109" s="431"/>
      <c r="D109" s="431"/>
      <c r="E109" s="431"/>
      <c r="F109" s="431"/>
      <c r="G109" s="431"/>
      <c r="H109" s="431"/>
      <c r="I109" s="431"/>
      <c r="J109" s="431"/>
      <c r="K109" s="431"/>
      <c r="L109" s="431"/>
      <c r="M109" s="431"/>
      <c r="N109" s="432"/>
    </row>
    <row r="111" spans="1:26" ht="76.5" customHeight="1" x14ac:dyDescent="0.25">
      <c r="B111" s="197" t="s">
        <v>0</v>
      </c>
      <c r="C111" s="197" t="s">
        <v>38</v>
      </c>
      <c r="D111" s="197" t="s">
        <v>39</v>
      </c>
      <c r="E111" s="197" t="s">
        <v>112</v>
      </c>
      <c r="F111" s="197" t="s">
        <v>114</v>
      </c>
      <c r="G111" s="197" t="s">
        <v>115</v>
      </c>
      <c r="H111" s="197" t="s">
        <v>116</v>
      </c>
      <c r="I111" s="197" t="s">
        <v>113</v>
      </c>
      <c r="J111" s="439" t="s">
        <v>117</v>
      </c>
      <c r="K111" s="443"/>
      <c r="L111" s="440"/>
      <c r="M111" s="197" t="s">
        <v>121</v>
      </c>
      <c r="N111" s="197" t="s">
        <v>40</v>
      </c>
      <c r="O111" s="197" t="s">
        <v>41</v>
      </c>
      <c r="P111" s="439" t="s">
        <v>3</v>
      </c>
      <c r="Q111" s="440"/>
    </row>
    <row r="112" spans="1:26" ht="60.75" customHeight="1" x14ac:dyDescent="0.25">
      <c r="B112" s="100"/>
      <c r="C112" s="100"/>
      <c r="D112" s="98"/>
      <c r="E112" s="98"/>
      <c r="F112" s="98"/>
      <c r="G112" s="98"/>
      <c r="H112" s="261"/>
      <c r="I112" s="43"/>
      <c r="J112" s="100"/>
      <c r="K112" s="259"/>
      <c r="L112" s="100"/>
      <c r="M112" s="185"/>
      <c r="N112" s="185"/>
      <c r="O112" s="185"/>
      <c r="P112" s="428"/>
      <c r="Q112" s="429"/>
    </row>
    <row r="115" spans="2:7" ht="15.75" thickBot="1" x14ac:dyDescent="0.3"/>
    <row r="116" spans="2:7" ht="54" customHeight="1" x14ac:dyDescent="0.25">
      <c r="B116" s="21" t="s">
        <v>32</v>
      </c>
      <c r="C116" s="21" t="s">
        <v>48</v>
      </c>
      <c r="D116" s="197" t="s">
        <v>49</v>
      </c>
      <c r="E116" s="21" t="s">
        <v>50</v>
      </c>
      <c r="F116" s="12" t="s">
        <v>55</v>
      </c>
      <c r="G116" s="15"/>
    </row>
    <row r="117" spans="2:7" ht="120.75" customHeight="1" x14ac:dyDescent="0.2">
      <c r="B117" s="466" t="s">
        <v>52</v>
      </c>
      <c r="C117" s="104" t="s">
        <v>126</v>
      </c>
      <c r="D117" s="185">
        <v>25</v>
      </c>
      <c r="E117" s="185"/>
      <c r="F117" s="425">
        <f>+E117+E118+E119</f>
        <v>0</v>
      </c>
      <c r="G117" s="105"/>
    </row>
    <row r="118" spans="2:7" ht="76.150000000000006" customHeight="1" x14ac:dyDescent="0.2">
      <c r="B118" s="466"/>
      <c r="C118" s="104" t="s">
        <v>127</v>
      </c>
      <c r="D118" s="189">
        <v>25</v>
      </c>
      <c r="E118" s="185"/>
      <c r="F118" s="467"/>
      <c r="G118" s="105"/>
    </row>
    <row r="119" spans="2:7" ht="69" customHeight="1" x14ac:dyDescent="0.2">
      <c r="B119" s="466"/>
      <c r="C119" s="104" t="s">
        <v>128</v>
      </c>
      <c r="D119" s="185">
        <v>10</v>
      </c>
      <c r="E119" s="185"/>
      <c r="F119" s="426"/>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185">
        <f>+E104</f>
        <v>0</v>
      </c>
      <c r="E127" s="422">
        <f>+D127+D128</f>
        <v>0</v>
      </c>
    </row>
    <row r="128" spans="2:7" ht="42.75" x14ac:dyDescent="0.25">
      <c r="B128" s="70" t="s">
        <v>59</v>
      </c>
      <c r="C128" s="71">
        <v>60</v>
      </c>
      <c r="D128" s="185">
        <f>+F117</f>
        <v>0</v>
      </c>
      <c r="E128" s="423"/>
    </row>
  </sheetData>
  <mergeCells count="47">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 ref="B68:N68"/>
    <mergeCell ref="A73:A74"/>
    <mergeCell ref="B73:B74"/>
    <mergeCell ref="C73:C74"/>
    <mergeCell ref="D73:D74"/>
    <mergeCell ref="E73:E74"/>
    <mergeCell ref="F73:F74"/>
    <mergeCell ref="G73:G74"/>
    <mergeCell ref="H73:H74"/>
    <mergeCell ref="I73:I74"/>
    <mergeCell ref="J73:L73"/>
    <mergeCell ref="M73:M74"/>
    <mergeCell ref="N73:N74"/>
    <mergeCell ref="O62:P62"/>
    <mergeCell ref="C10:E10"/>
    <mergeCell ref="E38:E39"/>
    <mergeCell ref="M43:N43"/>
    <mergeCell ref="B50:B51"/>
    <mergeCell ref="C50:C51"/>
    <mergeCell ref="D50:E50"/>
    <mergeCell ref="C54:N54"/>
    <mergeCell ref="B56:N56"/>
    <mergeCell ref="O59:P59"/>
    <mergeCell ref="O60:P60"/>
    <mergeCell ref="O61:P61"/>
    <mergeCell ref="B14:C21"/>
    <mergeCell ref="C9:N9"/>
    <mergeCell ref="B2:P2"/>
    <mergeCell ref="B4:P4"/>
    <mergeCell ref="C6:N6"/>
    <mergeCell ref="C7:N7"/>
    <mergeCell ref="C8:N8"/>
  </mergeCells>
  <dataValidations disablePrompts="1" count="2">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s>
  <pageMargins left="0.7" right="0.7" top="0.75" bottom="0.75" header="0.3" footer="0.3"/>
  <pageSetup orientation="portrait" horizontalDpi="4294967295" verticalDpi="4294967295"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Z128"/>
  <sheetViews>
    <sheetView topLeftCell="D41" zoomScale="70" zoomScaleNormal="70" workbookViewId="0">
      <selection activeCell="Q47" sqref="Q47"/>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1273</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1316</v>
      </c>
      <c r="D10" s="420"/>
      <c r="E10" s="421"/>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8</v>
      </c>
      <c r="E15" s="3">
        <v>639730710</v>
      </c>
      <c r="F15" s="241">
        <v>270</v>
      </c>
      <c r="G15" s="57"/>
      <c r="I15" s="57"/>
      <c r="J15" s="57"/>
      <c r="K15" s="57"/>
      <c r="L15" s="57"/>
      <c r="M15" s="57"/>
      <c r="N15" s="55"/>
    </row>
    <row r="16" spans="2:16" x14ac:dyDescent="0.25">
      <c r="B16" s="493"/>
      <c r="C16" s="494"/>
      <c r="D16" s="303">
        <v>9</v>
      </c>
      <c r="E16" s="3">
        <v>3274211322</v>
      </c>
      <c r="F16" s="241">
        <v>1494</v>
      </c>
      <c r="G16" s="57"/>
      <c r="I16" s="57"/>
      <c r="J16" s="57"/>
      <c r="K16" s="57"/>
      <c r="L16" s="57"/>
      <c r="M16" s="57"/>
      <c r="N16" s="55"/>
    </row>
    <row r="17" spans="1:14" x14ac:dyDescent="0.25">
      <c r="B17" s="493"/>
      <c r="C17" s="494"/>
      <c r="D17" s="303">
        <v>10</v>
      </c>
      <c r="E17" s="3">
        <v>1838553610</v>
      </c>
      <c r="F17" s="241">
        <v>758</v>
      </c>
      <c r="G17" s="57"/>
      <c r="I17" s="57"/>
      <c r="J17" s="57"/>
      <c r="K17" s="57"/>
      <c r="L17" s="57"/>
      <c r="M17" s="57"/>
      <c r="N17" s="55"/>
    </row>
    <row r="18" spans="1:14" x14ac:dyDescent="0.25">
      <c r="B18" s="493"/>
      <c r="C18" s="494"/>
      <c r="D18" s="303">
        <v>16</v>
      </c>
      <c r="E18" s="3">
        <v>1755833774</v>
      </c>
      <c r="F18" s="241">
        <v>718</v>
      </c>
      <c r="G18" s="57"/>
      <c r="I18" s="57"/>
      <c r="J18" s="57"/>
      <c r="K18" s="57"/>
      <c r="L18" s="57"/>
      <c r="M18" s="57"/>
      <c r="N18" s="55"/>
    </row>
    <row r="19" spans="1:14" x14ac:dyDescent="0.25">
      <c r="B19" s="493"/>
      <c r="C19" s="494"/>
      <c r="D19" s="303">
        <v>17</v>
      </c>
      <c r="E19" s="3">
        <v>1200706876</v>
      </c>
      <c r="F19" s="241">
        <v>482</v>
      </c>
      <c r="G19" s="57"/>
      <c r="I19" s="57"/>
      <c r="J19" s="57"/>
      <c r="K19" s="57"/>
      <c r="L19" s="57"/>
      <c r="M19" s="57"/>
      <c r="N19" s="55"/>
    </row>
    <row r="20" spans="1:14" x14ac:dyDescent="0.25">
      <c r="B20" s="493"/>
      <c r="C20" s="494"/>
      <c r="D20" s="303">
        <v>18</v>
      </c>
      <c r="E20" s="3">
        <v>832050540</v>
      </c>
      <c r="F20" s="241">
        <v>342</v>
      </c>
      <c r="G20" s="57"/>
      <c r="I20" s="57"/>
      <c r="J20" s="57"/>
      <c r="K20" s="57"/>
      <c r="L20" s="57"/>
      <c r="M20" s="57"/>
      <c r="N20" s="55"/>
    </row>
    <row r="21" spans="1:14" ht="15.75" thickBot="1" x14ac:dyDescent="0.3">
      <c r="B21" s="495"/>
      <c r="C21" s="496"/>
      <c r="D21" s="303">
        <v>19</v>
      </c>
      <c r="E21" s="3">
        <v>1206358774</v>
      </c>
      <c r="F21" s="241">
        <v>548</v>
      </c>
      <c r="G21" s="57"/>
      <c r="I21" s="57"/>
      <c r="J21" s="57"/>
      <c r="K21" s="57"/>
      <c r="L21" s="57"/>
      <c r="M21" s="57"/>
      <c r="N21" s="55"/>
    </row>
    <row r="22" spans="1:14" ht="45.75" thickBot="1" x14ac:dyDescent="0.3">
      <c r="A22" s="60"/>
      <c r="B22" s="315" t="s">
        <v>14</v>
      </c>
      <c r="C22" s="315" t="s">
        <v>98</v>
      </c>
      <c r="E22" s="56"/>
      <c r="F22" s="56"/>
      <c r="G22" s="57"/>
      <c r="H22" s="56"/>
      <c r="I22" s="61"/>
      <c r="J22" s="61"/>
      <c r="K22" s="61"/>
      <c r="L22" s="61"/>
      <c r="M22" s="61"/>
    </row>
    <row r="23" spans="1:14" ht="15.75" thickBot="1" x14ac:dyDescent="0.3">
      <c r="A23" s="62">
        <v>1</v>
      </c>
      <c r="C23" s="5">
        <f>+F21*80%</f>
        <v>438.40000000000003</v>
      </c>
      <c r="D23" s="57"/>
      <c r="E23" s="4">
        <f>E21</f>
        <v>1206358774</v>
      </c>
      <c r="F23" s="63"/>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B25" s="68" t="s">
        <v>134</v>
      </c>
      <c r="C25" s="42"/>
      <c r="D25" s="42"/>
      <c r="E25" s="42"/>
      <c r="F25" s="42"/>
      <c r="G25" s="42"/>
      <c r="H25" s="42"/>
      <c r="I25" s="54"/>
      <c r="J25" s="54"/>
      <c r="K25" s="54"/>
      <c r="L25" s="54"/>
      <c r="M25" s="54"/>
      <c r="N25" s="55"/>
    </row>
    <row r="26" spans="1:14" x14ac:dyDescent="0.25">
      <c r="A26" s="65"/>
      <c r="B26" s="42"/>
      <c r="C26" s="42"/>
      <c r="D26" s="42"/>
      <c r="E26" s="42"/>
      <c r="F26" s="42"/>
      <c r="G26" s="42"/>
      <c r="H26" s="42"/>
      <c r="I26" s="54"/>
      <c r="J26" s="54"/>
      <c r="K26" s="54"/>
      <c r="L26" s="54"/>
      <c r="M26" s="54"/>
      <c r="N26" s="55"/>
    </row>
    <row r="27" spans="1:14" x14ac:dyDescent="0.25">
      <c r="A27" s="65"/>
      <c r="B27" s="22" t="s">
        <v>32</v>
      </c>
      <c r="C27" s="22" t="s">
        <v>135</v>
      </c>
      <c r="D27" s="22" t="s">
        <v>136</v>
      </c>
      <c r="E27" s="42"/>
      <c r="F27" s="42"/>
      <c r="G27" s="42"/>
      <c r="H27" s="42"/>
      <c r="I27" s="54"/>
      <c r="J27" s="54"/>
      <c r="K27" s="54"/>
      <c r="L27" s="54"/>
      <c r="M27" s="54"/>
      <c r="N27" s="55"/>
    </row>
    <row r="28" spans="1:14" x14ac:dyDescent="0.25">
      <c r="A28" s="65"/>
      <c r="B28" s="69" t="s">
        <v>137</v>
      </c>
      <c r="C28" s="69"/>
      <c r="D28" s="284" t="s">
        <v>772</v>
      </c>
      <c r="E28" s="42"/>
      <c r="F28" s="42"/>
      <c r="G28" s="42"/>
      <c r="H28" s="42"/>
      <c r="I28" s="54"/>
      <c r="J28" s="54"/>
      <c r="K28" s="54"/>
      <c r="L28" s="54"/>
      <c r="M28" s="54"/>
      <c r="N28" s="55"/>
    </row>
    <row r="29" spans="1:14" x14ac:dyDescent="0.25">
      <c r="A29" s="65"/>
      <c r="B29" s="69" t="s">
        <v>138</v>
      </c>
      <c r="C29" s="291" t="s">
        <v>68</v>
      </c>
      <c r="D29" s="69"/>
      <c r="E29" s="42"/>
      <c r="F29" s="42"/>
      <c r="G29" s="42"/>
      <c r="H29" s="42"/>
      <c r="I29" s="54"/>
      <c r="J29" s="54"/>
      <c r="K29" s="54"/>
      <c r="L29" s="54"/>
      <c r="M29" s="54"/>
      <c r="N29" s="55"/>
    </row>
    <row r="30" spans="1:14" x14ac:dyDescent="0.25">
      <c r="A30" s="65"/>
      <c r="B30" s="69" t="s">
        <v>139</v>
      </c>
      <c r="C30" s="245"/>
      <c r="D30" s="245"/>
      <c r="E30" s="42"/>
      <c r="F30" s="42"/>
      <c r="G30" s="42"/>
      <c r="H30" s="42"/>
      <c r="I30" s="54"/>
      <c r="J30" s="54"/>
      <c r="K30" s="54"/>
      <c r="L30" s="54"/>
      <c r="M30" s="54"/>
      <c r="N30" s="55"/>
    </row>
    <row r="31" spans="1:14" x14ac:dyDescent="0.25">
      <c r="A31" s="65"/>
      <c r="B31" s="69" t="s">
        <v>140</v>
      </c>
      <c r="C31" s="245"/>
      <c r="D31" s="245"/>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68" t="s">
        <v>141</v>
      </c>
      <c r="C34" s="42"/>
      <c r="D34" s="42"/>
      <c r="E34" s="42"/>
      <c r="F34" s="42"/>
      <c r="G34" s="42"/>
      <c r="H34" s="42"/>
      <c r="I34" s="54"/>
      <c r="J34" s="54"/>
      <c r="K34" s="54"/>
      <c r="L34" s="54"/>
      <c r="M34" s="54"/>
      <c r="N34" s="55"/>
    </row>
    <row r="35" spans="1:26" x14ac:dyDescent="0.25">
      <c r="A35" s="65"/>
      <c r="B35" s="42"/>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22" t="s">
        <v>32</v>
      </c>
      <c r="C37" s="22" t="s">
        <v>57</v>
      </c>
      <c r="D37" s="21" t="s">
        <v>50</v>
      </c>
      <c r="E37" s="21" t="s">
        <v>15</v>
      </c>
      <c r="F37" s="42"/>
      <c r="G37" s="42"/>
      <c r="H37" s="42"/>
      <c r="I37" s="54"/>
      <c r="J37" s="54"/>
      <c r="K37" s="54"/>
      <c r="L37" s="54"/>
      <c r="M37" s="54"/>
      <c r="N37" s="55"/>
    </row>
    <row r="38" spans="1:26" ht="28.5" x14ac:dyDescent="0.25">
      <c r="A38" s="65"/>
      <c r="B38" s="70" t="s">
        <v>142</v>
      </c>
      <c r="C38" s="71">
        <v>40</v>
      </c>
      <c r="D38" s="291">
        <v>0</v>
      </c>
      <c r="E38" s="422">
        <f>+D38+D39</f>
        <v>0</v>
      </c>
      <c r="F38" s="42"/>
      <c r="G38" s="42"/>
      <c r="H38" s="42"/>
      <c r="I38" s="54"/>
      <c r="J38" s="54"/>
      <c r="K38" s="54"/>
      <c r="L38" s="54"/>
      <c r="M38" s="54"/>
      <c r="N38" s="55"/>
    </row>
    <row r="39" spans="1:26" ht="42.75" x14ac:dyDescent="0.25">
      <c r="A39" s="65"/>
      <c r="B39" s="70" t="s">
        <v>143</v>
      </c>
      <c r="C39" s="71">
        <v>60</v>
      </c>
      <c r="D39" s="291">
        <f>+F127</f>
        <v>0</v>
      </c>
      <c r="E39" s="423"/>
      <c r="F39" s="42"/>
      <c r="G39" s="42"/>
      <c r="H39" s="42"/>
      <c r="I39" s="54"/>
      <c r="J39" s="54"/>
      <c r="K39" s="54"/>
      <c r="L39" s="54"/>
      <c r="M39" s="54"/>
      <c r="N39" s="55"/>
    </row>
    <row r="40" spans="1:26" x14ac:dyDescent="0.25">
      <c r="A40" s="65"/>
      <c r="C40" s="66"/>
      <c r="D40" s="57"/>
      <c r="E40" s="67"/>
      <c r="F40" s="63"/>
      <c r="G40" s="63"/>
      <c r="H40" s="63"/>
      <c r="I40" s="64"/>
      <c r="J40" s="64"/>
      <c r="K40" s="64"/>
      <c r="L40" s="64"/>
      <c r="M40" s="64"/>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ht="15.75" thickBot="1" x14ac:dyDescent="0.3">
      <c r="M43" s="424" t="s">
        <v>34</v>
      </c>
      <c r="N43" s="424"/>
    </row>
    <row r="44" spans="1:26" x14ac:dyDescent="0.25">
      <c r="B44" s="68" t="s">
        <v>29</v>
      </c>
      <c r="M44" s="73"/>
      <c r="N44" s="73"/>
    </row>
    <row r="45" spans="1:26" ht="15.75" thickBot="1" x14ac:dyDescent="0.3">
      <c r="M45" s="73"/>
      <c r="N45" s="73"/>
    </row>
    <row r="46" spans="1:26" s="54" customFormat="1" ht="109.5" customHeight="1" x14ac:dyDescent="0.25">
      <c r="B46" s="18" t="s">
        <v>144</v>
      </c>
      <c r="C46" s="18" t="s">
        <v>145</v>
      </c>
      <c r="D46" s="18" t="s">
        <v>146</v>
      </c>
      <c r="E46" s="18" t="s">
        <v>44</v>
      </c>
      <c r="F46" s="18" t="s">
        <v>21</v>
      </c>
      <c r="G46" s="18" t="s">
        <v>99</v>
      </c>
      <c r="H46" s="18" t="s">
        <v>16</v>
      </c>
      <c r="I46" s="18" t="s">
        <v>9</v>
      </c>
      <c r="J46" s="18" t="s">
        <v>30</v>
      </c>
      <c r="K46" s="18" t="s">
        <v>60</v>
      </c>
      <c r="L46" s="18" t="s">
        <v>19</v>
      </c>
      <c r="M46" s="17" t="s">
        <v>25</v>
      </c>
      <c r="N46" s="18" t="s">
        <v>147</v>
      </c>
      <c r="O46" s="18" t="s">
        <v>35</v>
      </c>
      <c r="P46" s="298" t="s">
        <v>10</v>
      </c>
      <c r="Q46" s="298" t="s">
        <v>18</v>
      </c>
    </row>
    <row r="47" spans="1:26" s="86" customFormat="1" ht="90" x14ac:dyDescent="0.25">
      <c r="A47" s="74">
        <v>1</v>
      </c>
      <c r="B47" s="87" t="s">
        <v>1273</v>
      </c>
      <c r="C47" s="76" t="s">
        <v>1275</v>
      </c>
      <c r="D47" s="76" t="s">
        <v>1276</v>
      </c>
      <c r="E47" s="136">
        <v>118</v>
      </c>
      <c r="F47" s="78" t="s">
        <v>135</v>
      </c>
      <c r="G47" s="79" t="s">
        <v>195</v>
      </c>
      <c r="H47" s="80">
        <v>40891</v>
      </c>
      <c r="I47" s="80">
        <v>42004</v>
      </c>
      <c r="J47" s="81" t="s">
        <v>136</v>
      </c>
      <c r="K47" s="136">
        <v>35</v>
      </c>
      <c r="L47" s="136">
        <v>0</v>
      </c>
      <c r="M47" s="136">
        <v>32519</v>
      </c>
      <c r="N47" s="82" t="s">
        <v>195</v>
      </c>
      <c r="O47" s="83">
        <v>11103686086</v>
      </c>
      <c r="P47" s="258">
        <v>78</v>
      </c>
      <c r="Q47" s="84" t="s">
        <v>1521</v>
      </c>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SUM(K47:K47)</f>
        <v>35</v>
      </c>
      <c r="L48" s="88">
        <f>SUM(L47:L47)</f>
        <v>0</v>
      </c>
      <c r="M48" s="89">
        <f>SUM(M47:M47)</f>
        <v>32519</v>
      </c>
      <c r="N48" s="88">
        <f>SUM(N47:N47)</f>
        <v>0</v>
      </c>
      <c r="O48" s="83"/>
      <c r="P48" s="83"/>
      <c r="Q48" s="90"/>
    </row>
    <row r="49" spans="2:17" x14ac:dyDescent="0.25">
      <c r="E49" s="91"/>
    </row>
    <row r="50" spans="2:17" x14ac:dyDescent="0.25">
      <c r="B50" s="425" t="s">
        <v>27</v>
      </c>
      <c r="C50" s="425" t="s">
        <v>26</v>
      </c>
      <c r="D50" s="427" t="s">
        <v>33</v>
      </c>
      <c r="E50" s="427"/>
    </row>
    <row r="51" spans="2:17" x14ac:dyDescent="0.25">
      <c r="B51" s="426"/>
      <c r="C51" s="426"/>
      <c r="D51" s="300" t="s">
        <v>22</v>
      </c>
      <c r="E51" s="93" t="s">
        <v>23</v>
      </c>
    </row>
    <row r="52" spans="2:17" ht="30.6" customHeight="1" x14ac:dyDescent="0.25">
      <c r="B52" s="94" t="s">
        <v>20</v>
      </c>
      <c r="C52" s="95">
        <f>+K48</f>
        <v>35</v>
      </c>
      <c r="D52" s="291"/>
      <c r="E52" s="291" t="s">
        <v>772</v>
      </c>
      <c r="F52" s="96"/>
      <c r="G52" s="96"/>
      <c r="H52" s="96"/>
      <c r="I52" s="96"/>
      <c r="J52" s="96"/>
      <c r="K52" s="96"/>
      <c r="L52" s="96"/>
      <c r="M52" s="96"/>
    </row>
    <row r="53" spans="2:17" ht="30" customHeight="1" x14ac:dyDescent="0.25">
      <c r="B53" s="94" t="s">
        <v>24</v>
      </c>
      <c r="C53" s="95">
        <f>+M48</f>
        <v>32519</v>
      </c>
      <c r="D53" s="291" t="s">
        <v>68</v>
      </c>
      <c r="E53" s="69"/>
    </row>
    <row r="54" spans="2:17" x14ac:dyDescent="0.25">
      <c r="B54" s="97"/>
      <c r="C54" s="437"/>
      <c r="D54" s="437"/>
      <c r="E54" s="437"/>
      <c r="F54" s="437"/>
      <c r="G54" s="437"/>
      <c r="H54" s="437"/>
      <c r="I54" s="437"/>
      <c r="J54" s="437"/>
      <c r="K54" s="437"/>
      <c r="L54" s="437"/>
      <c r="M54" s="437"/>
      <c r="N54" s="437"/>
    </row>
    <row r="55" spans="2:17" ht="28.15" customHeight="1" thickBot="1" x14ac:dyDescent="0.3"/>
    <row r="56" spans="2:17" ht="27" thickBot="1" x14ac:dyDescent="0.3">
      <c r="B56" s="438" t="s">
        <v>100</v>
      </c>
      <c r="C56" s="438"/>
      <c r="D56" s="438"/>
      <c r="E56" s="438"/>
      <c r="F56" s="438"/>
      <c r="G56" s="438"/>
      <c r="H56" s="438"/>
      <c r="I56" s="438"/>
      <c r="J56" s="438"/>
      <c r="K56" s="438"/>
      <c r="L56" s="438"/>
      <c r="M56" s="438"/>
      <c r="N56" s="438"/>
    </row>
    <row r="59" spans="2:17" ht="109.5" customHeight="1" x14ac:dyDescent="0.25">
      <c r="B59" s="304" t="s">
        <v>148</v>
      </c>
      <c r="C59" s="9" t="s">
        <v>2</v>
      </c>
      <c r="D59" s="9" t="s">
        <v>102</v>
      </c>
      <c r="E59" s="9" t="s">
        <v>101</v>
      </c>
      <c r="F59" s="9" t="s">
        <v>103</v>
      </c>
      <c r="G59" s="9" t="s">
        <v>104</v>
      </c>
      <c r="H59" s="9" t="s">
        <v>105</v>
      </c>
      <c r="I59" s="9" t="s">
        <v>106</v>
      </c>
      <c r="J59" s="9" t="s">
        <v>107</v>
      </c>
      <c r="K59" s="9" t="s">
        <v>108</v>
      </c>
      <c r="L59" s="9" t="s">
        <v>109</v>
      </c>
      <c r="M59" s="16" t="s">
        <v>110</v>
      </c>
      <c r="N59" s="16" t="s">
        <v>111</v>
      </c>
      <c r="O59" s="439" t="s">
        <v>3</v>
      </c>
      <c r="P59" s="440"/>
      <c r="Q59" s="9" t="s">
        <v>17</v>
      </c>
    </row>
    <row r="60" spans="2:17" x14ac:dyDescent="0.25">
      <c r="B60" s="98"/>
      <c r="C60" s="100"/>
      <c r="D60" s="75"/>
      <c r="E60" s="43"/>
      <c r="F60" s="99"/>
      <c r="G60" s="99"/>
      <c r="H60" s="99"/>
      <c r="I60" s="99"/>
      <c r="J60" s="98"/>
      <c r="K60" s="98"/>
      <c r="L60" s="98"/>
      <c r="M60" s="98"/>
      <c r="N60" s="98"/>
      <c r="O60" s="428"/>
      <c r="P60" s="429"/>
      <c r="Q60" s="69"/>
    </row>
    <row r="61" spans="2:17" x14ac:dyDescent="0.25">
      <c r="B61" s="98"/>
      <c r="C61" s="100"/>
      <c r="D61" s="75"/>
      <c r="E61" s="43"/>
      <c r="F61" s="99"/>
      <c r="G61" s="99"/>
      <c r="H61" s="99"/>
      <c r="I61" s="99"/>
      <c r="J61" s="98"/>
      <c r="K61" s="98"/>
      <c r="L61" s="98"/>
      <c r="M61" s="98"/>
      <c r="N61" s="98"/>
      <c r="O61" s="428"/>
      <c r="P61" s="429"/>
      <c r="Q61" s="69"/>
    </row>
    <row r="62" spans="2:17" x14ac:dyDescent="0.25">
      <c r="B62" s="98"/>
      <c r="C62" s="98"/>
      <c r="D62" s="75"/>
      <c r="E62" s="43"/>
      <c r="F62" s="99"/>
      <c r="G62" s="99"/>
      <c r="H62" s="99"/>
      <c r="I62" s="99"/>
      <c r="J62" s="98"/>
      <c r="K62" s="98"/>
      <c r="L62" s="98"/>
      <c r="M62" s="98"/>
      <c r="N62" s="98"/>
      <c r="O62" s="428"/>
      <c r="P62" s="429"/>
      <c r="Q62" s="69"/>
    </row>
    <row r="63" spans="2:17" x14ac:dyDescent="0.25">
      <c r="B63" s="44" t="s">
        <v>1</v>
      </c>
    </row>
    <row r="64" spans="2:17" x14ac:dyDescent="0.25">
      <c r="B64" s="44" t="s">
        <v>36</v>
      </c>
    </row>
    <row r="65" spans="1:17" x14ac:dyDescent="0.25">
      <c r="B65" s="44" t="s">
        <v>61</v>
      </c>
    </row>
    <row r="67" spans="1:17" ht="15.75" thickBot="1" x14ac:dyDescent="0.3"/>
    <row r="68" spans="1:17" ht="27" thickBot="1" x14ac:dyDescent="0.3">
      <c r="B68" s="430" t="s">
        <v>37</v>
      </c>
      <c r="C68" s="431"/>
      <c r="D68" s="431"/>
      <c r="E68" s="431"/>
      <c r="F68" s="431"/>
      <c r="G68" s="431"/>
      <c r="H68" s="431"/>
      <c r="I68" s="431"/>
      <c r="J68" s="431"/>
      <c r="K68" s="431"/>
      <c r="L68" s="431"/>
      <c r="M68" s="431"/>
      <c r="N68" s="432"/>
    </row>
    <row r="73" spans="1:17" ht="76.5" customHeight="1" x14ac:dyDescent="0.25">
      <c r="A73" s="441"/>
      <c r="B73" s="441" t="s">
        <v>0</v>
      </c>
      <c r="C73" s="441" t="s">
        <v>38</v>
      </c>
      <c r="D73" s="441" t="s">
        <v>39</v>
      </c>
      <c r="E73" s="441" t="s">
        <v>112</v>
      </c>
      <c r="F73" s="441" t="s">
        <v>114</v>
      </c>
      <c r="G73" s="441" t="s">
        <v>115</v>
      </c>
      <c r="H73" s="441" t="s">
        <v>116</v>
      </c>
      <c r="I73" s="441" t="s">
        <v>113</v>
      </c>
      <c r="J73" s="439" t="s">
        <v>117</v>
      </c>
      <c r="K73" s="443"/>
      <c r="L73" s="440"/>
      <c r="M73" s="441" t="s">
        <v>121</v>
      </c>
      <c r="N73" s="441" t="s">
        <v>40</v>
      </c>
      <c r="O73" s="441" t="s">
        <v>41</v>
      </c>
      <c r="P73" s="445" t="s">
        <v>3</v>
      </c>
      <c r="Q73" s="446"/>
    </row>
    <row r="74" spans="1:17" ht="60.75" customHeight="1" x14ac:dyDescent="0.25">
      <c r="A74" s="442"/>
      <c r="B74" s="442"/>
      <c r="C74" s="442"/>
      <c r="D74" s="442"/>
      <c r="E74" s="442"/>
      <c r="F74" s="442"/>
      <c r="G74" s="442"/>
      <c r="H74" s="442"/>
      <c r="I74" s="442"/>
      <c r="J74" s="99" t="s">
        <v>118</v>
      </c>
      <c r="K74" s="305" t="s">
        <v>119</v>
      </c>
      <c r="L74" s="99" t="s">
        <v>120</v>
      </c>
      <c r="M74" s="442"/>
      <c r="N74" s="442"/>
      <c r="O74" s="442"/>
      <c r="P74" s="447"/>
      <c r="Q74" s="448"/>
    </row>
    <row r="75" spans="1:17" ht="33.6" customHeight="1" x14ac:dyDescent="0.25">
      <c r="B75" s="100"/>
      <c r="C75" s="100"/>
      <c r="D75" s="98"/>
      <c r="E75" s="98"/>
      <c r="F75" s="294"/>
      <c r="G75" s="260"/>
      <c r="H75" s="261"/>
      <c r="I75" s="262"/>
      <c r="J75" s="43"/>
      <c r="K75" s="263"/>
      <c r="L75" s="305"/>
      <c r="M75" s="291"/>
      <c r="N75" s="291"/>
      <c r="O75" s="291"/>
      <c r="P75" s="291"/>
      <c r="Q75" s="291"/>
    </row>
    <row r="76" spans="1:17" ht="33.6" customHeight="1" x14ac:dyDescent="0.25">
      <c r="B76" s="100"/>
      <c r="C76" s="100"/>
      <c r="D76" s="98"/>
      <c r="E76" s="98"/>
      <c r="F76" s="294"/>
      <c r="G76" s="260"/>
      <c r="H76" s="261"/>
      <c r="I76" s="262"/>
      <c r="J76" s="43"/>
      <c r="K76" s="263"/>
      <c r="L76" s="305"/>
      <c r="M76" s="291"/>
      <c r="N76" s="291"/>
      <c r="O76" s="291"/>
      <c r="P76" s="291"/>
      <c r="Q76" s="291"/>
    </row>
    <row r="78" spans="1:17" ht="15.75" thickBot="1" x14ac:dyDescent="0.3"/>
    <row r="79" spans="1:17" ht="27" thickBot="1" x14ac:dyDescent="0.3">
      <c r="B79" s="430" t="s">
        <v>45</v>
      </c>
      <c r="C79" s="431"/>
      <c r="D79" s="431"/>
      <c r="E79" s="431"/>
      <c r="F79" s="431"/>
      <c r="G79" s="431"/>
      <c r="H79" s="431"/>
      <c r="I79" s="431"/>
      <c r="J79" s="431"/>
      <c r="K79" s="431"/>
      <c r="L79" s="431"/>
      <c r="M79" s="431"/>
      <c r="N79" s="432"/>
    </row>
    <row r="82" spans="1:26" ht="46.15" customHeight="1" x14ac:dyDescent="0.25">
      <c r="B82" s="9" t="s">
        <v>32</v>
      </c>
      <c r="C82" s="9" t="s">
        <v>46</v>
      </c>
      <c r="D82" s="439" t="s">
        <v>3</v>
      </c>
      <c r="E82" s="440"/>
    </row>
    <row r="83" spans="1:26" ht="46.9" customHeight="1" x14ac:dyDescent="0.25">
      <c r="B83" s="101" t="s">
        <v>122</v>
      </c>
      <c r="C83" s="291"/>
      <c r="D83" s="449"/>
      <c r="E83" s="449"/>
    </row>
    <row r="86" spans="1:26" ht="26.25" x14ac:dyDescent="0.25">
      <c r="B86" s="433" t="s">
        <v>63</v>
      </c>
      <c r="C86" s="434"/>
      <c r="D86" s="434"/>
      <c r="E86" s="434"/>
      <c r="F86" s="434"/>
      <c r="G86" s="434"/>
      <c r="H86" s="434"/>
      <c r="I86" s="434"/>
      <c r="J86" s="434"/>
      <c r="K86" s="434"/>
      <c r="L86" s="434"/>
      <c r="M86" s="434"/>
      <c r="N86" s="434"/>
      <c r="O86" s="434"/>
      <c r="P86" s="434"/>
    </row>
    <row r="88" spans="1:26" ht="15.75" thickBot="1" x14ac:dyDescent="0.3"/>
    <row r="89" spans="1:26" ht="27" thickBot="1" x14ac:dyDescent="0.3">
      <c r="B89" s="430" t="s">
        <v>53</v>
      </c>
      <c r="C89" s="431"/>
      <c r="D89" s="431"/>
      <c r="E89" s="431"/>
      <c r="F89" s="431"/>
      <c r="G89" s="431"/>
      <c r="H89" s="431"/>
      <c r="I89" s="431"/>
      <c r="J89" s="431"/>
      <c r="K89" s="431"/>
      <c r="L89" s="431"/>
      <c r="M89" s="431"/>
      <c r="N89" s="432"/>
    </row>
    <row r="91" spans="1:26" ht="15.75" thickBot="1" x14ac:dyDescent="0.3">
      <c r="M91" s="73"/>
      <c r="N91" s="73"/>
    </row>
    <row r="92" spans="1:26" s="54" customFormat="1" ht="109.5" customHeight="1" x14ac:dyDescent="0.25">
      <c r="B92" s="18" t="s">
        <v>144</v>
      </c>
      <c r="C92" s="18" t="s">
        <v>145</v>
      </c>
      <c r="D92" s="18" t="s">
        <v>146</v>
      </c>
      <c r="E92" s="18" t="s">
        <v>44</v>
      </c>
      <c r="F92" s="18" t="s">
        <v>21</v>
      </c>
      <c r="G92" s="18" t="s">
        <v>99</v>
      </c>
      <c r="H92" s="18" t="s">
        <v>16</v>
      </c>
      <c r="I92" s="18" t="s">
        <v>9</v>
      </c>
      <c r="J92" s="18" t="s">
        <v>30</v>
      </c>
      <c r="K92" s="18" t="s">
        <v>60</v>
      </c>
      <c r="L92" s="18" t="s">
        <v>19</v>
      </c>
      <c r="M92" s="17" t="s">
        <v>25</v>
      </c>
      <c r="N92" s="18" t="s">
        <v>147</v>
      </c>
      <c r="O92" s="18" t="s">
        <v>35</v>
      </c>
      <c r="P92" s="298" t="s">
        <v>10</v>
      </c>
      <c r="Q92" s="298" t="s">
        <v>18</v>
      </c>
    </row>
    <row r="93" spans="1:26" s="86" customFormat="1" x14ac:dyDescent="0.25">
      <c r="A93" s="74">
        <v>1</v>
      </c>
      <c r="B93" s="75"/>
      <c r="C93" s="76"/>
      <c r="D93" s="75"/>
      <c r="E93" s="257"/>
      <c r="F93" s="77"/>
      <c r="G93" s="79"/>
      <c r="H93" s="80"/>
      <c r="I93" s="80"/>
      <c r="J93" s="81"/>
      <c r="K93" s="257"/>
      <c r="L93" s="257"/>
      <c r="M93" s="257"/>
      <c r="N93" s="82"/>
      <c r="O93" s="83"/>
      <c r="P93" s="83"/>
      <c r="Q93" s="84"/>
      <c r="R93" s="85"/>
      <c r="S93" s="85"/>
      <c r="T93" s="85"/>
      <c r="U93" s="85"/>
      <c r="V93" s="85"/>
      <c r="W93" s="85"/>
      <c r="X93" s="85"/>
      <c r="Y93" s="85"/>
      <c r="Z93" s="85"/>
    </row>
    <row r="94" spans="1:26" s="86" customFormat="1" x14ac:dyDescent="0.25">
      <c r="A94" s="74">
        <f>+A93+1</f>
        <v>2</v>
      </c>
      <c r="B94" s="75"/>
      <c r="C94" s="76"/>
      <c r="D94" s="75"/>
      <c r="E94" s="257"/>
      <c r="F94" s="77"/>
      <c r="G94" s="79"/>
      <c r="H94" s="80"/>
      <c r="I94" s="80"/>
      <c r="J94" s="81"/>
      <c r="K94" s="257"/>
      <c r="L94" s="257"/>
      <c r="M94" s="257"/>
      <c r="N94" s="82"/>
      <c r="O94" s="83"/>
      <c r="P94" s="83"/>
      <c r="Q94" s="84"/>
      <c r="R94" s="85"/>
      <c r="S94" s="85"/>
      <c r="T94" s="85"/>
      <c r="U94" s="85"/>
      <c r="V94" s="85"/>
      <c r="W94" s="85"/>
      <c r="X94" s="85"/>
      <c r="Y94" s="85"/>
      <c r="Z94" s="85"/>
    </row>
    <row r="95" spans="1:26" s="86" customFormat="1" x14ac:dyDescent="0.25">
      <c r="A95" s="74">
        <f t="shared" ref="A95:A97" si="0">+A94+1</f>
        <v>3</v>
      </c>
      <c r="B95" s="75"/>
      <c r="C95" s="76"/>
      <c r="D95" s="75"/>
      <c r="E95" s="257"/>
      <c r="F95" s="77"/>
      <c r="G95" s="79"/>
      <c r="H95" s="80"/>
      <c r="I95" s="80"/>
      <c r="J95" s="81"/>
      <c r="K95" s="257"/>
      <c r="L95" s="257"/>
      <c r="M95" s="257"/>
      <c r="N95" s="82"/>
      <c r="O95" s="83"/>
      <c r="P95" s="83"/>
      <c r="Q95" s="84"/>
      <c r="R95" s="85"/>
      <c r="S95" s="85"/>
      <c r="T95" s="85"/>
      <c r="U95" s="85"/>
      <c r="V95" s="85"/>
      <c r="W95" s="85"/>
      <c r="X95" s="85"/>
      <c r="Y95" s="85"/>
      <c r="Z95" s="85"/>
    </row>
    <row r="96" spans="1:26" s="86" customFormat="1" x14ac:dyDescent="0.25">
      <c r="A96" s="74">
        <f t="shared" si="0"/>
        <v>4</v>
      </c>
      <c r="B96" s="75"/>
      <c r="C96" s="76"/>
      <c r="D96" s="75"/>
      <c r="E96" s="257"/>
      <c r="F96" s="77"/>
      <c r="G96" s="79"/>
      <c r="H96" s="80"/>
      <c r="I96" s="80"/>
      <c r="J96" s="81"/>
      <c r="K96" s="257"/>
      <c r="L96" s="257"/>
      <c r="M96" s="257"/>
      <c r="N96" s="82"/>
      <c r="O96" s="83"/>
      <c r="P96" s="83"/>
      <c r="Q96" s="84"/>
      <c r="R96" s="85"/>
      <c r="S96" s="85"/>
      <c r="T96" s="85"/>
      <c r="U96" s="85"/>
      <c r="V96" s="85"/>
      <c r="W96" s="85"/>
      <c r="X96" s="85"/>
      <c r="Y96" s="85"/>
      <c r="Z96" s="85"/>
    </row>
    <row r="97" spans="1:26" s="86" customFormat="1" x14ac:dyDescent="0.25">
      <c r="A97" s="74">
        <f t="shared" si="0"/>
        <v>5</v>
      </c>
      <c r="B97" s="75"/>
      <c r="C97" s="76"/>
      <c r="D97" s="75"/>
      <c r="E97" s="257"/>
      <c r="F97" s="77"/>
      <c r="G97" s="79"/>
      <c r="H97" s="80"/>
      <c r="I97" s="80"/>
      <c r="J97" s="81"/>
      <c r="K97" s="257"/>
      <c r="L97" s="257"/>
      <c r="M97" s="257"/>
      <c r="N97" s="82"/>
      <c r="O97" s="83"/>
      <c r="P97" s="83"/>
      <c r="Q97" s="84"/>
      <c r="R97" s="85"/>
      <c r="S97" s="85"/>
      <c r="T97" s="85"/>
      <c r="U97" s="85"/>
      <c r="V97" s="85"/>
      <c r="W97" s="85"/>
      <c r="X97" s="85"/>
      <c r="Y97" s="85"/>
      <c r="Z97" s="85"/>
    </row>
    <row r="98" spans="1:26" s="86" customFormat="1" x14ac:dyDescent="0.25">
      <c r="A98" s="74"/>
      <c r="B98" s="87" t="s">
        <v>15</v>
      </c>
      <c r="C98" s="76"/>
      <c r="D98" s="75"/>
      <c r="E98" s="77"/>
      <c r="F98" s="78"/>
      <c r="G98" s="78"/>
      <c r="H98" s="78"/>
      <c r="I98" s="81"/>
      <c r="J98" s="81"/>
      <c r="K98" s="88">
        <f>SUM(K93:K97)</f>
        <v>0</v>
      </c>
      <c r="L98" s="88">
        <f>SUM(L93:L97)</f>
        <v>0</v>
      </c>
      <c r="M98" s="88">
        <f>SUM(M93:M97)</f>
        <v>0</v>
      </c>
      <c r="N98" s="88">
        <f>SUM(N93:N97)</f>
        <v>0</v>
      </c>
      <c r="O98" s="83"/>
      <c r="P98" s="83"/>
      <c r="Q98" s="90"/>
    </row>
    <row r="99" spans="1:26" x14ac:dyDescent="0.25">
      <c r="E99" s="91"/>
    </row>
    <row r="100" spans="1:26" ht="18.75" x14ac:dyDescent="0.25">
      <c r="B100" s="94" t="s">
        <v>31</v>
      </c>
      <c r="C100" s="10">
        <f>+K98</f>
        <v>0</v>
      </c>
      <c r="H100" s="96"/>
      <c r="I100" s="96"/>
      <c r="J100" s="96"/>
      <c r="K100" s="96"/>
      <c r="L100" s="96"/>
      <c r="M100" s="96"/>
    </row>
    <row r="102" spans="1:26" ht="15.75" thickBot="1" x14ac:dyDescent="0.3"/>
    <row r="103" spans="1:26" ht="37.15" customHeight="1" thickBot="1" x14ac:dyDescent="0.3">
      <c r="B103" s="11" t="s">
        <v>48</v>
      </c>
      <c r="C103" s="12" t="s">
        <v>49</v>
      </c>
      <c r="D103" s="11" t="s">
        <v>50</v>
      </c>
      <c r="E103" s="12" t="s">
        <v>54</v>
      </c>
    </row>
    <row r="104" spans="1:26" ht="41.45" customHeight="1" x14ac:dyDescent="0.25">
      <c r="B104" s="8" t="s">
        <v>123</v>
      </c>
      <c r="C104" s="102">
        <v>20</v>
      </c>
      <c r="D104" s="102"/>
      <c r="E104" s="450">
        <f>+D104+D105+D106</f>
        <v>0</v>
      </c>
    </row>
    <row r="105" spans="1:26" x14ac:dyDescent="0.25">
      <c r="B105" s="8" t="s">
        <v>124</v>
      </c>
      <c r="C105" s="291">
        <v>30</v>
      </c>
      <c r="D105" s="291">
        <v>0</v>
      </c>
      <c r="E105" s="451"/>
    </row>
    <row r="106" spans="1:26" ht="15.75" thickBot="1" x14ac:dyDescent="0.3">
      <c r="B106" s="8" t="s">
        <v>125</v>
      </c>
      <c r="C106" s="103">
        <v>40</v>
      </c>
      <c r="D106" s="103">
        <v>0</v>
      </c>
      <c r="E106" s="452"/>
    </row>
    <row r="108" spans="1:26" ht="15.75" thickBot="1" x14ac:dyDescent="0.3"/>
    <row r="109" spans="1:26" ht="27" thickBot="1" x14ac:dyDescent="0.3">
      <c r="B109" s="430" t="s">
        <v>51</v>
      </c>
      <c r="C109" s="431"/>
      <c r="D109" s="431"/>
      <c r="E109" s="431"/>
      <c r="F109" s="431"/>
      <c r="G109" s="431"/>
      <c r="H109" s="431"/>
      <c r="I109" s="431"/>
      <c r="J109" s="431"/>
      <c r="K109" s="431"/>
      <c r="L109" s="431"/>
      <c r="M109" s="431"/>
      <c r="N109" s="432"/>
    </row>
    <row r="111" spans="1:26" ht="76.5" customHeight="1" x14ac:dyDescent="0.25">
      <c r="B111" s="304" t="s">
        <v>0</v>
      </c>
      <c r="C111" s="304" t="s">
        <v>38</v>
      </c>
      <c r="D111" s="304" t="s">
        <v>39</v>
      </c>
      <c r="E111" s="304" t="s">
        <v>112</v>
      </c>
      <c r="F111" s="304" t="s">
        <v>114</v>
      </c>
      <c r="G111" s="304" t="s">
        <v>115</v>
      </c>
      <c r="H111" s="304" t="s">
        <v>116</v>
      </c>
      <c r="I111" s="304" t="s">
        <v>113</v>
      </c>
      <c r="J111" s="439" t="s">
        <v>117</v>
      </c>
      <c r="K111" s="443"/>
      <c r="L111" s="440"/>
      <c r="M111" s="304" t="s">
        <v>121</v>
      </c>
      <c r="N111" s="304" t="s">
        <v>40</v>
      </c>
      <c r="O111" s="304" t="s">
        <v>41</v>
      </c>
      <c r="P111" s="439" t="s">
        <v>3</v>
      </c>
      <c r="Q111" s="440"/>
    </row>
    <row r="112" spans="1:26" ht="60.75" customHeight="1" x14ac:dyDescent="0.25">
      <c r="B112" s="100"/>
      <c r="C112" s="100"/>
      <c r="D112" s="98"/>
      <c r="E112" s="98"/>
      <c r="F112" s="98"/>
      <c r="G112" s="98"/>
      <c r="H112" s="261"/>
      <c r="I112" s="43"/>
      <c r="J112" s="100"/>
      <c r="K112" s="259"/>
      <c r="L112" s="100"/>
      <c r="M112" s="291"/>
      <c r="N112" s="291"/>
      <c r="O112" s="291"/>
      <c r="P112" s="428"/>
      <c r="Q112" s="429"/>
    </row>
    <row r="115" spans="2:7" ht="15.75" thickBot="1" x14ac:dyDescent="0.3"/>
    <row r="116" spans="2:7" ht="54" customHeight="1" x14ac:dyDescent="0.25">
      <c r="B116" s="21" t="s">
        <v>32</v>
      </c>
      <c r="C116" s="21" t="s">
        <v>48</v>
      </c>
      <c r="D116" s="304" t="s">
        <v>49</v>
      </c>
      <c r="E116" s="21" t="s">
        <v>50</v>
      </c>
      <c r="F116" s="12" t="s">
        <v>55</v>
      </c>
      <c r="G116" s="15"/>
    </row>
    <row r="117" spans="2:7" ht="120.75" customHeight="1" x14ac:dyDescent="0.2">
      <c r="B117" s="466" t="s">
        <v>52</v>
      </c>
      <c r="C117" s="104" t="s">
        <v>126</v>
      </c>
      <c r="D117" s="291">
        <v>25</v>
      </c>
      <c r="E117" s="291"/>
      <c r="F117" s="425">
        <f>+E117+E118+E119</f>
        <v>0</v>
      </c>
      <c r="G117" s="105"/>
    </row>
    <row r="118" spans="2:7" ht="76.150000000000006" customHeight="1" x14ac:dyDescent="0.2">
      <c r="B118" s="466"/>
      <c r="C118" s="104" t="s">
        <v>127</v>
      </c>
      <c r="D118" s="294">
        <v>25</v>
      </c>
      <c r="E118" s="291"/>
      <c r="F118" s="467"/>
      <c r="G118" s="105"/>
    </row>
    <row r="119" spans="2:7" ht="69" customHeight="1" x14ac:dyDescent="0.2">
      <c r="B119" s="466"/>
      <c r="C119" s="104" t="s">
        <v>128</v>
      </c>
      <c r="D119" s="291">
        <v>10</v>
      </c>
      <c r="E119" s="291"/>
      <c r="F119" s="426"/>
      <c r="G119" s="105"/>
    </row>
    <row r="120" spans="2:7" x14ac:dyDescent="0.25">
      <c r="C120" s="42"/>
    </row>
    <row r="123" spans="2:7" x14ac:dyDescent="0.25">
      <c r="B123" s="68" t="s">
        <v>56</v>
      </c>
    </row>
    <row r="126" spans="2:7" x14ac:dyDescent="0.25">
      <c r="B126" s="22" t="s">
        <v>32</v>
      </c>
      <c r="C126" s="22" t="s">
        <v>57</v>
      </c>
      <c r="D126" s="21" t="s">
        <v>50</v>
      </c>
      <c r="E126" s="21" t="s">
        <v>15</v>
      </c>
    </row>
    <row r="127" spans="2:7" ht="28.5" x14ac:dyDescent="0.25">
      <c r="B127" s="70" t="s">
        <v>58</v>
      </c>
      <c r="C127" s="71">
        <v>40</v>
      </c>
      <c r="D127" s="291">
        <f>+E104</f>
        <v>0</v>
      </c>
      <c r="E127" s="422">
        <f>+D127+D128</f>
        <v>0</v>
      </c>
    </row>
    <row r="128" spans="2:7" ht="42.75" x14ac:dyDescent="0.25">
      <c r="B128" s="70" t="s">
        <v>59</v>
      </c>
      <c r="C128" s="71">
        <v>60</v>
      </c>
      <c r="D128" s="291">
        <f>+F117</f>
        <v>0</v>
      </c>
      <c r="E128" s="423"/>
    </row>
  </sheetData>
  <mergeCells count="47">
    <mergeCell ref="O73:O74"/>
    <mergeCell ref="P73:Q74"/>
    <mergeCell ref="E127:E128"/>
    <mergeCell ref="D82:E82"/>
    <mergeCell ref="D83:E83"/>
    <mergeCell ref="B86:P86"/>
    <mergeCell ref="B89:N89"/>
    <mergeCell ref="E104:E106"/>
    <mergeCell ref="B109:N109"/>
    <mergeCell ref="J111:L111"/>
    <mergeCell ref="P111:Q111"/>
    <mergeCell ref="P112:Q112"/>
    <mergeCell ref="B117:B119"/>
    <mergeCell ref="F117:F119"/>
    <mergeCell ref="B79:N79"/>
    <mergeCell ref="B68:N68"/>
    <mergeCell ref="A73:A74"/>
    <mergeCell ref="B73:B74"/>
    <mergeCell ref="C73:C74"/>
    <mergeCell ref="D73:D74"/>
    <mergeCell ref="E73:E74"/>
    <mergeCell ref="F73:F74"/>
    <mergeCell ref="G73:G74"/>
    <mergeCell ref="H73:H74"/>
    <mergeCell ref="I73:I74"/>
    <mergeCell ref="J73:L73"/>
    <mergeCell ref="M73:M74"/>
    <mergeCell ref="N73:N74"/>
    <mergeCell ref="O62:P62"/>
    <mergeCell ref="C10:E10"/>
    <mergeCell ref="E38:E39"/>
    <mergeCell ref="M43:N43"/>
    <mergeCell ref="B50:B51"/>
    <mergeCell ref="C50:C51"/>
    <mergeCell ref="D50:E50"/>
    <mergeCell ref="C54:N54"/>
    <mergeCell ref="B56:N56"/>
    <mergeCell ref="O59:P59"/>
    <mergeCell ref="O60:P60"/>
    <mergeCell ref="O61:P61"/>
    <mergeCell ref="B14:C21"/>
    <mergeCell ref="C9:N9"/>
    <mergeCell ref="B2:P2"/>
    <mergeCell ref="B4:P4"/>
    <mergeCell ref="C6:N6"/>
    <mergeCell ref="C7:N7"/>
    <mergeCell ref="C8:N8"/>
  </mergeCells>
  <dataValidations count="2">
    <dataValidation type="decimal" allowBlank="1" showInputMessage="1" showErrorMessage="1" sqref="WVH983044 WLL983044 C65540 IV65540 SR65540 ACN65540 AMJ65540 AWF65540 BGB65540 BPX65540 BZT65540 CJP65540 CTL65540 DDH65540 DND65540 DWZ65540 EGV65540 EQR65540 FAN65540 FKJ65540 FUF65540 GEB65540 GNX65540 GXT65540 HHP65540 HRL65540 IBH65540 ILD65540 IUZ65540 JEV65540 JOR65540 JYN65540 KIJ65540 KSF65540 LCB65540 LLX65540 LVT65540 MFP65540 MPL65540 MZH65540 NJD65540 NSZ65540 OCV65540 OMR65540 OWN65540 PGJ65540 PQF65540 QAB65540 QJX65540 QTT65540 RDP65540 RNL65540 RXH65540 SHD65540 SQZ65540 TAV65540 TKR65540 TUN65540 UEJ65540 UOF65540 UYB65540 VHX65540 VRT65540 WBP65540 WLL65540 WVH65540 C131076 IV131076 SR131076 ACN131076 AMJ131076 AWF131076 BGB131076 BPX131076 BZT131076 CJP131076 CTL131076 DDH131076 DND131076 DWZ131076 EGV131076 EQR131076 FAN131076 FKJ131076 FUF131076 GEB131076 GNX131076 GXT131076 HHP131076 HRL131076 IBH131076 ILD131076 IUZ131076 JEV131076 JOR131076 JYN131076 KIJ131076 KSF131076 LCB131076 LLX131076 LVT131076 MFP131076 MPL131076 MZH131076 NJD131076 NSZ131076 OCV131076 OMR131076 OWN131076 PGJ131076 PQF131076 QAB131076 QJX131076 QTT131076 RDP131076 RNL131076 RXH131076 SHD131076 SQZ131076 TAV131076 TKR131076 TUN131076 UEJ131076 UOF131076 UYB131076 VHX131076 VRT131076 WBP131076 WLL131076 WVH131076 C196612 IV196612 SR196612 ACN196612 AMJ196612 AWF196612 BGB196612 BPX196612 BZT196612 CJP196612 CTL196612 DDH196612 DND196612 DWZ196612 EGV196612 EQR196612 FAN196612 FKJ196612 FUF196612 GEB196612 GNX196612 GXT196612 HHP196612 HRL196612 IBH196612 ILD196612 IUZ196612 JEV196612 JOR196612 JYN196612 KIJ196612 KSF196612 LCB196612 LLX196612 LVT196612 MFP196612 MPL196612 MZH196612 NJD196612 NSZ196612 OCV196612 OMR196612 OWN196612 PGJ196612 PQF196612 QAB196612 QJX196612 QTT196612 RDP196612 RNL196612 RXH196612 SHD196612 SQZ196612 TAV196612 TKR196612 TUN196612 UEJ196612 UOF196612 UYB196612 VHX196612 VRT196612 WBP196612 WLL196612 WVH196612 C262148 IV262148 SR262148 ACN262148 AMJ262148 AWF262148 BGB262148 BPX262148 BZT262148 CJP262148 CTL262148 DDH262148 DND262148 DWZ262148 EGV262148 EQR262148 FAN262148 FKJ262148 FUF262148 GEB262148 GNX262148 GXT262148 HHP262148 HRL262148 IBH262148 ILD262148 IUZ262148 JEV262148 JOR262148 JYN262148 KIJ262148 KSF262148 LCB262148 LLX262148 LVT262148 MFP262148 MPL262148 MZH262148 NJD262148 NSZ262148 OCV262148 OMR262148 OWN262148 PGJ262148 PQF262148 QAB262148 QJX262148 QTT262148 RDP262148 RNL262148 RXH262148 SHD262148 SQZ262148 TAV262148 TKR262148 TUN262148 UEJ262148 UOF262148 UYB262148 VHX262148 VRT262148 WBP262148 WLL262148 WVH262148 C327684 IV327684 SR327684 ACN327684 AMJ327684 AWF327684 BGB327684 BPX327684 BZT327684 CJP327684 CTL327684 DDH327684 DND327684 DWZ327684 EGV327684 EQR327684 FAN327684 FKJ327684 FUF327684 GEB327684 GNX327684 GXT327684 HHP327684 HRL327684 IBH327684 ILD327684 IUZ327684 JEV327684 JOR327684 JYN327684 KIJ327684 KSF327684 LCB327684 LLX327684 LVT327684 MFP327684 MPL327684 MZH327684 NJD327684 NSZ327684 OCV327684 OMR327684 OWN327684 PGJ327684 PQF327684 QAB327684 QJX327684 QTT327684 RDP327684 RNL327684 RXH327684 SHD327684 SQZ327684 TAV327684 TKR327684 TUN327684 UEJ327684 UOF327684 UYB327684 VHX327684 VRT327684 WBP327684 WLL327684 WVH327684 C393220 IV393220 SR393220 ACN393220 AMJ393220 AWF393220 BGB393220 BPX393220 BZT393220 CJP393220 CTL393220 DDH393220 DND393220 DWZ393220 EGV393220 EQR393220 FAN393220 FKJ393220 FUF393220 GEB393220 GNX393220 GXT393220 HHP393220 HRL393220 IBH393220 ILD393220 IUZ393220 JEV393220 JOR393220 JYN393220 KIJ393220 KSF393220 LCB393220 LLX393220 LVT393220 MFP393220 MPL393220 MZH393220 NJD393220 NSZ393220 OCV393220 OMR393220 OWN393220 PGJ393220 PQF393220 QAB393220 QJX393220 QTT393220 RDP393220 RNL393220 RXH393220 SHD393220 SQZ393220 TAV393220 TKR393220 TUN393220 UEJ393220 UOF393220 UYB393220 VHX393220 VRT393220 WBP393220 WLL393220 WVH393220 C458756 IV458756 SR458756 ACN458756 AMJ458756 AWF458756 BGB458756 BPX458756 BZT458756 CJP458756 CTL458756 DDH458756 DND458756 DWZ458756 EGV458756 EQR458756 FAN458756 FKJ458756 FUF458756 GEB458756 GNX458756 GXT458756 HHP458756 HRL458756 IBH458756 ILD458756 IUZ458756 JEV458756 JOR458756 JYN458756 KIJ458756 KSF458756 LCB458756 LLX458756 LVT458756 MFP458756 MPL458756 MZH458756 NJD458756 NSZ458756 OCV458756 OMR458756 OWN458756 PGJ458756 PQF458756 QAB458756 QJX458756 QTT458756 RDP458756 RNL458756 RXH458756 SHD458756 SQZ458756 TAV458756 TKR458756 TUN458756 UEJ458756 UOF458756 UYB458756 VHX458756 VRT458756 WBP458756 WLL458756 WVH458756 C524292 IV524292 SR524292 ACN524292 AMJ524292 AWF524292 BGB524292 BPX524292 BZT524292 CJP524292 CTL524292 DDH524292 DND524292 DWZ524292 EGV524292 EQR524292 FAN524292 FKJ524292 FUF524292 GEB524292 GNX524292 GXT524292 HHP524292 HRL524292 IBH524292 ILD524292 IUZ524292 JEV524292 JOR524292 JYN524292 KIJ524292 KSF524292 LCB524292 LLX524292 LVT524292 MFP524292 MPL524292 MZH524292 NJD524292 NSZ524292 OCV524292 OMR524292 OWN524292 PGJ524292 PQF524292 QAB524292 QJX524292 QTT524292 RDP524292 RNL524292 RXH524292 SHD524292 SQZ524292 TAV524292 TKR524292 TUN524292 UEJ524292 UOF524292 UYB524292 VHX524292 VRT524292 WBP524292 WLL524292 WVH524292 C589828 IV589828 SR589828 ACN589828 AMJ589828 AWF589828 BGB589828 BPX589828 BZT589828 CJP589828 CTL589828 DDH589828 DND589828 DWZ589828 EGV589828 EQR589828 FAN589828 FKJ589828 FUF589828 GEB589828 GNX589828 GXT589828 HHP589828 HRL589828 IBH589828 ILD589828 IUZ589828 JEV589828 JOR589828 JYN589828 KIJ589828 KSF589828 LCB589828 LLX589828 LVT589828 MFP589828 MPL589828 MZH589828 NJD589828 NSZ589828 OCV589828 OMR589828 OWN589828 PGJ589828 PQF589828 QAB589828 QJX589828 QTT589828 RDP589828 RNL589828 RXH589828 SHD589828 SQZ589828 TAV589828 TKR589828 TUN589828 UEJ589828 UOF589828 UYB589828 VHX589828 VRT589828 WBP589828 WLL589828 WVH589828 C655364 IV655364 SR655364 ACN655364 AMJ655364 AWF655364 BGB655364 BPX655364 BZT655364 CJP655364 CTL655364 DDH655364 DND655364 DWZ655364 EGV655364 EQR655364 FAN655364 FKJ655364 FUF655364 GEB655364 GNX655364 GXT655364 HHP655364 HRL655364 IBH655364 ILD655364 IUZ655364 JEV655364 JOR655364 JYN655364 KIJ655364 KSF655364 LCB655364 LLX655364 LVT655364 MFP655364 MPL655364 MZH655364 NJD655364 NSZ655364 OCV655364 OMR655364 OWN655364 PGJ655364 PQF655364 QAB655364 QJX655364 QTT655364 RDP655364 RNL655364 RXH655364 SHD655364 SQZ655364 TAV655364 TKR655364 TUN655364 UEJ655364 UOF655364 UYB655364 VHX655364 VRT655364 WBP655364 WLL655364 WVH655364 C720900 IV720900 SR720900 ACN720900 AMJ720900 AWF720900 BGB720900 BPX720900 BZT720900 CJP720900 CTL720900 DDH720900 DND720900 DWZ720900 EGV720900 EQR720900 FAN720900 FKJ720900 FUF720900 GEB720900 GNX720900 GXT720900 HHP720900 HRL720900 IBH720900 ILD720900 IUZ720900 JEV720900 JOR720900 JYN720900 KIJ720900 KSF720900 LCB720900 LLX720900 LVT720900 MFP720900 MPL720900 MZH720900 NJD720900 NSZ720900 OCV720900 OMR720900 OWN720900 PGJ720900 PQF720900 QAB720900 QJX720900 QTT720900 RDP720900 RNL720900 RXH720900 SHD720900 SQZ720900 TAV720900 TKR720900 TUN720900 UEJ720900 UOF720900 UYB720900 VHX720900 VRT720900 WBP720900 WLL720900 WVH720900 C786436 IV786436 SR786436 ACN786436 AMJ786436 AWF786436 BGB786436 BPX786436 BZT786436 CJP786436 CTL786436 DDH786436 DND786436 DWZ786436 EGV786436 EQR786436 FAN786436 FKJ786436 FUF786436 GEB786436 GNX786436 GXT786436 HHP786436 HRL786436 IBH786436 ILD786436 IUZ786436 JEV786436 JOR786436 JYN786436 KIJ786436 KSF786436 LCB786436 LLX786436 LVT786436 MFP786436 MPL786436 MZH786436 NJD786436 NSZ786436 OCV786436 OMR786436 OWN786436 PGJ786436 PQF786436 QAB786436 QJX786436 QTT786436 RDP786436 RNL786436 RXH786436 SHD786436 SQZ786436 TAV786436 TKR786436 TUN786436 UEJ786436 UOF786436 UYB786436 VHX786436 VRT786436 WBP786436 WLL786436 WVH786436 C851972 IV851972 SR851972 ACN851972 AMJ851972 AWF851972 BGB851972 BPX851972 BZT851972 CJP851972 CTL851972 DDH851972 DND851972 DWZ851972 EGV851972 EQR851972 FAN851972 FKJ851972 FUF851972 GEB851972 GNX851972 GXT851972 HHP851972 HRL851972 IBH851972 ILD851972 IUZ851972 JEV851972 JOR851972 JYN851972 KIJ851972 KSF851972 LCB851972 LLX851972 LVT851972 MFP851972 MPL851972 MZH851972 NJD851972 NSZ851972 OCV851972 OMR851972 OWN851972 PGJ851972 PQF851972 QAB851972 QJX851972 QTT851972 RDP851972 RNL851972 RXH851972 SHD851972 SQZ851972 TAV851972 TKR851972 TUN851972 UEJ851972 UOF851972 UYB851972 VHX851972 VRT851972 WBP851972 WLL851972 WVH851972 C917508 IV917508 SR917508 ACN917508 AMJ917508 AWF917508 BGB917508 BPX917508 BZT917508 CJP917508 CTL917508 DDH917508 DND917508 DWZ917508 EGV917508 EQR917508 FAN917508 FKJ917508 FUF917508 GEB917508 GNX917508 GXT917508 HHP917508 HRL917508 IBH917508 ILD917508 IUZ917508 JEV917508 JOR917508 JYN917508 KIJ917508 KSF917508 LCB917508 LLX917508 LVT917508 MFP917508 MPL917508 MZH917508 NJD917508 NSZ917508 OCV917508 OMR917508 OWN917508 PGJ917508 PQF917508 QAB917508 QJX917508 QTT917508 RDP917508 RNL917508 RXH917508 SHD917508 SQZ917508 TAV917508 TKR917508 TUN917508 UEJ917508 UOF917508 UYB917508 VHX917508 VRT917508 WBP917508 WLL917508 WVH917508 C983044 IV983044 SR983044 ACN983044 AMJ983044 AWF983044 BGB983044 BPX983044 BZT983044 CJP983044 CTL983044 DDH983044 DND983044 DWZ983044 EGV983044 EQR983044 FAN983044 FKJ983044 FUF983044 GEB983044 GNX983044 GXT983044 HHP983044 HRL983044 IBH983044 ILD983044 IUZ983044 JEV983044 JOR983044 JYN983044 KIJ983044 KSF983044 LCB983044 LLX983044 LVT983044 MFP983044 MPL983044 MZH983044 NJD983044 NSZ983044 OCV983044 OMR983044 OWN983044 PGJ983044 PQF983044 QAB983044 QJX983044 QTT983044 RDP983044 RNL983044 RXH983044 SHD983044 SQZ983044 TAV983044 TKR983044 TUN983044 UEJ983044 UOF983044 UYB983044 VHX983044 VRT983044 WBP983044 IV23:IV42 SR23:SR42 ACN23:ACN42 AMJ23:AMJ42 AWF23:AWF42 BGB23:BGB42 BPX23:BPX42 BZT23:BZT42 CJP23:CJP42 CTL23:CTL42 DDH23:DDH42 DND23:DND42 DWZ23:DWZ42 EGV23:EGV42 EQR23:EQR42 FAN23:FAN42 FKJ23:FKJ42 FUF23:FUF42 GEB23:GEB42 GNX23:GNX42 GXT23:GXT42 HHP23:HHP42 HRL23:HRL42 IBH23:IBH42 ILD23:ILD42 IUZ23:IUZ42 JEV23:JEV42 JOR23:JOR42 JYN23:JYN42 KIJ23:KIJ42 KSF23:KSF42 LCB23:LCB42 LLX23:LLX42 LVT23:LVT42 MFP23:MFP42 MPL23:MPL42 MZH23:MZH42 NJD23:NJD42 NSZ23:NSZ42 OCV23:OCV42 OMR23:OMR42 OWN23:OWN42 PGJ23:PGJ42 PQF23:PQF42 QAB23:QAB42 QJX23:QJX42 QTT23:QTT42 RDP23:RDP42 RNL23:RNL42 RXH23:RXH42 SHD23:SHD42 SQZ23:SQZ42 TAV23:TAV42 TKR23:TKR42 TUN23:TUN42 UEJ23:UEJ42 UOF23:UOF42 UYB23:UYB42 VHX23:VHX42 VRT23:VRT42 WBP23:WBP42 WLL23:WLL42 WVH23:WVH42">
      <formula1>0</formula1>
      <formula2>1</formula2>
    </dataValidation>
    <dataValidation type="list" allowBlank="1" showInputMessage="1" showErrorMessage="1" sqref="WVE983044 A65540 IS65540 SO65540 ACK65540 AMG65540 AWC65540 BFY65540 BPU65540 BZQ65540 CJM65540 CTI65540 DDE65540 DNA65540 DWW65540 EGS65540 EQO65540 FAK65540 FKG65540 FUC65540 GDY65540 GNU65540 GXQ65540 HHM65540 HRI65540 IBE65540 ILA65540 IUW65540 JES65540 JOO65540 JYK65540 KIG65540 KSC65540 LBY65540 LLU65540 LVQ65540 MFM65540 MPI65540 MZE65540 NJA65540 NSW65540 OCS65540 OMO65540 OWK65540 PGG65540 PQC65540 PZY65540 QJU65540 QTQ65540 RDM65540 RNI65540 RXE65540 SHA65540 SQW65540 TAS65540 TKO65540 TUK65540 UEG65540 UOC65540 UXY65540 VHU65540 VRQ65540 WBM65540 WLI65540 WVE65540 A131076 IS131076 SO131076 ACK131076 AMG131076 AWC131076 BFY131076 BPU131076 BZQ131076 CJM131076 CTI131076 DDE131076 DNA131076 DWW131076 EGS131076 EQO131076 FAK131076 FKG131076 FUC131076 GDY131076 GNU131076 GXQ131076 HHM131076 HRI131076 IBE131076 ILA131076 IUW131076 JES131076 JOO131076 JYK131076 KIG131076 KSC131076 LBY131076 LLU131076 LVQ131076 MFM131076 MPI131076 MZE131076 NJA131076 NSW131076 OCS131076 OMO131076 OWK131076 PGG131076 PQC131076 PZY131076 QJU131076 QTQ131076 RDM131076 RNI131076 RXE131076 SHA131076 SQW131076 TAS131076 TKO131076 TUK131076 UEG131076 UOC131076 UXY131076 VHU131076 VRQ131076 WBM131076 WLI131076 WVE131076 A196612 IS196612 SO196612 ACK196612 AMG196612 AWC196612 BFY196612 BPU196612 BZQ196612 CJM196612 CTI196612 DDE196612 DNA196612 DWW196612 EGS196612 EQO196612 FAK196612 FKG196612 FUC196612 GDY196612 GNU196612 GXQ196612 HHM196612 HRI196612 IBE196612 ILA196612 IUW196612 JES196612 JOO196612 JYK196612 KIG196612 KSC196612 LBY196612 LLU196612 LVQ196612 MFM196612 MPI196612 MZE196612 NJA196612 NSW196612 OCS196612 OMO196612 OWK196612 PGG196612 PQC196612 PZY196612 QJU196612 QTQ196612 RDM196612 RNI196612 RXE196612 SHA196612 SQW196612 TAS196612 TKO196612 TUK196612 UEG196612 UOC196612 UXY196612 VHU196612 VRQ196612 WBM196612 WLI196612 WVE196612 A262148 IS262148 SO262148 ACK262148 AMG262148 AWC262148 BFY262148 BPU262148 BZQ262148 CJM262148 CTI262148 DDE262148 DNA262148 DWW262148 EGS262148 EQO262148 FAK262148 FKG262148 FUC262148 GDY262148 GNU262148 GXQ262148 HHM262148 HRI262148 IBE262148 ILA262148 IUW262148 JES262148 JOO262148 JYK262148 KIG262148 KSC262148 LBY262148 LLU262148 LVQ262148 MFM262148 MPI262148 MZE262148 NJA262148 NSW262148 OCS262148 OMO262148 OWK262148 PGG262148 PQC262148 PZY262148 QJU262148 QTQ262148 RDM262148 RNI262148 RXE262148 SHA262148 SQW262148 TAS262148 TKO262148 TUK262148 UEG262148 UOC262148 UXY262148 VHU262148 VRQ262148 WBM262148 WLI262148 WVE262148 A327684 IS327684 SO327684 ACK327684 AMG327684 AWC327684 BFY327684 BPU327684 BZQ327684 CJM327684 CTI327684 DDE327684 DNA327684 DWW327684 EGS327684 EQO327684 FAK327684 FKG327684 FUC327684 GDY327684 GNU327684 GXQ327684 HHM327684 HRI327684 IBE327684 ILA327684 IUW327684 JES327684 JOO327684 JYK327684 KIG327684 KSC327684 LBY327684 LLU327684 LVQ327684 MFM327684 MPI327684 MZE327684 NJA327684 NSW327684 OCS327684 OMO327684 OWK327684 PGG327684 PQC327684 PZY327684 QJU327684 QTQ327684 RDM327684 RNI327684 RXE327684 SHA327684 SQW327684 TAS327684 TKO327684 TUK327684 UEG327684 UOC327684 UXY327684 VHU327684 VRQ327684 WBM327684 WLI327684 WVE327684 A393220 IS393220 SO393220 ACK393220 AMG393220 AWC393220 BFY393220 BPU393220 BZQ393220 CJM393220 CTI393220 DDE393220 DNA393220 DWW393220 EGS393220 EQO393220 FAK393220 FKG393220 FUC393220 GDY393220 GNU393220 GXQ393220 HHM393220 HRI393220 IBE393220 ILA393220 IUW393220 JES393220 JOO393220 JYK393220 KIG393220 KSC393220 LBY393220 LLU393220 LVQ393220 MFM393220 MPI393220 MZE393220 NJA393220 NSW393220 OCS393220 OMO393220 OWK393220 PGG393220 PQC393220 PZY393220 QJU393220 QTQ393220 RDM393220 RNI393220 RXE393220 SHA393220 SQW393220 TAS393220 TKO393220 TUK393220 UEG393220 UOC393220 UXY393220 VHU393220 VRQ393220 WBM393220 WLI393220 WVE393220 A458756 IS458756 SO458756 ACK458756 AMG458756 AWC458756 BFY458756 BPU458756 BZQ458756 CJM458756 CTI458756 DDE458756 DNA458756 DWW458756 EGS458756 EQO458756 FAK458756 FKG458756 FUC458756 GDY458756 GNU458756 GXQ458756 HHM458756 HRI458756 IBE458756 ILA458756 IUW458756 JES458756 JOO458756 JYK458756 KIG458756 KSC458756 LBY458756 LLU458756 LVQ458756 MFM458756 MPI458756 MZE458756 NJA458756 NSW458756 OCS458756 OMO458756 OWK458756 PGG458756 PQC458756 PZY458756 QJU458756 QTQ458756 RDM458756 RNI458756 RXE458756 SHA458756 SQW458756 TAS458756 TKO458756 TUK458756 UEG458756 UOC458756 UXY458756 VHU458756 VRQ458756 WBM458756 WLI458756 WVE458756 A524292 IS524292 SO524292 ACK524292 AMG524292 AWC524292 BFY524292 BPU524292 BZQ524292 CJM524292 CTI524292 DDE524292 DNA524292 DWW524292 EGS524292 EQO524292 FAK524292 FKG524292 FUC524292 GDY524292 GNU524292 GXQ524292 HHM524292 HRI524292 IBE524292 ILA524292 IUW524292 JES524292 JOO524292 JYK524292 KIG524292 KSC524292 LBY524292 LLU524292 LVQ524292 MFM524292 MPI524292 MZE524292 NJA524292 NSW524292 OCS524292 OMO524292 OWK524292 PGG524292 PQC524292 PZY524292 QJU524292 QTQ524292 RDM524292 RNI524292 RXE524292 SHA524292 SQW524292 TAS524292 TKO524292 TUK524292 UEG524292 UOC524292 UXY524292 VHU524292 VRQ524292 WBM524292 WLI524292 WVE524292 A589828 IS589828 SO589828 ACK589828 AMG589828 AWC589828 BFY589828 BPU589828 BZQ589828 CJM589828 CTI589828 DDE589828 DNA589828 DWW589828 EGS589828 EQO589828 FAK589828 FKG589828 FUC589828 GDY589828 GNU589828 GXQ589828 HHM589828 HRI589828 IBE589828 ILA589828 IUW589828 JES589828 JOO589828 JYK589828 KIG589828 KSC589828 LBY589828 LLU589828 LVQ589828 MFM589828 MPI589828 MZE589828 NJA589828 NSW589828 OCS589828 OMO589828 OWK589828 PGG589828 PQC589828 PZY589828 QJU589828 QTQ589828 RDM589828 RNI589828 RXE589828 SHA589828 SQW589828 TAS589828 TKO589828 TUK589828 UEG589828 UOC589828 UXY589828 VHU589828 VRQ589828 WBM589828 WLI589828 WVE589828 A655364 IS655364 SO655364 ACK655364 AMG655364 AWC655364 BFY655364 BPU655364 BZQ655364 CJM655364 CTI655364 DDE655364 DNA655364 DWW655364 EGS655364 EQO655364 FAK655364 FKG655364 FUC655364 GDY655364 GNU655364 GXQ655364 HHM655364 HRI655364 IBE655364 ILA655364 IUW655364 JES655364 JOO655364 JYK655364 KIG655364 KSC655364 LBY655364 LLU655364 LVQ655364 MFM655364 MPI655364 MZE655364 NJA655364 NSW655364 OCS655364 OMO655364 OWK655364 PGG655364 PQC655364 PZY655364 QJU655364 QTQ655364 RDM655364 RNI655364 RXE655364 SHA655364 SQW655364 TAS655364 TKO655364 TUK655364 UEG655364 UOC655364 UXY655364 VHU655364 VRQ655364 WBM655364 WLI655364 WVE655364 A720900 IS720900 SO720900 ACK720900 AMG720900 AWC720900 BFY720900 BPU720900 BZQ720900 CJM720900 CTI720900 DDE720900 DNA720900 DWW720900 EGS720900 EQO720900 FAK720900 FKG720900 FUC720900 GDY720900 GNU720900 GXQ720900 HHM720900 HRI720900 IBE720900 ILA720900 IUW720900 JES720900 JOO720900 JYK720900 KIG720900 KSC720900 LBY720900 LLU720900 LVQ720900 MFM720900 MPI720900 MZE720900 NJA720900 NSW720900 OCS720900 OMO720900 OWK720900 PGG720900 PQC720900 PZY720900 QJU720900 QTQ720900 RDM720900 RNI720900 RXE720900 SHA720900 SQW720900 TAS720900 TKO720900 TUK720900 UEG720900 UOC720900 UXY720900 VHU720900 VRQ720900 WBM720900 WLI720900 WVE720900 A786436 IS786436 SO786436 ACK786436 AMG786436 AWC786436 BFY786436 BPU786436 BZQ786436 CJM786436 CTI786436 DDE786436 DNA786436 DWW786436 EGS786436 EQO786436 FAK786436 FKG786436 FUC786436 GDY786436 GNU786436 GXQ786436 HHM786436 HRI786436 IBE786436 ILA786436 IUW786436 JES786436 JOO786436 JYK786436 KIG786436 KSC786436 LBY786436 LLU786436 LVQ786436 MFM786436 MPI786436 MZE786436 NJA786436 NSW786436 OCS786436 OMO786436 OWK786436 PGG786436 PQC786436 PZY786436 QJU786436 QTQ786436 RDM786436 RNI786436 RXE786436 SHA786436 SQW786436 TAS786436 TKO786436 TUK786436 UEG786436 UOC786436 UXY786436 VHU786436 VRQ786436 WBM786436 WLI786436 WVE786436 A851972 IS851972 SO851972 ACK851972 AMG851972 AWC851972 BFY851972 BPU851972 BZQ851972 CJM851972 CTI851972 DDE851972 DNA851972 DWW851972 EGS851972 EQO851972 FAK851972 FKG851972 FUC851972 GDY851972 GNU851972 GXQ851972 HHM851972 HRI851972 IBE851972 ILA851972 IUW851972 JES851972 JOO851972 JYK851972 KIG851972 KSC851972 LBY851972 LLU851972 LVQ851972 MFM851972 MPI851972 MZE851972 NJA851972 NSW851972 OCS851972 OMO851972 OWK851972 PGG851972 PQC851972 PZY851972 QJU851972 QTQ851972 RDM851972 RNI851972 RXE851972 SHA851972 SQW851972 TAS851972 TKO851972 TUK851972 UEG851972 UOC851972 UXY851972 VHU851972 VRQ851972 WBM851972 WLI851972 WVE851972 A917508 IS917508 SO917508 ACK917508 AMG917508 AWC917508 BFY917508 BPU917508 BZQ917508 CJM917508 CTI917508 DDE917508 DNA917508 DWW917508 EGS917508 EQO917508 FAK917508 FKG917508 FUC917508 GDY917508 GNU917508 GXQ917508 HHM917508 HRI917508 IBE917508 ILA917508 IUW917508 JES917508 JOO917508 JYK917508 KIG917508 KSC917508 LBY917508 LLU917508 LVQ917508 MFM917508 MPI917508 MZE917508 NJA917508 NSW917508 OCS917508 OMO917508 OWK917508 PGG917508 PQC917508 PZY917508 QJU917508 QTQ917508 RDM917508 RNI917508 RXE917508 SHA917508 SQW917508 TAS917508 TKO917508 TUK917508 UEG917508 UOC917508 UXY917508 VHU917508 VRQ917508 WBM917508 WLI917508 WVE917508 A983044 IS983044 SO983044 ACK983044 AMG983044 AWC983044 BFY983044 BPU983044 BZQ983044 CJM983044 CTI983044 DDE983044 DNA983044 DWW983044 EGS983044 EQO983044 FAK983044 FKG983044 FUC983044 GDY983044 GNU983044 GXQ983044 HHM983044 HRI983044 IBE983044 ILA983044 IUW983044 JES983044 JOO983044 JYK983044 KIG983044 KSC983044 LBY983044 LLU983044 LVQ983044 MFM983044 MPI983044 MZE983044 NJA983044 NSW983044 OCS983044 OMO983044 OWK983044 PGG983044 PQC983044 PZY983044 QJU983044 QTQ983044 RDM983044 RNI983044 RXE983044 SHA983044 SQW983044 TAS983044 TKO983044 TUK983044 UEG983044 UOC983044 UXY983044 VHU983044 VRQ983044 WBM983044 WLI983044 A23:A42 IS23:IS42 SO23:SO42 ACK23:ACK42 AMG23:AMG42 AWC23:AWC42 BFY23:BFY42 BPU23:BPU42 BZQ23:BZQ42 CJM23:CJM42 CTI23:CTI42 DDE23:DDE42 DNA23:DNA42 DWW23:DWW42 EGS23:EGS42 EQO23:EQO42 FAK23:FAK42 FKG23:FKG42 FUC23:FUC42 GDY23:GDY42 GNU23:GNU42 GXQ23:GXQ42 HHM23:HHM42 HRI23:HRI42 IBE23:IBE42 ILA23:ILA42 IUW23:IUW42 JES23:JES42 JOO23:JOO42 JYK23:JYK42 KIG23:KIG42 KSC23:KSC42 LBY23:LBY42 LLU23:LLU42 LVQ23:LVQ42 MFM23:MFM42 MPI23:MPI42 MZE23:MZE42 NJA23:NJA42 NSW23:NSW42 OCS23:OCS42 OMO23:OMO42 OWK23:OWK42 PGG23:PGG42 PQC23:PQC42 PZY23:PZY42 QJU23:QJU42 QTQ23:QTQ42 RDM23:RDM42 RNI23:RNI42 RXE23:RXE42 SHA23:SHA42 SQW23:SQW42 TAS23:TAS42 TKO23:TKO42 TUK23:TUK42 UEG23:UEG42 UOC23:UOC42 UXY23:UXY42 VHU23:VHU42 VRQ23:VRQ42 WBM23:WBM42 WLI23:WLI42 WVE23:WVE42">
      <formula1>"1,2,3,4,5"</formula1>
    </dataValidation>
  </dataValidations>
  <pageMargins left="0.7" right="0.7" top="0.75" bottom="0.75" header="0.3" footer="0.3"/>
  <pageSetup orientation="portrait" horizontalDpi="4294967295" verticalDpi="4294967295"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6"/>
  <sheetViews>
    <sheetView topLeftCell="G43" zoomScale="85" zoomScaleNormal="85" workbookViewId="0">
      <selection activeCell="Q55" sqref="Q55"/>
    </sheetView>
  </sheetViews>
  <sheetFormatPr baseColWidth="10" defaultRowHeight="15" x14ac:dyDescent="0.25"/>
  <cols>
    <col min="1" max="1" width="3.140625" style="44" bestFit="1" customWidth="1"/>
    <col min="2" max="2" width="73.85546875" style="44"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2" width="62.85546875" style="44" customWidth="1"/>
    <col min="13"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244</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311</v>
      </c>
      <c r="D10" s="420"/>
      <c r="E10" s="421"/>
      <c r="F10" s="1"/>
      <c r="G10" s="1"/>
      <c r="H10" s="1"/>
      <c r="I10" s="1"/>
      <c r="J10" s="1"/>
      <c r="K10" s="1"/>
      <c r="L10" s="1"/>
      <c r="M10" s="1"/>
      <c r="N10" s="2"/>
    </row>
    <row r="11" spans="2:16" ht="16.5" thickBot="1" x14ac:dyDescent="0.3">
      <c r="B11" s="47" t="s">
        <v>8</v>
      </c>
      <c r="C11" s="48" t="s">
        <v>239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0" t="s">
        <v>97</v>
      </c>
      <c r="C14" s="490"/>
      <c r="D14" s="128" t="s">
        <v>11</v>
      </c>
      <c r="E14" s="128" t="s">
        <v>12</v>
      </c>
      <c r="F14" s="128" t="s">
        <v>28</v>
      </c>
      <c r="G14" s="63"/>
      <c r="I14" s="56"/>
      <c r="J14" s="56"/>
      <c r="K14" s="56"/>
      <c r="L14" s="56"/>
      <c r="M14" s="56"/>
      <c r="N14" s="55"/>
    </row>
    <row r="15" spans="2:16" x14ac:dyDescent="0.25">
      <c r="B15" s="490"/>
      <c r="C15" s="490"/>
      <c r="D15" s="128">
        <v>1</v>
      </c>
      <c r="E15" s="3">
        <v>1385234500</v>
      </c>
      <c r="F15" s="131">
        <f>260+300</f>
        <v>560</v>
      </c>
      <c r="G15" s="63"/>
      <c r="I15" s="57"/>
      <c r="J15" s="57"/>
      <c r="K15" s="57"/>
      <c r="L15" s="57"/>
      <c r="M15" s="57"/>
      <c r="N15" s="55"/>
    </row>
    <row r="16" spans="2:16" x14ac:dyDescent="0.25">
      <c r="B16" s="490"/>
      <c r="C16" s="490"/>
      <c r="D16" s="128">
        <v>9</v>
      </c>
      <c r="E16" s="3">
        <v>3274211322</v>
      </c>
      <c r="F16" s="131">
        <f>244+1250</f>
        <v>1494</v>
      </c>
      <c r="G16" s="63"/>
      <c r="I16" s="57"/>
      <c r="J16" s="57"/>
      <c r="K16" s="57"/>
      <c r="L16" s="57"/>
      <c r="M16" s="57"/>
      <c r="N16" s="55"/>
    </row>
    <row r="17" spans="1:14" x14ac:dyDescent="0.25">
      <c r="B17" s="490"/>
      <c r="C17" s="490"/>
      <c r="D17" s="128">
        <v>19</v>
      </c>
      <c r="E17" s="3">
        <v>1206358774</v>
      </c>
      <c r="F17" s="131">
        <f>98+450</f>
        <v>548</v>
      </c>
      <c r="G17" s="63"/>
      <c r="I17" s="57"/>
      <c r="J17" s="57"/>
      <c r="K17" s="57"/>
      <c r="L17" s="57"/>
      <c r="M17" s="57"/>
      <c r="N17" s="55"/>
    </row>
    <row r="18" spans="1:14" x14ac:dyDescent="0.25">
      <c r="B18" s="490"/>
      <c r="C18" s="490"/>
      <c r="D18" s="128">
        <v>3</v>
      </c>
      <c r="E18" s="3">
        <v>733261808</v>
      </c>
      <c r="F18" s="131">
        <f>116+200</f>
        <v>316</v>
      </c>
      <c r="G18" s="63"/>
      <c r="H18" s="58"/>
      <c r="I18" s="57"/>
      <c r="J18" s="57"/>
      <c r="K18" s="57"/>
      <c r="L18" s="57"/>
      <c r="M18" s="57"/>
      <c r="N18" s="59"/>
    </row>
    <row r="19" spans="1:14" x14ac:dyDescent="0.25">
      <c r="B19" s="490"/>
      <c r="C19" s="490"/>
      <c r="D19" s="128">
        <v>5</v>
      </c>
      <c r="E19" s="3">
        <v>1252968600</v>
      </c>
      <c r="F19" s="131">
        <v>600</v>
      </c>
      <c r="G19" s="63"/>
      <c r="H19" s="58"/>
      <c r="I19" s="57"/>
      <c r="J19" s="57"/>
      <c r="K19" s="57"/>
      <c r="L19" s="57"/>
      <c r="M19" s="57"/>
      <c r="N19" s="59"/>
    </row>
    <row r="20" spans="1:14" x14ac:dyDescent="0.25">
      <c r="B20" s="490"/>
      <c r="C20" s="490"/>
      <c r="D20" s="128">
        <v>8</v>
      </c>
      <c r="E20" s="3">
        <v>639730710</v>
      </c>
      <c r="F20" s="131">
        <f>150+120</f>
        <v>270</v>
      </c>
      <c r="G20" s="63"/>
      <c r="H20" s="58"/>
      <c r="I20" s="57"/>
      <c r="J20" s="57"/>
      <c r="K20" s="57"/>
      <c r="L20" s="57"/>
      <c r="M20" s="57"/>
      <c r="N20" s="59"/>
    </row>
    <row r="21" spans="1:14" x14ac:dyDescent="0.25">
      <c r="B21" s="474" t="s">
        <v>13</v>
      </c>
      <c r="C21" s="475"/>
      <c r="D21" s="128"/>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+F15*80%</f>
        <v>448</v>
      </c>
      <c r="D23" s="57"/>
      <c r="E23" s="4">
        <f>+E21</f>
        <v>8491765714</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45" t="s">
        <v>68</v>
      </c>
      <c r="D29" s="127"/>
      <c r="E29" s="42"/>
      <c r="F29" s="42"/>
      <c r="G29" s="42"/>
      <c r="H29" s="42"/>
      <c r="I29" s="54"/>
      <c r="J29" s="54"/>
      <c r="K29" s="54"/>
      <c r="L29" s="54"/>
      <c r="M29" s="54"/>
      <c r="N29" s="55"/>
    </row>
    <row r="30" spans="1:14" x14ac:dyDescent="0.25">
      <c r="A30" s="65"/>
      <c r="B30" s="69" t="s">
        <v>138</v>
      </c>
      <c r="C30" s="291" t="s">
        <v>68</v>
      </c>
      <c r="D30" s="69"/>
      <c r="E30" s="42"/>
      <c r="F30" s="42"/>
      <c r="G30" s="42"/>
      <c r="H30" s="42"/>
      <c r="I30" s="54"/>
      <c r="J30" s="54"/>
      <c r="K30" s="54"/>
      <c r="L30" s="54"/>
      <c r="M30" s="54"/>
      <c r="N30" s="55"/>
    </row>
    <row r="31" spans="1:14" x14ac:dyDescent="0.25">
      <c r="A31" s="65"/>
      <c r="B31" s="69" t="s">
        <v>139</v>
      </c>
      <c r="C31" s="291" t="s">
        <v>68</v>
      </c>
      <c r="D31" s="69"/>
      <c r="E31" s="42"/>
      <c r="F31" s="42"/>
      <c r="G31" s="42"/>
      <c r="H31" s="42"/>
      <c r="I31" s="54"/>
      <c r="J31" s="54"/>
      <c r="K31" s="54"/>
      <c r="L31" s="54"/>
      <c r="M31" s="54"/>
      <c r="N31" s="55"/>
    </row>
    <row r="32" spans="1:14" x14ac:dyDescent="0.25">
      <c r="A32" s="65"/>
      <c r="B32" s="69" t="s">
        <v>140</v>
      </c>
      <c r="C32" s="291" t="s">
        <v>68</v>
      </c>
      <c r="D32" s="69"/>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27">
        <v>0</v>
      </c>
      <c r="E39" s="422">
        <f>+D39+D40</f>
        <v>0</v>
      </c>
      <c r="F39" s="42"/>
      <c r="G39" s="42"/>
      <c r="H39" s="42"/>
      <c r="I39" s="54"/>
      <c r="J39" s="54"/>
      <c r="K39" s="54"/>
      <c r="L39" s="54"/>
      <c r="M39" s="54"/>
      <c r="N39" s="55"/>
    </row>
    <row r="40" spans="1:26" ht="57" x14ac:dyDescent="0.25">
      <c r="A40" s="65"/>
      <c r="B40" s="70" t="s">
        <v>143</v>
      </c>
      <c r="C40" s="71">
        <v>60</v>
      </c>
      <c r="D40" s="127">
        <f>+F145</f>
        <v>0</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24" t="s">
        <v>34</v>
      </c>
      <c r="N44" s="42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308">
        <v>44</v>
      </c>
      <c r="F48" s="78" t="s">
        <v>135</v>
      </c>
      <c r="G48" s="79"/>
      <c r="H48" s="81">
        <v>40571</v>
      </c>
      <c r="I48" s="81">
        <v>40877</v>
      </c>
      <c r="J48" s="81" t="s">
        <v>136</v>
      </c>
      <c r="K48" s="134">
        <v>10</v>
      </c>
      <c r="L48" s="134">
        <v>0</v>
      </c>
      <c r="M48" s="139">
        <v>3358</v>
      </c>
      <c r="N48" s="82"/>
      <c r="O48" s="83">
        <v>1023</v>
      </c>
      <c r="P48" s="83" t="s">
        <v>1546</v>
      </c>
      <c r="Q48" s="84"/>
      <c r="R48" s="85"/>
      <c r="S48" s="85"/>
      <c r="T48" s="85"/>
      <c r="U48" s="85"/>
      <c r="V48" s="85"/>
      <c r="W48" s="85"/>
      <c r="X48" s="85"/>
      <c r="Y48" s="85"/>
      <c r="Z48" s="85"/>
    </row>
    <row r="49" spans="1:26" s="86" customFormat="1" ht="45" x14ac:dyDescent="0.25">
      <c r="A49" s="74" t="e">
        <f>+#REF!+1</f>
        <v>#REF!</v>
      </c>
      <c r="B49" s="75" t="s">
        <v>244</v>
      </c>
      <c r="C49" s="76" t="s">
        <v>245</v>
      </c>
      <c r="D49" s="75" t="s">
        <v>249</v>
      </c>
      <c r="E49" s="308">
        <v>2131187</v>
      </c>
      <c r="F49" s="78" t="s">
        <v>135</v>
      </c>
      <c r="G49" s="79"/>
      <c r="H49" s="81">
        <v>41381</v>
      </c>
      <c r="I49" s="81">
        <v>41455</v>
      </c>
      <c r="J49" s="81" t="s">
        <v>136</v>
      </c>
      <c r="K49" s="134">
        <v>2</v>
      </c>
      <c r="L49" s="134">
        <v>0</v>
      </c>
      <c r="M49" s="139">
        <v>315</v>
      </c>
      <c r="N49" s="135"/>
      <c r="O49" s="83">
        <v>85779608</v>
      </c>
      <c r="P49" s="83" t="s">
        <v>562</v>
      </c>
      <c r="Q49" s="84"/>
      <c r="R49" s="85"/>
      <c r="S49" s="85"/>
      <c r="T49" s="85"/>
      <c r="U49" s="85"/>
      <c r="V49" s="85"/>
      <c r="W49" s="85"/>
      <c r="X49" s="85"/>
      <c r="Y49" s="85"/>
      <c r="Z49" s="85"/>
    </row>
    <row r="50" spans="1:26" s="86" customFormat="1" ht="45" x14ac:dyDescent="0.25">
      <c r="A50" s="74" t="e">
        <f t="shared" ref="A50" si="0">+A49+1</f>
        <v>#REF!</v>
      </c>
      <c r="B50" s="75" t="s">
        <v>244</v>
      </c>
      <c r="C50" s="76" t="s">
        <v>245</v>
      </c>
      <c r="D50" s="75" t="s">
        <v>249</v>
      </c>
      <c r="E50" s="308">
        <v>2131189</v>
      </c>
      <c r="F50" s="78" t="s">
        <v>135</v>
      </c>
      <c r="G50" s="79"/>
      <c r="H50" s="81">
        <v>41381</v>
      </c>
      <c r="I50" s="81">
        <v>41455</v>
      </c>
      <c r="J50" s="81" t="s">
        <v>136</v>
      </c>
      <c r="K50" s="134">
        <v>0</v>
      </c>
      <c r="L50" s="134">
        <v>2</v>
      </c>
      <c r="M50" s="139">
        <v>268</v>
      </c>
      <c r="N50" s="82"/>
      <c r="O50" s="83">
        <v>227647428</v>
      </c>
      <c r="P50" s="83" t="s">
        <v>251</v>
      </c>
      <c r="Q50" s="84"/>
      <c r="R50" s="85"/>
      <c r="S50" s="85"/>
      <c r="T50" s="85"/>
      <c r="U50" s="85"/>
      <c r="V50" s="85"/>
      <c r="W50" s="85"/>
      <c r="X50" s="85"/>
      <c r="Y50" s="85"/>
      <c r="Z50" s="85"/>
    </row>
    <row r="51" spans="1:26" s="86" customFormat="1" ht="45" x14ac:dyDescent="0.25">
      <c r="A51" s="74" t="e">
        <f>+#REF!+1</f>
        <v>#REF!</v>
      </c>
      <c r="B51" s="75" t="s">
        <v>244</v>
      </c>
      <c r="C51" s="75" t="s">
        <v>244</v>
      </c>
      <c r="D51" s="75" t="s">
        <v>252</v>
      </c>
      <c r="E51" s="308">
        <v>144</v>
      </c>
      <c r="F51" s="78" t="s">
        <v>135</v>
      </c>
      <c r="G51" s="79"/>
      <c r="H51" s="81">
        <v>41518</v>
      </c>
      <c r="I51" s="81">
        <v>41943</v>
      </c>
      <c r="J51" s="81" t="s">
        <v>136</v>
      </c>
      <c r="K51" s="134">
        <v>14</v>
      </c>
      <c r="L51" s="134">
        <v>0</v>
      </c>
      <c r="M51" s="139">
        <v>1276</v>
      </c>
      <c r="N51" s="82"/>
      <c r="O51" s="83">
        <v>2618465347</v>
      </c>
      <c r="P51" s="83" t="s">
        <v>253</v>
      </c>
      <c r="Q51" s="84"/>
      <c r="R51" s="85"/>
      <c r="S51" s="85"/>
      <c r="T51" s="85"/>
      <c r="U51" s="85"/>
      <c r="V51" s="85"/>
      <c r="W51" s="85"/>
      <c r="X51" s="85"/>
      <c r="Y51" s="85"/>
      <c r="Z51" s="85"/>
    </row>
    <row r="52" spans="1:26" s="86" customFormat="1" ht="15" customHeight="1" x14ac:dyDescent="0.25">
      <c r="A52" s="169"/>
      <c r="B52" s="170" t="s">
        <v>15</v>
      </c>
      <c r="C52" s="76"/>
      <c r="D52" s="75"/>
      <c r="E52" s="138"/>
      <c r="F52" s="78"/>
      <c r="G52" s="79"/>
      <c r="H52" s="81"/>
      <c r="I52" s="81"/>
      <c r="J52" s="81"/>
      <c r="K52" s="88">
        <f>SUM(K48:K51)</f>
        <v>26</v>
      </c>
      <c r="L52" s="88">
        <f>SUM(L48:L51)</f>
        <v>2</v>
      </c>
      <c r="M52" s="140">
        <f>SUM(M48:M51)</f>
        <v>5217</v>
      </c>
      <c r="N52" s="88">
        <f>SUM(N48:N51)</f>
        <v>0</v>
      </c>
      <c r="O52" s="83"/>
      <c r="P52" s="83"/>
      <c r="Q52" s="90"/>
    </row>
    <row r="53" spans="1:26" x14ac:dyDescent="0.25">
      <c r="E53" s="91"/>
    </row>
    <row r="54" spans="1:26" x14ac:dyDescent="0.25">
      <c r="B54" s="425" t="s">
        <v>27</v>
      </c>
      <c r="C54" s="425" t="s">
        <v>26</v>
      </c>
      <c r="D54" s="427" t="s">
        <v>33</v>
      </c>
      <c r="E54" s="427"/>
    </row>
    <row r="55" spans="1:26" x14ac:dyDescent="0.25">
      <c r="B55" s="426"/>
      <c r="C55" s="426"/>
      <c r="D55" s="129" t="s">
        <v>135</v>
      </c>
      <c r="E55" s="93" t="s">
        <v>136</v>
      </c>
    </row>
    <row r="56" spans="1:26" ht="30.6" customHeight="1" x14ac:dyDescent="0.25">
      <c r="B56" s="94" t="s">
        <v>20</v>
      </c>
      <c r="C56" s="95">
        <f>+K52</f>
        <v>26</v>
      </c>
      <c r="D56" s="127" t="s">
        <v>68</v>
      </c>
      <c r="E56" s="69"/>
      <c r="F56" s="96"/>
      <c r="G56" s="96"/>
      <c r="H56" s="96"/>
      <c r="I56" s="96"/>
      <c r="J56" s="96"/>
      <c r="K56" s="96"/>
      <c r="L56" s="96"/>
      <c r="M56" s="96"/>
    </row>
    <row r="57" spans="1:26" ht="30" customHeight="1" x14ac:dyDescent="0.25">
      <c r="B57" s="94" t="s">
        <v>24</v>
      </c>
      <c r="C57" s="95">
        <f>+M52</f>
        <v>5217</v>
      </c>
      <c r="D57" s="127" t="s">
        <v>68</v>
      </c>
      <c r="E57" s="69"/>
    </row>
    <row r="58" spans="1:26" x14ac:dyDescent="0.25">
      <c r="B58" s="97"/>
      <c r="C58" s="437"/>
      <c r="D58" s="437"/>
      <c r="E58" s="437"/>
      <c r="F58" s="437"/>
      <c r="G58" s="437"/>
      <c r="H58" s="437"/>
      <c r="I58" s="437"/>
      <c r="J58" s="437"/>
      <c r="K58" s="437"/>
      <c r="L58" s="437"/>
      <c r="M58" s="437"/>
      <c r="N58" s="437"/>
    </row>
    <row r="59" spans="1:26" ht="28.15" customHeight="1" thickBot="1" x14ac:dyDescent="0.3"/>
    <row r="60" spans="1:26" ht="27" thickBot="1" x14ac:dyDescent="0.3">
      <c r="B60" s="438" t="s">
        <v>100</v>
      </c>
      <c r="C60" s="438"/>
      <c r="D60" s="438"/>
      <c r="E60" s="438"/>
      <c r="F60" s="438"/>
      <c r="G60" s="438"/>
      <c r="H60" s="438"/>
      <c r="I60" s="438"/>
      <c r="J60" s="438"/>
      <c r="K60" s="438"/>
      <c r="L60" s="438"/>
      <c r="M60" s="438"/>
      <c r="N60" s="438"/>
    </row>
    <row r="63" spans="1:26" ht="109.5" customHeight="1" x14ac:dyDescent="0.25">
      <c r="B63" s="20" t="s">
        <v>148</v>
      </c>
      <c r="C63" s="20" t="s">
        <v>2</v>
      </c>
      <c r="D63" s="20" t="s">
        <v>102</v>
      </c>
      <c r="E63" s="20" t="s">
        <v>101</v>
      </c>
      <c r="F63" s="20" t="s">
        <v>103</v>
      </c>
      <c r="G63" s="20" t="s">
        <v>104</v>
      </c>
      <c r="H63" s="20" t="s">
        <v>105</v>
      </c>
      <c r="I63" s="20" t="s">
        <v>106</v>
      </c>
      <c r="J63" s="20" t="s">
        <v>107</v>
      </c>
      <c r="K63" s="20" t="s">
        <v>108</v>
      </c>
      <c r="L63" s="20" t="s">
        <v>109</v>
      </c>
      <c r="M63" s="126" t="s">
        <v>110</v>
      </c>
      <c r="N63" s="126" t="s">
        <v>111</v>
      </c>
      <c r="O63" s="439" t="s">
        <v>3</v>
      </c>
      <c r="P63" s="440"/>
      <c r="Q63" s="20" t="s">
        <v>17</v>
      </c>
    </row>
    <row r="64" spans="1:26" x14ac:dyDescent="0.25">
      <c r="B64" s="98" t="s">
        <v>254</v>
      </c>
      <c r="C64" s="98" t="s">
        <v>255</v>
      </c>
      <c r="D64" s="43" t="s">
        <v>259</v>
      </c>
      <c r="E64" s="43">
        <v>260</v>
      </c>
      <c r="F64" s="99" t="s">
        <v>195</v>
      </c>
      <c r="G64" s="99" t="s">
        <v>135</v>
      </c>
      <c r="H64" s="99" t="s">
        <v>195</v>
      </c>
      <c r="I64" s="98" t="s">
        <v>195</v>
      </c>
      <c r="J64" s="98" t="s">
        <v>135</v>
      </c>
      <c r="K64" s="69" t="s">
        <v>135</v>
      </c>
      <c r="L64" s="69" t="s">
        <v>135</v>
      </c>
      <c r="M64" s="69" t="s">
        <v>135</v>
      </c>
      <c r="N64" s="69" t="s">
        <v>135</v>
      </c>
      <c r="O64" s="428"/>
      <c r="P64" s="429"/>
      <c r="Q64" s="69" t="s">
        <v>135</v>
      </c>
    </row>
    <row r="65" spans="2:17" x14ac:dyDescent="0.25">
      <c r="B65" s="98" t="s">
        <v>256</v>
      </c>
      <c r="C65" s="98" t="s">
        <v>257</v>
      </c>
      <c r="D65" s="43" t="s">
        <v>258</v>
      </c>
      <c r="E65" s="43">
        <v>300</v>
      </c>
      <c r="F65" s="99" t="s">
        <v>195</v>
      </c>
      <c r="G65" s="99" t="s">
        <v>195</v>
      </c>
      <c r="H65" s="99" t="s">
        <v>195</v>
      </c>
      <c r="I65" s="98" t="s">
        <v>135</v>
      </c>
      <c r="J65" s="98" t="s">
        <v>135</v>
      </c>
      <c r="K65" s="69" t="s">
        <v>135</v>
      </c>
      <c r="L65" s="69" t="s">
        <v>135</v>
      </c>
      <c r="M65" s="69" t="s">
        <v>135</v>
      </c>
      <c r="N65" s="69" t="s">
        <v>135</v>
      </c>
      <c r="O65" s="428"/>
      <c r="P65" s="429"/>
      <c r="Q65" s="69" t="s">
        <v>135</v>
      </c>
    </row>
    <row r="66" spans="2:17" x14ac:dyDescent="0.25">
      <c r="B66" s="44" t="s">
        <v>1</v>
      </c>
    </row>
    <row r="67" spans="2:17" x14ac:dyDescent="0.25">
      <c r="B67" s="44" t="s">
        <v>36</v>
      </c>
    </row>
    <row r="68" spans="2:17" x14ac:dyDescent="0.25">
      <c r="B68" s="44" t="s">
        <v>61</v>
      </c>
    </row>
    <row r="71" spans="2:17" ht="26.25" x14ac:dyDescent="0.25">
      <c r="B71" s="433" t="s">
        <v>37</v>
      </c>
      <c r="C71" s="434"/>
      <c r="D71" s="434"/>
      <c r="E71" s="434"/>
      <c r="F71" s="434"/>
      <c r="G71" s="434"/>
      <c r="H71" s="434"/>
      <c r="I71" s="434"/>
      <c r="J71" s="434"/>
      <c r="K71" s="434"/>
      <c r="L71" s="434"/>
      <c r="M71" s="434"/>
      <c r="N71" s="434"/>
      <c r="O71" s="434"/>
      <c r="P71" s="434"/>
      <c r="Q71" s="434"/>
    </row>
    <row r="76" spans="2:17" ht="76.5" customHeight="1" x14ac:dyDescent="0.25">
      <c r="B76" s="441" t="s">
        <v>0</v>
      </c>
      <c r="C76" s="441" t="s">
        <v>38</v>
      </c>
      <c r="D76" s="441" t="s">
        <v>39</v>
      </c>
      <c r="E76" s="441" t="s">
        <v>112</v>
      </c>
      <c r="F76" s="441" t="s">
        <v>114</v>
      </c>
      <c r="G76" s="441" t="s">
        <v>115</v>
      </c>
      <c r="H76" s="441" t="s">
        <v>116</v>
      </c>
      <c r="I76" s="441" t="s">
        <v>113</v>
      </c>
      <c r="J76" s="439" t="s">
        <v>117</v>
      </c>
      <c r="K76" s="443"/>
      <c r="L76" s="440"/>
      <c r="M76" s="441" t="s">
        <v>121</v>
      </c>
      <c r="N76" s="441" t="s">
        <v>40</v>
      </c>
      <c r="O76" s="441" t="s">
        <v>41</v>
      </c>
      <c r="P76" s="445" t="s">
        <v>3</v>
      </c>
      <c r="Q76" s="446"/>
    </row>
    <row r="77" spans="2:17" ht="76.5" customHeight="1" x14ac:dyDescent="0.25">
      <c r="B77" s="442"/>
      <c r="C77" s="442"/>
      <c r="D77" s="442"/>
      <c r="E77" s="442"/>
      <c r="F77" s="442"/>
      <c r="G77" s="442"/>
      <c r="H77" s="442"/>
      <c r="I77" s="442"/>
      <c r="J77" s="20" t="s">
        <v>118</v>
      </c>
      <c r="K77" s="20" t="s">
        <v>262</v>
      </c>
      <c r="L77" s="20" t="s">
        <v>120</v>
      </c>
      <c r="M77" s="442"/>
      <c r="N77" s="442"/>
      <c r="O77" s="442"/>
      <c r="P77" s="447"/>
      <c r="Q77" s="448"/>
    </row>
    <row r="78" spans="2:17" ht="408.75" customHeight="1" x14ac:dyDescent="0.25">
      <c r="B78" s="455" t="s">
        <v>42</v>
      </c>
      <c r="C78" s="455" t="s">
        <v>260</v>
      </c>
      <c r="D78" s="422" t="s">
        <v>268</v>
      </c>
      <c r="E78" s="422">
        <v>36270161</v>
      </c>
      <c r="F78" s="502" t="s">
        <v>273</v>
      </c>
      <c r="G78" s="502" t="s">
        <v>261</v>
      </c>
      <c r="H78" s="457">
        <v>32593</v>
      </c>
      <c r="I78" s="422" t="s">
        <v>195</v>
      </c>
      <c r="J78" s="101" t="s">
        <v>244</v>
      </c>
      <c r="K78" s="101" t="s">
        <v>264</v>
      </c>
      <c r="L78" s="152" t="s">
        <v>269</v>
      </c>
      <c r="M78" s="422" t="s">
        <v>135</v>
      </c>
      <c r="N78" s="422" t="s">
        <v>135</v>
      </c>
      <c r="O78" s="422" t="s">
        <v>135</v>
      </c>
      <c r="P78" s="415"/>
      <c r="Q78" s="416"/>
    </row>
    <row r="79" spans="2:17" ht="113.25" customHeight="1" x14ac:dyDescent="0.25">
      <c r="B79" s="465"/>
      <c r="C79" s="465"/>
      <c r="D79" s="451"/>
      <c r="E79" s="451"/>
      <c r="F79" s="503"/>
      <c r="G79" s="503"/>
      <c r="H79" s="505"/>
      <c r="I79" s="451"/>
      <c r="J79" s="101" t="s">
        <v>263</v>
      </c>
      <c r="K79" s="101" t="s">
        <v>270</v>
      </c>
      <c r="L79" s="101" t="s">
        <v>265</v>
      </c>
      <c r="M79" s="451"/>
      <c r="N79" s="451"/>
      <c r="O79" s="451"/>
      <c r="P79" s="506"/>
      <c r="Q79" s="507"/>
    </row>
    <row r="80" spans="2:17" ht="113.25" customHeight="1" x14ac:dyDescent="0.25">
      <c r="B80" s="456"/>
      <c r="C80" s="456"/>
      <c r="D80" s="423"/>
      <c r="E80" s="423"/>
      <c r="F80" s="504"/>
      <c r="G80" s="504"/>
      <c r="H80" s="458"/>
      <c r="I80" s="423"/>
      <c r="J80" s="101" t="s">
        <v>267</v>
      </c>
      <c r="K80" s="101" t="s">
        <v>271</v>
      </c>
      <c r="L80" s="152" t="s">
        <v>266</v>
      </c>
      <c r="M80" s="423"/>
      <c r="N80" s="423"/>
      <c r="O80" s="423"/>
      <c r="P80" s="417"/>
      <c r="Q80" s="418"/>
    </row>
    <row r="81" spans="2:17" ht="222.75" customHeight="1" x14ac:dyDescent="0.25">
      <c r="B81" s="106" t="s">
        <v>43</v>
      </c>
      <c r="C81" s="106" t="s">
        <v>260</v>
      </c>
      <c r="D81" s="101" t="s">
        <v>272</v>
      </c>
      <c r="E81" s="130">
        <v>1053770797</v>
      </c>
      <c r="F81" s="152" t="s">
        <v>274</v>
      </c>
      <c r="G81" s="152" t="s">
        <v>275</v>
      </c>
      <c r="H81" s="150">
        <v>41180</v>
      </c>
      <c r="I81" s="130" t="s">
        <v>276</v>
      </c>
      <c r="J81" s="142" t="s">
        <v>244</v>
      </c>
      <c r="K81" s="101" t="s">
        <v>277</v>
      </c>
      <c r="L81" s="152" t="s">
        <v>278</v>
      </c>
      <c r="M81" s="145" t="s">
        <v>135</v>
      </c>
      <c r="N81" s="145" t="s">
        <v>135</v>
      </c>
      <c r="O81" s="145" t="s">
        <v>135</v>
      </c>
      <c r="P81" s="449"/>
      <c r="Q81" s="449"/>
    </row>
    <row r="82" spans="2:17" ht="401.25" customHeight="1" x14ac:dyDescent="0.25">
      <c r="B82" s="455" t="s">
        <v>42</v>
      </c>
      <c r="C82" s="455" t="s">
        <v>279</v>
      </c>
      <c r="D82" s="455" t="s">
        <v>280</v>
      </c>
      <c r="E82" s="455">
        <v>40778927</v>
      </c>
      <c r="F82" s="455" t="s">
        <v>281</v>
      </c>
      <c r="G82" s="455" t="s">
        <v>282</v>
      </c>
      <c r="H82" s="455">
        <v>41355</v>
      </c>
      <c r="I82" s="455" t="s">
        <v>195</v>
      </c>
      <c r="J82" s="101" t="s">
        <v>244</v>
      </c>
      <c r="K82" s="101" t="s">
        <v>283</v>
      </c>
      <c r="L82" s="152" t="s">
        <v>269</v>
      </c>
      <c r="M82" s="422" t="s">
        <v>135</v>
      </c>
      <c r="N82" s="422" t="s">
        <v>135</v>
      </c>
      <c r="O82" s="422" t="s">
        <v>135</v>
      </c>
      <c r="P82" s="449"/>
      <c r="Q82" s="449"/>
    </row>
    <row r="83" spans="2:17" ht="75" customHeight="1" x14ac:dyDescent="0.25">
      <c r="B83" s="465"/>
      <c r="C83" s="465"/>
      <c r="D83" s="465"/>
      <c r="E83" s="465"/>
      <c r="F83" s="465"/>
      <c r="G83" s="465"/>
      <c r="H83" s="465"/>
      <c r="I83" s="465"/>
      <c r="J83" s="101" t="s">
        <v>284</v>
      </c>
      <c r="K83" s="101" t="s">
        <v>285</v>
      </c>
      <c r="L83" s="152" t="s">
        <v>286</v>
      </c>
      <c r="M83" s="451"/>
      <c r="N83" s="451"/>
      <c r="O83" s="451"/>
      <c r="P83" s="449"/>
      <c r="Q83" s="449"/>
    </row>
    <row r="84" spans="2:17" ht="75" customHeight="1" x14ac:dyDescent="0.25">
      <c r="B84" s="456"/>
      <c r="C84" s="456"/>
      <c r="D84" s="456"/>
      <c r="E84" s="456"/>
      <c r="F84" s="456"/>
      <c r="G84" s="456"/>
      <c r="H84" s="456"/>
      <c r="I84" s="456"/>
      <c r="J84" s="101" t="s">
        <v>267</v>
      </c>
      <c r="K84" s="101" t="s">
        <v>287</v>
      </c>
      <c r="L84" s="152" t="s">
        <v>288</v>
      </c>
      <c r="M84" s="423"/>
      <c r="N84" s="423"/>
      <c r="O84" s="423"/>
      <c r="P84" s="449"/>
      <c r="Q84" s="449"/>
    </row>
    <row r="85" spans="2:17" ht="222.75" customHeight="1" x14ac:dyDescent="0.25">
      <c r="B85" s="422" t="s">
        <v>43</v>
      </c>
      <c r="C85" s="422" t="s">
        <v>299</v>
      </c>
      <c r="D85" s="449" t="s">
        <v>289</v>
      </c>
      <c r="E85" s="449">
        <v>1075230821</v>
      </c>
      <c r="F85" s="449" t="s">
        <v>290</v>
      </c>
      <c r="G85" s="449" t="s">
        <v>291</v>
      </c>
      <c r="H85" s="449">
        <v>41698</v>
      </c>
      <c r="I85" s="449" t="s">
        <v>292</v>
      </c>
      <c r="J85" s="101" t="s">
        <v>244</v>
      </c>
      <c r="K85" s="101" t="s">
        <v>293</v>
      </c>
      <c r="L85" s="152" t="s">
        <v>278</v>
      </c>
      <c r="M85" s="449" t="s">
        <v>135</v>
      </c>
      <c r="N85" s="449" t="s">
        <v>135</v>
      </c>
      <c r="O85" s="449" t="s">
        <v>135</v>
      </c>
      <c r="P85" s="449"/>
      <c r="Q85" s="449"/>
    </row>
    <row r="86" spans="2:17" ht="98.25" customHeight="1" x14ac:dyDescent="0.25">
      <c r="B86" s="451"/>
      <c r="C86" s="451"/>
      <c r="D86" s="449"/>
      <c r="E86" s="449"/>
      <c r="F86" s="449"/>
      <c r="G86" s="449"/>
      <c r="H86" s="449"/>
      <c r="I86" s="449"/>
      <c r="J86" s="101" t="s">
        <v>291</v>
      </c>
      <c r="K86" s="101" t="s">
        <v>294</v>
      </c>
      <c r="L86" s="152" t="s">
        <v>295</v>
      </c>
      <c r="M86" s="449"/>
      <c r="N86" s="449"/>
      <c r="O86" s="449"/>
      <c r="P86" s="449"/>
      <c r="Q86" s="449"/>
    </row>
    <row r="87" spans="2:17" ht="100.5" customHeight="1" x14ac:dyDescent="0.25">
      <c r="B87" s="451"/>
      <c r="C87" s="451"/>
      <c r="D87" s="449"/>
      <c r="E87" s="449"/>
      <c r="F87" s="449"/>
      <c r="G87" s="449"/>
      <c r="H87" s="449"/>
      <c r="I87" s="449"/>
      <c r="J87" s="69" t="s">
        <v>296</v>
      </c>
      <c r="K87" s="69" t="s">
        <v>297</v>
      </c>
      <c r="L87" s="101" t="s">
        <v>298</v>
      </c>
      <c r="M87" s="449"/>
      <c r="N87" s="449"/>
      <c r="O87" s="449"/>
      <c r="P87" s="449"/>
      <c r="Q87" s="449"/>
    </row>
    <row r="88" spans="2:17" ht="100.5" customHeight="1" x14ac:dyDescent="0.25">
      <c r="B88" s="451"/>
      <c r="C88" s="451"/>
      <c r="D88" s="444" t="s">
        <v>300</v>
      </c>
      <c r="E88" s="444">
        <v>52159470</v>
      </c>
      <c r="F88" s="444" t="s">
        <v>290</v>
      </c>
      <c r="G88" s="444" t="s">
        <v>301</v>
      </c>
      <c r="H88" s="444">
        <v>41811</v>
      </c>
      <c r="I88" s="444" t="s">
        <v>302</v>
      </c>
      <c r="J88" s="101" t="s">
        <v>244</v>
      </c>
      <c r="K88" s="69" t="s">
        <v>303</v>
      </c>
      <c r="L88" s="101" t="s">
        <v>304</v>
      </c>
      <c r="M88" s="449" t="s">
        <v>135</v>
      </c>
      <c r="N88" s="449" t="s">
        <v>135</v>
      </c>
      <c r="O88" s="449" t="s">
        <v>135</v>
      </c>
      <c r="P88" s="449"/>
      <c r="Q88" s="449"/>
    </row>
    <row r="89" spans="2:17" ht="100.5" customHeight="1" x14ac:dyDescent="0.25">
      <c r="B89" s="451"/>
      <c r="C89" s="451"/>
      <c r="D89" s="444"/>
      <c r="E89" s="444"/>
      <c r="F89" s="444"/>
      <c r="G89" s="444"/>
      <c r="H89" s="444"/>
      <c r="I89" s="444"/>
      <c r="J89" s="101" t="s">
        <v>305</v>
      </c>
      <c r="K89" s="167" t="s">
        <v>306</v>
      </c>
      <c r="L89" s="101" t="s">
        <v>307</v>
      </c>
      <c r="M89" s="449"/>
      <c r="N89" s="449"/>
      <c r="O89" s="449"/>
      <c r="P89" s="449"/>
      <c r="Q89" s="449"/>
    </row>
    <row r="90" spans="2:17" ht="100.5" customHeight="1" x14ac:dyDescent="0.25">
      <c r="B90" s="423"/>
      <c r="C90" s="423"/>
      <c r="D90" s="444"/>
      <c r="E90" s="444"/>
      <c r="F90" s="444"/>
      <c r="G90" s="444"/>
      <c r="H90" s="444"/>
      <c r="I90" s="444"/>
      <c r="J90" s="101" t="s">
        <v>308</v>
      </c>
      <c r="K90" s="101" t="s">
        <v>309</v>
      </c>
      <c r="L90" s="101" t="s">
        <v>310</v>
      </c>
      <c r="M90" s="449"/>
      <c r="N90" s="449"/>
      <c r="O90" s="449"/>
      <c r="P90" s="449"/>
      <c r="Q90" s="449"/>
    </row>
    <row r="91" spans="2:17" ht="15.75" thickBot="1" x14ac:dyDescent="0.3">
      <c r="B91" s="166"/>
      <c r="P91" s="61"/>
      <c r="Q91" s="61"/>
    </row>
    <row r="92" spans="2:17" ht="27" thickBot="1" x14ac:dyDescent="0.3">
      <c r="B92" s="430" t="s">
        <v>45</v>
      </c>
      <c r="C92" s="431"/>
      <c r="D92" s="431"/>
      <c r="E92" s="431"/>
      <c r="F92" s="431"/>
      <c r="G92" s="431"/>
      <c r="H92" s="431"/>
      <c r="I92" s="431"/>
      <c r="J92" s="431"/>
      <c r="K92" s="431"/>
      <c r="L92" s="431"/>
      <c r="M92" s="431"/>
      <c r="N92" s="432"/>
      <c r="P92" s="61"/>
      <c r="Q92" s="61"/>
    </row>
    <row r="93" spans="2:17" x14ac:dyDescent="0.25">
      <c r="P93" s="61"/>
      <c r="Q93" s="61"/>
    </row>
    <row r="95" spans="2:17" ht="46.15" customHeight="1" x14ac:dyDescent="0.25">
      <c r="B95" s="9" t="s">
        <v>32</v>
      </c>
      <c r="C95" s="9" t="s">
        <v>46</v>
      </c>
      <c r="D95" s="439" t="s">
        <v>3</v>
      </c>
      <c r="E95" s="440"/>
    </row>
    <row r="96" spans="2:17" ht="46.9" customHeight="1" x14ac:dyDescent="0.25">
      <c r="B96" s="101" t="s">
        <v>122</v>
      </c>
      <c r="C96" s="127" t="s">
        <v>135</v>
      </c>
      <c r="D96" s="449"/>
      <c r="E96" s="449"/>
    </row>
    <row r="99" spans="1:26" ht="26.25" x14ac:dyDescent="0.25">
      <c r="B99" s="433" t="s">
        <v>63</v>
      </c>
      <c r="C99" s="434"/>
      <c r="D99" s="434"/>
      <c r="E99" s="434"/>
      <c r="F99" s="434"/>
      <c r="G99" s="434"/>
      <c r="H99" s="434"/>
      <c r="I99" s="434"/>
      <c r="J99" s="434"/>
      <c r="K99" s="434"/>
      <c r="L99" s="434"/>
      <c r="M99" s="434"/>
      <c r="N99" s="434"/>
      <c r="O99" s="434"/>
      <c r="P99" s="434"/>
      <c r="Q99" s="434"/>
    </row>
    <row r="101" spans="1:26" x14ac:dyDescent="0.25">
      <c r="B101" s="54"/>
    </row>
    <row r="102" spans="1:26" ht="26.25" x14ac:dyDescent="0.25">
      <c r="B102" s="433" t="s">
        <v>53</v>
      </c>
      <c r="C102" s="434"/>
      <c r="D102" s="434"/>
      <c r="E102" s="434"/>
      <c r="F102" s="434"/>
      <c r="G102" s="434"/>
      <c r="H102" s="434"/>
      <c r="I102" s="434"/>
      <c r="J102" s="434"/>
      <c r="K102" s="434"/>
      <c r="L102" s="434"/>
      <c r="M102" s="434"/>
      <c r="N102" s="434"/>
      <c r="O102" s="434"/>
      <c r="P102" s="434"/>
      <c r="Q102" s="434"/>
    </row>
    <row r="104" spans="1:26" ht="15.75" thickBot="1" x14ac:dyDescent="0.3">
      <c r="M104" s="73"/>
      <c r="N104" s="73"/>
    </row>
    <row r="105" spans="1:26" s="54" customFormat="1" ht="109.5" customHeight="1" x14ac:dyDescent="0.25">
      <c r="B105" s="18" t="s">
        <v>144</v>
      </c>
      <c r="C105" s="18" t="s">
        <v>145</v>
      </c>
      <c r="D105" s="18" t="s">
        <v>146</v>
      </c>
      <c r="E105" s="18" t="s">
        <v>44</v>
      </c>
      <c r="F105" s="18" t="s">
        <v>21</v>
      </c>
      <c r="G105" s="18" t="s">
        <v>99</v>
      </c>
      <c r="H105" s="18" t="s">
        <v>16</v>
      </c>
      <c r="I105" s="18" t="s">
        <v>9</v>
      </c>
      <c r="J105" s="18" t="s">
        <v>30</v>
      </c>
      <c r="K105" s="18" t="s">
        <v>60</v>
      </c>
      <c r="L105" s="18" t="s">
        <v>19</v>
      </c>
      <c r="M105" s="17" t="s">
        <v>25</v>
      </c>
      <c r="N105" s="18" t="s">
        <v>147</v>
      </c>
      <c r="O105" s="18" t="s">
        <v>35</v>
      </c>
      <c r="P105" s="19" t="s">
        <v>10</v>
      </c>
      <c r="Q105" s="19" t="s">
        <v>18</v>
      </c>
    </row>
    <row r="106" spans="1:26" s="86" customFormat="1" x14ac:dyDescent="0.25">
      <c r="A106" s="74">
        <v>1</v>
      </c>
      <c r="B106" s="75"/>
      <c r="C106" s="76"/>
      <c r="D106" s="75"/>
      <c r="E106" s="77"/>
      <c r="F106" s="78"/>
      <c r="G106" s="79"/>
      <c r="H106" s="80"/>
      <c r="I106" s="81"/>
      <c r="J106" s="81"/>
      <c r="K106" s="81"/>
      <c r="L106" s="81"/>
      <c r="M106" s="82"/>
      <c r="N106" s="82">
        <f>+M106*G106</f>
        <v>0</v>
      </c>
      <c r="O106" s="83"/>
      <c r="P106" s="83"/>
      <c r="Q106" s="84"/>
      <c r="R106" s="85"/>
      <c r="S106" s="85"/>
      <c r="T106" s="85"/>
      <c r="U106" s="85"/>
      <c r="V106" s="85"/>
      <c r="W106" s="85"/>
      <c r="X106" s="85"/>
      <c r="Y106" s="85"/>
      <c r="Z106" s="85"/>
    </row>
    <row r="107" spans="1:26" s="86" customFormat="1" x14ac:dyDescent="0.25">
      <c r="A107" s="74">
        <f>+A106+1</f>
        <v>2</v>
      </c>
      <c r="B107" s="75"/>
      <c r="C107" s="76"/>
      <c r="D107" s="75"/>
      <c r="E107" s="77"/>
      <c r="F107" s="78"/>
      <c r="G107" s="78"/>
      <c r="H107" s="78"/>
      <c r="I107" s="81"/>
      <c r="J107" s="81"/>
      <c r="K107" s="81"/>
      <c r="L107" s="81"/>
      <c r="M107" s="82"/>
      <c r="N107" s="82"/>
      <c r="O107" s="83"/>
      <c r="P107" s="83"/>
      <c r="Q107" s="84"/>
      <c r="R107" s="85"/>
      <c r="S107" s="85"/>
      <c r="T107" s="85"/>
      <c r="U107" s="85"/>
      <c r="V107" s="85"/>
      <c r="W107" s="85"/>
      <c r="X107" s="85"/>
      <c r="Y107" s="85"/>
      <c r="Z107" s="85"/>
    </row>
    <row r="108" spans="1:26" s="86" customFormat="1" x14ac:dyDescent="0.25">
      <c r="A108" s="74">
        <f t="shared" ref="A108:A113" si="1">+A107+1</f>
        <v>3</v>
      </c>
      <c r="B108" s="75"/>
      <c r="C108" s="76"/>
      <c r="D108" s="75"/>
      <c r="E108" s="77"/>
      <c r="F108" s="78"/>
      <c r="G108" s="78"/>
      <c r="H108" s="78"/>
      <c r="I108" s="81"/>
      <c r="J108" s="81"/>
      <c r="K108" s="81"/>
      <c r="L108" s="81"/>
      <c r="M108" s="82"/>
      <c r="N108" s="82"/>
      <c r="O108" s="83"/>
      <c r="P108" s="83"/>
      <c r="Q108" s="84"/>
      <c r="R108" s="85"/>
      <c r="S108" s="85"/>
      <c r="T108" s="85"/>
      <c r="U108" s="85"/>
      <c r="V108" s="85"/>
      <c r="W108" s="85"/>
      <c r="X108" s="85"/>
      <c r="Y108" s="85"/>
      <c r="Z108" s="85"/>
    </row>
    <row r="109" spans="1:26" s="86" customFormat="1" x14ac:dyDescent="0.25">
      <c r="A109" s="74">
        <f t="shared" si="1"/>
        <v>4</v>
      </c>
      <c r="B109" s="75"/>
      <c r="C109" s="76"/>
      <c r="D109" s="75"/>
      <c r="E109" s="77"/>
      <c r="F109" s="78"/>
      <c r="G109" s="78"/>
      <c r="H109" s="78"/>
      <c r="I109" s="81"/>
      <c r="J109" s="81"/>
      <c r="K109" s="81"/>
      <c r="L109" s="81"/>
      <c r="M109" s="82"/>
      <c r="N109" s="82"/>
      <c r="O109" s="83"/>
      <c r="P109" s="83"/>
      <c r="Q109" s="84"/>
      <c r="R109" s="85"/>
      <c r="S109" s="85"/>
      <c r="T109" s="85"/>
      <c r="U109" s="85"/>
      <c r="V109" s="85"/>
      <c r="W109" s="85"/>
      <c r="X109" s="85"/>
      <c r="Y109" s="85"/>
      <c r="Z109" s="85"/>
    </row>
    <row r="110" spans="1:26" s="86" customFormat="1" x14ac:dyDescent="0.25">
      <c r="A110" s="74">
        <f t="shared" si="1"/>
        <v>5</v>
      </c>
      <c r="B110" s="75"/>
      <c r="C110" s="76"/>
      <c r="D110" s="75"/>
      <c r="E110" s="77"/>
      <c r="F110" s="78"/>
      <c r="G110" s="78"/>
      <c r="H110" s="78"/>
      <c r="I110" s="81"/>
      <c r="J110" s="81"/>
      <c r="K110" s="81"/>
      <c r="L110" s="81"/>
      <c r="M110" s="82"/>
      <c r="N110" s="82"/>
      <c r="O110" s="83"/>
      <c r="P110" s="83"/>
      <c r="Q110" s="84"/>
      <c r="R110" s="85"/>
      <c r="S110" s="85"/>
      <c r="T110" s="85"/>
      <c r="U110" s="85"/>
      <c r="V110" s="85"/>
      <c r="W110" s="85"/>
      <c r="X110" s="85"/>
      <c r="Y110" s="85"/>
      <c r="Z110" s="85"/>
    </row>
    <row r="111" spans="1:26" s="86" customFormat="1" x14ac:dyDescent="0.25">
      <c r="A111" s="74">
        <f t="shared" si="1"/>
        <v>6</v>
      </c>
      <c r="B111" s="75"/>
      <c r="C111" s="76"/>
      <c r="D111" s="75"/>
      <c r="E111" s="77"/>
      <c r="F111" s="78"/>
      <c r="G111" s="78"/>
      <c r="H111" s="78"/>
      <c r="I111" s="81"/>
      <c r="J111" s="81"/>
      <c r="K111" s="81"/>
      <c r="L111" s="81"/>
      <c r="M111" s="82"/>
      <c r="N111" s="82"/>
      <c r="O111" s="83"/>
      <c r="P111" s="83"/>
      <c r="Q111" s="84"/>
      <c r="R111" s="85"/>
      <c r="S111" s="85"/>
      <c r="T111" s="85"/>
      <c r="U111" s="85"/>
      <c r="V111" s="85"/>
      <c r="W111" s="85"/>
      <c r="X111" s="85"/>
      <c r="Y111" s="85"/>
      <c r="Z111" s="85"/>
    </row>
    <row r="112" spans="1:26" s="86" customFormat="1" x14ac:dyDescent="0.25">
      <c r="A112" s="74">
        <f t="shared" si="1"/>
        <v>7</v>
      </c>
      <c r="B112" s="75"/>
      <c r="C112" s="76"/>
      <c r="D112" s="75"/>
      <c r="E112" s="77"/>
      <c r="F112" s="78"/>
      <c r="G112" s="78"/>
      <c r="H112" s="78"/>
      <c r="I112" s="81"/>
      <c r="J112" s="81"/>
      <c r="K112" s="81"/>
      <c r="L112" s="81"/>
      <c r="M112" s="82"/>
      <c r="N112" s="82"/>
      <c r="O112" s="83"/>
      <c r="P112" s="83"/>
      <c r="Q112" s="84"/>
      <c r="R112" s="85"/>
      <c r="S112" s="85"/>
      <c r="T112" s="85"/>
      <c r="U112" s="85"/>
      <c r="V112" s="85"/>
      <c r="W112" s="85"/>
      <c r="X112" s="85"/>
      <c r="Y112" s="85"/>
      <c r="Z112" s="85"/>
    </row>
    <row r="113" spans="1:26" s="86" customFormat="1" x14ac:dyDescent="0.25">
      <c r="A113" s="74">
        <f t="shared" si="1"/>
        <v>8</v>
      </c>
      <c r="B113" s="75"/>
      <c r="C113" s="76"/>
      <c r="D113" s="75"/>
      <c r="E113" s="77"/>
      <c r="F113" s="78"/>
      <c r="G113" s="78"/>
      <c r="H113" s="78"/>
      <c r="I113" s="81"/>
      <c r="J113" s="81"/>
      <c r="K113" s="81"/>
      <c r="L113" s="81"/>
      <c r="M113" s="82"/>
      <c r="N113" s="82"/>
      <c r="O113" s="83"/>
      <c r="P113" s="83"/>
      <c r="Q113" s="84"/>
      <c r="R113" s="85"/>
      <c r="S113" s="85"/>
      <c r="T113" s="85"/>
      <c r="U113" s="85"/>
      <c r="V113" s="85"/>
      <c r="W113" s="85"/>
      <c r="X113" s="85"/>
      <c r="Y113" s="85"/>
      <c r="Z113" s="85"/>
    </row>
    <row r="114" spans="1:26" s="86" customFormat="1" x14ac:dyDescent="0.25">
      <c r="A114" s="74"/>
      <c r="B114" s="87" t="s">
        <v>15</v>
      </c>
      <c r="C114" s="76"/>
      <c r="D114" s="75"/>
      <c r="E114" s="77"/>
      <c r="F114" s="78"/>
      <c r="G114" s="78"/>
      <c r="H114" s="78"/>
      <c r="I114" s="81"/>
      <c r="J114" s="81"/>
      <c r="K114" s="88">
        <f t="shared" ref="K114:N114" si="2">SUM(K106:K113)</f>
        <v>0</v>
      </c>
      <c r="L114" s="88">
        <f t="shared" si="2"/>
        <v>0</v>
      </c>
      <c r="M114" s="89">
        <f t="shared" si="2"/>
        <v>0</v>
      </c>
      <c r="N114" s="88">
        <f t="shared" si="2"/>
        <v>0</v>
      </c>
      <c r="O114" s="83"/>
      <c r="P114" s="83"/>
      <c r="Q114" s="90"/>
    </row>
    <row r="115" spans="1:26" x14ac:dyDescent="0.25">
      <c r="E115" s="91"/>
    </row>
    <row r="116" spans="1:26" ht="18.75" x14ac:dyDescent="0.25">
      <c r="B116" s="94" t="s">
        <v>31</v>
      </c>
      <c r="C116" s="10">
        <f>+K114</f>
        <v>0</v>
      </c>
      <c r="H116" s="96"/>
      <c r="I116" s="96"/>
      <c r="J116" s="96"/>
      <c r="K116" s="96"/>
      <c r="L116" s="96"/>
      <c r="M116" s="96"/>
    </row>
    <row r="118" spans="1:26" ht="15.75" thickBot="1" x14ac:dyDescent="0.3"/>
    <row r="119" spans="1:26" ht="37.15" customHeight="1" thickBot="1" x14ac:dyDescent="0.3">
      <c r="B119" s="11" t="s">
        <v>48</v>
      </c>
      <c r="C119" s="12" t="s">
        <v>49</v>
      </c>
      <c r="D119" s="11" t="s">
        <v>50</v>
      </c>
      <c r="E119" s="12" t="s">
        <v>54</v>
      </c>
    </row>
    <row r="120" spans="1:26" ht="41.45" customHeight="1" x14ac:dyDescent="0.25">
      <c r="B120" s="8" t="s">
        <v>123</v>
      </c>
      <c r="C120" s="102">
        <v>20</v>
      </c>
      <c r="D120" s="102"/>
      <c r="E120" s="450">
        <f>+D120+D121+D122</f>
        <v>0</v>
      </c>
    </row>
    <row r="121" spans="1:26" x14ac:dyDescent="0.25">
      <c r="B121" s="8" t="s">
        <v>124</v>
      </c>
      <c r="C121" s="127">
        <v>30</v>
      </c>
      <c r="D121" s="127">
        <v>0</v>
      </c>
      <c r="E121" s="451"/>
    </row>
    <row r="122" spans="1:26" ht="15.75" thickBot="1" x14ac:dyDescent="0.3">
      <c r="B122" s="8" t="s">
        <v>125</v>
      </c>
      <c r="C122" s="103">
        <v>40</v>
      </c>
      <c r="D122" s="103">
        <v>0</v>
      </c>
      <c r="E122" s="452"/>
    </row>
    <row r="124" spans="1:26" ht="15.75" thickBot="1" x14ac:dyDescent="0.3"/>
    <row r="125" spans="1:26" ht="27" thickBot="1" x14ac:dyDescent="0.3">
      <c r="B125" s="430" t="s">
        <v>51</v>
      </c>
      <c r="C125" s="431"/>
      <c r="D125" s="431"/>
      <c r="E125" s="431"/>
      <c r="F125" s="431"/>
      <c r="G125" s="431"/>
      <c r="H125" s="431"/>
      <c r="I125" s="431"/>
      <c r="J125" s="431"/>
      <c r="K125" s="431"/>
      <c r="L125" s="431"/>
      <c r="M125" s="431"/>
      <c r="N125" s="432"/>
    </row>
    <row r="127" spans="1:26" ht="76.5" customHeight="1" x14ac:dyDescent="0.25">
      <c r="B127" s="20" t="s">
        <v>0</v>
      </c>
      <c r="C127" s="20" t="s">
        <v>38</v>
      </c>
      <c r="D127" s="20" t="s">
        <v>39</v>
      </c>
      <c r="E127" s="20" t="s">
        <v>112</v>
      </c>
      <c r="F127" s="20" t="s">
        <v>114</v>
      </c>
      <c r="G127" s="20" t="s">
        <v>115</v>
      </c>
      <c r="H127" s="20" t="s">
        <v>116</v>
      </c>
      <c r="I127" s="20" t="s">
        <v>113</v>
      </c>
      <c r="J127" s="439" t="s">
        <v>117</v>
      </c>
      <c r="K127" s="443"/>
      <c r="L127" s="440"/>
      <c r="M127" s="20" t="s">
        <v>121</v>
      </c>
      <c r="N127" s="20" t="s">
        <v>40</v>
      </c>
      <c r="O127" s="20" t="s">
        <v>41</v>
      </c>
      <c r="P127" s="439" t="s">
        <v>3</v>
      </c>
      <c r="Q127" s="440"/>
    </row>
    <row r="128" spans="1:26" ht="60.75" customHeight="1" x14ac:dyDescent="0.25">
      <c r="B128" s="100" t="s">
        <v>129</v>
      </c>
      <c r="C128" s="100"/>
      <c r="D128" s="98"/>
      <c r="E128" s="98"/>
      <c r="F128" s="98"/>
      <c r="G128" s="98"/>
      <c r="H128" s="98"/>
      <c r="I128" s="43"/>
      <c r="J128" s="43" t="s">
        <v>118</v>
      </c>
      <c r="K128" s="100" t="s">
        <v>119</v>
      </c>
      <c r="L128" s="98" t="s">
        <v>120</v>
      </c>
      <c r="M128" s="69"/>
      <c r="N128" s="69"/>
      <c r="O128" s="69"/>
      <c r="P128" s="449"/>
      <c r="Q128" s="449"/>
    </row>
    <row r="129" spans="2:17" ht="60.75" customHeight="1" x14ac:dyDescent="0.25">
      <c r="B129" s="100" t="s">
        <v>130</v>
      </c>
      <c r="C129" s="100"/>
      <c r="D129" s="98"/>
      <c r="E129" s="98"/>
      <c r="F129" s="98"/>
      <c r="G129" s="98"/>
      <c r="H129" s="98"/>
      <c r="I129" s="43"/>
      <c r="J129" s="43"/>
      <c r="K129" s="100"/>
      <c r="L129" s="98"/>
      <c r="M129" s="69"/>
      <c r="N129" s="69"/>
      <c r="O129" s="69"/>
      <c r="P129" s="127"/>
      <c r="Q129" s="127"/>
    </row>
    <row r="130" spans="2:17" ht="33.6" customHeight="1" x14ac:dyDescent="0.25">
      <c r="B130" s="100" t="s">
        <v>131</v>
      </c>
      <c r="C130" s="100"/>
      <c r="D130" s="98"/>
      <c r="E130" s="98"/>
      <c r="F130" s="98"/>
      <c r="G130" s="98"/>
      <c r="H130" s="98"/>
      <c r="I130" s="43"/>
      <c r="J130" s="43"/>
      <c r="K130" s="98"/>
      <c r="L130" s="98"/>
      <c r="M130" s="69"/>
      <c r="N130" s="69"/>
      <c r="O130" s="69"/>
      <c r="P130" s="449"/>
      <c r="Q130" s="449"/>
    </row>
    <row r="134" spans="2:17" ht="54" customHeight="1" x14ac:dyDescent="0.25">
      <c r="B134" s="21" t="s">
        <v>32</v>
      </c>
      <c r="C134" s="21" t="s">
        <v>48</v>
      </c>
      <c r="D134" s="20" t="s">
        <v>49</v>
      </c>
      <c r="E134" s="21" t="s">
        <v>50</v>
      </c>
      <c r="F134" s="20" t="s">
        <v>55</v>
      </c>
    </row>
    <row r="135" spans="2:17" ht="120.75" customHeight="1" x14ac:dyDescent="0.2">
      <c r="B135" s="466" t="s">
        <v>52</v>
      </c>
      <c r="C135" s="104" t="s">
        <v>126</v>
      </c>
      <c r="D135" s="127">
        <v>25</v>
      </c>
      <c r="E135" s="127"/>
      <c r="F135" s="425">
        <f>+E135+E136+E137</f>
        <v>0</v>
      </c>
      <c r="G135" s="105"/>
    </row>
    <row r="136" spans="2:17" ht="76.150000000000006" customHeight="1" x14ac:dyDescent="0.2">
      <c r="B136" s="466"/>
      <c r="C136" s="104" t="s">
        <v>127</v>
      </c>
      <c r="D136" s="106">
        <v>25</v>
      </c>
      <c r="E136" s="127"/>
      <c r="F136" s="467"/>
      <c r="G136" s="105"/>
    </row>
    <row r="137" spans="2:17" ht="69" customHeight="1" x14ac:dyDescent="0.2">
      <c r="B137" s="466"/>
      <c r="C137" s="104" t="s">
        <v>128</v>
      </c>
      <c r="D137" s="127">
        <v>10</v>
      </c>
      <c r="E137" s="127"/>
      <c r="F137" s="426"/>
      <c r="G137" s="105"/>
    </row>
    <row r="138" spans="2:17" x14ac:dyDescent="0.25">
      <c r="C138" s="42"/>
    </row>
    <row r="141" spans="2:17" x14ac:dyDescent="0.25">
      <c r="B141" s="68" t="s">
        <v>56</v>
      </c>
    </row>
    <row r="144" spans="2:17" x14ac:dyDescent="0.25">
      <c r="B144" s="22" t="s">
        <v>32</v>
      </c>
      <c r="C144" s="22" t="s">
        <v>57</v>
      </c>
      <c r="D144" s="21" t="s">
        <v>50</v>
      </c>
      <c r="E144" s="21" t="s">
        <v>15</v>
      </c>
    </row>
    <row r="145" spans="2:5" ht="28.5" x14ac:dyDescent="0.25">
      <c r="B145" s="70" t="s">
        <v>58</v>
      </c>
      <c r="C145" s="71">
        <v>40</v>
      </c>
      <c r="D145" s="127">
        <f>+E120</f>
        <v>0</v>
      </c>
      <c r="E145" s="422">
        <f>+D145+D146</f>
        <v>0</v>
      </c>
    </row>
    <row r="146" spans="2:5" ht="57" x14ac:dyDescent="0.25">
      <c r="B146" s="70" t="s">
        <v>59</v>
      </c>
      <c r="C146" s="71">
        <v>60</v>
      </c>
      <c r="D146" s="127">
        <f>+F135</f>
        <v>0</v>
      </c>
      <c r="E146" s="423"/>
    </row>
  </sheetData>
  <mergeCells count="94">
    <mergeCell ref="D85:D87"/>
    <mergeCell ref="D88:D90"/>
    <mergeCell ref="I85:I87"/>
    <mergeCell ref="O82:O84"/>
    <mergeCell ref="O85:O87"/>
    <mergeCell ref="H82:H84"/>
    <mergeCell ref="I82:I84"/>
    <mergeCell ref="M82:M84"/>
    <mergeCell ref="H85:H87"/>
    <mergeCell ref="G85:G87"/>
    <mergeCell ref="F85:F87"/>
    <mergeCell ref="E85:E87"/>
    <mergeCell ref="E82:E84"/>
    <mergeCell ref="P82:Q84"/>
    <mergeCell ref="B102:Q102"/>
    <mergeCell ref="B99:Q99"/>
    <mergeCell ref="B85:B90"/>
    <mergeCell ref="C85:C90"/>
    <mergeCell ref="M88:M90"/>
    <mergeCell ref="N88:N90"/>
    <mergeCell ref="O88:O90"/>
    <mergeCell ref="P88:Q90"/>
    <mergeCell ref="E88:E90"/>
    <mergeCell ref="F88:F90"/>
    <mergeCell ref="G88:G90"/>
    <mergeCell ref="H88:H90"/>
    <mergeCell ref="I88:I90"/>
    <mergeCell ref="F82:F84"/>
    <mergeCell ref="G82:G84"/>
    <mergeCell ref="P85:Q87"/>
    <mergeCell ref="P130:Q130"/>
    <mergeCell ref="B135:B137"/>
    <mergeCell ref="F135:F137"/>
    <mergeCell ref="F76:F77"/>
    <mergeCell ref="G76:G77"/>
    <mergeCell ref="P127:Q127"/>
    <mergeCell ref="P128:Q128"/>
    <mergeCell ref="P81:Q81"/>
    <mergeCell ref="C78:C80"/>
    <mergeCell ref="D78:D80"/>
    <mergeCell ref="E78:E80"/>
    <mergeCell ref="F78:F80"/>
    <mergeCell ref="B82:B84"/>
    <mergeCell ref="C82:C84"/>
    <mergeCell ref="D82:D84"/>
    <mergeCell ref="E145:E146"/>
    <mergeCell ref="B76:B77"/>
    <mergeCell ref="C76:C77"/>
    <mergeCell ref="D76:D77"/>
    <mergeCell ref="E76:E77"/>
    <mergeCell ref="E120:E122"/>
    <mergeCell ref="B125:N125"/>
    <mergeCell ref="J127:L127"/>
    <mergeCell ref="B92:N92"/>
    <mergeCell ref="D95:E95"/>
    <mergeCell ref="D96:E96"/>
    <mergeCell ref="B78:B80"/>
    <mergeCell ref="N76:N77"/>
    <mergeCell ref="N82:N84"/>
    <mergeCell ref="M85:M87"/>
    <mergeCell ref="N85:N87"/>
    <mergeCell ref="O76:O77"/>
    <mergeCell ref="B71:Q71"/>
    <mergeCell ref="J76:L76"/>
    <mergeCell ref="H76:H77"/>
    <mergeCell ref="I76:I77"/>
    <mergeCell ref="M76:M77"/>
    <mergeCell ref="P76:Q77"/>
    <mergeCell ref="C58:N58"/>
    <mergeCell ref="B60:N60"/>
    <mergeCell ref="O63:P63"/>
    <mergeCell ref="O64:P64"/>
    <mergeCell ref="O65:P65"/>
    <mergeCell ref="B54:B55"/>
    <mergeCell ref="C54:C55"/>
    <mergeCell ref="D54:E54"/>
    <mergeCell ref="B2:P2"/>
    <mergeCell ref="B4:P4"/>
    <mergeCell ref="C6:N6"/>
    <mergeCell ref="C7:N7"/>
    <mergeCell ref="C8:N8"/>
    <mergeCell ref="C9:N9"/>
    <mergeCell ref="C10:E10"/>
    <mergeCell ref="B14:C20"/>
    <mergeCell ref="B21:C21"/>
    <mergeCell ref="E39:E40"/>
    <mergeCell ref="M44:N44"/>
    <mergeCell ref="O78:O80"/>
    <mergeCell ref="P78:Q80"/>
    <mergeCell ref="G78:G80"/>
    <mergeCell ref="H78:H80"/>
    <mergeCell ref="I78:I80"/>
    <mergeCell ref="M78:M80"/>
    <mergeCell ref="N78:N80"/>
  </mergeCells>
  <dataValidations disablePrompts="1" count="2">
    <dataValidation type="list" allowBlank="1" showInputMessage="1" showErrorMessage="1" sqref="WVE983062 A65558 IS65558 SO65558 ACK65558 AMG65558 AWC65558 BFY65558 BPU65558 BZQ65558 CJM65558 CTI65558 DDE65558 DNA65558 DWW65558 EGS65558 EQO65558 FAK65558 FKG65558 FUC65558 GDY65558 GNU65558 GXQ65558 HHM65558 HRI65558 IBE65558 ILA65558 IUW65558 JES65558 JOO65558 JYK65558 KIG65558 KSC65558 LBY65558 LLU65558 LVQ65558 MFM65558 MPI65558 MZE65558 NJA65558 NSW65558 OCS65558 OMO65558 OWK65558 PGG65558 PQC65558 PZY65558 QJU65558 QTQ65558 RDM65558 RNI65558 RXE65558 SHA65558 SQW65558 TAS65558 TKO65558 TUK65558 UEG65558 UOC65558 UXY65558 VHU65558 VRQ65558 WBM65558 WLI65558 WVE65558 A131094 IS131094 SO131094 ACK131094 AMG131094 AWC131094 BFY131094 BPU131094 BZQ131094 CJM131094 CTI131094 DDE131094 DNA131094 DWW131094 EGS131094 EQO131094 FAK131094 FKG131094 FUC131094 GDY131094 GNU131094 GXQ131094 HHM131094 HRI131094 IBE131094 ILA131094 IUW131094 JES131094 JOO131094 JYK131094 KIG131094 KSC131094 LBY131094 LLU131094 LVQ131094 MFM131094 MPI131094 MZE131094 NJA131094 NSW131094 OCS131094 OMO131094 OWK131094 PGG131094 PQC131094 PZY131094 QJU131094 QTQ131094 RDM131094 RNI131094 RXE131094 SHA131094 SQW131094 TAS131094 TKO131094 TUK131094 UEG131094 UOC131094 UXY131094 VHU131094 VRQ131094 WBM131094 WLI131094 WVE131094 A196630 IS196630 SO196630 ACK196630 AMG196630 AWC196630 BFY196630 BPU196630 BZQ196630 CJM196630 CTI196630 DDE196630 DNA196630 DWW196630 EGS196630 EQO196630 FAK196630 FKG196630 FUC196630 GDY196630 GNU196630 GXQ196630 HHM196630 HRI196630 IBE196630 ILA196630 IUW196630 JES196630 JOO196630 JYK196630 KIG196630 KSC196630 LBY196630 LLU196630 LVQ196630 MFM196630 MPI196630 MZE196630 NJA196630 NSW196630 OCS196630 OMO196630 OWK196630 PGG196630 PQC196630 PZY196630 QJU196630 QTQ196630 RDM196630 RNI196630 RXE196630 SHA196630 SQW196630 TAS196630 TKO196630 TUK196630 UEG196630 UOC196630 UXY196630 VHU196630 VRQ196630 WBM196630 WLI196630 WVE196630 A262166 IS262166 SO262166 ACK262166 AMG262166 AWC262166 BFY262166 BPU262166 BZQ262166 CJM262166 CTI262166 DDE262166 DNA262166 DWW262166 EGS262166 EQO262166 FAK262166 FKG262166 FUC262166 GDY262166 GNU262166 GXQ262166 HHM262166 HRI262166 IBE262166 ILA262166 IUW262166 JES262166 JOO262166 JYK262166 KIG262166 KSC262166 LBY262166 LLU262166 LVQ262166 MFM262166 MPI262166 MZE262166 NJA262166 NSW262166 OCS262166 OMO262166 OWK262166 PGG262166 PQC262166 PZY262166 QJU262166 QTQ262166 RDM262166 RNI262166 RXE262166 SHA262166 SQW262166 TAS262166 TKO262166 TUK262166 UEG262166 UOC262166 UXY262166 VHU262166 VRQ262166 WBM262166 WLI262166 WVE262166 A327702 IS327702 SO327702 ACK327702 AMG327702 AWC327702 BFY327702 BPU327702 BZQ327702 CJM327702 CTI327702 DDE327702 DNA327702 DWW327702 EGS327702 EQO327702 FAK327702 FKG327702 FUC327702 GDY327702 GNU327702 GXQ327702 HHM327702 HRI327702 IBE327702 ILA327702 IUW327702 JES327702 JOO327702 JYK327702 KIG327702 KSC327702 LBY327702 LLU327702 LVQ327702 MFM327702 MPI327702 MZE327702 NJA327702 NSW327702 OCS327702 OMO327702 OWK327702 PGG327702 PQC327702 PZY327702 QJU327702 QTQ327702 RDM327702 RNI327702 RXE327702 SHA327702 SQW327702 TAS327702 TKO327702 TUK327702 UEG327702 UOC327702 UXY327702 VHU327702 VRQ327702 WBM327702 WLI327702 WVE327702 A393238 IS393238 SO393238 ACK393238 AMG393238 AWC393238 BFY393238 BPU393238 BZQ393238 CJM393238 CTI393238 DDE393238 DNA393238 DWW393238 EGS393238 EQO393238 FAK393238 FKG393238 FUC393238 GDY393238 GNU393238 GXQ393238 HHM393238 HRI393238 IBE393238 ILA393238 IUW393238 JES393238 JOO393238 JYK393238 KIG393238 KSC393238 LBY393238 LLU393238 LVQ393238 MFM393238 MPI393238 MZE393238 NJA393238 NSW393238 OCS393238 OMO393238 OWK393238 PGG393238 PQC393238 PZY393238 QJU393238 QTQ393238 RDM393238 RNI393238 RXE393238 SHA393238 SQW393238 TAS393238 TKO393238 TUK393238 UEG393238 UOC393238 UXY393238 VHU393238 VRQ393238 WBM393238 WLI393238 WVE393238 A458774 IS458774 SO458774 ACK458774 AMG458774 AWC458774 BFY458774 BPU458774 BZQ458774 CJM458774 CTI458774 DDE458774 DNA458774 DWW458774 EGS458774 EQO458774 FAK458774 FKG458774 FUC458774 GDY458774 GNU458774 GXQ458774 HHM458774 HRI458774 IBE458774 ILA458774 IUW458774 JES458774 JOO458774 JYK458774 KIG458774 KSC458774 LBY458774 LLU458774 LVQ458774 MFM458774 MPI458774 MZE458774 NJA458774 NSW458774 OCS458774 OMO458774 OWK458774 PGG458774 PQC458774 PZY458774 QJU458774 QTQ458774 RDM458774 RNI458774 RXE458774 SHA458774 SQW458774 TAS458774 TKO458774 TUK458774 UEG458774 UOC458774 UXY458774 VHU458774 VRQ458774 WBM458774 WLI458774 WVE458774 A524310 IS524310 SO524310 ACK524310 AMG524310 AWC524310 BFY524310 BPU524310 BZQ524310 CJM524310 CTI524310 DDE524310 DNA524310 DWW524310 EGS524310 EQO524310 FAK524310 FKG524310 FUC524310 GDY524310 GNU524310 GXQ524310 HHM524310 HRI524310 IBE524310 ILA524310 IUW524310 JES524310 JOO524310 JYK524310 KIG524310 KSC524310 LBY524310 LLU524310 LVQ524310 MFM524310 MPI524310 MZE524310 NJA524310 NSW524310 OCS524310 OMO524310 OWK524310 PGG524310 PQC524310 PZY524310 QJU524310 QTQ524310 RDM524310 RNI524310 RXE524310 SHA524310 SQW524310 TAS524310 TKO524310 TUK524310 UEG524310 UOC524310 UXY524310 VHU524310 VRQ524310 WBM524310 WLI524310 WVE524310 A589846 IS589846 SO589846 ACK589846 AMG589846 AWC589846 BFY589846 BPU589846 BZQ589846 CJM589846 CTI589846 DDE589846 DNA589846 DWW589846 EGS589846 EQO589846 FAK589846 FKG589846 FUC589846 GDY589846 GNU589846 GXQ589846 HHM589846 HRI589846 IBE589846 ILA589846 IUW589846 JES589846 JOO589846 JYK589846 KIG589846 KSC589846 LBY589846 LLU589846 LVQ589846 MFM589846 MPI589846 MZE589846 NJA589846 NSW589846 OCS589846 OMO589846 OWK589846 PGG589846 PQC589846 PZY589846 QJU589846 QTQ589846 RDM589846 RNI589846 RXE589846 SHA589846 SQW589846 TAS589846 TKO589846 TUK589846 UEG589846 UOC589846 UXY589846 VHU589846 VRQ589846 WBM589846 WLI589846 WVE589846 A655382 IS655382 SO655382 ACK655382 AMG655382 AWC655382 BFY655382 BPU655382 BZQ655382 CJM655382 CTI655382 DDE655382 DNA655382 DWW655382 EGS655382 EQO655382 FAK655382 FKG655382 FUC655382 GDY655382 GNU655382 GXQ655382 HHM655382 HRI655382 IBE655382 ILA655382 IUW655382 JES655382 JOO655382 JYK655382 KIG655382 KSC655382 LBY655382 LLU655382 LVQ655382 MFM655382 MPI655382 MZE655382 NJA655382 NSW655382 OCS655382 OMO655382 OWK655382 PGG655382 PQC655382 PZY655382 QJU655382 QTQ655382 RDM655382 RNI655382 RXE655382 SHA655382 SQW655382 TAS655382 TKO655382 TUK655382 UEG655382 UOC655382 UXY655382 VHU655382 VRQ655382 WBM655382 WLI655382 WVE655382 A720918 IS720918 SO720918 ACK720918 AMG720918 AWC720918 BFY720918 BPU720918 BZQ720918 CJM720918 CTI720918 DDE720918 DNA720918 DWW720918 EGS720918 EQO720918 FAK720918 FKG720918 FUC720918 GDY720918 GNU720918 GXQ720918 HHM720918 HRI720918 IBE720918 ILA720918 IUW720918 JES720918 JOO720918 JYK720918 KIG720918 KSC720918 LBY720918 LLU720918 LVQ720918 MFM720918 MPI720918 MZE720918 NJA720918 NSW720918 OCS720918 OMO720918 OWK720918 PGG720918 PQC720918 PZY720918 QJU720918 QTQ720918 RDM720918 RNI720918 RXE720918 SHA720918 SQW720918 TAS720918 TKO720918 TUK720918 UEG720918 UOC720918 UXY720918 VHU720918 VRQ720918 WBM720918 WLI720918 WVE720918 A786454 IS786454 SO786454 ACK786454 AMG786454 AWC786454 BFY786454 BPU786454 BZQ786454 CJM786454 CTI786454 DDE786454 DNA786454 DWW786454 EGS786454 EQO786454 FAK786454 FKG786454 FUC786454 GDY786454 GNU786454 GXQ786454 HHM786454 HRI786454 IBE786454 ILA786454 IUW786454 JES786454 JOO786454 JYK786454 KIG786454 KSC786454 LBY786454 LLU786454 LVQ786454 MFM786454 MPI786454 MZE786454 NJA786454 NSW786454 OCS786454 OMO786454 OWK786454 PGG786454 PQC786454 PZY786454 QJU786454 QTQ786454 RDM786454 RNI786454 RXE786454 SHA786454 SQW786454 TAS786454 TKO786454 TUK786454 UEG786454 UOC786454 UXY786454 VHU786454 VRQ786454 WBM786454 WLI786454 WVE786454 A851990 IS851990 SO851990 ACK851990 AMG851990 AWC851990 BFY851990 BPU851990 BZQ851990 CJM851990 CTI851990 DDE851990 DNA851990 DWW851990 EGS851990 EQO851990 FAK851990 FKG851990 FUC851990 GDY851990 GNU851990 GXQ851990 HHM851990 HRI851990 IBE851990 ILA851990 IUW851990 JES851990 JOO851990 JYK851990 KIG851990 KSC851990 LBY851990 LLU851990 LVQ851990 MFM851990 MPI851990 MZE851990 NJA851990 NSW851990 OCS851990 OMO851990 OWK851990 PGG851990 PQC851990 PZY851990 QJU851990 QTQ851990 RDM851990 RNI851990 RXE851990 SHA851990 SQW851990 TAS851990 TKO851990 TUK851990 UEG851990 UOC851990 UXY851990 VHU851990 VRQ851990 WBM851990 WLI851990 WVE851990 A917526 IS917526 SO917526 ACK917526 AMG917526 AWC917526 BFY917526 BPU917526 BZQ917526 CJM917526 CTI917526 DDE917526 DNA917526 DWW917526 EGS917526 EQO917526 FAK917526 FKG917526 FUC917526 GDY917526 GNU917526 GXQ917526 HHM917526 HRI917526 IBE917526 ILA917526 IUW917526 JES917526 JOO917526 JYK917526 KIG917526 KSC917526 LBY917526 LLU917526 LVQ917526 MFM917526 MPI917526 MZE917526 NJA917526 NSW917526 OCS917526 OMO917526 OWK917526 PGG917526 PQC917526 PZY917526 QJU917526 QTQ917526 RDM917526 RNI917526 RXE917526 SHA917526 SQW917526 TAS917526 TKO917526 TUK917526 UEG917526 UOC917526 UXY917526 VHU917526 VRQ917526 WBM917526 WLI917526 WVE917526 A983062 IS983062 SO983062 ACK983062 AMG983062 AWC983062 BFY983062 BPU983062 BZQ983062 CJM983062 CTI983062 DDE983062 DNA983062 DWW983062 EGS983062 EQO983062 FAK983062 FKG983062 FUC983062 GDY983062 GNU983062 GXQ983062 HHM983062 HRI983062 IBE983062 ILA983062 IUW983062 JES983062 JOO983062 JYK983062 KIG983062 KSC983062 LBY983062 LLU983062 LVQ983062 MFM983062 MPI983062 MZE983062 NJA983062 NSW983062 OCS983062 OMO983062 OWK983062 PGG983062 PQC983062 PZY983062 QJU983062 QTQ983062 RDM983062 RNI983062 RXE983062 SHA983062 SQW983062 TAS983062 TKO983062 TUK983062 UEG983062 UOC983062 UXY983062 VHU983062 VRQ983062 WBM983062 WLI983062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 type="decimal" allowBlank="1" showInputMessage="1" showErrorMessage="1" sqref="WVH983062 WLL983062 C65558 IV65558 SR65558 ACN65558 AMJ65558 AWF65558 BGB65558 BPX65558 BZT65558 CJP65558 CTL65558 DDH65558 DND65558 DWZ65558 EGV65558 EQR65558 FAN65558 FKJ65558 FUF65558 GEB65558 GNX65558 GXT65558 HHP65558 HRL65558 IBH65558 ILD65558 IUZ65558 JEV65558 JOR65558 JYN65558 KIJ65558 KSF65558 LCB65558 LLX65558 LVT65558 MFP65558 MPL65558 MZH65558 NJD65558 NSZ65558 OCV65558 OMR65558 OWN65558 PGJ65558 PQF65558 QAB65558 QJX65558 QTT65558 RDP65558 RNL65558 RXH65558 SHD65558 SQZ65558 TAV65558 TKR65558 TUN65558 UEJ65558 UOF65558 UYB65558 VHX65558 VRT65558 WBP65558 WLL65558 WVH65558 C131094 IV131094 SR131094 ACN131094 AMJ131094 AWF131094 BGB131094 BPX131094 BZT131094 CJP131094 CTL131094 DDH131094 DND131094 DWZ131094 EGV131094 EQR131094 FAN131094 FKJ131094 FUF131094 GEB131094 GNX131094 GXT131094 HHP131094 HRL131094 IBH131094 ILD131094 IUZ131094 JEV131094 JOR131094 JYN131094 KIJ131094 KSF131094 LCB131094 LLX131094 LVT131094 MFP131094 MPL131094 MZH131094 NJD131094 NSZ131094 OCV131094 OMR131094 OWN131094 PGJ131094 PQF131094 QAB131094 QJX131094 QTT131094 RDP131094 RNL131094 RXH131094 SHD131094 SQZ131094 TAV131094 TKR131094 TUN131094 UEJ131094 UOF131094 UYB131094 VHX131094 VRT131094 WBP131094 WLL131094 WVH131094 C196630 IV196630 SR196630 ACN196630 AMJ196630 AWF196630 BGB196630 BPX196630 BZT196630 CJP196630 CTL196630 DDH196630 DND196630 DWZ196630 EGV196630 EQR196630 FAN196630 FKJ196630 FUF196630 GEB196630 GNX196630 GXT196630 HHP196630 HRL196630 IBH196630 ILD196630 IUZ196630 JEV196630 JOR196630 JYN196630 KIJ196630 KSF196630 LCB196630 LLX196630 LVT196630 MFP196630 MPL196630 MZH196630 NJD196630 NSZ196630 OCV196630 OMR196630 OWN196630 PGJ196630 PQF196630 QAB196630 QJX196630 QTT196630 RDP196630 RNL196630 RXH196630 SHD196630 SQZ196630 TAV196630 TKR196630 TUN196630 UEJ196630 UOF196630 UYB196630 VHX196630 VRT196630 WBP196630 WLL196630 WVH196630 C262166 IV262166 SR262166 ACN262166 AMJ262166 AWF262166 BGB262166 BPX262166 BZT262166 CJP262166 CTL262166 DDH262166 DND262166 DWZ262166 EGV262166 EQR262166 FAN262166 FKJ262166 FUF262166 GEB262166 GNX262166 GXT262166 HHP262166 HRL262166 IBH262166 ILD262166 IUZ262166 JEV262166 JOR262166 JYN262166 KIJ262166 KSF262166 LCB262166 LLX262166 LVT262166 MFP262166 MPL262166 MZH262166 NJD262166 NSZ262166 OCV262166 OMR262166 OWN262166 PGJ262166 PQF262166 QAB262166 QJX262166 QTT262166 RDP262166 RNL262166 RXH262166 SHD262166 SQZ262166 TAV262166 TKR262166 TUN262166 UEJ262166 UOF262166 UYB262166 VHX262166 VRT262166 WBP262166 WLL262166 WVH262166 C327702 IV327702 SR327702 ACN327702 AMJ327702 AWF327702 BGB327702 BPX327702 BZT327702 CJP327702 CTL327702 DDH327702 DND327702 DWZ327702 EGV327702 EQR327702 FAN327702 FKJ327702 FUF327702 GEB327702 GNX327702 GXT327702 HHP327702 HRL327702 IBH327702 ILD327702 IUZ327702 JEV327702 JOR327702 JYN327702 KIJ327702 KSF327702 LCB327702 LLX327702 LVT327702 MFP327702 MPL327702 MZH327702 NJD327702 NSZ327702 OCV327702 OMR327702 OWN327702 PGJ327702 PQF327702 QAB327702 QJX327702 QTT327702 RDP327702 RNL327702 RXH327702 SHD327702 SQZ327702 TAV327702 TKR327702 TUN327702 UEJ327702 UOF327702 UYB327702 VHX327702 VRT327702 WBP327702 WLL327702 WVH327702 C393238 IV393238 SR393238 ACN393238 AMJ393238 AWF393238 BGB393238 BPX393238 BZT393238 CJP393238 CTL393238 DDH393238 DND393238 DWZ393238 EGV393238 EQR393238 FAN393238 FKJ393238 FUF393238 GEB393238 GNX393238 GXT393238 HHP393238 HRL393238 IBH393238 ILD393238 IUZ393238 JEV393238 JOR393238 JYN393238 KIJ393238 KSF393238 LCB393238 LLX393238 LVT393238 MFP393238 MPL393238 MZH393238 NJD393238 NSZ393238 OCV393238 OMR393238 OWN393238 PGJ393238 PQF393238 QAB393238 QJX393238 QTT393238 RDP393238 RNL393238 RXH393238 SHD393238 SQZ393238 TAV393238 TKR393238 TUN393238 UEJ393238 UOF393238 UYB393238 VHX393238 VRT393238 WBP393238 WLL393238 WVH393238 C458774 IV458774 SR458774 ACN458774 AMJ458774 AWF458774 BGB458774 BPX458774 BZT458774 CJP458774 CTL458774 DDH458774 DND458774 DWZ458774 EGV458774 EQR458774 FAN458774 FKJ458774 FUF458774 GEB458774 GNX458774 GXT458774 HHP458774 HRL458774 IBH458774 ILD458774 IUZ458774 JEV458774 JOR458774 JYN458774 KIJ458774 KSF458774 LCB458774 LLX458774 LVT458774 MFP458774 MPL458774 MZH458774 NJD458774 NSZ458774 OCV458774 OMR458774 OWN458774 PGJ458774 PQF458774 QAB458774 QJX458774 QTT458774 RDP458774 RNL458774 RXH458774 SHD458774 SQZ458774 TAV458774 TKR458774 TUN458774 UEJ458774 UOF458774 UYB458774 VHX458774 VRT458774 WBP458774 WLL458774 WVH458774 C524310 IV524310 SR524310 ACN524310 AMJ524310 AWF524310 BGB524310 BPX524310 BZT524310 CJP524310 CTL524310 DDH524310 DND524310 DWZ524310 EGV524310 EQR524310 FAN524310 FKJ524310 FUF524310 GEB524310 GNX524310 GXT524310 HHP524310 HRL524310 IBH524310 ILD524310 IUZ524310 JEV524310 JOR524310 JYN524310 KIJ524310 KSF524310 LCB524310 LLX524310 LVT524310 MFP524310 MPL524310 MZH524310 NJD524310 NSZ524310 OCV524310 OMR524310 OWN524310 PGJ524310 PQF524310 QAB524310 QJX524310 QTT524310 RDP524310 RNL524310 RXH524310 SHD524310 SQZ524310 TAV524310 TKR524310 TUN524310 UEJ524310 UOF524310 UYB524310 VHX524310 VRT524310 WBP524310 WLL524310 WVH524310 C589846 IV589846 SR589846 ACN589846 AMJ589846 AWF589846 BGB589846 BPX589846 BZT589846 CJP589846 CTL589846 DDH589846 DND589846 DWZ589846 EGV589846 EQR589846 FAN589846 FKJ589846 FUF589846 GEB589846 GNX589846 GXT589846 HHP589846 HRL589846 IBH589846 ILD589846 IUZ589846 JEV589846 JOR589846 JYN589846 KIJ589846 KSF589846 LCB589846 LLX589846 LVT589846 MFP589846 MPL589846 MZH589846 NJD589846 NSZ589846 OCV589846 OMR589846 OWN589846 PGJ589846 PQF589846 QAB589846 QJX589846 QTT589846 RDP589846 RNL589846 RXH589846 SHD589846 SQZ589846 TAV589846 TKR589846 TUN589846 UEJ589846 UOF589846 UYB589846 VHX589846 VRT589846 WBP589846 WLL589846 WVH589846 C655382 IV655382 SR655382 ACN655382 AMJ655382 AWF655382 BGB655382 BPX655382 BZT655382 CJP655382 CTL655382 DDH655382 DND655382 DWZ655382 EGV655382 EQR655382 FAN655382 FKJ655382 FUF655382 GEB655382 GNX655382 GXT655382 HHP655382 HRL655382 IBH655382 ILD655382 IUZ655382 JEV655382 JOR655382 JYN655382 KIJ655382 KSF655382 LCB655382 LLX655382 LVT655382 MFP655382 MPL655382 MZH655382 NJD655382 NSZ655382 OCV655382 OMR655382 OWN655382 PGJ655382 PQF655382 QAB655382 QJX655382 QTT655382 RDP655382 RNL655382 RXH655382 SHD655382 SQZ655382 TAV655382 TKR655382 TUN655382 UEJ655382 UOF655382 UYB655382 VHX655382 VRT655382 WBP655382 WLL655382 WVH655382 C720918 IV720918 SR720918 ACN720918 AMJ720918 AWF720918 BGB720918 BPX720918 BZT720918 CJP720918 CTL720918 DDH720918 DND720918 DWZ720918 EGV720918 EQR720918 FAN720918 FKJ720918 FUF720918 GEB720918 GNX720918 GXT720918 HHP720918 HRL720918 IBH720918 ILD720918 IUZ720918 JEV720918 JOR720918 JYN720918 KIJ720918 KSF720918 LCB720918 LLX720918 LVT720918 MFP720918 MPL720918 MZH720918 NJD720918 NSZ720918 OCV720918 OMR720918 OWN720918 PGJ720918 PQF720918 QAB720918 QJX720918 QTT720918 RDP720918 RNL720918 RXH720918 SHD720918 SQZ720918 TAV720918 TKR720918 TUN720918 UEJ720918 UOF720918 UYB720918 VHX720918 VRT720918 WBP720918 WLL720918 WVH720918 C786454 IV786454 SR786454 ACN786454 AMJ786454 AWF786454 BGB786454 BPX786454 BZT786454 CJP786454 CTL786454 DDH786454 DND786454 DWZ786454 EGV786454 EQR786454 FAN786454 FKJ786454 FUF786454 GEB786454 GNX786454 GXT786454 HHP786454 HRL786454 IBH786454 ILD786454 IUZ786454 JEV786454 JOR786454 JYN786454 KIJ786454 KSF786454 LCB786454 LLX786454 LVT786454 MFP786454 MPL786454 MZH786454 NJD786454 NSZ786454 OCV786454 OMR786454 OWN786454 PGJ786454 PQF786454 QAB786454 QJX786454 QTT786454 RDP786454 RNL786454 RXH786454 SHD786454 SQZ786454 TAV786454 TKR786454 TUN786454 UEJ786454 UOF786454 UYB786454 VHX786454 VRT786454 WBP786454 WLL786454 WVH786454 C851990 IV851990 SR851990 ACN851990 AMJ851990 AWF851990 BGB851990 BPX851990 BZT851990 CJP851990 CTL851990 DDH851990 DND851990 DWZ851990 EGV851990 EQR851990 FAN851990 FKJ851990 FUF851990 GEB851990 GNX851990 GXT851990 HHP851990 HRL851990 IBH851990 ILD851990 IUZ851990 JEV851990 JOR851990 JYN851990 KIJ851990 KSF851990 LCB851990 LLX851990 LVT851990 MFP851990 MPL851990 MZH851990 NJD851990 NSZ851990 OCV851990 OMR851990 OWN851990 PGJ851990 PQF851990 QAB851990 QJX851990 QTT851990 RDP851990 RNL851990 RXH851990 SHD851990 SQZ851990 TAV851990 TKR851990 TUN851990 UEJ851990 UOF851990 UYB851990 VHX851990 VRT851990 WBP851990 WLL851990 WVH851990 C917526 IV917526 SR917526 ACN917526 AMJ917526 AWF917526 BGB917526 BPX917526 BZT917526 CJP917526 CTL917526 DDH917526 DND917526 DWZ917526 EGV917526 EQR917526 FAN917526 FKJ917526 FUF917526 GEB917526 GNX917526 GXT917526 HHP917526 HRL917526 IBH917526 ILD917526 IUZ917526 JEV917526 JOR917526 JYN917526 KIJ917526 KSF917526 LCB917526 LLX917526 LVT917526 MFP917526 MPL917526 MZH917526 NJD917526 NSZ917526 OCV917526 OMR917526 OWN917526 PGJ917526 PQF917526 QAB917526 QJX917526 QTT917526 RDP917526 RNL917526 RXH917526 SHD917526 SQZ917526 TAV917526 TKR917526 TUN917526 UEJ917526 UOF917526 UYB917526 VHX917526 VRT917526 WBP917526 WLL917526 WVH917526 C983062 IV983062 SR983062 ACN983062 AMJ983062 AWF983062 BGB983062 BPX983062 BZT983062 CJP983062 CTL983062 DDH983062 DND983062 DWZ983062 EGV983062 EQR983062 FAN983062 FKJ983062 FUF983062 GEB983062 GNX983062 GXT983062 HHP983062 HRL983062 IBH983062 ILD983062 IUZ983062 JEV983062 JOR983062 JYN983062 KIJ983062 KSF983062 LCB983062 LLX983062 LVT983062 MFP983062 MPL983062 MZH983062 NJD983062 NSZ983062 OCV983062 OMR983062 OWN983062 PGJ983062 PQF983062 QAB983062 QJX983062 QTT983062 RDP983062 RNL983062 RXH983062 SHD983062 SQZ983062 TAV983062 TKR983062 TUN983062 UEJ983062 UOF983062 UYB983062 VHX983062 VRT983062 WBP983062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s>
  <pageMargins left="0.7" right="0.7" top="0.75" bottom="0.75" header="0.3" footer="0.3"/>
  <pageSetup orientation="portrait" horizontalDpi="4294967295" verticalDpi="4294967295"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94"/>
  <sheetViews>
    <sheetView topLeftCell="H31" zoomScale="90" zoomScaleNormal="90" workbookViewId="0">
      <selection activeCell="Q51" sqref="Q51"/>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19.5703125" style="44" bestFit="1"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244</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312</v>
      </c>
      <c r="D10" s="420"/>
      <c r="E10" s="421"/>
      <c r="F10" s="1"/>
      <c r="G10" s="1"/>
      <c r="H10" s="1"/>
      <c r="I10" s="1"/>
      <c r="J10" s="1"/>
      <c r="K10" s="1"/>
      <c r="L10" s="1"/>
      <c r="M10" s="1"/>
      <c r="N10" s="2"/>
    </row>
    <row r="11" spans="2:16" ht="16.5" thickBot="1" x14ac:dyDescent="0.3">
      <c r="B11" s="47" t="s">
        <v>8</v>
      </c>
      <c r="C11" s="48" t="s">
        <v>313</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0" t="s">
        <v>97</v>
      </c>
      <c r="C14" s="490"/>
      <c r="D14" s="146" t="s">
        <v>11</v>
      </c>
      <c r="E14" s="146" t="s">
        <v>12</v>
      </c>
      <c r="F14" s="146" t="s">
        <v>28</v>
      </c>
      <c r="G14" s="63"/>
      <c r="I14" s="56"/>
      <c r="J14" s="56"/>
      <c r="K14" s="56"/>
      <c r="L14" s="56"/>
      <c r="M14" s="56"/>
      <c r="N14" s="55"/>
    </row>
    <row r="15" spans="2:16" x14ac:dyDescent="0.25">
      <c r="B15" s="490"/>
      <c r="C15" s="490"/>
      <c r="D15" s="146">
        <v>1</v>
      </c>
      <c r="E15" s="3">
        <v>1385234500</v>
      </c>
      <c r="F15" s="131">
        <f>260+300</f>
        <v>560</v>
      </c>
      <c r="G15" s="63"/>
      <c r="I15" s="57"/>
      <c r="J15" s="57"/>
      <c r="K15" s="57"/>
      <c r="L15" s="57"/>
      <c r="M15" s="57"/>
      <c r="N15" s="55"/>
    </row>
    <row r="16" spans="2:16" x14ac:dyDescent="0.25">
      <c r="B16" s="490"/>
      <c r="C16" s="490"/>
      <c r="D16" s="146">
        <v>9</v>
      </c>
      <c r="E16" s="3">
        <v>3274211322</v>
      </c>
      <c r="F16" s="131">
        <f>244+1250</f>
        <v>1494</v>
      </c>
      <c r="G16" s="63"/>
      <c r="I16" s="57"/>
      <c r="J16" s="57"/>
      <c r="K16" s="57"/>
      <c r="L16" s="57"/>
      <c r="M16" s="57"/>
      <c r="N16" s="55"/>
    </row>
    <row r="17" spans="1:14" x14ac:dyDescent="0.25">
      <c r="B17" s="490"/>
      <c r="C17" s="490"/>
      <c r="D17" s="146">
        <v>19</v>
      </c>
      <c r="E17" s="3">
        <v>1206358774</v>
      </c>
      <c r="F17" s="131">
        <f>98+450</f>
        <v>548</v>
      </c>
      <c r="G17" s="63"/>
      <c r="I17" s="57"/>
      <c r="J17" s="57"/>
      <c r="K17" s="57"/>
      <c r="L17" s="57"/>
      <c r="M17" s="57"/>
      <c r="N17" s="55"/>
    </row>
    <row r="18" spans="1:14" x14ac:dyDescent="0.25">
      <c r="B18" s="490"/>
      <c r="C18" s="490"/>
      <c r="D18" s="146">
        <v>3</v>
      </c>
      <c r="E18" s="3">
        <v>733261808</v>
      </c>
      <c r="F18" s="131">
        <f>116+200</f>
        <v>316</v>
      </c>
      <c r="G18" s="63"/>
      <c r="H18" s="58"/>
      <c r="I18" s="57"/>
      <c r="J18" s="57"/>
      <c r="K18" s="57"/>
      <c r="L18" s="57"/>
      <c r="M18" s="57"/>
      <c r="N18" s="59"/>
    </row>
    <row r="19" spans="1:14" x14ac:dyDescent="0.25">
      <c r="B19" s="490"/>
      <c r="C19" s="490"/>
      <c r="D19" s="146">
        <v>5</v>
      </c>
      <c r="E19" s="3">
        <v>1252968600</v>
      </c>
      <c r="F19" s="131">
        <v>600</v>
      </c>
      <c r="G19" s="63"/>
      <c r="H19" s="58"/>
      <c r="I19" s="57"/>
      <c r="J19" s="57"/>
      <c r="K19" s="57"/>
      <c r="L19" s="57"/>
      <c r="M19" s="57"/>
      <c r="N19" s="59"/>
    </row>
    <row r="20" spans="1:14" x14ac:dyDescent="0.25">
      <c r="B20" s="490"/>
      <c r="C20" s="490"/>
      <c r="D20" s="146">
        <v>8</v>
      </c>
      <c r="E20" s="3">
        <v>639730710</v>
      </c>
      <c r="F20" s="131">
        <f>150+120</f>
        <v>270</v>
      </c>
      <c r="G20" s="63"/>
      <c r="H20" s="58"/>
      <c r="I20" s="57"/>
      <c r="J20" s="57"/>
      <c r="K20" s="57"/>
      <c r="L20" s="57"/>
      <c r="M20" s="57"/>
      <c r="N20" s="59"/>
    </row>
    <row r="21" spans="1:14" x14ac:dyDescent="0.25">
      <c r="B21" s="474" t="s">
        <v>13</v>
      </c>
      <c r="C21" s="475"/>
      <c r="D21" s="14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+F16*80%</f>
        <v>1195.2</v>
      </c>
      <c r="D23" s="57"/>
      <c r="E23" s="4">
        <f>+E16</f>
        <v>3274211322</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45" t="s">
        <v>68</v>
      </c>
      <c r="D29" s="203"/>
      <c r="E29" s="42"/>
      <c r="F29" s="42"/>
      <c r="G29" s="42"/>
      <c r="H29" s="42"/>
      <c r="I29" s="54"/>
      <c r="J29" s="54"/>
      <c r="K29" s="54"/>
      <c r="L29" s="54"/>
      <c r="M29" s="54"/>
      <c r="N29" s="55"/>
    </row>
    <row r="30" spans="1:14" x14ac:dyDescent="0.25">
      <c r="A30" s="65"/>
      <c r="B30" s="69" t="s">
        <v>138</v>
      </c>
      <c r="C30" s="145" t="s">
        <v>68</v>
      </c>
      <c r="D30" s="69"/>
      <c r="E30" s="42"/>
      <c r="F30" s="42"/>
      <c r="G30" s="42"/>
      <c r="H30" s="42"/>
      <c r="I30" s="54"/>
      <c r="J30" s="54"/>
      <c r="K30" s="54"/>
      <c r="L30" s="54"/>
      <c r="M30" s="54"/>
      <c r="N30" s="55"/>
    </row>
    <row r="31" spans="1:14" x14ac:dyDescent="0.25">
      <c r="A31" s="65"/>
      <c r="B31" s="69" t="s">
        <v>139</v>
      </c>
      <c r="C31" s="145" t="s">
        <v>68</v>
      </c>
      <c r="D31" s="69"/>
      <c r="E31" s="42"/>
      <c r="F31" s="42"/>
      <c r="G31" s="42"/>
      <c r="H31" s="42"/>
      <c r="I31" s="54"/>
      <c r="J31" s="54"/>
      <c r="K31" s="54"/>
      <c r="L31" s="54"/>
      <c r="M31" s="54"/>
      <c r="N31" s="55"/>
    </row>
    <row r="32" spans="1:14" x14ac:dyDescent="0.25">
      <c r="A32" s="65"/>
      <c r="B32" s="69" t="s">
        <v>140</v>
      </c>
      <c r="C32" s="145" t="s">
        <v>68</v>
      </c>
      <c r="D32" s="69"/>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45">
        <f>E151</f>
        <v>20</v>
      </c>
      <c r="E39" s="422">
        <f>+D39+D40</f>
        <v>80</v>
      </c>
      <c r="F39" s="42"/>
      <c r="G39" s="42"/>
      <c r="H39" s="42"/>
      <c r="I39" s="54"/>
      <c r="J39" s="54"/>
      <c r="K39" s="54"/>
      <c r="L39" s="54"/>
      <c r="M39" s="54"/>
      <c r="N39" s="55"/>
    </row>
    <row r="40" spans="1:26" ht="57" x14ac:dyDescent="0.25">
      <c r="A40" s="65"/>
      <c r="B40" s="70" t="s">
        <v>143</v>
      </c>
      <c r="C40" s="71">
        <v>60</v>
      </c>
      <c r="D40" s="145">
        <f>F183</f>
        <v>60</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24" t="s">
        <v>34</v>
      </c>
      <c r="N44" s="424"/>
    </row>
    <row r="45" spans="1:26" x14ac:dyDescent="0.25">
      <c r="B45" s="68" t="s">
        <v>29</v>
      </c>
      <c r="M45" s="73"/>
      <c r="N45" s="73"/>
    </row>
    <row r="46" spans="1:26" ht="15.75" thickBot="1" x14ac:dyDescent="0.3">
      <c r="M46" s="73"/>
      <c r="N46" s="73"/>
    </row>
    <row r="47" spans="1:26" s="54" customFormat="1" ht="109.5" customHeight="1"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10</v>
      </c>
      <c r="L48" s="134">
        <v>0</v>
      </c>
      <c r="M48" s="139">
        <v>1256</v>
      </c>
      <c r="N48" s="82"/>
      <c r="O48" s="83">
        <v>4513000000</v>
      </c>
      <c r="P48" s="83" t="s">
        <v>248</v>
      </c>
      <c r="Q48" s="84"/>
      <c r="R48" s="85"/>
      <c r="S48" s="85"/>
      <c r="T48" s="85"/>
      <c r="U48" s="85"/>
      <c r="V48" s="85"/>
      <c r="W48" s="85"/>
      <c r="X48" s="85"/>
      <c r="Y48" s="85"/>
      <c r="Z48" s="85"/>
    </row>
    <row r="49" spans="1:26" s="86" customFormat="1" ht="45" x14ac:dyDescent="0.25">
      <c r="A49" s="74">
        <v>2</v>
      </c>
      <c r="B49" s="75" t="s">
        <v>244</v>
      </c>
      <c r="C49" s="76" t="s">
        <v>245</v>
      </c>
      <c r="D49" s="75" t="s">
        <v>249</v>
      </c>
      <c r="E49" s="138">
        <v>2131181</v>
      </c>
      <c r="F49" s="78" t="s">
        <v>135</v>
      </c>
      <c r="G49" s="79"/>
      <c r="H49" s="81">
        <v>41381</v>
      </c>
      <c r="I49" s="81">
        <v>41455</v>
      </c>
      <c r="J49" s="81" t="s">
        <v>136</v>
      </c>
      <c r="K49" s="134">
        <v>2</v>
      </c>
      <c r="L49" s="134">
        <v>0</v>
      </c>
      <c r="M49" s="139">
        <v>913</v>
      </c>
      <c r="N49" s="82"/>
      <c r="O49" s="83">
        <v>388547206</v>
      </c>
      <c r="P49" s="83" t="s">
        <v>314</v>
      </c>
      <c r="Q49" s="84"/>
      <c r="R49" s="85"/>
      <c r="S49" s="85"/>
      <c r="T49" s="85"/>
      <c r="U49" s="85"/>
      <c r="V49" s="85"/>
      <c r="W49" s="85"/>
      <c r="X49" s="85"/>
      <c r="Y49" s="85"/>
      <c r="Z49" s="85"/>
    </row>
    <row r="50" spans="1:26" s="86" customFormat="1" ht="60" x14ac:dyDescent="0.25">
      <c r="A50" s="74">
        <v>3</v>
      </c>
      <c r="B50" s="75" t="s">
        <v>244</v>
      </c>
      <c r="C50" s="76" t="s">
        <v>245</v>
      </c>
      <c r="D50" s="75" t="s">
        <v>249</v>
      </c>
      <c r="E50" s="138">
        <v>2131180</v>
      </c>
      <c r="F50" s="78" t="s">
        <v>135</v>
      </c>
      <c r="G50" s="79"/>
      <c r="H50" s="81">
        <v>41381</v>
      </c>
      <c r="I50" s="81">
        <v>41455</v>
      </c>
      <c r="J50" s="81" t="s">
        <v>136</v>
      </c>
      <c r="K50" s="134">
        <v>0</v>
      </c>
      <c r="L50" s="134">
        <v>2</v>
      </c>
      <c r="M50" s="139">
        <v>495</v>
      </c>
      <c r="N50" s="82"/>
      <c r="O50" s="83">
        <v>210658124</v>
      </c>
      <c r="P50" s="83" t="s">
        <v>1549</v>
      </c>
      <c r="Q50" s="84" t="s">
        <v>1525</v>
      </c>
      <c r="R50" s="85"/>
      <c r="S50" s="85"/>
      <c r="T50" s="85"/>
      <c r="U50" s="85"/>
      <c r="V50" s="85"/>
      <c r="W50" s="85"/>
      <c r="X50" s="85"/>
      <c r="Y50" s="85"/>
      <c r="Z50" s="85"/>
    </row>
    <row r="51" spans="1:26" s="86" customFormat="1" ht="45" x14ac:dyDescent="0.25">
      <c r="A51" s="74">
        <v>5</v>
      </c>
      <c r="B51" s="75" t="s">
        <v>244</v>
      </c>
      <c r="C51" s="76" t="s">
        <v>244</v>
      </c>
      <c r="D51" s="75" t="s">
        <v>252</v>
      </c>
      <c r="E51" s="138">
        <v>146</v>
      </c>
      <c r="F51" s="78" t="s">
        <v>135</v>
      </c>
      <c r="G51" s="79"/>
      <c r="H51" s="81">
        <v>41518</v>
      </c>
      <c r="I51" s="81">
        <v>42004</v>
      </c>
      <c r="J51" s="81" t="s">
        <v>136</v>
      </c>
      <c r="K51" s="133">
        <v>14</v>
      </c>
      <c r="L51" s="133">
        <v>0</v>
      </c>
      <c r="M51" s="139">
        <v>1332</v>
      </c>
      <c r="N51" s="82"/>
      <c r="O51" s="83">
        <f>2172667790+657870370+344497543</f>
        <v>3175035703</v>
      </c>
      <c r="P51" s="83" t="s">
        <v>315</v>
      </c>
      <c r="Q51" s="84"/>
      <c r="R51" s="85"/>
      <c r="S51" s="85"/>
      <c r="T51" s="85"/>
      <c r="U51" s="85"/>
      <c r="V51" s="85"/>
      <c r="W51" s="85"/>
      <c r="X51" s="85"/>
      <c r="Y51" s="85"/>
      <c r="Z51" s="85"/>
    </row>
    <row r="52" spans="1:26" s="86" customFormat="1" x14ac:dyDescent="0.25">
      <c r="A52" s="74"/>
      <c r="B52" s="141" t="s">
        <v>15</v>
      </c>
      <c r="C52" s="76"/>
      <c r="D52" s="75"/>
      <c r="E52" s="138"/>
      <c r="F52" s="78"/>
      <c r="G52" s="79"/>
      <c r="H52" s="81"/>
      <c r="I52" s="81"/>
      <c r="J52" s="81"/>
      <c r="K52" s="171">
        <f>SUM(K48:K51)</f>
        <v>26</v>
      </c>
      <c r="L52" s="172">
        <f>SUM(L48:L51)</f>
        <v>2</v>
      </c>
      <c r="M52" s="140">
        <f>+M49+M50+M51</f>
        <v>2740</v>
      </c>
      <c r="N52" s="88">
        <f>SUM(N48:N48)</f>
        <v>0</v>
      </c>
      <c r="O52" s="83"/>
      <c r="P52" s="83"/>
      <c r="Q52" s="90"/>
    </row>
    <row r="53" spans="1:26" x14ac:dyDescent="0.25">
      <c r="E53" s="91"/>
    </row>
    <row r="54" spans="1:26" x14ac:dyDescent="0.25">
      <c r="B54" s="425" t="s">
        <v>27</v>
      </c>
      <c r="C54" s="425" t="s">
        <v>26</v>
      </c>
      <c r="D54" s="427" t="s">
        <v>33</v>
      </c>
      <c r="E54" s="427"/>
    </row>
    <row r="55" spans="1:26" x14ac:dyDescent="0.25">
      <c r="B55" s="426"/>
      <c r="C55" s="426"/>
      <c r="D55" s="147" t="s">
        <v>135</v>
      </c>
      <c r="E55" s="93" t="s">
        <v>136</v>
      </c>
    </row>
    <row r="56" spans="1:26" ht="30.6" customHeight="1" x14ac:dyDescent="0.25">
      <c r="B56" s="94" t="s">
        <v>20</v>
      </c>
      <c r="C56" s="95">
        <f>+K52</f>
        <v>26</v>
      </c>
      <c r="D56" s="145" t="s">
        <v>68</v>
      </c>
      <c r="E56" s="203"/>
      <c r="F56" s="96"/>
      <c r="G56" s="96"/>
      <c r="H56" s="96"/>
      <c r="I56" s="96"/>
      <c r="J56" s="96"/>
      <c r="K56" s="96"/>
      <c r="L56" s="96"/>
      <c r="M56" s="96"/>
    </row>
    <row r="57" spans="1:26" ht="30" customHeight="1" x14ac:dyDescent="0.25">
      <c r="B57" s="94" t="s">
        <v>24</v>
      </c>
      <c r="C57" s="95">
        <f>+M52</f>
        <v>2740</v>
      </c>
      <c r="D57" s="145" t="s">
        <v>68</v>
      </c>
      <c r="E57" s="69"/>
    </row>
    <row r="58" spans="1:26" x14ac:dyDescent="0.25">
      <c r="B58" s="97"/>
      <c r="C58" s="437"/>
      <c r="D58" s="437"/>
      <c r="E58" s="437"/>
      <c r="F58" s="437"/>
      <c r="G58" s="437"/>
      <c r="H58" s="437"/>
      <c r="I58" s="437"/>
      <c r="J58" s="437"/>
      <c r="K58" s="437"/>
      <c r="L58" s="437"/>
      <c r="M58" s="437"/>
      <c r="N58" s="437"/>
    </row>
    <row r="59" spans="1:26" ht="28.15" customHeight="1" x14ac:dyDescent="0.25"/>
    <row r="60" spans="1:26" ht="26.25" x14ac:dyDescent="0.25">
      <c r="B60" s="433" t="s">
        <v>100</v>
      </c>
      <c r="C60" s="434"/>
      <c r="D60" s="434"/>
      <c r="E60" s="434"/>
      <c r="F60" s="434"/>
      <c r="G60" s="434"/>
      <c r="H60" s="434"/>
      <c r="I60" s="434"/>
      <c r="J60" s="434"/>
      <c r="K60" s="434"/>
      <c r="L60" s="434"/>
      <c r="M60" s="434"/>
      <c r="N60" s="434"/>
      <c r="O60" s="434"/>
      <c r="P60" s="434"/>
      <c r="Q60" s="434"/>
    </row>
    <row r="63" spans="1:26" ht="109.5" customHeight="1" x14ac:dyDescent="0.25">
      <c r="B63" s="20" t="s">
        <v>148</v>
      </c>
      <c r="C63" s="20" t="s">
        <v>2</v>
      </c>
      <c r="D63" s="20" t="s">
        <v>102</v>
      </c>
      <c r="E63" s="20" t="s">
        <v>101</v>
      </c>
      <c r="F63" s="20" t="s">
        <v>103</v>
      </c>
      <c r="G63" s="20" t="s">
        <v>104</v>
      </c>
      <c r="H63" s="20" t="s">
        <v>105</v>
      </c>
      <c r="I63" s="20" t="s">
        <v>106</v>
      </c>
      <c r="J63" s="20" t="s">
        <v>107</v>
      </c>
      <c r="K63" s="20" t="s">
        <v>108</v>
      </c>
      <c r="L63" s="20" t="s">
        <v>109</v>
      </c>
      <c r="M63" s="144" t="s">
        <v>110</v>
      </c>
      <c r="N63" s="144" t="s">
        <v>111</v>
      </c>
      <c r="O63" s="439" t="s">
        <v>3</v>
      </c>
      <c r="P63" s="440"/>
      <c r="Q63" s="20" t="s">
        <v>17</v>
      </c>
    </row>
    <row r="64" spans="1:26" ht="30" x14ac:dyDescent="0.25">
      <c r="B64" s="173" t="s">
        <v>316</v>
      </c>
      <c r="C64" s="173" t="s">
        <v>255</v>
      </c>
      <c r="D64" s="173" t="s">
        <v>317</v>
      </c>
      <c r="E64" s="173">
        <v>42</v>
      </c>
      <c r="F64" s="173" t="s">
        <v>195</v>
      </c>
      <c r="G64" s="173" t="s">
        <v>195</v>
      </c>
      <c r="H64" s="173" t="s">
        <v>135</v>
      </c>
      <c r="I64" s="173" t="s">
        <v>195</v>
      </c>
      <c r="J64" s="173" t="s">
        <v>135</v>
      </c>
      <c r="K64" s="173" t="s">
        <v>135</v>
      </c>
      <c r="L64" s="173" t="s">
        <v>135</v>
      </c>
      <c r="M64" s="174" t="s">
        <v>135</v>
      </c>
      <c r="N64" s="174" t="s">
        <v>135</v>
      </c>
      <c r="O64" s="564"/>
      <c r="P64" s="565"/>
      <c r="Q64" s="173" t="s">
        <v>135</v>
      </c>
    </row>
    <row r="65" spans="1:17" s="176" customFormat="1" x14ac:dyDescent="0.25">
      <c r="A65" s="44"/>
      <c r="B65" s="173" t="s">
        <v>316</v>
      </c>
      <c r="C65" s="173" t="s">
        <v>255</v>
      </c>
      <c r="D65" s="173" t="s">
        <v>318</v>
      </c>
      <c r="E65" s="173">
        <v>140</v>
      </c>
      <c r="F65" s="173" t="s">
        <v>195</v>
      </c>
      <c r="G65" s="173" t="s">
        <v>195</v>
      </c>
      <c r="H65" s="173" t="s">
        <v>135</v>
      </c>
      <c r="I65" s="173" t="s">
        <v>195</v>
      </c>
      <c r="J65" s="173" t="s">
        <v>135</v>
      </c>
      <c r="K65" s="173" t="s">
        <v>135</v>
      </c>
      <c r="L65" s="173" t="s">
        <v>135</v>
      </c>
      <c r="M65" s="174" t="s">
        <v>135</v>
      </c>
      <c r="N65" s="174" t="s">
        <v>135</v>
      </c>
      <c r="O65" s="564"/>
      <c r="P65" s="565"/>
      <c r="Q65" s="173" t="s">
        <v>135</v>
      </c>
    </row>
    <row r="66" spans="1:17" s="176" customFormat="1" x14ac:dyDescent="0.25">
      <c r="A66" s="44"/>
      <c r="B66" s="173" t="s">
        <v>316</v>
      </c>
      <c r="C66" s="173" t="s">
        <v>255</v>
      </c>
      <c r="D66" s="173" t="s">
        <v>319</v>
      </c>
      <c r="E66" s="173">
        <v>62</v>
      </c>
      <c r="F66" s="173" t="s">
        <v>195</v>
      </c>
      <c r="G66" s="173" t="s">
        <v>195</v>
      </c>
      <c r="H66" s="173" t="s">
        <v>135</v>
      </c>
      <c r="I66" s="173" t="s">
        <v>195</v>
      </c>
      <c r="J66" s="173" t="s">
        <v>135</v>
      </c>
      <c r="K66" s="173" t="s">
        <v>135</v>
      </c>
      <c r="L66" s="173" t="s">
        <v>135</v>
      </c>
      <c r="M66" s="174" t="s">
        <v>135</v>
      </c>
      <c r="N66" s="174" t="s">
        <v>135</v>
      </c>
      <c r="O66" s="564"/>
      <c r="P66" s="565"/>
      <c r="Q66" s="173" t="s">
        <v>135</v>
      </c>
    </row>
    <row r="67" spans="1:17" s="176" customFormat="1" x14ac:dyDescent="0.25">
      <c r="A67" s="44"/>
      <c r="B67" s="173" t="s">
        <v>256</v>
      </c>
      <c r="C67" s="173" t="s">
        <v>257</v>
      </c>
      <c r="D67" s="173" t="s">
        <v>320</v>
      </c>
      <c r="E67" s="173">
        <v>300</v>
      </c>
      <c r="F67" s="173" t="s">
        <v>195</v>
      </c>
      <c r="G67" s="173" t="s">
        <v>195</v>
      </c>
      <c r="H67" s="173" t="s">
        <v>195</v>
      </c>
      <c r="I67" s="173" t="s">
        <v>135</v>
      </c>
      <c r="J67" s="173" t="s">
        <v>135</v>
      </c>
      <c r="K67" s="173" t="s">
        <v>135</v>
      </c>
      <c r="L67" s="173" t="s">
        <v>135</v>
      </c>
      <c r="M67" s="174" t="s">
        <v>135</v>
      </c>
      <c r="N67" s="174" t="s">
        <v>135</v>
      </c>
      <c r="O67" s="564"/>
      <c r="P67" s="565"/>
      <c r="Q67" s="173" t="s">
        <v>135</v>
      </c>
    </row>
    <row r="68" spans="1:17" s="176" customFormat="1" ht="30" x14ac:dyDescent="0.25">
      <c r="A68" s="44"/>
      <c r="B68" s="173" t="s">
        <v>256</v>
      </c>
      <c r="C68" s="173" t="s">
        <v>257</v>
      </c>
      <c r="D68" s="173" t="s">
        <v>322</v>
      </c>
      <c r="E68" s="173">
        <v>300</v>
      </c>
      <c r="F68" s="173" t="s">
        <v>195</v>
      </c>
      <c r="G68" s="173" t="s">
        <v>195</v>
      </c>
      <c r="H68" s="173" t="s">
        <v>195</v>
      </c>
      <c r="I68" s="173" t="s">
        <v>135</v>
      </c>
      <c r="J68" s="173" t="s">
        <v>135</v>
      </c>
      <c r="K68" s="173" t="s">
        <v>135</v>
      </c>
      <c r="L68" s="173" t="s">
        <v>135</v>
      </c>
      <c r="M68" s="174" t="s">
        <v>135</v>
      </c>
      <c r="N68" s="174" t="s">
        <v>135</v>
      </c>
      <c r="O68" s="564"/>
      <c r="P68" s="565"/>
      <c r="Q68" s="173" t="s">
        <v>135</v>
      </c>
    </row>
    <row r="69" spans="1:17" s="176" customFormat="1" x14ac:dyDescent="0.25">
      <c r="A69" s="44"/>
      <c r="B69" s="173" t="s">
        <v>256</v>
      </c>
      <c r="C69" s="173" t="s">
        <v>257</v>
      </c>
      <c r="D69" s="173" t="s">
        <v>323</v>
      </c>
      <c r="E69" s="173">
        <v>300</v>
      </c>
      <c r="F69" s="173" t="s">
        <v>195</v>
      </c>
      <c r="G69" s="173" t="s">
        <v>195</v>
      </c>
      <c r="H69" s="173" t="s">
        <v>195</v>
      </c>
      <c r="I69" s="173" t="s">
        <v>135</v>
      </c>
      <c r="J69" s="173" t="s">
        <v>135</v>
      </c>
      <c r="K69" s="173" t="s">
        <v>135</v>
      </c>
      <c r="L69" s="173" t="s">
        <v>135</v>
      </c>
      <c r="M69" s="174" t="s">
        <v>135</v>
      </c>
      <c r="N69" s="174" t="s">
        <v>135</v>
      </c>
      <c r="O69" s="564"/>
      <c r="P69" s="565"/>
      <c r="Q69" s="173" t="s">
        <v>135</v>
      </c>
    </row>
    <row r="70" spans="1:17" x14ac:dyDescent="0.25">
      <c r="B70" s="99" t="s">
        <v>256</v>
      </c>
      <c r="C70" s="99" t="s">
        <v>257</v>
      </c>
      <c r="D70" s="173" t="s">
        <v>323</v>
      </c>
      <c r="E70" s="99">
        <v>300</v>
      </c>
      <c r="F70" s="99" t="s">
        <v>195</v>
      </c>
      <c r="G70" s="99" t="s">
        <v>195</v>
      </c>
      <c r="H70" s="99" t="s">
        <v>195</v>
      </c>
      <c r="I70" s="99" t="s">
        <v>135</v>
      </c>
      <c r="J70" s="99" t="s">
        <v>135</v>
      </c>
      <c r="K70" s="145" t="s">
        <v>135</v>
      </c>
      <c r="L70" s="145" t="s">
        <v>135</v>
      </c>
      <c r="M70" s="145" t="s">
        <v>135</v>
      </c>
      <c r="N70" s="145" t="s">
        <v>135</v>
      </c>
      <c r="O70" s="428"/>
      <c r="P70" s="429"/>
      <c r="Q70" s="145" t="s">
        <v>135</v>
      </c>
    </row>
    <row r="71" spans="1:17" x14ac:dyDescent="0.25">
      <c r="B71" s="99" t="s">
        <v>256</v>
      </c>
      <c r="C71" s="99" t="s">
        <v>257</v>
      </c>
      <c r="D71" s="43" t="s">
        <v>324</v>
      </c>
      <c r="E71" s="43">
        <v>50</v>
      </c>
      <c r="F71" s="99" t="s">
        <v>195</v>
      </c>
      <c r="G71" s="99" t="s">
        <v>195</v>
      </c>
      <c r="H71" s="99" t="s">
        <v>195</v>
      </c>
      <c r="I71" s="99" t="s">
        <v>135</v>
      </c>
      <c r="J71" s="99" t="s">
        <v>135</v>
      </c>
      <c r="K71" s="145" t="s">
        <v>135</v>
      </c>
      <c r="L71" s="145" t="s">
        <v>135</v>
      </c>
      <c r="M71" s="145" t="s">
        <v>135</v>
      </c>
      <c r="N71" s="145" t="s">
        <v>135</v>
      </c>
      <c r="O71" s="428"/>
      <c r="P71" s="429"/>
      <c r="Q71" s="145" t="s">
        <v>135</v>
      </c>
    </row>
    <row r="72" spans="1:17" x14ac:dyDescent="0.25">
      <c r="B72" s="44" t="s">
        <v>1</v>
      </c>
    </row>
    <row r="73" spans="1:17" x14ac:dyDescent="0.25">
      <c r="B73" s="44" t="s">
        <v>36</v>
      </c>
    </row>
    <row r="74" spans="1:17" x14ac:dyDescent="0.25">
      <c r="B74" s="44" t="s">
        <v>61</v>
      </c>
    </row>
    <row r="77" spans="1:17" ht="26.25" x14ac:dyDescent="0.25">
      <c r="B77" s="433" t="s">
        <v>37</v>
      </c>
      <c r="C77" s="434"/>
      <c r="D77" s="434"/>
      <c r="E77" s="434"/>
      <c r="F77" s="434"/>
      <c r="G77" s="434"/>
      <c r="H77" s="434"/>
      <c r="I77" s="434"/>
      <c r="J77" s="434"/>
      <c r="K77" s="434"/>
      <c r="L77" s="434"/>
      <c r="M77" s="434"/>
      <c r="N77" s="434"/>
      <c r="O77" s="434"/>
      <c r="P77" s="434"/>
      <c r="Q77" s="434"/>
    </row>
    <row r="80" spans="1:17" ht="76.5" customHeight="1" x14ac:dyDescent="0.25">
      <c r="B80" s="441" t="s">
        <v>0</v>
      </c>
      <c r="C80" s="441" t="s">
        <v>38</v>
      </c>
      <c r="D80" s="441" t="s">
        <v>39</v>
      </c>
      <c r="E80" s="441" t="s">
        <v>112</v>
      </c>
      <c r="F80" s="441" t="s">
        <v>114</v>
      </c>
      <c r="G80" s="441" t="s">
        <v>115</v>
      </c>
      <c r="H80" s="441" t="s">
        <v>116</v>
      </c>
      <c r="I80" s="441" t="s">
        <v>113</v>
      </c>
      <c r="J80" s="439" t="s">
        <v>117</v>
      </c>
      <c r="K80" s="443"/>
      <c r="L80" s="440"/>
      <c r="M80" s="441" t="s">
        <v>121</v>
      </c>
      <c r="N80" s="441" t="s">
        <v>40</v>
      </c>
      <c r="O80" s="441" t="s">
        <v>41</v>
      </c>
      <c r="P80" s="560" t="s">
        <v>3</v>
      </c>
    </row>
    <row r="81" spans="2:16" ht="76.5" customHeight="1" x14ac:dyDescent="0.25">
      <c r="B81" s="442"/>
      <c r="C81" s="442"/>
      <c r="D81" s="442"/>
      <c r="E81" s="442"/>
      <c r="F81" s="442"/>
      <c r="G81" s="442"/>
      <c r="H81" s="442"/>
      <c r="I81" s="442"/>
      <c r="J81" s="20" t="s">
        <v>118</v>
      </c>
      <c r="K81" s="20" t="s">
        <v>262</v>
      </c>
      <c r="L81" s="20" t="s">
        <v>120</v>
      </c>
      <c r="M81" s="442"/>
      <c r="N81" s="442"/>
      <c r="O81" s="442"/>
      <c r="P81" s="560"/>
    </row>
    <row r="82" spans="2:16" ht="176.25" customHeight="1" x14ac:dyDescent="0.25">
      <c r="B82" s="455" t="s">
        <v>42</v>
      </c>
      <c r="C82" s="455" t="s">
        <v>325</v>
      </c>
      <c r="D82" s="455" t="s">
        <v>326</v>
      </c>
      <c r="E82" s="422">
        <v>40076868</v>
      </c>
      <c r="F82" s="455" t="s">
        <v>327</v>
      </c>
      <c r="G82" s="455" t="s">
        <v>328</v>
      </c>
      <c r="H82" s="422">
        <v>38429</v>
      </c>
      <c r="I82" s="422" t="s">
        <v>195</v>
      </c>
      <c r="J82" s="101" t="s">
        <v>329</v>
      </c>
      <c r="K82" s="178" t="s">
        <v>330</v>
      </c>
      <c r="L82" s="152" t="s">
        <v>331</v>
      </c>
      <c r="M82" s="422" t="s">
        <v>135</v>
      </c>
      <c r="N82" s="422" t="s">
        <v>135</v>
      </c>
      <c r="O82" s="422" t="s">
        <v>135</v>
      </c>
      <c r="P82" s="422"/>
    </row>
    <row r="83" spans="2:16" ht="105" x14ac:dyDescent="0.25">
      <c r="B83" s="465"/>
      <c r="C83" s="465"/>
      <c r="D83" s="465"/>
      <c r="E83" s="451"/>
      <c r="F83" s="465"/>
      <c r="G83" s="465"/>
      <c r="H83" s="451"/>
      <c r="I83" s="451"/>
      <c r="J83" s="101" t="s">
        <v>332</v>
      </c>
      <c r="K83" s="106" t="s">
        <v>333</v>
      </c>
      <c r="L83" s="101" t="s">
        <v>334</v>
      </c>
      <c r="M83" s="451"/>
      <c r="N83" s="451"/>
      <c r="O83" s="451"/>
      <c r="P83" s="451"/>
    </row>
    <row r="84" spans="2:16" ht="30" x14ac:dyDescent="0.25">
      <c r="B84" s="465"/>
      <c r="C84" s="465"/>
      <c r="D84" s="465"/>
      <c r="E84" s="451"/>
      <c r="F84" s="465"/>
      <c r="G84" s="465"/>
      <c r="H84" s="451"/>
      <c r="I84" s="451"/>
      <c r="J84" s="101" t="s">
        <v>335</v>
      </c>
      <c r="K84" s="106" t="s">
        <v>336</v>
      </c>
      <c r="L84" s="152" t="s">
        <v>337</v>
      </c>
      <c r="M84" s="451"/>
      <c r="N84" s="451"/>
      <c r="O84" s="451"/>
      <c r="P84" s="451"/>
    </row>
    <row r="85" spans="2:16" ht="120" x14ac:dyDescent="0.25">
      <c r="B85" s="465"/>
      <c r="C85" s="465"/>
      <c r="D85" s="465"/>
      <c r="E85" s="451"/>
      <c r="F85" s="465"/>
      <c r="G85" s="465"/>
      <c r="H85" s="451"/>
      <c r="I85" s="451"/>
      <c r="J85" s="142" t="s">
        <v>338</v>
      </c>
      <c r="K85" s="106" t="s">
        <v>339</v>
      </c>
      <c r="L85" s="152" t="s">
        <v>340</v>
      </c>
      <c r="M85" s="451"/>
      <c r="N85" s="451"/>
      <c r="O85" s="451"/>
      <c r="P85" s="451"/>
    </row>
    <row r="86" spans="2:16" ht="150" x14ac:dyDescent="0.25">
      <c r="B86" s="456"/>
      <c r="C86" s="456"/>
      <c r="D86" s="456"/>
      <c r="E86" s="423"/>
      <c r="F86" s="456"/>
      <c r="G86" s="456"/>
      <c r="H86" s="423"/>
      <c r="I86" s="423"/>
      <c r="J86" s="142" t="s">
        <v>341</v>
      </c>
      <c r="K86" s="106" t="s">
        <v>342</v>
      </c>
      <c r="L86" s="152" t="s">
        <v>343</v>
      </c>
      <c r="M86" s="423"/>
      <c r="N86" s="423"/>
      <c r="O86" s="423"/>
      <c r="P86" s="423"/>
    </row>
    <row r="87" spans="2:16" ht="345" x14ac:dyDescent="0.25">
      <c r="B87" s="444" t="s">
        <v>43</v>
      </c>
      <c r="C87" s="449" t="s">
        <v>325</v>
      </c>
      <c r="D87" s="444" t="s">
        <v>344</v>
      </c>
      <c r="E87" s="449">
        <v>1117518908</v>
      </c>
      <c r="F87" s="444" t="s">
        <v>290</v>
      </c>
      <c r="G87" s="444" t="s">
        <v>345</v>
      </c>
      <c r="H87" s="483" t="s">
        <v>243</v>
      </c>
      <c r="I87" s="449" t="s">
        <v>243</v>
      </c>
      <c r="J87" s="142" t="s">
        <v>244</v>
      </c>
      <c r="K87" s="178" t="s">
        <v>347</v>
      </c>
      <c r="L87" s="152" t="s">
        <v>269</v>
      </c>
      <c r="M87" s="422" t="s">
        <v>135</v>
      </c>
      <c r="N87" s="422" t="s">
        <v>135</v>
      </c>
      <c r="O87" s="422" t="s">
        <v>135</v>
      </c>
      <c r="P87" s="455" t="s">
        <v>346</v>
      </c>
    </row>
    <row r="88" spans="2:16" ht="60" x14ac:dyDescent="0.25">
      <c r="B88" s="444"/>
      <c r="C88" s="449"/>
      <c r="D88" s="444"/>
      <c r="E88" s="449"/>
      <c r="F88" s="444"/>
      <c r="G88" s="444"/>
      <c r="H88" s="483"/>
      <c r="I88" s="449"/>
      <c r="J88" s="101" t="s">
        <v>348</v>
      </c>
      <c r="K88" s="106" t="s">
        <v>349</v>
      </c>
      <c r="L88" s="152" t="s">
        <v>350</v>
      </c>
      <c r="M88" s="451"/>
      <c r="N88" s="451"/>
      <c r="O88" s="451"/>
      <c r="P88" s="465"/>
    </row>
    <row r="89" spans="2:16" ht="111" customHeight="1" x14ac:dyDescent="0.25">
      <c r="B89" s="444"/>
      <c r="C89" s="449"/>
      <c r="D89" s="444"/>
      <c r="E89" s="449"/>
      <c r="F89" s="444"/>
      <c r="G89" s="444"/>
      <c r="H89" s="483"/>
      <c r="I89" s="449"/>
      <c r="J89" s="101" t="s">
        <v>351</v>
      </c>
      <c r="K89" s="106" t="s">
        <v>352</v>
      </c>
      <c r="L89" s="152" t="s">
        <v>353</v>
      </c>
      <c r="M89" s="423"/>
      <c r="N89" s="423"/>
      <c r="O89" s="423"/>
      <c r="P89" s="456"/>
    </row>
    <row r="90" spans="2:16" ht="345" x14ac:dyDescent="0.25">
      <c r="B90" s="455" t="s">
        <v>42</v>
      </c>
      <c r="C90" s="455" t="s">
        <v>354</v>
      </c>
      <c r="D90" s="455" t="s">
        <v>355</v>
      </c>
      <c r="E90" s="455">
        <v>40690514</v>
      </c>
      <c r="F90" s="455" t="s">
        <v>290</v>
      </c>
      <c r="G90" s="455" t="s">
        <v>345</v>
      </c>
      <c r="H90" s="455">
        <v>40627</v>
      </c>
      <c r="I90" s="455" t="s">
        <v>356</v>
      </c>
      <c r="J90" s="101" t="s">
        <v>244</v>
      </c>
      <c r="K90" s="106" t="s">
        <v>357</v>
      </c>
      <c r="L90" s="152" t="s">
        <v>269</v>
      </c>
      <c r="M90" s="422" t="s">
        <v>135</v>
      </c>
      <c r="N90" s="422" t="s">
        <v>135</v>
      </c>
      <c r="O90" s="422" t="s">
        <v>135</v>
      </c>
      <c r="P90" s="455" t="s">
        <v>367</v>
      </c>
    </row>
    <row r="91" spans="2:16" ht="30" x14ac:dyDescent="0.25">
      <c r="B91" s="465"/>
      <c r="C91" s="465"/>
      <c r="D91" s="465"/>
      <c r="E91" s="465"/>
      <c r="F91" s="465"/>
      <c r="G91" s="465"/>
      <c r="H91" s="465"/>
      <c r="I91" s="465"/>
      <c r="J91" s="101" t="s">
        <v>358</v>
      </c>
      <c r="K91" s="106" t="s">
        <v>359</v>
      </c>
      <c r="L91" s="152" t="s">
        <v>360</v>
      </c>
      <c r="M91" s="451"/>
      <c r="N91" s="451"/>
      <c r="O91" s="451"/>
      <c r="P91" s="465"/>
    </row>
    <row r="92" spans="2:16" ht="45" x14ac:dyDescent="0.25">
      <c r="B92" s="465"/>
      <c r="C92" s="465"/>
      <c r="D92" s="465"/>
      <c r="E92" s="465"/>
      <c r="F92" s="465"/>
      <c r="G92" s="465"/>
      <c r="H92" s="465"/>
      <c r="I92" s="465"/>
      <c r="J92" s="101" t="s">
        <v>361</v>
      </c>
      <c r="K92" s="101" t="s">
        <v>362</v>
      </c>
      <c r="L92" s="152" t="s">
        <v>363</v>
      </c>
      <c r="M92" s="451"/>
      <c r="N92" s="451"/>
      <c r="O92" s="451"/>
      <c r="P92" s="465"/>
    </row>
    <row r="93" spans="2:16" ht="60" x14ac:dyDescent="0.25">
      <c r="B93" s="465"/>
      <c r="C93" s="465"/>
      <c r="D93" s="456"/>
      <c r="E93" s="456"/>
      <c r="F93" s="456"/>
      <c r="G93" s="456"/>
      <c r="H93" s="456"/>
      <c r="I93" s="456"/>
      <c r="J93" s="101" t="s">
        <v>364</v>
      </c>
      <c r="K93" s="101" t="s">
        <v>365</v>
      </c>
      <c r="L93" s="152" t="s">
        <v>366</v>
      </c>
      <c r="M93" s="423"/>
      <c r="N93" s="423"/>
      <c r="O93" s="423"/>
      <c r="P93" s="465"/>
    </row>
    <row r="94" spans="2:16" ht="345" x14ac:dyDescent="0.25">
      <c r="B94" s="465"/>
      <c r="C94" s="465"/>
      <c r="D94" s="455" t="s">
        <v>368</v>
      </c>
      <c r="E94" s="422">
        <v>40614601</v>
      </c>
      <c r="F94" s="422" t="s">
        <v>369</v>
      </c>
      <c r="G94" s="422" t="s">
        <v>328</v>
      </c>
      <c r="H94" s="422">
        <v>39291</v>
      </c>
      <c r="I94" s="422" t="s">
        <v>195</v>
      </c>
      <c r="J94" s="101" t="s">
        <v>244</v>
      </c>
      <c r="K94" s="101" t="s">
        <v>370</v>
      </c>
      <c r="L94" s="152" t="s">
        <v>269</v>
      </c>
      <c r="M94" s="422" t="s">
        <v>135</v>
      </c>
      <c r="N94" s="422" t="s">
        <v>135</v>
      </c>
      <c r="O94" s="422" t="s">
        <v>135</v>
      </c>
      <c r="P94" s="465"/>
    </row>
    <row r="95" spans="2:16" ht="45" x14ac:dyDescent="0.25">
      <c r="B95" s="465"/>
      <c r="C95" s="465"/>
      <c r="D95" s="456"/>
      <c r="E95" s="423"/>
      <c r="F95" s="423"/>
      <c r="G95" s="423"/>
      <c r="H95" s="423"/>
      <c r="I95" s="423"/>
      <c r="J95" s="101" t="s">
        <v>371</v>
      </c>
      <c r="K95" s="106" t="s">
        <v>372</v>
      </c>
      <c r="L95" s="152" t="s">
        <v>373</v>
      </c>
      <c r="M95" s="423"/>
      <c r="N95" s="423"/>
      <c r="O95" s="423"/>
      <c r="P95" s="465"/>
    </row>
    <row r="96" spans="2:16" ht="345" x14ac:dyDescent="0.25">
      <c r="B96" s="465"/>
      <c r="C96" s="465"/>
      <c r="D96" s="455" t="s">
        <v>374</v>
      </c>
      <c r="E96" s="422">
        <v>1075231007</v>
      </c>
      <c r="F96" s="422" t="s">
        <v>290</v>
      </c>
      <c r="G96" s="422" t="s">
        <v>375</v>
      </c>
      <c r="H96" s="422">
        <v>40794</v>
      </c>
      <c r="I96" s="422" t="s">
        <v>376</v>
      </c>
      <c r="J96" s="101" t="s">
        <v>244</v>
      </c>
      <c r="K96" s="145" t="s">
        <v>377</v>
      </c>
      <c r="L96" s="152" t="s">
        <v>269</v>
      </c>
      <c r="M96" s="422" t="s">
        <v>135</v>
      </c>
      <c r="N96" s="422" t="s">
        <v>135</v>
      </c>
      <c r="O96" s="422" t="s">
        <v>135</v>
      </c>
      <c r="P96" s="465"/>
    </row>
    <row r="97" spans="2:17" ht="95.25" customHeight="1" x14ac:dyDescent="0.25">
      <c r="B97" s="465"/>
      <c r="C97" s="465"/>
      <c r="D97" s="465"/>
      <c r="E97" s="451"/>
      <c r="F97" s="451"/>
      <c r="G97" s="451"/>
      <c r="H97" s="451"/>
      <c r="I97" s="451"/>
      <c r="J97" s="101" t="s">
        <v>378</v>
      </c>
      <c r="K97" s="69" t="s">
        <v>379</v>
      </c>
      <c r="L97" s="101" t="s">
        <v>380</v>
      </c>
      <c r="M97" s="451"/>
      <c r="N97" s="451"/>
      <c r="O97" s="451"/>
      <c r="P97" s="465"/>
    </row>
    <row r="98" spans="2:17" ht="107.25" customHeight="1" x14ac:dyDescent="0.25">
      <c r="B98" s="465"/>
      <c r="C98" s="465"/>
      <c r="D98" s="456"/>
      <c r="E98" s="423"/>
      <c r="F98" s="423"/>
      <c r="G98" s="423"/>
      <c r="H98" s="423"/>
      <c r="I98" s="423"/>
      <c r="J98" s="101" t="s">
        <v>381</v>
      </c>
      <c r="K98" s="167" t="s">
        <v>382</v>
      </c>
      <c r="L98" s="101" t="s">
        <v>383</v>
      </c>
      <c r="M98" s="423"/>
      <c r="N98" s="423"/>
      <c r="O98" s="423"/>
      <c r="P98" s="465"/>
    </row>
    <row r="99" spans="2:17" ht="409.6" customHeight="1" x14ac:dyDescent="0.25">
      <c r="B99" s="465"/>
      <c r="C99" s="465"/>
      <c r="D99" s="561" t="s">
        <v>384</v>
      </c>
      <c r="E99" s="422">
        <v>42562091</v>
      </c>
      <c r="F99" s="422" t="s">
        <v>385</v>
      </c>
      <c r="G99" s="422" t="s">
        <v>386</v>
      </c>
      <c r="H99" s="422">
        <v>40166</v>
      </c>
      <c r="I99" s="422" t="s">
        <v>195</v>
      </c>
      <c r="J99" s="101" t="s">
        <v>244</v>
      </c>
      <c r="K99" s="167" t="s">
        <v>387</v>
      </c>
      <c r="L99" s="152" t="s">
        <v>269</v>
      </c>
      <c r="M99" s="422" t="s">
        <v>135</v>
      </c>
      <c r="N99" s="422" t="s">
        <v>135</v>
      </c>
      <c r="O99" s="422" t="s">
        <v>135</v>
      </c>
      <c r="P99" s="465"/>
    </row>
    <row r="100" spans="2:17" ht="107.25" customHeight="1" x14ac:dyDescent="0.25">
      <c r="B100" s="465"/>
      <c r="C100" s="465"/>
      <c r="D100" s="562"/>
      <c r="E100" s="451"/>
      <c r="F100" s="451"/>
      <c r="G100" s="451"/>
      <c r="H100" s="451"/>
      <c r="I100" s="451"/>
      <c r="J100" s="101" t="s">
        <v>378</v>
      </c>
      <c r="K100" s="167" t="s">
        <v>379</v>
      </c>
      <c r="L100" s="101" t="s">
        <v>383</v>
      </c>
      <c r="M100" s="451"/>
      <c r="N100" s="451"/>
      <c r="O100" s="451"/>
      <c r="P100" s="465"/>
    </row>
    <row r="101" spans="2:17" ht="107.25" customHeight="1" x14ac:dyDescent="0.25">
      <c r="B101" s="465"/>
      <c r="C101" s="465"/>
      <c r="D101" s="562"/>
      <c r="E101" s="451"/>
      <c r="F101" s="451"/>
      <c r="G101" s="451"/>
      <c r="H101" s="451"/>
      <c r="I101" s="451"/>
      <c r="J101" s="101" t="s">
        <v>381</v>
      </c>
      <c r="K101" s="167" t="s">
        <v>388</v>
      </c>
      <c r="L101" s="101" t="s">
        <v>383</v>
      </c>
      <c r="M101" s="451"/>
      <c r="N101" s="451"/>
      <c r="O101" s="451"/>
      <c r="P101" s="465"/>
    </row>
    <row r="102" spans="2:17" ht="107.25" customHeight="1" x14ac:dyDescent="0.25">
      <c r="B102" s="465"/>
      <c r="C102" s="465"/>
      <c r="D102" s="563"/>
      <c r="E102" s="423"/>
      <c r="F102" s="423"/>
      <c r="G102" s="423"/>
      <c r="H102" s="423"/>
      <c r="I102" s="423"/>
      <c r="J102" s="101" t="s">
        <v>389</v>
      </c>
      <c r="K102" s="167" t="s">
        <v>390</v>
      </c>
      <c r="L102" s="101" t="s">
        <v>391</v>
      </c>
      <c r="M102" s="423"/>
      <c r="N102" s="423"/>
      <c r="O102" s="423"/>
      <c r="P102" s="465"/>
    </row>
    <row r="103" spans="2:17" ht="183.75" customHeight="1" x14ac:dyDescent="0.25">
      <c r="B103" s="465"/>
      <c r="C103" s="465"/>
      <c r="D103" s="422" t="s">
        <v>392</v>
      </c>
      <c r="E103" s="422">
        <v>40763843</v>
      </c>
      <c r="F103" s="455" t="s">
        <v>385</v>
      </c>
      <c r="G103" s="455" t="s">
        <v>386</v>
      </c>
      <c r="H103" s="422">
        <v>40165</v>
      </c>
      <c r="I103" s="422" t="s">
        <v>195</v>
      </c>
      <c r="J103" s="101" t="s">
        <v>244</v>
      </c>
      <c r="K103" s="167" t="s">
        <v>393</v>
      </c>
      <c r="L103" s="101" t="s">
        <v>394</v>
      </c>
      <c r="M103" s="422" t="s">
        <v>135</v>
      </c>
      <c r="N103" s="422" t="s">
        <v>135</v>
      </c>
      <c r="O103" s="422" t="s">
        <v>135</v>
      </c>
      <c r="P103" s="465"/>
    </row>
    <row r="104" spans="2:17" ht="107.25" customHeight="1" x14ac:dyDescent="0.25">
      <c r="B104" s="465"/>
      <c r="C104" s="465"/>
      <c r="D104" s="451"/>
      <c r="E104" s="451"/>
      <c r="F104" s="465"/>
      <c r="G104" s="465"/>
      <c r="H104" s="451"/>
      <c r="I104" s="451"/>
      <c r="J104" s="101" t="s">
        <v>395</v>
      </c>
      <c r="K104" s="167" t="s">
        <v>396</v>
      </c>
      <c r="L104" s="101" t="s">
        <v>397</v>
      </c>
      <c r="M104" s="451"/>
      <c r="N104" s="451"/>
      <c r="O104" s="451"/>
      <c r="P104" s="465"/>
    </row>
    <row r="105" spans="2:17" ht="107.25" customHeight="1" x14ac:dyDescent="0.25">
      <c r="B105" s="465"/>
      <c r="C105" s="465"/>
      <c r="D105" s="451"/>
      <c r="E105" s="451"/>
      <c r="F105" s="465"/>
      <c r="G105" s="465"/>
      <c r="H105" s="451"/>
      <c r="I105" s="451"/>
      <c r="J105" s="101" t="s">
        <v>378</v>
      </c>
      <c r="K105" s="167" t="s">
        <v>398</v>
      </c>
      <c r="L105" s="101" t="s">
        <v>383</v>
      </c>
      <c r="M105" s="451"/>
      <c r="N105" s="451"/>
      <c r="O105" s="451"/>
      <c r="P105" s="465"/>
    </row>
    <row r="106" spans="2:17" ht="107.25" customHeight="1" x14ac:dyDescent="0.25">
      <c r="B106" s="456"/>
      <c r="C106" s="456"/>
      <c r="D106" s="423"/>
      <c r="E106" s="423"/>
      <c r="F106" s="456"/>
      <c r="G106" s="456"/>
      <c r="H106" s="423"/>
      <c r="I106" s="423"/>
      <c r="J106" s="101" t="s">
        <v>381</v>
      </c>
      <c r="K106" s="167" t="s">
        <v>399</v>
      </c>
      <c r="L106" s="101" t="s">
        <v>400</v>
      </c>
      <c r="M106" s="423"/>
      <c r="N106" s="423"/>
      <c r="O106" s="423"/>
      <c r="P106" s="456"/>
    </row>
    <row r="107" spans="2:17" ht="124.5" customHeight="1" x14ac:dyDescent="0.25">
      <c r="B107" s="422" t="s">
        <v>43</v>
      </c>
      <c r="C107" s="422" t="s">
        <v>401</v>
      </c>
      <c r="D107" s="455" t="s">
        <v>403</v>
      </c>
      <c r="E107" s="422">
        <v>1117524557</v>
      </c>
      <c r="F107" s="422" t="s">
        <v>290</v>
      </c>
      <c r="G107" s="455" t="s">
        <v>404</v>
      </c>
      <c r="H107" s="422" t="s">
        <v>243</v>
      </c>
      <c r="I107" s="422" t="s">
        <v>243</v>
      </c>
      <c r="J107" s="101" t="s">
        <v>244</v>
      </c>
      <c r="K107" s="167" t="s">
        <v>405</v>
      </c>
      <c r="L107" s="101" t="s">
        <v>406</v>
      </c>
      <c r="M107" s="422" t="s">
        <v>135</v>
      </c>
      <c r="N107" s="422" t="s">
        <v>135</v>
      </c>
      <c r="O107" s="422" t="s">
        <v>135</v>
      </c>
      <c r="P107" s="455" t="s">
        <v>402</v>
      </c>
      <c r="Q107" s="44" t="s">
        <v>346</v>
      </c>
    </row>
    <row r="108" spans="2:17" ht="107.25" customHeight="1" x14ac:dyDescent="0.25">
      <c r="B108" s="451"/>
      <c r="C108" s="451"/>
      <c r="D108" s="465"/>
      <c r="E108" s="451"/>
      <c r="F108" s="451"/>
      <c r="G108" s="465"/>
      <c r="H108" s="451"/>
      <c r="I108" s="451"/>
      <c r="J108" s="101" t="s">
        <v>407</v>
      </c>
      <c r="K108" s="167" t="s">
        <v>408</v>
      </c>
      <c r="L108" s="101" t="s">
        <v>409</v>
      </c>
      <c r="M108" s="451"/>
      <c r="N108" s="451"/>
      <c r="O108" s="451"/>
      <c r="P108" s="465"/>
    </row>
    <row r="109" spans="2:17" ht="107.25" customHeight="1" x14ac:dyDescent="0.25">
      <c r="B109" s="451"/>
      <c r="C109" s="451"/>
      <c r="D109" s="456"/>
      <c r="E109" s="423"/>
      <c r="F109" s="423"/>
      <c r="G109" s="456"/>
      <c r="H109" s="423"/>
      <c r="I109" s="423"/>
      <c r="J109" s="101" t="s">
        <v>410</v>
      </c>
      <c r="K109" s="167" t="s">
        <v>411</v>
      </c>
      <c r="L109" s="101" t="s">
        <v>412</v>
      </c>
      <c r="M109" s="423"/>
      <c r="N109" s="423"/>
      <c r="O109" s="423"/>
      <c r="P109" s="456"/>
    </row>
    <row r="110" spans="2:17" ht="138" customHeight="1" x14ac:dyDescent="0.25">
      <c r="B110" s="451"/>
      <c r="C110" s="451"/>
      <c r="D110" s="455" t="s">
        <v>413</v>
      </c>
      <c r="E110" s="455">
        <v>36309169</v>
      </c>
      <c r="F110" s="455" t="s">
        <v>290</v>
      </c>
      <c r="G110" s="455" t="s">
        <v>345</v>
      </c>
      <c r="H110" s="455">
        <v>40893</v>
      </c>
      <c r="I110" s="455" t="s">
        <v>414</v>
      </c>
      <c r="J110" s="101" t="s">
        <v>244</v>
      </c>
      <c r="K110" s="167" t="s">
        <v>415</v>
      </c>
      <c r="L110" s="101" t="s">
        <v>406</v>
      </c>
      <c r="M110" s="455" t="s">
        <v>135</v>
      </c>
      <c r="N110" s="455" t="s">
        <v>135</v>
      </c>
      <c r="O110" s="455" t="s">
        <v>135</v>
      </c>
      <c r="P110" s="455"/>
    </row>
    <row r="111" spans="2:17" ht="39.75" customHeight="1" x14ac:dyDescent="0.25">
      <c r="B111" s="451"/>
      <c r="C111" s="451"/>
      <c r="D111" s="465"/>
      <c r="E111" s="465"/>
      <c r="F111" s="465"/>
      <c r="G111" s="465"/>
      <c r="H111" s="465"/>
      <c r="I111" s="465"/>
      <c r="J111" s="101" t="s">
        <v>335</v>
      </c>
      <c r="K111" s="167" t="s">
        <v>416</v>
      </c>
      <c r="L111" s="101" t="s">
        <v>417</v>
      </c>
      <c r="M111" s="465"/>
      <c r="N111" s="465"/>
      <c r="O111" s="465"/>
      <c r="P111" s="465"/>
    </row>
    <row r="112" spans="2:17" ht="84.75" customHeight="1" x14ac:dyDescent="0.25">
      <c r="B112" s="451"/>
      <c r="C112" s="451"/>
      <c r="D112" s="456"/>
      <c r="E112" s="456"/>
      <c r="F112" s="456"/>
      <c r="G112" s="456"/>
      <c r="H112" s="456"/>
      <c r="I112" s="456"/>
      <c r="J112" s="101" t="s">
        <v>418</v>
      </c>
      <c r="K112" s="167" t="s">
        <v>419</v>
      </c>
      <c r="L112" s="101" t="s">
        <v>420</v>
      </c>
      <c r="M112" s="456"/>
      <c r="N112" s="456"/>
      <c r="O112" s="456"/>
      <c r="P112" s="456"/>
    </row>
    <row r="113" spans="2:17" ht="132" customHeight="1" x14ac:dyDescent="0.25">
      <c r="B113" s="451"/>
      <c r="C113" s="451"/>
      <c r="D113" s="455" t="s">
        <v>421</v>
      </c>
      <c r="E113" s="422">
        <v>1117489606</v>
      </c>
      <c r="F113" s="422" t="s">
        <v>290</v>
      </c>
      <c r="G113" s="455" t="s">
        <v>345</v>
      </c>
      <c r="H113" s="422" t="s">
        <v>243</v>
      </c>
      <c r="I113" s="422" t="s">
        <v>243</v>
      </c>
      <c r="J113" s="101" t="s">
        <v>244</v>
      </c>
      <c r="K113" s="167" t="s">
        <v>370</v>
      </c>
      <c r="L113" s="101" t="s">
        <v>406</v>
      </c>
      <c r="M113" s="422" t="s">
        <v>135</v>
      </c>
      <c r="N113" s="422" t="s">
        <v>135</v>
      </c>
      <c r="O113" s="422" t="s">
        <v>135</v>
      </c>
      <c r="P113" s="455"/>
      <c r="Q113" s="165" t="s">
        <v>422</v>
      </c>
    </row>
    <row r="114" spans="2:17" ht="45" x14ac:dyDescent="0.25">
      <c r="B114" s="451"/>
      <c r="C114" s="451"/>
      <c r="D114" s="465"/>
      <c r="E114" s="451"/>
      <c r="F114" s="451"/>
      <c r="G114" s="465"/>
      <c r="H114" s="451"/>
      <c r="I114" s="451"/>
      <c r="J114" s="101" t="s">
        <v>423</v>
      </c>
      <c r="K114" s="167" t="s">
        <v>424</v>
      </c>
      <c r="L114" s="101" t="s">
        <v>425</v>
      </c>
      <c r="M114" s="451"/>
      <c r="N114" s="451"/>
      <c r="O114" s="451"/>
      <c r="P114" s="465"/>
    </row>
    <row r="115" spans="2:17" ht="60" x14ac:dyDescent="0.25">
      <c r="B115" s="451"/>
      <c r="C115" s="451"/>
      <c r="D115" s="456"/>
      <c r="E115" s="423"/>
      <c r="F115" s="423"/>
      <c r="G115" s="456"/>
      <c r="H115" s="423"/>
      <c r="I115" s="423"/>
      <c r="J115" s="101" t="s">
        <v>308</v>
      </c>
      <c r="K115" s="167" t="s">
        <v>426</v>
      </c>
      <c r="L115" s="101" t="s">
        <v>427</v>
      </c>
      <c r="M115" s="423"/>
      <c r="N115" s="423"/>
      <c r="O115" s="423"/>
      <c r="P115" s="456"/>
    </row>
    <row r="116" spans="2:17" ht="135.75" customHeight="1" x14ac:dyDescent="0.25">
      <c r="B116" s="451"/>
      <c r="C116" s="451"/>
      <c r="D116" s="422" t="s">
        <v>428</v>
      </c>
      <c r="E116" s="422">
        <v>1082861675</v>
      </c>
      <c r="F116" s="422" t="s">
        <v>290</v>
      </c>
      <c r="G116" s="455" t="s">
        <v>375</v>
      </c>
      <c r="H116" s="422">
        <v>41103</v>
      </c>
      <c r="I116" s="455" t="s">
        <v>1547</v>
      </c>
      <c r="J116" s="101" t="s">
        <v>244</v>
      </c>
      <c r="K116" s="167" t="s">
        <v>429</v>
      </c>
      <c r="L116" s="101" t="s">
        <v>406</v>
      </c>
      <c r="M116" s="422" t="s">
        <v>135</v>
      </c>
      <c r="N116" s="422" t="s">
        <v>135</v>
      </c>
      <c r="O116" s="422" t="s">
        <v>135</v>
      </c>
      <c r="P116" s="422"/>
    </row>
    <row r="117" spans="2:17" ht="75" x14ac:dyDescent="0.25">
      <c r="B117" s="451"/>
      <c r="C117" s="451"/>
      <c r="D117" s="451"/>
      <c r="E117" s="451"/>
      <c r="F117" s="451"/>
      <c r="G117" s="465"/>
      <c r="H117" s="451"/>
      <c r="I117" s="465"/>
      <c r="J117" s="101" t="s">
        <v>430</v>
      </c>
      <c r="K117" s="167" t="s">
        <v>431</v>
      </c>
      <c r="L117" s="101" t="s">
        <v>432</v>
      </c>
      <c r="M117" s="451"/>
      <c r="N117" s="451"/>
      <c r="O117" s="451"/>
      <c r="P117" s="451"/>
    </row>
    <row r="118" spans="2:17" ht="63" customHeight="1" x14ac:dyDescent="0.25">
      <c r="B118" s="451"/>
      <c r="C118" s="451"/>
      <c r="D118" s="423"/>
      <c r="E118" s="423"/>
      <c r="F118" s="423"/>
      <c r="G118" s="456"/>
      <c r="H118" s="423"/>
      <c r="I118" s="456"/>
      <c r="J118" s="101" t="s">
        <v>433</v>
      </c>
      <c r="K118" s="167" t="s">
        <v>434</v>
      </c>
      <c r="L118" s="101" t="s">
        <v>435</v>
      </c>
      <c r="M118" s="423"/>
      <c r="N118" s="423"/>
      <c r="O118" s="423"/>
      <c r="P118" s="423"/>
    </row>
    <row r="119" spans="2:17" ht="123.75" customHeight="1" x14ac:dyDescent="0.25">
      <c r="B119" s="451"/>
      <c r="C119" s="451"/>
      <c r="D119" s="455" t="s">
        <v>436</v>
      </c>
      <c r="E119" s="422">
        <v>1117521024</v>
      </c>
      <c r="F119" s="422" t="s">
        <v>290</v>
      </c>
      <c r="G119" s="455" t="s">
        <v>345</v>
      </c>
      <c r="H119" s="422" t="s">
        <v>243</v>
      </c>
      <c r="I119" s="422" t="s">
        <v>243</v>
      </c>
      <c r="J119" s="101" t="s">
        <v>244</v>
      </c>
      <c r="K119" s="167" t="s">
        <v>370</v>
      </c>
      <c r="L119" s="101" t="s">
        <v>406</v>
      </c>
      <c r="M119" s="422" t="s">
        <v>135</v>
      </c>
      <c r="N119" s="422" t="s">
        <v>135</v>
      </c>
      <c r="O119" s="422" t="s">
        <v>135</v>
      </c>
      <c r="P119" s="422"/>
      <c r="Q119" s="165" t="s">
        <v>437</v>
      </c>
    </row>
    <row r="120" spans="2:17" ht="60" x14ac:dyDescent="0.25">
      <c r="B120" s="451"/>
      <c r="C120" s="451"/>
      <c r="D120" s="456"/>
      <c r="E120" s="423"/>
      <c r="F120" s="423"/>
      <c r="G120" s="456"/>
      <c r="H120" s="423"/>
      <c r="I120" s="423"/>
      <c r="J120" s="101" t="s">
        <v>438</v>
      </c>
      <c r="K120" s="167" t="s">
        <v>439</v>
      </c>
      <c r="L120" s="101" t="s">
        <v>440</v>
      </c>
      <c r="M120" s="423"/>
      <c r="N120" s="423"/>
      <c r="O120" s="423"/>
      <c r="P120" s="423"/>
    </row>
    <row r="121" spans="2:17" ht="129" customHeight="1" x14ac:dyDescent="0.25">
      <c r="B121" s="451"/>
      <c r="C121" s="451"/>
      <c r="D121" s="149" t="s">
        <v>441</v>
      </c>
      <c r="E121" s="143">
        <v>1075213182</v>
      </c>
      <c r="F121" s="143" t="s">
        <v>290</v>
      </c>
      <c r="G121" s="149" t="s">
        <v>375</v>
      </c>
      <c r="H121" s="151">
        <v>41614</v>
      </c>
      <c r="I121" s="143" t="s">
        <v>442</v>
      </c>
      <c r="J121" s="101" t="s">
        <v>244</v>
      </c>
      <c r="K121" s="167" t="s">
        <v>443</v>
      </c>
      <c r="L121" s="101" t="s">
        <v>406</v>
      </c>
      <c r="M121" s="143" t="s">
        <v>135</v>
      </c>
      <c r="N121" s="143" t="s">
        <v>135</v>
      </c>
      <c r="O121" s="143" t="s">
        <v>135</v>
      </c>
      <c r="P121" s="149"/>
    </row>
    <row r="122" spans="2:17" ht="128.25" customHeight="1" x14ac:dyDescent="0.25">
      <c r="B122" s="451"/>
      <c r="C122" s="451"/>
      <c r="D122" s="455" t="s">
        <v>444</v>
      </c>
      <c r="E122" s="455">
        <v>16186057</v>
      </c>
      <c r="F122" s="455" t="s">
        <v>445</v>
      </c>
      <c r="G122" s="455" t="s">
        <v>345</v>
      </c>
      <c r="H122" s="422" t="s">
        <v>243</v>
      </c>
      <c r="I122" s="422" t="s">
        <v>243</v>
      </c>
      <c r="J122" s="101" t="s">
        <v>244</v>
      </c>
      <c r="K122" s="167" t="s">
        <v>447</v>
      </c>
      <c r="L122" s="101" t="s">
        <v>406</v>
      </c>
      <c r="M122" s="422" t="s">
        <v>135</v>
      </c>
      <c r="N122" s="422" t="s">
        <v>135</v>
      </c>
      <c r="O122" s="422" t="s">
        <v>135</v>
      </c>
      <c r="P122" s="422"/>
      <c r="Q122" s="165" t="s">
        <v>446</v>
      </c>
    </row>
    <row r="123" spans="2:17" ht="99" customHeight="1" x14ac:dyDescent="0.25">
      <c r="B123" s="451"/>
      <c r="C123" s="451"/>
      <c r="D123" s="465"/>
      <c r="E123" s="465"/>
      <c r="F123" s="465"/>
      <c r="G123" s="465"/>
      <c r="H123" s="451"/>
      <c r="I123" s="451"/>
      <c r="J123" s="101" t="s">
        <v>389</v>
      </c>
      <c r="K123" s="167" t="s">
        <v>448</v>
      </c>
      <c r="L123" s="101" t="s">
        <v>449</v>
      </c>
      <c r="M123" s="451"/>
      <c r="N123" s="451"/>
      <c r="O123" s="451"/>
      <c r="P123" s="451"/>
    </row>
    <row r="124" spans="2:17" ht="45" x14ac:dyDescent="0.25">
      <c r="B124" s="451"/>
      <c r="C124" s="451"/>
      <c r="D124" s="456"/>
      <c r="E124" s="456"/>
      <c r="F124" s="456"/>
      <c r="G124" s="456"/>
      <c r="H124" s="423"/>
      <c r="I124" s="423"/>
      <c r="J124" s="101" t="s">
        <v>450</v>
      </c>
      <c r="K124" s="167" t="s">
        <v>451</v>
      </c>
      <c r="L124" s="101" t="s">
        <v>452</v>
      </c>
      <c r="M124" s="423"/>
      <c r="N124" s="423"/>
      <c r="O124" s="423"/>
      <c r="P124" s="423"/>
    </row>
    <row r="125" spans="2:17" ht="127.5" customHeight="1" x14ac:dyDescent="0.25">
      <c r="B125" s="451"/>
      <c r="C125" s="451"/>
      <c r="D125" s="149" t="s">
        <v>453</v>
      </c>
      <c r="E125" s="143">
        <v>94429039</v>
      </c>
      <c r="F125" s="143" t="s">
        <v>445</v>
      </c>
      <c r="G125" s="143" t="s">
        <v>454</v>
      </c>
      <c r="H125" s="151">
        <v>40525</v>
      </c>
      <c r="I125" s="143" t="s">
        <v>455</v>
      </c>
      <c r="J125" s="101" t="s">
        <v>244</v>
      </c>
      <c r="K125" s="167" t="s">
        <v>456</v>
      </c>
      <c r="L125" s="101" t="s">
        <v>406</v>
      </c>
      <c r="M125" s="143" t="s">
        <v>135</v>
      </c>
      <c r="N125" s="143" t="s">
        <v>135</v>
      </c>
      <c r="O125" s="143" t="s">
        <v>135</v>
      </c>
      <c r="P125" s="149"/>
    </row>
    <row r="126" spans="2:17" ht="75" x14ac:dyDescent="0.25">
      <c r="B126" s="451"/>
      <c r="C126" s="451"/>
      <c r="D126" s="455" t="s">
        <v>457</v>
      </c>
      <c r="E126" s="422">
        <v>40078153</v>
      </c>
      <c r="F126" s="422" t="s">
        <v>290</v>
      </c>
      <c r="G126" s="455" t="s">
        <v>345</v>
      </c>
      <c r="H126" s="457">
        <v>41152</v>
      </c>
      <c r="I126" s="422" t="s">
        <v>458</v>
      </c>
      <c r="J126" s="101" t="s">
        <v>252</v>
      </c>
      <c r="K126" s="167" t="s">
        <v>459</v>
      </c>
      <c r="L126" s="101" t="s">
        <v>460</v>
      </c>
      <c r="M126" s="422" t="s">
        <v>135</v>
      </c>
      <c r="N126" s="422" t="s">
        <v>135</v>
      </c>
      <c r="O126" s="422" t="s">
        <v>135</v>
      </c>
      <c r="P126" s="455"/>
    </row>
    <row r="127" spans="2:17" ht="60" x14ac:dyDescent="0.25">
      <c r="B127" s="451"/>
      <c r="C127" s="451"/>
      <c r="D127" s="465"/>
      <c r="E127" s="451"/>
      <c r="F127" s="451"/>
      <c r="G127" s="465"/>
      <c r="H127" s="505"/>
      <c r="I127" s="451"/>
      <c r="J127" s="101" t="s">
        <v>395</v>
      </c>
      <c r="K127" s="167" t="s">
        <v>461</v>
      </c>
      <c r="L127" s="101" t="s">
        <v>462</v>
      </c>
      <c r="M127" s="451"/>
      <c r="N127" s="451"/>
      <c r="O127" s="451"/>
      <c r="P127" s="465"/>
    </row>
    <row r="128" spans="2:17" ht="45" x14ac:dyDescent="0.25">
      <c r="B128" s="423"/>
      <c r="C128" s="423"/>
      <c r="D128" s="456"/>
      <c r="E128" s="423"/>
      <c r="F128" s="423"/>
      <c r="G128" s="456"/>
      <c r="H128" s="458"/>
      <c r="I128" s="423"/>
      <c r="J128" s="101" t="s">
        <v>463</v>
      </c>
      <c r="K128" s="167" t="s">
        <v>464</v>
      </c>
      <c r="L128" s="101" t="s">
        <v>465</v>
      </c>
      <c r="M128" s="423"/>
      <c r="N128" s="423"/>
      <c r="O128" s="423"/>
      <c r="P128" s="456"/>
    </row>
    <row r="129" spans="1:26" ht="15.75" thickBot="1" x14ac:dyDescent="0.3">
      <c r="P129" s="61"/>
      <c r="Q129" s="61"/>
    </row>
    <row r="130" spans="1:26" ht="27" thickBot="1" x14ac:dyDescent="0.3">
      <c r="B130" s="430" t="s">
        <v>45</v>
      </c>
      <c r="C130" s="431"/>
      <c r="D130" s="431"/>
      <c r="E130" s="431"/>
      <c r="F130" s="431"/>
      <c r="G130" s="431"/>
      <c r="H130" s="431"/>
      <c r="I130" s="431"/>
      <c r="J130" s="431"/>
      <c r="K130" s="431"/>
      <c r="L130" s="431"/>
      <c r="M130" s="431"/>
      <c r="N130" s="432"/>
      <c r="P130" s="61"/>
      <c r="Q130" s="61"/>
    </row>
    <row r="131" spans="1:26" x14ac:dyDescent="0.25">
      <c r="P131" s="61"/>
      <c r="Q131" s="61"/>
    </row>
    <row r="133" spans="1:26" ht="46.15" customHeight="1" x14ac:dyDescent="0.25">
      <c r="B133" s="9" t="s">
        <v>32</v>
      </c>
      <c r="C133" s="9" t="s">
        <v>46</v>
      </c>
      <c r="D133" s="439" t="s">
        <v>3</v>
      </c>
      <c r="E133" s="440"/>
    </row>
    <row r="134" spans="1:26" ht="46.9" customHeight="1" x14ac:dyDescent="0.25">
      <c r="B134" s="101" t="s">
        <v>122</v>
      </c>
      <c r="C134" s="145" t="s">
        <v>135</v>
      </c>
      <c r="D134" s="449"/>
      <c r="E134" s="449"/>
    </row>
    <row r="137" spans="1:26" ht="26.25" x14ac:dyDescent="0.25">
      <c r="B137" s="433" t="s">
        <v>63</v>
      </c>
      <c r="C137" s="434"/>
      <c r="D137" s="434"/>
      <c r="E137" s="434"/>
      <c r="F137" s="434"/>
      <c r="G137" s="434"/>
      <c r="H137" s="434"/>
      <c r="I137" s="434"/>
      <c r="J137" s="434"/>
      <c r="K137" s="434"/>
      <c r="L137" s="434"/>
      <c r="M137" s="434"/>
      <c r="N137" s="434"/>
      <c r="O137" s="434"/>
      <c r="P137" s="434"/>
      <c r="Q137" s="434"/>
    </row>
    <row r="139" spans="1:26" x14ac:dyDescent="0.25">
      <c r="B139" s="54"/>
    </row>
    <row r="140" spans="1:26" ht="26.25" x14ac:dyDescent="0.25">
      <c r="B140" s="433" t="s">
        <v>53</v>
      </c>
      <c r="C140" s="434"/>
      <c r="D140" s="434"/>
      <c r="E140" s="434"/>
      <c r="F140" s="434"/>
      <c r="G140" s="434"/>
      <c r="H140" s="434"/>
      <c r="I140" s="434"/>
      <c r="J140" s="434"/>
      <c r="K140" s="434"/>
      <c r="L140" s="434"/>
      <c r="M140" s="434"/>
      <c r="N140" s="434"/>
      <c r="O140" s="434"/>
      <c r="P140" s="434"/>
      <c r="Q140" s="434"/>
    </row>
    <row r="142" spans="1:26" ht="15.75" thickBot="1" x14ac:dyDescent="0.3">
      <c r="M142" s="73"/>
      <c r="N142" s="73"/>
    </row>
    <row r="143" spans="1:26" s="54" customFormat="1" ht="109.5" customHeight="1" x14ac:dyDescent="0.25">
      <c r="B143" s="18" t="s">
        <v>144</v>
      </c>
      <c r="C143" s="18" t="s">
        <v>145</v>
      </c>
      <c r="D143" s="18" t="s">
        <v>146</v>
      </c>
      <c r="E143" s="18" t="s">
        <v>44</v>
      </c>
      <c r="F143" s="18" t="s">
        <v>21</v>
      </c>
      <c r="G143" s="18" t="s">
        <v>99</v>
      </c>
      <c r="H143" s="18" t="s">
        <v>16</v>
      </c>
      <c r="I143" s="18" t="s">
        <v>9</v>
      </c>
      <c r="J143" s="18" t="s">
        <v>30</v>
      </c>
      <c r="K143" s="18" t="s">
        <v>60</v>
      </c>
      <c r="L143" s="18" t="s">
        <v>19</v>
      </c>
      <c r="M143" s="17" t="s">
        <v>25</v>
      </c>
      <c r="N143" s="18" t="s">
        <v>147</v>
      </c>
      <c r="O143" s="18" t="s">
        <v>35</v>
      </c>
      <c r="P143" s="148" t="s">
        <v>10</v>
      </c>
      <c r="Q143" s="148" t="s">
        <v>18</v>
      </c>
    </row>
    <row r="144" spans="1:26" s="86" customFormat="1" ht="30" x14ac:dyDescent="0.25">
      <c r="A144" s="74">
        <v>1</v>
      </c>
      <c r="B144" s="75" t="s">
        <v>244</v>
      </c>
      <c r="C144" s="76" t="s">
        <v>466</v>
      </c>
      <c r="D144" s="75" t="s">
        <v>467</v>
      </c>
      <c r="E144" s="198">
        <v>20090170</v>
      </c>
      <c r="F144" s="78" t="s">
        <v>135</v>
      </c>
      <c r="G144" s="79"/>
      <c r="H144" s="81">
        <v>40071</v>
      </c>
      <c r="I144" s="81">
        <v>40382</v>
      </c>
      <c r="J144" s="81" t="s">
        <v>136</v>
      </c>
      <c r="K144" s="139">
        <v>10</v>
      </c>
      <c r="L144" s="139">
        <v>0</v>
      </c>
      <c r="M144" s="136">
        <v>2078</v>
      </c>
      <c r="N144" s="82">
        <f>+M144*G144</f>
        <v>0</v>
      </c>
      <c r="O144" s="83">
        <v>2102203620</v>
      </c>
      <c r="P144" s="199">
        <v>1709</v>
      </c>
      <c r="Q144" s="84"/>
      <c r="R144" s="85"/>
      <c r="S144" s="85"/>
      <c r="T144" s="85"/>
      <c r="U144" s="85"/>
      <c r="V144" s="85"/>
      <c r="W144" s="85"/>
      <c r="X144" s="85"/>
      <c r="Y144" s="85"/>
      <c r="Z144" s="85"/>
    </row>
    <row r="145" spans="1:17" s="86" customFormat="1" x14ac:dyDescent="0.25">
      <c r="A145" s="74"/>
      <c r="B145" s="87" t="s">
        <v>15</v>
      </c>
      <c r="C145" s="76"/>
      <c r="D145" s="75"/>
      <c r="E145" s="198"/>
      <c r="F145" s="78"/>
      <c r="G145" s="78"/>
      <c r="H145" s="78"/>
      <c r="I145" s="81"/>
      <c r="J145" s="81"/>
      <c r="K145" s="88">
        <f>SUM(K144:K144)</f>
        <v>10</v>
      </c>
      <c r="L145" s="88">
        <f>SUM(L144:L144)</f>
        <v>0</v>
      </c>
      <c r="M145" s="89">
        <f>SUM(M144:M144)</f>
        <v>2078</v>
      </c>
      <c r="N145" s="88">
        <f>SUM(N144:N144)</f>
        <v>0</v>
      </c>
      <c r="O145" s="83"/>
      <c r="P145" s="83"/>
      <c r="Q145" s="90"/>
    </row>
    <row r="146" spans="1:17" x14ac:dyDescent="0.25">
      <c r="E146" s="91"/>
    </row>
    <row r="147" spans="1:17" ht="18.75" x14ac:dyDescent="0.25">
      <c r="B147" s="94" t="s">
        <v>31</v>
      </c>
      <c r="C147" s="10">
        <f>+K145</f>
        <v>10</v>
      </c>
      <c r="H147" s="96"/>
      <c r="I147" s="96"/>
      <c r="J147" s="96"/>
      <c r="K147" s="96"/>
      <c r="L147" s="96"/>
      <c r="M147" s="96"/>
    </row>
    <row r="149" spans="1:17" ht="15.75" thickBot="1" x14ac:dyDescent="0.3"/>
    <row r="150" spans="1:17" ht="37.15" customHeight="1" thickBot="1" x14ac:dyDescent="0.3">
      <c r="B150" s="11" t="s">
        <v>48</v>
      </c>
      <c r="C150" s="12" t="s">
        <v>49</v>
      </c>
      <c r="D150" s="11" t="s">
        <v>50</v>
      </c>
      <c r="E150" s="12" t="s">
        <v>54</v>
      </c>
    </row>
    <row r="151" spans="1:17" ht="41.45" customHeight="1" x14ac:dyDescent="0.25">
      <c r="B151" s="8" t="s">
        <v>123</v>
      </c>
      <c r="C151" s="102">
        <v>20</v>
      </c>
      <c r="D151" s="102">
        <v>20</v>
      </c>
      <c r="E151" s="450">
        <f>+D151+D152+D153</f>
        <v>20</v>
      </c>
    </row>
    <row r="152" spans="1:17" x14ac:dyDescent="0.25">
      <c r="B152" s="8" t="s">
        <v>124</v>
      </c>
      <c r="C152" s="145">
        <v>30</v>
      </c>
      <c r="D152" s="145">
        <v>0</v>
      </c>
      <c r="E152" s="451"/>
    </row>
    <row r="153" spans="1:17" ht="15.75" thickBot="1" x14ac:dyDescent="0.3">
      <c r="B153" s="8" t="s">
        <v>125</v>
      </c>
      <c r="C153" s="103">
        <v>40</v>
      </c>
      <c r="D153" s="103">
        <v>0</v>
      </c>
      <c r="E153" s="452"/>
    </row>
    <row r="155" spans="1:17" ht="15.75" thickBot="1" x14ac:dyDescent="0.3"/>
    <row r="156" spans="1:17" ht="27" thickBot="1" x14ac:dyDescent="0.3">
      <c r="B156" s="430" t="s">
        <v>51</v>
      </c>
      <c r="C156" s="431"/>
      <c r="D156" s="431"/>
      <c r="E156" s="431"/>
      <c r="F156" s="431"/>
      <c r="G156" s="431"/>
      <c r="H156" s="431"/>
      <c r="I156" s="431"/>
      <c r="J156" s="431"/>
      <c r="K156" s="431"/>
      <c r="L156" s="431"/>
      <c r="M156" s="431"/>
      <c r="N156" s="432"/>
    </row>
    <row r="158" spans="1:17" ht="76.5" customHeight="1" x14ac:dyDescent="0.25">
      <c r="B158" s="560" t="s">
        <v>0</v>
      </c>
      <c r="C158" s="560" t="s">
        <v>38</v>
      </c>
      <c r="D158" s="560" t="s">
        <v>39</v>
      </c>
      <c r="E158" s="560" t="s">
        <v>112</v>
      </c>
      <c r="F158" s="560" t="s">
        <v>114</v>
      </c>
      <c r="G158" s="560" t="s">
        <v>115</v>
      </c>
      <c r="H158" s="560" t="s">
        <v>116</v>
      </c>
      <c r="I158" s="560" t="s">
        <v>113</v>
      </c>
      <c r="J158" s="560" t="s">
        <v>117</v>
      </c>
      <c r="K158" s="560"/>
      <c r="L158" s="560"/>
      <c r="M158" s="560" t="s">
        <v>121</v>
      </c>
      <c r="N158" s="560" t="s">
        <v>40</v>
      </c>
      <c r="O158" s="560" t="s">
        <v>41</v>
      </c>
      <c r="P158" s="560" t="s">
        <v>10</v>
      </c>
      <c r="Q158" s="560" t="s">
        <v>3</v>
      </c>
    </row>
    <row r="159" spans="1:17" ht="76.5" customHeight="1" x14ac:dyDescent="0.25">
      <c r="B159" s="560"/>
      <c r="C159" s="560"/>
      <c r="D159" s="560"/>
      <c r="E159" s="560"/>
      <c r="F159" s="560"/>
      <c r="G159" s="560"/>
      <c r="H159" s="560"/>
      <c r="I159" s="560"/>
      <c r="J159" s="168" t="s">
        <v>118</v>
      </c>
      <c r="K159" s="168" t="s">
        <v>119</v>
      </c>
      <c r="L159" s="168" t="s">
        <v>120</v>
      </c>
      <c r="M159" s="560"/>
      <c r="N159" s="560"/>
      <c r="O159" s="560"/>
      <c r="P159" s="560"/>
      <c r="Q159" s="560"/>
    </row>
    <row r="160" spans="1:17" ht="222" customHeight="1" x14ac:dyDescent="0.25">
      <c r="B160" s="444" t="s">
        <v>486</v>
      </c>
      <c r="C160" s="444" t="s">
        <v>468</v>
      </c>
      <c r="D160" s="455" t="s">
        <v>487</v>
      </c>
      <c r="E160" s="422">
        <v>30505812</v>
      </c>
      <c r="F160" s="455" t="s">
        <v>385</v>
      </c>
      <c r="G160" s="422" t="s">
        <v>328</v>
      </c>
      <c r="H160" s="422">
        <v>41299</v>
      </c>
      <c r="I160" s="422" t="s">
        <v>195</v>
      </c>
      <c r="J160" s="101" t="s">
        <v>244</v>
      </c>
      <c r="K160" s="153" t="s">
        <v>370</v>
      </c>
      <c r="L160" s="101" t="s">
        <v>488</v>
      </c>
      <c r="M160" s="422" t="s">
        <v>135</v>
      </c>
      <c r="N160" s="422" t="s">
        <v>135</v>
      </c>
      <c r="O160" s="422" t="s">
        <v>135</v>
      </c>
      <c r="P160" s="422" t="s">
        <v>492</v>
      </c>
      <c r="Q160" s="422"/>
    </row>
    <row r="161" spans="2:17" ht="120" x14ac:dyDescent="0.25">
      <c r="B161" s="444"/>
      <c r="C161" s="444"/>
      <c r="D161" s="456"/>
      <c r="E161" s="423"/>
      <c r="F161" s="456"/>
      <c r="G161" s="423"/>
      <c r="H161" s="423"/>
      <c r="I161" s="423"/>
      <c r="J161" s="101" t="s">
        <v>489</v>
      </c>
      <c r="K161" s="69" t="s">
        <v>490</v>
      </c>
      <c r="L161" s="100" t="s">
        <v>491</v>
      </c>
      <c r="M161" s="423"/>
      <c r="N161" s="423"/>
      <c r="O161" s="423"/>
      <c r="P161" s="423"/>
      <c r="Q161" s="423"/>
    </row>
    <row r="162" spans="2:17" ht="141" customHeight="1" x14ac:dyDescent="0.25">
      <c r="B162" s="101" t="s">
        <v>130</v>
      </c>
      <c r="C162" s="164" t="s">
        <v>468</v>
      </c>
      <c r="D162" s="69" t="s">
        <v>493</v>
      </c>
      <c r="E162" s="69">
        <v>30508514</v>
      </c>
      <c r="F162" s="69" t="s">
        <v>385</v>
      </c>
      <c r="G162" s="69" t="s">
        <v>328</v>
      </c>
      <c r="H162" s="200">
        <v>41628</v>
      </c>
      <c r="I162" s="69" t="s">
        <v>195</v>
      </c>
      <c r="J162" s="101" t="s">
        <v>494</v>
      </c>
      <c r="K162" s="69" t="s">
        <v>495</v>
      </c>
      <c r="L162" s="101" t="s">
        <v>496</v>
      </c>
      <c r="M162" s="153" t="s">
        <v>135</v>
      </c>
      <c r="N162" s="153" t="s">
        <v>135</v>
      </c>
      <c r="O162" s="153" t="s">
        <v>135</v>
      </c>
      <c r="P162" s="153" t="s">
        <v>497</v>
      </c>
      <c r="Q162" s="69"/>
    </row>
    <row r="163" spans="2:17" ht="180" x14ac:dyDescent="0.25">
      <c r="B163" s="455" t="s">
        <v>131</v>
      </c>
      <c r="C163" s="422" t="s">
        <v>468</v>
      </c>
      <c r="D163" s="455" t="s">
        <v>498</v>
      </c>
      <c r="E163" s="422">
        <v>40780386</v>
      </c>
      <c r="F163" s="422" t="s">
        <v>499</v>
      </c>
      <c r="G163" s="422" t="s">
        <v>328</v>
      </c>
      <c r="H163" s="422">
        <v>37526</v>
      </c>
      <c r="I163" s="422" t="s">
        <v>500</v>
      </c>
      <c r="J163" s="101" t="s">
        <v>244</v>
      </c>
      <c r="K163" s="153" t="s">
        <v>501</v>
      </c>
      <c r="L163" s="100" t="s">
        <v>502</v>
      </c>
      <c r="M163" s="422" t="s">
        <v>135</v>
      </c>
      <c r="N163" s="422" t="s">
        <v>135</v>
      </c>
      <c r="O163" s="422" t="s">
        <v>135</v>
      </c>
      <c r="P163" s="422" t="s">
        <v>506</v>
      </c>
      <c r="Q163" s="69"/>
    </row>
    <row r="164" spans="2:17" ht="105" x14ac:dyDescent="0.25">
      <c r="B164" s="456"/>
      <c r="C164" s="423"/>
      <c r="D164" s="456"/>
      <c r="E164" s="423"/>
      <c r="F164" s="423"/>
      <c r="G164" s="423"/>
      <c r="H164" s="423"/>
      <c r="I164" s="423"/>
      <c r="J164" s="101" t="s">
        <v>503</v>
      </c>
      <c r="K164" s="153" t="s">
        <v>504</v>
      </c>
      <c r="L164" s="100" t="s">
        <v>505</v>
      </c>
      <c r="M164" s="423"/>
      <c r="N164" s="423"/>
      <c r="O164" s="423"/>
      <c r="P164" s="423"/>
      <c r="Q164" s="69"/>
    </row>
    <row r="165" spans="2:17" ht="270" x14ac:dyDescent="0.25">
      <c r="B165" s="455" t="s">
        <v>486</v>
      </c>
      <c r="C165" s="557" t="s">
        <v>507</v>
      </c>
      <c r="D165" s="455" t="s">
        <v>469</v>
      </c>
      <c r="E165" s="422">
        <v>30506060</v>
      </c>
      <c r="F165" s="422" t="s">
        <v>470</v>
      </c>
      <c r="G165" s="422" t="s">
        <v>328</v>
      </c>
      <c r="H165" s="422">
        <v>39066</v>
      </c>
      <c r="I165" s="422" t="s">
        <v>471</v>
      </c>
      <c r="J165" s="101" t="s">
        <v>466</v>
      </c>
      <c r="K165" s="69" t="s">
        <v>480</v>
      </c>
      <c r="L165" s="101" t="s">
        <v>481</v>
      </c>
      <c r="M165" s="422" t="s">
        <v>135</v>
      </c>
      <c r="N165" s="422" t="s">
        <v>135</v>
      </c>
      <c r="O165" s="422" t="s">
        <v>135</v>
      </c>
      <c r="P165" s="422" t="s">
        <v>485</v>
      </c>
      <c r="Q165" s="422"/>
    </row>
    <row r="166" spans="2:17" ht="150" x14ac:dyDescent="0.25">
      <c r="B166" s="465"/>
      <c r="C166" s="558"/>
      <c r="D166" s="465"/>
      <c r="E166" s="451"/>
      <c r="F166" s="451"/>
      <c r="G166" s="451"/>
      <c r="H166" s="451"/>
      <c r="I166" s="451"/>
      <c r="J166" s="101" t="s">
        <v>466</v>
      </c>
      <c r="K166" s="164" t="s">
        <v>473</v>
      </c>
      <c r="L166" s="100" t="s">
        <v>474</v>
      </c>
      <c r="M166" s="451"/>
      <c r="N166" s="451"/>
      <c r="O166" s="451"/>
      <c r="P166" s="451"/>
      <c r="Q166" s="451"/>
    </row>
    <row r="167" spans="2:17" ht="165" x14ac:dyDescent="0.25">
      <c r="B167" s="465"/>
      <c r="C167" s="558"/>
      <c r="D167" s="465"/>
      <c r="E167" s="451"/>
      <c r="F167" s="451"/>
      <c r="G167" s="451"/>
      <c r="H167" s="451"/>
      <c r="I167" s="451"/>
      <c r="J167" s="101" t="s">
        <v>244</v>
      </c>
      <c r="K167" s="101" t="s">
        <v>475</v>
      </c>
      <c r="L167" s="100" t="s">
        <v>476</v>
      </c>
      <c r="M167" s="451"/>
      <c r="N167" s="451"/>
      <c r="O167" s="451"/>
      <c r="P167" s="451"/>
      <c r="Q167" s="451"/>
    </row>
    <row r="168" spans="2:17" ht="60" x14ac:dyDescent="0.25">
      <c r="B168" s="465"/>
      <c r="C168" s="558"/>
      <c r="D168" s="465"/>
      <c r="E168" s="451"/>
      <c r="F168" s="451"/>
      <c r="G168" s="451"/>
      <c r="H168" s="451"/>
      <c r="I168" s="451"/>
      <c r="J168" s="101" t="s">
        <v>477</v>
      </c>
      <c r="K168" s="69" t="s">
        <v>478</v>
      </c>
      <c r="L168" s="100" t="s">
        <v>479</v>
      </c>
      <c r="M168" s="451"/>
      <c r="N168" s="451"/>
      <c r="O168" s="451"/>
      <c r="P168" s="451"/>
      <c r="Q168" s="451"/>
    </row>
    <row r="169" spans="2:17" ht="189.75" customHeight="1" x14ac:dyDescent="0.25">
      <c r="B169" s="465"/>
      <c r="C169" s="558"/>
      <c r="D169" s="456"/>
      <c r="E169" s="423"/>
      <c r="F169" s="423"/>
      <c r="G169" s="423"/>
      <c r="H169" s="423"/>
      <c r="I169" s="423"/>
      <c r="J169" s="142" t="s">
        <v>482</v>
      </c>
      <c r="K169" s="164" t="s">
        <v>483</v>
      </c>
      <c r="L169" s="100" t="s">
        <v>484</v>
      </c>
      <c r="M169" s="423"/>
      <c r="N169" s="423"/>
      <c r="O169" s="423"/>
      <c r="P169" s="423"/>
      <c r="Q169" s="423"/>
    </row>
    <row r="170" spans="2:17" ht="241.5" customHeight="1" x14ac:dyDescent="0.25">
      <c r="B170" s="465"/>
      <c r="C170" s="558"/>
      <c r="D170" s="161" t="s">
        <v>508</v>
      </c>
      <c r="E170" s="155">
        <v>17655453</v>
      </c>
      <c r="F170" s="161" t="s">
        <v>509</v>
      </c>
      <c r="G170" s="161" t="s">
        <v>510</v>
      </c>
      <c r="H170" s="159">
        <v>39066</v>
      </c>
      <c r="I170" s="155"/>
      <c r="J170" s="101" t="s">
        <v>246</v>
      </c>
      <c r="K170" s="164" t="s">
        <v>511</v>
      </c>
      <c r="L170" s="101" t="s">
        <v>512</v>
      </c>
      <c r="M170" s="155" t="s">
        <v>135</v>
      </c>
      <c r="N170" s="155" t="s">
        <v>135</v>
      </c>
      <c r="O170" s="155" t="s">
        <v>135</v>
      </c>
      <c r="P170" s="155" t="s">
        <v>513</v>
      </c>
      <c r="Q170" s="155"/>
    </row>
    <row r="171" spans="2:17" ht="166.5" customHeight="1" x14ac:dyDescent="0.25">
      <c r="B171" s="456"/>
      <c r="C171" s="559"/>
      <c r="D171" s="155" t="s">
        <v>514</v>
      </c>
      <c r="E171" s="155">
        <v>26615336</v>
      </c>
      <c r="F171" s="155" t="s">
        <v>470</v>
      </c>
      <c r="G171" s="161" t="s">
        <v>328</v>
      </c>
      <c r="H171" s="159">
        <v>32325</v>
      </c>
      <c r="I171" s="155" t="s">
        <v>515</v>
      </c>
      <c r="J171" s="101" t="s">
        <v>466</v>
      </c>
      <c r="K171" s="164" t="s">
        <v>516</v>
      </c>
      <c r="L171" s="101" t="s">
        <v>517</v>
      </c>
      <c r="M171" s="155" t="s">
        <v>135</v>
      </c>
      <c r="N171" s="155" t="s">
        <v>135</v>
      </c>
      <c r="O171" s="155" t="s">
        <v>135</v>
      </c>
      <c r="P171" s="155" t="s">
        <v>518</v>
      </c>
      <c r="Q171" s="155"/>
    </row>
    <row r="172" spans="2:17" ht="118.5" customHeight="1" x14ac:dyDescent="0.25">
      <c r="B172" s="455" t="s">
        <v>130</v>
      </c>
      <c r="C172" s="554" t="s">
        <v>507</v>
      </c>
      <c r="D172" s="164" t="s">
        <v>519</v>
      </c>
      <c r="E172" s="153">
        <v>41548628</v>
      </c>
      <c r="F172" s="69" t="s">
        <v>520</v>
      </c>
      <c r="G172" s="164" t="s">
        <v>521</v>
      </c>
      <c r="H172" s="201">
        <v>29314</v>
      </c>
      <c r="I172" s="153" t="s">
        <v>522</v>
      </c>
      <c r="J172" s="101" t="s">
        <v>466</v>
      </c>
      <c r="K172" s="164" t="s">
        <v>523</v>
      </c>
      <c r="L172" s="101" t="s">
        <v>524</v>
      </c>
      <c r="M172" s="153" t="s">
        <v>135</v>
      </c>
      <c r="N172" s="153" t="s">
        <v>135</v>
      </c>
      <c r="O172" s="153" t="s">
        <v>135</v>
      </c>
      <c r="P172" s="153" t="s">
        <v>525</v>
      </c>
      <c r="Q172" s="69"/>
    </row>
    <row r="173" spans="2:17" ht="148.5" customHeight="1" x14ac:dyDescent="0.25">
      <c r="B173" s="465"/>
      <c r="C173" s="555"/>
      <c r="D173" s="455" t="s">
        <v>526</v>
      </c>
      <c r="E173" s="422">
        <v>40784998</v>
      </c>
      <c r="F173" s="455" t="s">
        <v>369</v>
      </c>
      <c r="G173" s="455" t="s">
        <v>282</v>
      </c>
      <c r="H173" s="457">
        <v>39507</v>
      </c>
      <c r="I173" s="422"/>
      <c r="J173" s="101" t="s">
        <v>244</v>
      </c>
      <c r="K173" s="164" t="s">
        <v>527</v>
      </c>
      <c r="L173" s="101" t="s">
        <v>528</v>
      </c>
      <c r="M173" s="422" t="s">
        <v>135</v>
      </c>
      <c r="N173" s="422" t="s">
        <v>135</v>
      </c>
      <c r="O173" s="422" t="s">
        <v>135</v>
      </c>
      <c r="P173" s="422" t="s">
        <v>531</v>
      </c>
      <c r="Q173" s="422"/>
    </row>
    <row r="174" spans="2:17" ht="148.5" customHeight="1" x14ac:dyDescent="0.25">
      <c r="B174" s="465"/>
      <c r="C174" s="555"/>
      <c r="D174" s="456"/>
      <c r="E174" s="423"/>
      <c r="F174" s="456"/>
      <c r="G174" s="456"/>
      <c r="H174" s="458"/>
      <c r="I174" s="423"/>
      <c r="J174" s="101" t="s">
        <v>482</v>
      </c>
      <c r="K174" s="164" t="s">
        <v>529</v>
      </c>
      <c r="L174" s="101" t="s">
        <v>530</v>
      </c>
      <c r="M174" s="423"/>
      <c r="N174" s="423"/>
      <c r="O174" s="423"/>
      <c r="P174" s="423"/>
      <c r="Q174" s="423"/>
    </row>
    <row r="175" spans="2:17" ht="148.5" customHeight="1" x14ac:dyDescent="0.25">
      <c r="B175" s="465"/>
      <c r="C175" s="555"/>
      <c r="D175" s="455" t="s">
        <v>532</v>
      </c>
      <c r="E175" s="422" t="s">
        <v>533</v>
      </c>
      <c r="F175" s="455" t="s">
        <v>385</v>
      </c>
      <c r="G175" s="455" t="s">
        <v>328</v>
      </c>
      <c r="H175" s="457">
        <v>41516</v>
      </c>
      <c r="I175" s="422"/>
      <c r="J175" s="101" t="s">
        <v>244</v>
      </c>
      <c r="K175" s="164" t="s">
        <v>387</v>
      </c>
      <c r="L175" s="101" t="s">
        <v>528</v>
      </c>
      <c r="M175" s="422" t="s">
        <v>135</v>
      </c>
      <c r="N175" s="422" t="s">
        <v>135</v>
      </c>
      <c r="O175" s="422" t="s">
        <v>135</v>
      </c>
      <c r="P175" s="422" t="s">
        <v>535</v>
      </c>
      <c r="Q175" s="422"/>
    </row>
    <row r="176" spans="2:17" ht="112.5" customHeight="1" x14ac:dyDescent="0.25">
      <c r="B176" s="456"/>
      <c r="C176" s="556"/>
      <c r="D176" s="456"/>
      <c r="E176" s="423"/>
      <c r="F176" s="456"/>
      <c r="G176" s="456"/>
      <c r="H176" s="458"/>
      <c r="I176" s="423"/>
      <c r="J176" s="101" t="s">
        <v>482</v>
      </c>
      <c r="K176" s="101" t="s">
        <v>534</v>
      </c>
      <c r="L176" s="101" t="s">
        <v>530</v>
      </c>
      <c r="M176" s="423"/>
      <c r="N176" s="423"/>
      <c r="O176" s="423"/>
      <c r="P176" s="423"/>
      <c r="Q176" s="423"/>
    </row>
    <row r="177" spans="2:17" ht="180" x14ac:dyDescent="0.25">
      <c r="B177" s="444" t="s">
        <v>131</v>
      </c>
      <c r="C177" s="552" t="s">
        <v>536</v>
      </c>
      <c r="D177" s="444" t="s">
        <v>498</v>
      </c>
      <c r="E177" s="449">
        <v>40780386</v>
      </c>
      <c r="F177" s="449" t="s">
        <v>499</v>
      </c>
      <c r="G177" s="455" t="s">
        <v>328</v>
      </c>
      <c r="H177" s="449">
        <v>37526</v>
      </c>
      <c r="I177" s="449" t="s">
        <v>500</v>
      </c>
      <c r="J177" s="101" t="s">
        <v>244</v>
      </c>
      <c r="K177" s="153" t="s">
        <v>501</v>
      </c>
      <c r="L177" s="100" t="s">
        <v>502</v>
      </c>
      <c r="M177" s="449" t="s">
        <v>135</v>
      </c>
      <c r="N177" s="449" t="s">
        <v>135</v>
      </c>
      <c r="O177" s="449" t="s">
        <v>135</v>
      </c>
      <c r="P177" s="422"/>
      <c r="Q177" s="422"/>
    </row>
    <row r="178" spans="2:17" ht="105" x14ac:dyDescent="0.25">
      <c r="B178" s="444"/>
      <c r="C178" s="553"/>
      <c r="D178" s="444"/>
      <c r="E178" s="449"/>
      <c r="F178" s="449"/>
      <c r="G178" s="456"/>
      <c r="H178" s="449"/>
      <c r="I178" s="449"/>
      <c r="J178" s="101" t="s">
        <v>503</v>
      </c>
      <c r="K178" s="153" t="s">
        <v>504</v>
      </c>
      <c r="L178" s="100" t="s">
        <v>505</v>
      </c>
      <c r="M178" s="449"/>
      <c r="N178" s="449"/>
      <c r="O178" s="449"/>
      <c r="P178" s="423"/>
      <c r="Q178" s="423"/>
    </row>
    <row r="182" spans="2:17" ht="54" customHeight="1" x14ac:dyDescent="0.25">
      <c r="B182" s="21" t="s">
        <v>32</v>
      </c>
      <c r="C182" s="21" t="s">
        <v>48</v>
      </c>
      <c r="D182" s="20" t="s">
        <v>49</v>
      </c>
      <c r="E182" s="21" t="s">
        <v>50</v>
      </c>
      <c r="F182" s="20" t="s">
        <v>55</v>
      </c>
    </row>
    <row r="183" spans="2:17" ht="120.75" customHeight="1" x14ac:dyDescent="0.2">
      <c r="B183" s="466" t="s">
        <v>537</v>
      </c>
      <c r="C183" s="104" t="s">
        <v>126</v>
      </c>
      <c r="D183" s="145">
        <v>25</v>
      </c>
      <c r="E183" s="145">
        <v>25</v>
      </c>
      <c r="F183" s="425">
        <f>+E183+E184+E185</f>
        <v>60</v>
      </c>
      <c r="G183" s="105"/>
    </row>
    <row r="184" spans="2:17" ht="76.150000000000006" customHeight="1" x14ac:dyDescent="0.2">
      <c r="B184" s="466"/>
      <c r="C184" s="104" t="s">
        <v>127</v>
      </c>
      <c r="D184" s="106">
        <v>25</v>
      </c>
      <c r="E184" s="145">
        <v>25</v>
      </c>
      <c r="F184" s="467"/>
      <c r="G184" s="105"/>
    </row>
    <row r="185" spans="2:17" ht="69" customHeight="1" x14ac:dyDescent="0.2">
      <c r="B185" s="466"/>
      <c r="C185" s="104" t="s">
        <v>128</v>
      </c>
      <c r="D185" s="145">
        <v>10</v>
      </c>
      <c r="E185" s="145">
        <v>10</v>
      </c>
      <c r="F185" s="426"/>
      <c r="G185" s="105"/>
    </row>
    <row r="186" spans="2:17" x14ac:dyDescent="0.25">
      <c r="C186" s="42"/>
    </row>
    <row r="189" spans="2:17" x14ac:dyDescent="0.25">
      <c r="B189" s="68" t="s">
        <v>56</v>
      </c>
    </row>
    <row r="192" spans="2:17" x14ac:dyDescent="0.25">
      <c r="B192" s="22" t="s">
        <v>32</v>
      </c>
      <c r="C192" s="22" t="s">
        <v>57</v>
      </c>
      <c r="D192" s="21" t="s">
        <v>50</v>
      </c>
      <c r="E192" s="21" t="s">
        <v>15</v>
      </c>
    </row>
    <row r="193" spans="2:5" ht="28.5" x14ac:dyDescent="0.25">
      <c r="B193" s="70" t="s">
        <v>58</v>
      </c>
      <c r="C193" s="71">
        <v>40</v>
      </c>
      <c r="D193" s="145">
        <f>+E151</f>
        <v>20</v>
      </c>
      <c r="E193" s="422">
        <f>+D193+D194</f>
        <v>80</v>
      </c>
    </row>
    <row r="194" spans="2:5" ht="57" x14ac:dyDescent="0.25">
      <c r="B194" s="70" t="s">
        <v>59</v>
      </c>
      <c r="C194" s="71">
        <v>60</v>
      </c>
      <c r="D194" s="145">
        <f>+F183</f>
        <v>60</v>
      </c>
      <c r="E194" s="423"/>
    </row>
  </sheetData>
  <mergeCells count="282">
    <mergeCell ref="M126:M128"/>
    <mergeCell ref="N126:N128"/>
    <mergeCell ref="O126:O128"/>
    <mergeCell ref="P126:P128"/>
    <mergeCell ref="B107:B128"/>
    <mergeCell ref="C107:C128"/>
    <mergeCell ref="D126:D128"/>
    <mergeCell ref="E126:E128"/>
    <mergeCell ref="F126:F128"/>
    <mergeCell ref="G126:G128"/>
    <mergeCell ref="H126:H128"/>
    <mergeCell ref="I126:I128"/>
    <mergeCell ref="G122:G124"/>
    <mergeCell ref="F122:F124"/>
    <mergeCell ref="E122:E124"/>
    <mergeCell ref="D122:D124"/>
    <mergeCell ref="M122:M124"/>
    <mergeCell ref="N122:N124"/>
    <mergeCell ref="O122:O124"/>
    <mergeCell ref="P122:P124"/>
    <mergeCell ref="I122:I124"/>
    <mergeCell ref="H122:H124"/>
    <mergeCell ref="E119:E120"/>
    <mergeCell ref="D119:D120"/>
    <mergeCell ref="O119:O120"/>
    <mergeCell ref="P119:P120"/>
    <mergeCell ref="I119:I120"/>
    <mergeCell ref="H119:H120"/>
    <mergeCell ref="G119:G120"/>
    <mergeCell ref="F119:F120"/>
    <mergeCell ref="N116:N118"/>
    <mergeCell ref="O116:O118"/>
    <mergeCell ref="P116:P118"/>
    <mergeCell ref="I116:I118"/>
    <mergeCell ref="H116:H118"/>
    <mergeCell ref="G116:G118"/>
    <mergeCell ref="D113:D115"/>
    <mergeCell ref="M116:M118"/>
    <mergeCell ref="F116:F118"/>
    <mergeCell ref="E116:E118"/>
    <mergeCell ref="D116:D118"/>
    <mergeCell ref="G113:G115"/>
    <mergeCell ref="M113:M115"/>
    <mergeCell ref="M119:M120"/>
    <mergeCell ref="N119:N120"/>
    <mergeCell ref="H113:H115"/>
    <mergeCell ref="H110:H112"/>
    <mergeCell ref="I110:I112"/>
    <mergeCell ref="M110:M112"/>
    <mergeCell ref="N110:N112"/>
    <mergeCell ref="O110:O112"/>
    <mergeCell ref="P110:P112"/>
    <mergeCell ref="F113:F115"/>
    <mergeCell ref="E113:E115"/>
    <mergeCell ref="N96:N98"/>
    <mergeCell ref="O96:O98"/>
    <mergeCell ref="N103:N106"/>
    <mergeCell ref="O103:O106"/>
    <mergeCell ref="I103:I106"/>
    <mergeCell ref="N113:N115"/>
    <mergeCell ref="O113:O115"/>
    <mergeCell ref="P113:P115"/>
    <mergeCell ref="I113:I115"/>
    <mergeCell ref="G107:G109"/>
    <mergeCell ref="F107:F109"/>
    <mergeCell ref="E107:E109"/>
    <mergeCell ref="D107:D109"/>
    <mergeCell ref="M107:M109"/>
    <mergeCell ref="F99:F102"/>
    <mergeCell ref="G96:G98"/>
    <mergeCell ref="H96:H98"/>
    <mergeCell ref="I96:I98"/>
    <mergeCell ref="M96:M98"/>
    <mergeCell ref="E193:E194"/>
    <mergeCell ref="B137:Q137"/>
    <mergeCell ref="B140:Q140"/>
    <mergeCell ref="E151:E153"/>
    <mergeCell ref="B156:N156"/>
    <mergeCell ref="J158:L158"/>
    <mergeCell ref="B158:B159"/>
    <mergeCell ref="C158:C159"/>
    <mergeCell ref="D158:D159"/>
    <mergeCell ref="E158:E159"/>
    <mergeCell ref="F158:F159"/>
    <mergeCell ref="G158:G159"/>
    <mergeCell ref="H158:H159"/>
    <mergeCell ref="I158:I159"/>
    <mergeCell ref="M158:M159"/>
    <mergeCell ref="N158:N159"/>
    <mergeCell ref="O158:O159"/>
    <mergeCell ref="Q158:Q159"/>
    <mergeCell ref="P158:P159"/>
    <mergeCell ref="P175:P176"/>
    <mergeCell ref="Q175:Q176"/>
    <mergeCell ref="P165:P169"/>
    <mergeCell ref="Q165:Q169"/>
    <mergeCell ref="I165:I169"/>
    <mergeCell ref="B183:B185"/>
    <mergeCell ref="F183:F185"/>
    <mergeCell ref="I160:I161"/>
    <mergeCell ref="M160:M161"/>
    <mergeCell ref="N160:N161"/>
    <mergeCell ref="O160:O161"/>
    <mergeCell ref="P160:P161"/>
    <mergeCell ref="Q160:Q161"/>
    <mergeCell ref="P163:P164"/>
    <mergeCell ref="O163:O164"/>
    <mergeCell ref="N163:N164"/>
    <mergeCell ref="M163:M164"/>
    <mergeCell ref="I163:I164"/>
    <mergeCell ref="H165:H169"/>
    <mergeCell ref="G165:G169"/>
    <mergeCell ref="F165:F169"/>
    <mergeCell ref="E165:E169"/>
    <mergeCell ref="N82:N86"/>
    <mergeCell ref="O82:O86"/>
    <mergeCell ref="O90:O93"/>
    <mergeCell ref="O94:O95"/>
    <mergeCell ref="N94:N95"/>
    <mergeCell ref="M94:M95"/>
    <mergeCell ref="I94:I95"/>
    <mergeCell ref="F90:F93"/>
    <mergeCell ref="G90:G93"/>
    <mergeCell ref="H90:H93"/>
    <mergeCell ref="I90:I93"/>
    <mergeCell ref="G94:G95"/>
    <mergeCell ref="F94:F95"/>
    <mergeCell ref="N175:N176"/>
    <mergeCell ref="O175:O176"/>
    <mergeCell ref="M165:M169"/>
    <mergeCell ref="N165:N169"/>
    <mergeCell ref="O165:O169"/>
    <mergeCell ref="I82:I86"/>
    <mergeCell ref="E82:E86"/>
    <mergeCell ref="B2:P2"/>
    <mergeCell ref="B4:P4"/>
    <mergeCell ref="C6:N6"/>
    <mergeCell ref="C7:N7"/>
    <mergeCell ref="C8:N8"/>
    <mergeCell ref="C9:N9"/>
    <mergeCell ref="C58:N58"/>
    <mergeCell ref="O63:P63"/>
    <mergeCell ref="O70:P70"/>
    <mergeCell ref="B60:Q60"/>
    <mergeCell ref="O64:P64"/>
    <mergeCell ref="O65:P65"/>
    <mergeCell ref="O66:P66"/>
    <mergeCell ref="O67:P67"/>
    <mergeCell ref="O68:P68"/>
    <mergeCell ref="O69:P69"/>
    <mergeCell ref="M82:M86"/>
    <mergeCell ref="C10:E10"/>
    <mergeCell ref="B14:C20"/>
    <mergeCell ref="B21:C21"/>
    <mergeCell ref="E39:E40"/>
    <mergeCell ref="M44:N44"/>
    <mergeCell ref="B54:B55"/>
    <mergeCell ref="C54:C55"/>
    <mergeCell ref="D54:E54"/>
    <mergeCell ref="O71:P71"/>
    <mergeCell ref="B77:Q77"/>
    <mergeCell ref="B130:N130"/>
    <mergeCell ref="G99:G102"/>
    <mergeCell ref="I99:I102"/>
    <mergeCell ref="M99:M102"/>
    <mergeCell ref="N99:N102"/>
    <mergeCell ref="O99:O102"/>
    <mergeCell ref="H94:H95"/>
    <mergeCell ref="D94:D95"/>
    <mergeCell ref="N107:N109"/>
    <mergeCell ref="O107:O109"/>
    <mergeCell ref="P107:P109"/>
    <mergeCell ref="I107:I109"/>
    <mergeCell ref="H107:H109"/>
    <mergeCell ref="H103:H106"/>
    <mergeCell ref="G103:G106"/>
    <mergeCell ref="F103:F106"/>
    <mergeCell ref="P90:P106"/>
    <mergeCell ref="H99:H102"/>
    <mergeCell ref="G110:G112"/>
    <mergeCell ref="D110:D112"/>
    <mergeCell ref="E110:E112"/>
    <mergeCell ref="F110:F112"/>
    <mergeCell ref="E94:E95"/>
    <mergeCell ref="D133:E133"/>
    <mergeCell ref="B82:B86"/>
    <mergeCell ref="C82:C86"/>
    <mergeCell ref="B87:B89"/>
    <mergeCell ref="C87:C89"/>
    <mergeCell ref="O80:O81"/>
    <mergeCell ref="B80:B81"/>
    <mergeCell ref="C80:C81"/>
    <mergeCell ref="D80:D81"/>
    <mergeCell ref="E80:E81"/>
    <mergeCell ref="D96:D98"/>
    <mergeCell ref="E96:E98"/>
    <mergeCell ref="F96:F98"/>
    <mergeCell ref="M90:M93"/>
    <mergeCell ref="N90:N93"/>
    <mergeCell ref="D90:D93"/>
    <mergeCell ref="H87:H89"/>
    <mergeCell ref="I87:I89"/>
    <mergeCell ref="B90:B106"/>
    <mergeCell ref="C90:C106"/>
    <mergeCell ref="M103:M106"/>
    <mergeCell ref="E103:E106"/>
    <mergeCell ref="D99:D102"/>
    <mergeCell ref="E99:E102"/>
    <mergeCell ref="D134:E134"/>
    <mergeCell ref="O87:O89"/>
    <mergeCell ref="P87:P89"/>
    <mergeCell ref="H80:H81"/>
    <mergeCell ref="I80:I81"/>
    <mergeCell ref="J80:L80"/>
    <mergeCell ref="M80:M81"/>
    <mergeCell ref="N80:N81"/>
    <mergeCell ref="F80:F81"/>
    <mergeCell ref="G80:G81"/>
    <mergeCell ref="P80:P81"/>
    <mergeCell ref="D82:D86"/>
    <mergeCell ref="M87:M89"/>
    <mergeCell ref="N87:N89"/>
    <mergeCell ref="D87:D89"/>
    <mergeCell ref="E87:E89"/>
    <mergeCell ref="E90:E93"/>
    <mergeCell ref="D103:D106"/>
    <mergeCell ref="P82:P86"/>
    <mergeCell ref="H82:H86"/>
    <mergeCell ref="G82:G86"/>
    <mergeCell ref="F82:F86"/>
    <mergeCell ref="F87:F89"/>
    <mergeCell ref="G87:G89"/>
    <mergeCell ref="D165:D169"/>
    <mergeCell ref="B160:B161"/>
    <mergeCell ref="C160:C161"/>
    <mergeCell ref="D160:D161"/>
    <mergeCell ref="E160:E161"/>
    <mergeCell ref="F160:F161"/>
    <mergeCell ref="G160:G161"/>
    <mergeCell ref="H160:H161"/>
    <mergeCell ref="H163:H164"/>
    <mergeCell ref="G163:G164"/>
    <mergeCell ref="F163:F164"/>
    <mergeCell ref="E163:E164"/>
    <mergeCell ref="D163:D164"/>
    <mergeCell ref="C163:C164"/>
    <mergeCell ref="B163:B164"/>
    <mergeCell ref="B165:B171"/>
    <mergeCell ref="C165:C171"/>
    <mergeCell ref="N173:N174"/>
    <mergeCell ref="O173:O174"/>
    <mergeCell ref="Q173:Q174"/>
    <mergeCell ref="P173:P174"/>
    <mergeCell ref="I173:I174"/>
    <mergeCell ref="H173:H174"/>
    <mergeCell ref="G173:G174"/>
    <mergeCell ref="F173:F174"/>
    <mergeCell ref="E173:E174"/>
    <mergeCell ref="B172:B176"/>
    <mergeCell ref="C172:C176"/>
    <mergeCell ref="D175:D176"/>
    <mergeCell ref="E175:E176"/>
    <mergeCell ref="F175:F176"/>
    <mergeCell ref="G175:G176"/>
    <mergeCell ref="H175:H176"/>
    <mergeCell ref="I175:I176"/>
    <mergeCell ref="M175:M176"/>
    <mergeCell ref="M173:M174"/>
    <mergeCell ref="D173:D174"/>
    <mergeCell ref="B177:B178"/>
    <mergeCell ref="C177:C178"/>
    <mergeCell ref="P177:P178"/>
    <mergeCell ref="Q177:Q178"/>
    <mergeCell ref="D177:D178"/>
    <mergeCell ref="E177:E178"/>
    <mergeCell ref="F177:F178"/>
    <mergeCell ref="G177:G178"/>
    <mergeCell ref="H177:H178"/>
    <mergeCell ref="I177:I178"/>
    <mergeCell ref="M177:M178"/>
    <mergeCell ref="N177:N178"/>
    <mergeCell ref="O177:O178"/>
  </mergeCells>
  <dataValidations count="2">
    <dataValidation type="decimal" allowBlank="1" showInputMessage="1" showErrorMessage="1" sqref="WVH983110 WLL983110 C65606 IV65606 SR65606 ACN65606 AMJ65606 AWF65606 BGB65606 BPX65606 BZT65606 CJP65606 CTL65606 DDH65606 DND65606 DWZ65606 EGV65606 EQR65606 FAN65606 FKJ65606 FUF65606 GEB65606 GNX65606 GXT65606 HHP65606 HRL65606 IBH65606 ILD65606 IUZ65606 JEV65606 JOR65606 JYN65606 KIJ65606 KSF65606 LCB65606 LLX65606 LVT65606 MFP65606 MPL65606 MZH65606 NJD65606 NSZ65606 OCV65606 OMR65606 OWN65606 PGJ65606 PQF65606 QAB65606 QJX65606 QTT65606 RDP65606 RNL65606 RXH65606 SHD65606 SQZ65606 TAV65606 TKR65606 TUN65606 UEJ65606 UOF65606 UYB65606 VHX65606 VRT65606 WBP65606 WLL65606 WVH65606 C131142 IV131142 SR131142 ACN131142 AMJ131142 AWF131142 BGB131142 BPX131142 BZT131142 CJP131142 CTL131142 DDH131142 DND131142 DWZ131142 EGV131142 EQR131142 FAN131142 FKJ131142 FUF131142 GEB131142 GNX131142 GXT131142 HHP131142 HRL131142 IBH131142 ILD131142 IUZ131142 JEV131142 JOR131142 JYN131142 KIJ131142 KSF131142 LCB131142 LLX131142 LVT131142 MFP131142 MPL131142 MZH131142 NJD131142 NSZ131142 OCV131142 OMR131142 OWN131142 PGJ131142 PQF131142 QAB131142 QJX131142 QTT131142 RDP131142 RNL131142 RXH131142 SHD131142 SQZ131142 TAV131142 TKR131142 TUN131142 UEJ131142 UOF131142 UYB131142 VHX131142 VRT131142 WBP131142 WLL131142 WVH131142 C196678 IV196678 SR196678 ACN196678 AMJ196678 AWF196678 BGB196678 BPX196678 BZT196678 CJP196678 CTL196678 DDH196678 DND196678 DWZ196678 EGV196678 EQR196678 FAN196678 FKJ196678 FUF196678 GEB196678 GNX196678 GXT196678 HHP196678 HRL196678 IBH196678 ILD196678 IUZ196678 JEV196678 JOR196678 JYN196678 KIJ196678 KSF196678 LCB196678 LLX196678 LVT196678 MFP196678 MPL196678 MZH196678 NJD196678 NSZ196678 OCV196678 OMR196678 OWN196678 PGJ196678 PQF196678 QAB196678 QJX196678 QTT196678 RDP196678 RNL196678 RXH196678 SHD196678 SQZ196678 TAV196678 TKR196678 TUN196678 UEJ196678 UOF196678 UYB196678 VHX196678 VRT196678 WBP196678 WLL196678 WVH196678 C262214 IV262214 SR262214 ACN262214 AMJ262214 AWF262214 BGB262214 BPX262214 BZT262214 CJP262214 CTL262214 DDH262214 DND262214 DWZ262214 EGV262214 EQR262214 FAN262214 FKJ262214 FUF262214 GEB262214 GNX262214 GXT262214 HHP262214 HRL262214 IBH262214 ILD262214 IUZ262214 JEV262214 JOR262214 JYN262214 KIJ262214 KSF262214 LCB262214 LLX262214 LVT262214 MFP262214 MPL262214 MZH262214 NJD262214 NSZ262214 OCV262214 OMR262214 OWN262214 PGJ262214 PQF262214 QAB262214 QJX262214 QTT262214 RDP262214 RNL262214 RXH262214 SHD262214 SQZ262214 TAV262214 TKR262214 TUN262214 UEJ262214 UOF262214 UYB262214 VHX262214 VRT262214 WBP262214 WLL262214 WVH262214 C327750 IV327750 SR327750 ACN327750 AMJ327750 AWF327750 BGB327750 BPX327750 BZT327750 CJP327750 CTL327750 DDH327750 DND327750 DWZ327750 EGV327750 EQR327750 FAN327750 FKJ327750 FUF327750 GEB327750 GNX327750 GXT327750 HHP327750 HRL327750 IBH327750 ILD327750 IUZ327750 JEV327750 JOR327750 JYN327750 KIJ327750 KSF327750 LCB327750 LLX327750 LVT327750 MFP327750 MPL327750 MZH327750 NJD327750 NSZ327750 OCV327750 OMR327750 OWN327750 PGJ327750 PQF327750 QAB327750 QJX327750 QTT327750 RDP327750 RNL327750 RXH327750 SHD327750 SQZ327750 TAV327750 TKR327750 TUN327750 UEJ327750 UOF327750 UYB327750 VHX327750 VRT327750 WBP327750 WLL327750 WVH327750 C393286 IV393286 SR393286 ACN393286 AMJ393286 AWF393286 BGB393286 BPX393286 BZT393286 CJP393286 CTL393286 DDH393286 DND393286 DWZ393286 EGV393286 EQR393286 FAN393286 FKJ393286 FUF393286 GEB393286 GNX393286 GXT393286 HHP393286 HRL393286 IBH393286 ILD393286 IUZ393286 JEV393286 JOR393286 JYN393286 KIJ393286 KSF393286 LCB393286 LLX393286 LVT393286 MFP393286 MPL393286 MZH393286 NJD393286 NSZ393286 OCV393286 OMR393286 OWN393286 PGJ393286 PQF393286 QAB393286 QJX393286 QTT393286 RDP393286 RNL393286 RXH393286 SHD393286 SQZ393286 TAV393286 TKR393286 TUN393286 UEJ393286 UOF393286 UYB393286 VHX393286 VRT393286 WBP393286 WLL393286 WVH393286 C458822 IV458822 SR458822 ACN458822 AMJ458822 AWF458822 BGB458822 BPX458822 BZT458822 CJP458822 CTL458822 DDH458822 DND458822 DWZ458822 EGV458822 EQR458822 FAN458822 FKJ458822 FUF458822 GEB458822 GNX458822 GXT458822 HHP458822 HRL458822 IBH458822 ILD458822 IUZ458822 JEV458822 JOR458822 JYN458822 KIJ458822 KSF458822 LCB458822 LLX458822 LVT458822 MFP458822 MPL458822 MZH458822 NJD458822 NSZ458822 OCV458822 OMR458822 OWN458822 PGJ458822 PQF458822 QAB458822 QJX458822 QTT458822 RDP458822 RNL458822 RXH458822 SHD458822 SQZ458822 TAV458822 TKR458822 TUN458822 UEJ458822 UOF458822 UYB458822 VHX458822 VRT458822 WBP458822 WLL458822 WVH458822 C524358 IV524358 SR524358 ACN524358 AMJ524358 AWF524358 BGB524358 BPX524358 BZT524358 CJP524358 CTL524358 DDH524358 DND524358 DWZ524358 EGV524358 EQR524358 FAN524358 FKJ524358 FUF524358 GEB524358 GNX524358 GXT524358 HHP524358 HRL524358 IBH524358 ILD524358 IUZ524358 JEV524358 JOR524358 JYN524358 KIJ524358 KSF524358 LCB524358 LLX524358 LVT524358 MFP524358 MPL524358 MZH524358 NJD524358 NSZ524358 OCV524358 OMR524358 OWN524358 PGJ524358 PQF524358 QAB524358 QJX524358 QTT524358 RDP524358 RNL524358 RXH524358 SHD524358 SQZ524358 TAV524358 TKR524358 TUN524358 UEJ524358 UOF524358 UYB524358 VHX524358 VRT524358 WBP524358 WLL524358 WVH524358 C589894 IV589894 SR589894 ACN589894 AMJ589894 AWF589894 BGB589894 BPX589894 BZT589894 CJP589894 CTL589894 DDH589894 DND589894 DWZ589894 EGV589894 EQR589894 FAN589894 FKJ589894 FUF589894 GEB589894 GNX589894 GXT589894 HHP589894 HRL589894 IBH589894 ILD589894 IUZ589894 JEV589894 JOR589894 JYN589894 KIJ589894 KSF589894 LCB589894 LLX589894 LVT589894 MFP589894 MPL589894 MZH589894 NJD589894 NSZ589894 OCV589894 OMR589894 OWN589894 PGJ589894 PQF589894 QAB589894 QJX589894 QTT589894 RDP589894 RNL589894 RXH589894 SHD589894 SQZ589894 TAV589894 TKR589894 TUN589894 UEJ589894 UOF589894 UYB589894 VHX589894 VRT589894 WBP589894 WLL589894 WVH589894 C655430 IV655430 SR655430 ACN655430 AMJ655430 AWF655430 BGB655430 BPX655430 BZT655430 CJP655430 CTL655430 DDH655430 DND655430 DWZ655430 EGV655430 EQR655430 FAN655430 FKJ655430 FUF655430 GEB655430 GNX655430 GXT655430 HHP655430 HRL655430 IBH655430 ILD655430 IUZ655430 JEV655430 JOR655430 JYN655430 KIJ655430 KSF655430 LCB655430 LLX655430 LVT655430 MFP655430 MPL655430 MZH655430 NJD655430 NSZ655430 OCV655430 OMR655430 OWN655430 PGJ655430 PQF655430 QAB655430 QJX655430 QTT655430 RDP655430 RNL655430 RXH655430 SHD655430 SQZ655430 TAV655430 TKR655430 TUN655430 UEJ655430 UOF655430 UYB655430 VHX655430 VRT655430 WBP655430 WLL655430 WVH655430 C720966 IV720966 SR720966 ACN720966 AMJ720966 AWF720966 BGB720966 BPX720966 BZT720966 CJP720966 CTL720966 DDH720966 DND720966 DWZ720966 EGV720966 EQR720966 FAN720966 FKJ720966 FUF720966 GEB720966 GNX720966 GXT720966 HHP720966 HRL720966 IBH720966 ILD720966 IUZ720966 JEV720966 JOR720966 JYN720966 KIJ720966 KSF720966 LCB720966 LLX720966 LVT720966 MFP720966 MPL720966 MZH720966 NJD720966 NSZ720966 OCV720966 OMR720966 OWN720966 PGJ720966 PQF720966 QAB720966 QJX720966 QTT720966 RDP720966 RNL720966 RXH720966 SHD720966 SQZ720966 TAV720966 TKR720966 TUN720966 UEJ720966 UOF720966 UYB720966 VHX720966 VRT720966 WBP720966 WLL720966 WVH720966 C786502 IV786502 SR786502 ACN786502 AMJ786502 AWF786502 BGB786502 BPX786502 BZT786502 CJP786502 CTL786502 DDH786502 DND786502 DWZ786502 EGV786502 EQR786502 FAN786502 FKJ786502 FUF786502 GEB786502 GNX786502 GXT786502 HHP786502 HRL786502 IBH786502 ILD786502 IUZ786502 JEV786502 JOR786502 JYN786502 KIJ786502 KSF786502 LCB786502 LLX786502 LVT786502 MFP786502 MPL786502 MZH786502 NJD786502 NSZ786502 OCV786502 OMR786502 OWN786502 PGJ786502 PQF786502 QAB786502 QJX786502 QTT786502 RDP786502 RNL786502 RXH786502 SHD786502 SQZ786502 TAV786502 TKR786502 TUN786502 UEJ786502 UOF786502 UYB786502 VHX786502 VRT786502 WBP786502 WLL786502 WVH786502 C852038 IV852038 SR852038 ACN852038 AMJ852038 AWF852038 BGB852038 BPX852038 BZT852038 CJP852038 CTL852038 DDH852038 DND852038 DWZ852038 EGV852038 EQR852038 FAN852038 FKJ852038 FUF852038 GEB852038 GNX852038 GXT852038 HHP852038 HRL852038 IBH852038 ILD852038 IUZ852038 JEV852038 JOR852038 JYN852038 KIJ852038 KSF852038 LCB852038 LLX852038 LVT852038 MFP852038 MPL852038 MZH852038 NJD852038 NSZ852038 OCV852038 OMR852038 OWN852038 PGJ852038 PQF852038 QAB852038 QJX852038 QTT852038 RDP852038 RNL852038 RXH852038 SHD852038 SQZ852038 TAV852038 TKR852038 TUN852038 UEJ852038 UOF852038 UYB852038 VHX852038 VRT852038 WBP852038 WLL852038 WVH852038 C917574 IV917574 SR917574 ACN917574 AMJ917574 AWF917574 BGB917574 BPX917574 BZT917574 CJP917574 CTL917574 DDH917574 DND917574 DWZ917574 EGV917574 EQR917574 FAN917574 FKJ917574 FUF917574 GEB917574 GNX917574 GXT917574 HHP917574 HRL917574 IBH917574 ILD917574 IUZ917574 JEV917574 JOR917574 JYN917574 KIJ917574 KSF917574 LCB917574 LLX917574 LVT917574 MFP917574 MPL917574 MZH917574 NJD917574 NSZ917574 OCV917574 OMR917574 OWN917574 PGJ917574 PQF917574 QAB917574 QJX917574 QTT917574 RDP917574 RNL917574 RXH917574 SHD917574 SQZ917574 TAV917574 TKR917574 TUN917574 UEJ917574 UOF917574 UYB917574 VHX917574 VRT917574 WBP917574 WLL917574 WVH917574 C983110 IV983110 SR983110 ACN983110 AMJ983110 AWF983110 BGB983110 BPX983110 BZT983110 CJP983110 CTL983110 DDH983110 DND983110 DWZ983110 EGV983110 EQR983110 FAN983110 FKJ983110 FUF983110 GEB983110 GNX983110 GXT983110 HHP983110 HRL983110 IBH983110 ILD983110 IUZ983110 JEV983110 JOR983110 JYN983110 KIJ983110 KSF983110 LCB983110 LLX983110 LVT983110 MFP983110 MPL983110 MZH983110 NJD983110 NSZ983110 OCV983110 OMR983110 OWN983110 PGJ983110 PQF983110 QAB983110 QJX983110 QTT983110 RDP983110 RNL983110 RXH983110 SHD983110 SQZ983110 TAV983110 TKR983110 TUN983110 UEJ983110 UOF983110 UYB983110 VHX983110 VRT983110 WBP983110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 type="list" allowBlank="1" showInputMessage="1" showErrorMessage="1" sqref="WVE983110 A65606 IS65606 SO65606 ACK65606 AMG65606 AWC65606 BFY65606 BPU65606 BZQ65606 CJM65606 CTI65606 DDE65606 DNA65606 DWW65606 EGS65606 EQO65606 FAK65606 FKG65606 FUC65606 GDY65606 GNU65606 GXQ65606 HHM65606 HRI65606 IBE65606 ILA65606 IUW65606 JES65606 JOO65606 JYK65606 KIG65606 KSC65606 LBY65606 LLU65606 LVQ65606 MFM65606 MPI65606 MZE65606 NJA65606 NSW65606 OCS65606 OMO65606 OWK65606 PGG65606 PQC65606 PZY65606 QJU65606 QTQ65606 RDM65606 RNI65606 RXE65606 SHA65606 SQW65606 TAS65606 TKO65606 TUK65606 UEG65606 UOC65606 UXY65606 VHU65606 VRQ65606 WBM65606 WLI65606 WVE65606 A131142 IS131142 SO131142 ACK131142 AMG131142 AWC131142 BFY131142 BPU131142 BZQ131142 CJM131142 CTI131142 DDE131142 DNA131142 DWW131142 EGS131142 EQO131142 FAK131142 FKG131142 FUC131142 GDY131142 GNU131142 GXQ131142 HHM131142 HRI131142 IBE131142 ILA131142 IUW131142 JES131142 JOO131142 JYK131142 KIG131142 KSC131142 LBY131142 LLU131142 LVQ131142 MFM131142 MPI131142 MZE131142 NJA131142 NSW131142 OCS131142 OMO131142 OWK131142 PGG131142 PQC131142 PZY131142 QJU131142 QTQ131142 RDM131142 RNI131142 RXE131142 SHA131142 SQW131142 TAS131142 TKO131142 TUK131142 UEG131142 UOC131142 UXY131142 VHU131142 VRQ131142 WBM131142 WLI131142 WVE131142 A196678 IS196678 SO196678 ACK196678 AMG196678 AWC196678 BFY196678 BPU196678 BZQ196678 CJM196678 CTI196678 DDE196678 DNA196678 DWW196678 EGS196678 EQO196678 FAK196678 FKG196678 FUC196678 GDY196678 GNU196678 GXQ196678 HHM196678 HRI196678 IBE196678 ILA196678 IUW196678 JES196678 JOO196678 JYK196678 KIG196678 KSC196678 LBY196678 LLU196678 LVQ196678 MFM196678 MPI196678 MZE196678 NJA196678 NSW196678 OCS196678 OMO196678 OWK196678 PGG196678 PQC196678 PZY196678 QJU196678 QTQ196678 RDM196678 RNI196678 RXE196678 SHA196678 SQW196678 TAS196678 TKO196678 TUK196678 UEG196678 UOC196678 UXY196678 VHU196678 VRQ196678 WBM196678 WLI196678 WVE196678 A262214 IS262214 SO262214 ACK262214 AMG262214 AWC262214 BFY262214 BPU262214 BZQ262214 CJM262214 CTI262214 DDE262214 DNA262214 DWW262214 EGS262214 EQO262214 FAK262214 FKG262214 FUC262214 GDY262214 GNU262214 GXQ262214 HHM262214 HRI262214 IBE262214 ILA262214 IUW262214 JES262214 JOO262214 JYK262214 KIG262214 KSC262214 LBY262214 LLU262214 LVQ262214 MFM262214 MPI262214 MZE262214 NJA262214 NSW262214 OCS262214 OMO262214 OWK262214 PGG262214 PQC262214 PZY262214 QJU262214 QTQ262214 RDM262214 RNI262214 RXE262214 SHA262214 SQW262214 TAS262214 TKO262214 TUK262214 UEG262214 UOC262214 UXY262214 VHU262214 VRQ262214 WBM262214 WLI262214 WVE262214 A327750 IS327750 SO327750 ACK327750 AMG327750 AWC327750 BFY327750 BPU327750 BZQ327750 CJM327750 CTI327750 DDE327750 DNA327750 DWW327750 EGS327750 EQO327750 FAK327750 FKG327750 FUC327750 GDY327750 GNU327750 GXQ327750 HHM327750 HRI327750 IBE327750 ILA327750 IUW327750 JES327750 JOO327750 JYK327750 KIG327750 KSC327750 LBY327750 LLU327750 LVQ327750 MFM327750 MPI327750 MZE327750 NJA327750 NSW327750 OCS327750 OMO327750 OWK327750 PGG327750 PQC327750 PZY327750 QJU327750 QTQ327750 RDM327750 RNI327750 RXE327750 SHA327750 SQW327750 TAS327750 TKO327750 TUK327750 UEG327750 UOC327750 UXY327750 VHU327750 VRQ327750 WBM327750 WLI327750 WVE327750 A393286 IS393286 SO393286 ACK393286 AMG393286 AWC393286 BFY393286 BPU393286 BZQ393286 CJM393286 CTI393286 DDE393286 DNA393286 DWW393286 EGS393286 EQO393286 FAK393286 FKG393286 FUC393286 GDY393286 GNU393286 GXQ393286 HHM393286 HRI393286 IBE393286 ILA393286 IUW393286 JES393286 JOO393286 JYK393286 KIG393286 KSC393286 LBY393286 LLU393286 LVQ393286 MFM393286 MPI393286 MZE393286 NJA393286 NSW393286 OCS393286 OMO393286 OWK393286 PGG393286 PQC393286 PZY393286 QJU393286 QTQ393286 RDM393286 RNI393286 RXE393286 SHA393286 SQW393286 TAS393286 TKO393286 TUK393286 UEG393286 UOC393286 UXY393286 VHU393286 VRQ393286 WBM393286 WLI393286 WVE393286 A458822 IS458822 SO458822 ACK458822 AMG458822 AWC458822 BFY458822 BPU458822 BZQ458822 CJM458822 CTI458822 DDE458822 DNA458822 DWW458822 EGS458822 EQO458822 FAK458822 FKG458822 FUC458822 GDY458822 GNU458822 GXQ458822 HHM458822 HRI458822 IBE458822 ILA458822 IUW458822 JES458822 JOO458822 JYK458822 KIG458822 KSC458822 LBY458822 LLU458822 LVQ458822 MFM458822 MPI458822 MZE458822 NJA458822 NSW458822 OCS458822 OMO458822 OWK458822 PGG458822 PQC458822 PZY458822 QJU458822 QTQ458822 RDM458822 RNI458822 RXE458822 SHA458822 SQW458822 TAS458822 TKO458822 TUK458822 UEG458822 UOC458822 UXY458822 VHU458822 VRQ458822 WBM458822 WLI458822 WVE458822 A524358 IS524358 SO524358 ACK524358 AMG524358 AWC524358 BFY524358 BPU524358 BZQ524358 CJM524358 CTI524358 DDE524358 DNA524358 DWW524358 EGS524358 EQO524358 FAK524358 FKG524358 FUC524358 GDY524358 GNU524358 GXQ524358 HHM524358 HRI524358 IBE524358 ILA524358 IUW524358 JES524358 JOO524358 JYK524358 KIG524358 KSC524358 LBY524358 LLU524358 LVQ524358 MFM524358 MPI524358 MZE524358 NJA524358 NSW524358 OCS524358 OMO524358 OWK524358 PGG524358 PQC524358 PZY524358 QJU524358 QTQ524358 RDM524358 RNI524358 RXE524358 SHA524358 SQW524358 TAS524358 TKO524358 TUK524358 UEG524358 UOC524358 UXY524358 VHU524358 VRQ524358 WBM524358 WLI524358 WVE524358 A589894 IS589894 SO589894 ACK589894 AMG589894 AWC589894 BFY589894 BPU589894 BZQ589894 CJM589894 CTI589894 DDE589894 DNA589894 DWW589894 EGS589894 EQO589894 FAK589894 FKG589894 FUC589894 GDY589894 GNU589894 GXQ589894 HHM589894 HRI589894 IBE589894 ILA589894 IUW589894 JES589894 JOO589894 JYK589894 KIG589894 KSC589894 LBY589894 LLU589894 LVQ589894 MFM589894 MPI589894 MZE589894 NJA589894 NSW589894 OCS589894 OMO589894 OWK589894 PGG589894 PQC589894 PZY589894 QJU589894 QTQ589894 RDM589894 RNI589894 RXE589894 SHA589894 SQW589894 TAS589894 TKO589894 TUK589894 UEG589894 UOC589894 UXY589894 VHU589894 VRQ589894 WBM589894 WLI589894 WVE589894 A655430 IS655430 SO655430 ACK655430 AMG655430 AWC655430 BFY655430 BPU655430 BZQ655430 CJM655430 CTI655430 DDE655430 DNA655430 DWW655430 EGS655430 EQO655430 FAK655430 FKG655430 FUC655430 GDY655430 GNU655430 GXQ655430 HHM655430 HRI655430 IBE655430 ILA655430 IUW655430 JES655430 JOO655430 JYK655430 KIG655430 KSC655430 LBY655430 LLU655430 LVQ655430 MFM655430 MPI655430 MZE655430 NJA655430 NSW655430 OCS655430 OMO655430 OWK655430 PGG655430 PQC655430 PZY655430 QJU655430 QTQ655430 RDM655430 RNI655430 RXE655430 SHA655430 SQW655430 TAS655430 TKO655430 TUK655430 UEG655430 UOC655430 UXY655430 VHU655430 VRQ655430 WBM655430 WLI655430 WVE655430 A720966 IS720966 SO720966 ACK720966 AMG720966 AWC720966 BFY720966 BPU720966 BZQ720966 CJM720966 CTI720966 DDE720966 DNA720966 DWW720966 EGS720966 EQO720966 FAK720966 FKG720966 FUC720966 GDY720966 GNU720966 GXQ720966 HHM720966 HRI720966 IBE720966 ILA720966 IUW720966 JES720966 JOO720966 JYK720966 KIG720966 KSC720966 LBY720966 LLU720966 LVQ720966 MFM720966 MPI720966 MZE720966 NJA720966 NSW720966 OCS720966 OMO720966 OWK720966 PGG720966 PQC720966 PZY720966 QJU720966 QTQ720966 RDM720966 RNI720966 RXE720966 SHA720966 SQW720966 TAS720966 TKO720966 TUK720966 UEG720966 UOC720966 UXY720966 VHU720966 VRQ720966 WBM720966 WLI720966 WVE720966 A786502 IS786502 SO786502 ACK786502 AMG786502 AWC786502 BFY786502 BPU786502 BZQ786502 CJM786502 CTI786502 DDE786502 DNA786502 DWW786502 EGS786502 EQO786502 FAK786502 FKG786502 FUC786502 GDY786502 GNU786502 GXQ786502 HHM786502 HRI786502 IBE786502 ILA786502 IUW786502 JES786502 JOO786502 JYK786502 KIG786502 KSC786502 LBY786502 LLU786502 LVQ786502 MFM786502 MPI786502 MZE786502 NJA786502 NSW786502 OCS786502 OMO786502 OWK786502 PGG786502 PQC786502 PZY786502 QJU786502 QTQ786502 RDM786502 RNI786502 RXE786502 SHA786502 SQW786502 TAS786502 TKO786502 TUK786502 UEG786502 UOC786502 UXY786502 VHU786502 VRQ786502 WBM786502 WLI786502 WVE786502 A852038 IS852038 SO852038 ACK852038 AMG852038 AWC852038 BFY852038 BPU852038 BZQ852038 CJM852038 CTI852038 DDE852038 DNA852038 DWW852038 EGS852038 EQO852038 FAK852038 FKG852038 FUC852038 GDY852038 GNU852038 GXQ852038 HHM852038 HRI852038 IBE852038 ILA852038 IUW852038 JES852038 JOO852038 JYK852038 KIG852038 KSC852038 LBY852038 LLU852038 LVQ852038 MFM852038 MPI852038 MZE852038 NJA852038 NSW852038 OCS852038 OMO852038 OWK852038 PGG852038 PQC852038 PZY852038 QJU852038 QTQ852038 RDM852038 RNI852038 RXE852038 SHA852038 SQW852038 TAS852038 TKO852038 TUK852038 UEG852038 UOC852038 UXY852038 VHU852038 VRQ852038 WBM852038 WLI852038 WVE852038 A917574 IS917574 SO917574 ACK917574 AMG917574 AWC917574 BFY917574 BPU917574 BZQ917574 CJM917574 CTI917574 DDE917574 DNA917574 DWW917574 EGS917574 EQO917574 FAK917574 FKG917574 FUC917574 GDY917574 GNU917574 GXQ917574 HHM917574 HRI917574 IBE917574 ILA917574 IUW917574 JES917574 JOO917574 JYK917574 KIG917574 KSC917574 LBY917574 LLU917574 LVQ917574 MFM917574 MPI917574 MZE917574 NJA917574 NSW917574 OCS917574 OMO917574 OWK917574 PGG917574 PQC917574 PZY917574 QJU917574 QTQ917574 RDM917574 RNI917574 RXE917574 SHA917574 SQW917574 TAS917574 TKO917574 TUK917574 UEG917574 UOC917574 UXY917574 VHU917574 VRQ917574 WBM917574 WLI917574 WVE917574 A983110 IS983110 SO983110 ACK983110 AMG983110 AWC983110 BFY983110 BPU983110 BZQ983110 CJM983110 CTI983110 DDE983110 DNA983110 DWW983110 EGS983110 EQO983110 FAK983110 FKG983110 FUC983110 GDY983110 GNU983110 GXQ983110 HHM983110 HRI983110 IBE983110 ILA983110 IUW983110 JES983110 JOO983110 JYK983110 KIG983110 KSC983110 LBY983110 LLU983110 LVQ983110 MFM983110 MPI983110 MZE983110 NJA983110 NSW983110 OCS983110 OMO983110 OWK983110 PGG983110 PQC983110 PZY983110 QJU983110 QTQ983110 RDM983110 RNI983110 RXE983110 SHA983110 SQW983110 TAS983110 TKO983110 TUK983110 UEG983110 UOC983110 UXY983110 VHU983110 VRQ983110 WBM983110 WLI983110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s>
  <pageMargins left="0.7" right="0.7" top="0.75" bottom="0.75" header="0.3" footer="0.3"/>
  <pageSetup orientation="portrait" horizontalDpi="4294967295" verticalDpi="4294967295"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5"/>
  <sheetViews>
    <sheetView topLeftCell="H34" zoomScale="80" zoomScaleNormal="80" workbookViewId="0">
      <selection activeCell="Q48" sqref="Q48:Q51"/>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28.140625" style="44"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244</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558</v>
      </c>
      <c r="D10" s="420"/>
      <c r="E10" s="421"/>
      <c r="F10" s="1"/>
      <c r="G10" s="1"/>
      <c r="H10" s="1"/>
      <c r="I10" s="1"/>
      <c r="J10" s="1"/>
      <c r="K10" s="1"/>
      <c r="L10" s="1"/>
      <c r="M10" s="1"/>
      <c r="N10" s="2"/>
    </row>
    <row r="11" spans="2:16" ht="16.5" thickBot="1" x14ac:dyDescent="0.3">
      <c r="B11" s="47" t="s">
        <v>8</v>
      </c>
      <c r="C11" s="48" t="s">
        <v>559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x14ac:dyDescent="0.25">
      <c r="B14" s="490" t="s">
        <v>97</v>
      </c>
      <c r="C14" s="490"/>
      <c r="D14" s="156" t="s">
        <v>11</v>
      </c>
      <c r="E14" s="156" t="s">
        <v>12</v>
      </c>
      <c r="F14" s="156" t="s">
        <v>28</v>
      </c>
      <c r="G14" s="63"/>
      <c r="I14" s="56"/>
      <c r="J14" s="56"/>
      <c r="K14" s="56"/>
      <c r="L14" s="56"/>
      <c r="M14" s="56"/>
      <c r="N14" s="55"/>
    </row>
    <row r="15" spans="2:16" x14ac:dyDescent="0.25">
      <c r="B15" s="490"/>
      <c r="C15" s="490"/>
      <c r="D15" s="156">
        <v>1</v>
      </c>
      <c r="E15" s="3">
        <v>1385234500</v>
      </c>
      <c r="F15" s="131">
        <f>260+300</f>
        <v>560</v>
      </c>
      <c r="G15" s="63"/>
      <c r="I15" s="57"/>
      <c r="J15" s="57"/>
      <c r="K15" s="57"/>
      <c r="L15" s="57"/>
      <c r="M15" s="57"/>
      <c r="N15" s="55"/>
    </row>
    <row r="16" spans="2:16" x14ac:dyDescent="0.25">
      <c r="B16" s="490"/>
      <c r="C16" s="490"/>
      <c r="D16" s="156">
        <v>9</v>
      </c>
      <c r="E16" s="3">
        <v>3274211322</v>
      </c>
      <c r="F16" s="131">
        <f>244+1250</f>
        <v>1494</v>
      </c>
      <c r="G16" s="63"/>
      <c r="I16" s="57"/>
      <c r="J16" s="57"/>
      <c r="K16" s="57"/>
      <c r="L16" s="57"/>
      <c r="M16" s="57"/>
      <c r="N16" s="55"/>
    </row>
    <row r="17" spans="1:14" x14ac:dyDescent="0.25">
      <c r="B17" s="490"/>
      <c r="C17" s="490"/>
      <c r="D17" s="156">
        <v>19</v>
      </c>
      <c r="E17" s="3">
        <v>1206358774</v>
      </c>
      <c r="F17" s="131">
        <f>98+450</f>
        <v>548</v>
      </c>
      <c r="G17" s="63"/>
      <c r="I17" s="57"/>
      <c r="J17" s="57"/>
      <c r="K17" s="57"/>
      <c r="L17" s="57"/>
      <c r="M17" s="57"/>
      <c r="N17" s="55"/>
    </row>
    <row r="18" spans="1:14" x14ac:dyDescent="0.25">
      <c r="B18" s="490"/>
      <c r="C18" s="490"/>
      <c r="D18" s="156">
        <v>3</v>
      </c>
      <c r="E18" s="3">
        <v>733261808</v>
      </c>
      <c r="F18" s="131">
        <f>116+200</f>
        <v>316</v>
      </c>
      <c r="G18" s="63"/>
      <c r="H18" s="58"/>
      <c r="I18" s="57"/>
      <c r="J18" s="57"/>
      <c r="K18" s="57"/>
      <c r="L18" s="57"/>
      <c r="M18" s="57"/>
      <c r="N18" s="59"/>
    </row>
    <row r="19" spans="1:14" x14ac:dyDescent="0.25">
      <c r="B19" s="490"/>
      <c r="C19" s="490"/>
      <c r="D19" s="156">
        <v>5</v>
      </c>
      <c r="E19" s="3">
        <v>1252968600</v>
      </c>
      <c r="F19" s="131">
        <v>600</v>
      </c>
      <c r="G19" s="63"/>
      <c r="H19" s="58"/>
      <c r="I19" s="57"/>
      <c r="J19" s="57"/>
      <c r="K19" s="57"/>
      <c r="L19" s="57"/>
      <c r="M19" s="57"/>
      <c r="N19" s="59"/>
    </row>
    <row r="20" spans="1:14" x14ac:dyDescent="0.25">
      <c r="B20" s="490"/>
      <c r="C20" s="490"/>
      <c r="D20" s="156">
        <v>8</v>
      </c>
      <c r="E20" s="3">
        <v>639730710</v>
      </c>
      <c r="F20" s="131">
        <f>150+120</f>
        <v>270</v>
      </c>
      <c r="G20" s="63"/>
      <c r="H20" s="58"/>
      <c r="I20" s="57"/>
      <c r="J20" s="57"/>
      <c r="K20" s="57"/>
      <c r="L20" s="57"/>
      <c r="M20" s="57"/>
      <c r="N20" s="59"/>
    </row>
    <row r="21" spans="1:14" x14ac:dyDescent="0.25">
      <c r="B21" s="474" t="s">
        <v>13</v>
      </c>
      <c r="C21" s="475"/>
      <c r="D21" s="15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+F17*80%</f>
        <v>438.40000000000003</v>
      </c>
      <c r="D23" s="57"/>
      <c r="E23" s="4">
        <f>+E17</f>
        <v>1206358774</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53"/>
      <c r="D29" s="203" t="s">
        <v>772</v>
      </c>
      <c r="E29" s="42"/>
      <c r="F29" s="42"/>
      <c r="G29" s="42"/>
      <c r="H29" s="42"/>
      <c r="I29" s="54"/>
      <c r="J29" s="54"/>
      <c r="K29" s="54"/>
      <c r="L29" s="54"/>
      <c r="M29" s="54"/>
      <c r="N29" s="55"/>
    </row>
    <row r="30" spans="1:14" x14ac:dyDescent="0.25">
      <c r="A30" s="65"/>
      <c r="B30" s="69" t="s">
        <v>138</v>
      </c>
      <c r="C30" s="153" t="s">
        <v>68</v>
      </c>
      <c r="D30" s="203"/>
      <c r="E30" s="42"/>
      <c r="F30" s="42"/>
      <c r="G30" s="42"/>
      <c r="H30" s="42"/>
      <c r="I30" s="54"/>
      <c r="J30" s="54"/>
      <c r="K30" s="54"/>
      <c r="L30" s="54"/>
      <c r="M30" s="54"/>
      <c r="N30" s="55"/>
    </row>
    <row r="31" spans="1:14" x14ac:dyDescent="0.25">
      <c r="A31" s="65"/>
      <c r="B31" s="69" t="s">
        <v>139</v>
      </c>
      <c r="C31" s="153" t="s">
        <v>68</v>
      </c>
      <c r="D31" s="203"/>
      <c r="E31" s="42"/>
      <c r="F31" s="42"/>
      <c r="G31" s="42"/>
      <c r="H31" s="42"/>
      <c r="I31" s="54"/>
      <c r="J31" s="54"/>
      <c r="K31" s="54"/>
      <c r="L31" s="54"/>
      <c r="M31" s="54"/>
      <c r="N31" s="55"/>
    </row>
    <row r="32" spans="1:14" x14ac:dyDescent="0.25">
      <c r="A32" s="65"/>
      <c r="B32" s="69" t="s">
        <v>140</v>
      </c>
      <c r="C32" s="153" t="s">
        <v>68</v>
      </c>
      <c r="D32" s="203"/>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53">
        <f>E112</f>
        <v>0</v>
      </c>
      <c r="E39" s="422">
        <f>+D39+D40</f>
        <v>0</v>
      </c>
      <c r="F39" s="42"/>
      <c r="G39" s="42"/>
      <c r="H39" s="42"/>
      <c r="I39" s="54"/>
      <c r="J39" s="54"/>
      <c r="K39" s="54"/>
      <c r="L39" s="54"/>
      <c r="M39" s="54"/>
      <c r="N39" s="55"/>
    </row>
    <row r="40" spans="1:26" ht="57" x14ac:dyDescent="0.25">
      <c r="A40" s="65"/>
      <c r="B40" s="70" t="s">
        <v>143</v>
      </c>
      <c r="C40" s="71">
        <v>60</v>
      </c>
      <c r="D40" s="153">
        <f>F136</f>
        <v>0</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15.75" thickBot="1" x14ac:dyDescent="0.3">
      <c r="M44" s="424" t="s">
        <v>34</v>
      </c>
      <c r="N44" s="424"/>
    </row>
    <row r="45" spans="1:26" x14ac:dyDescent="0.25">
      <c r="B45" s="68" t="s">
        <v>29</v>
      </c>
      <c r="M45" s="73"/>
      <c r="N45" s="73"/>
    </row>
    <row r="46" spans="1:26" ht="15.75" thickBot="1" x14ac:dyDescent="0.3">
      <c r="M46" s="73"/>
      <c r="N46" s="73"/>
    </row>
    <row r="47" spans="1:26" s="54" customFormat="1" ht="60"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0</v>
      </c>
      <c r="L48" s="134">
        <v>11</v>
      </c>
      <c r="M48" s="139">
        <v>1256</v>
      </c>
      <c r="N48" s="82"/>
      <c r="O48" s="83">
        <v>4513000000</v>
      </c>
      <c r="P48" s="83" t="s">
        <v>248</v>
      </c>
      <c r="Q48" s="84"/>
      <c r="R48" s="85"/>
      <c r="S48" s="85"/>
      <c r="T48" s="85"/>
      <c r="U48" s="85"/>
      <c r="V48" s="85"/>
      <c r="W48" s="85"/>
      <c r="X48" s="85"/>
      <c r="Y48" s="85"/>
      <c r="Z48" s="85"/>
    </row>
    <row r="49" spans="1:26" s="86" customFormat="1" ht="45" x14ac:dyDescent="0.25">
      <c r="A49" s="74">
        <v>2</v>
      </c>
      <c r="B49" s="75" t="s">
        <v>244</v>
      </c>
      <c r="C49" s="76" t="s">
        <v>245</v>
      </c>
      <c r="D49" s="75" t="s">
        <v>560</v>
      </c>
      <c r="E49" s="138">
        <v>2131194</v>
      </c>
      <c r="F49" s="78" t="s">
        <v>135</v>
      </c>
      <c r="G49" s="79"/>
      <c r="H49" s="81">
        <v>41381</v>
      </c>
      <c r="I49" s="81">
        <v>41455</v>
      </c>
      <c r="J49" s="81" t="s">
        <v>136</v>
      </c>
      <c r="K49" s="134">
        <v>2</v>
      </c>
      <c r="L49" s="134">
        <v>0</v>
      </c>
      <c r="M49" s="139">
        <v>137</v>
      </c>
      <c r="N49" s="82"/>
      <c r="O49" s="83">
        <v>36005965</v>
      </c>
      <c r="P49" s="83" t="s">
        <v>561</v>
      </c>
      <c r="Q49" s="84"/>
      <c r="R49" s="85"/>
      <c r="S49" s="85"/>
      <c r="T49" s="85"/>
      <c r="U49" s="85"/>
      <c r="V49" s="85"/>
      <c r="W49" s="85"/>
      <c r="X49" s="85"/>
      <c r="Y49" s="85"/>
      <c r="Z49" s="85"/>
    </row>
    <row r="50" spans="1:26" s="86" customFormat="1" ht="45" x14ac:dyDescent="0.25">
      <c r="A50" s="74">
        <v>3</v>
      </c>
      <c r="B50" s="75" t="s">
        <v>244</v>
      </c>
      <c r="C50" s="76" t="s">
        <v>245</v>
      </c>
      <c r="D50" s="75" t="s">
        <v>560</v>
      </c>
      <c r="E50" s="138">
        <v>2131187</v>
      </c>
      <c r="F50" s="78" t="s">
        <v>135</v>
      </c>
      <c r="G50" s="79"/>
      <c r="H50" s="81">
        <v>41381</v>
      </c>
      <c r="I50" s="81">
        <v>41455</v>
      </c>
      <c r="J50" s="81" t="s">
        <v>136</v>
      </c>
      <c r="K50" s="134">
        <v>0</v>
      </c>
      <c r="L50" s="134">
        <v>2</v>
      </c>
      <c r="M50" s="139">
        <v>315</v>
      </c>
      <c r="N50" s="82"/>
      <c r="O50" s="83">
        <v>85779608</v>
      </c>
      <c r="P50" s="83" t="s">
        <v>562</v>
      </c>
      <c r="Q50" s="84"/>
      <c r="R50" s="85"/>
      <c r="S50" s="85"/>
      <c r="T50" s="85"/>
      <c r="U50" s="85"/>
      <c r="V50" s="85"/>
      <c r="W50" s="85"/>
      <c r="X50" s="85"/>
      <c r="Y50" s="85"/>
      <c r="Z50" s="85"/>
    </row>
    <row r="51" spans="1:26" s="86" customFormat="1" ht="45" x14ac:dyDescent="0.25">
      <c r="A51" s="74">
        <f t="shared" ref="A51" si="0">+A50+1</f>
        <v>4</v>
      </c>
      <c r="B51" s="75" t="s">
        <v>244</v>
      </c>
      <c r="C51" s="75" t="s">
        <v>244</v>
      </c>
      <c r="D51" s="75" t="s">
        <v>252</v>
      </c>
      <c r="E51" s="138">
        <v>144</v>
      </c>
      <c r="F51" s="78" t="s">
        <v>135</v>
      </c>
      <c r="G51" s="79"/>
      <c r="H51" s="81">
        <v>41518</v>
      </c>
      <c r="I51" s="81">
        <v>41943</v>
      </c>
      <c r="J51" s="81" t="s">
        <v>136</v>
      </c>
      <c r="K51" s="134">
        <v>0</v>
      </c>
      <c r="L51" s="134">
        <v>13</v>
      </c>
      <c r="M51" s="139">
        <v>1276</v>
      </c>
      <c r="N51" s="82"/>
      <c r="O51" s="83">
        <v>2618465347</v>
      </c>
      <c r="P51" s="83" t="s">
        <v>253</v>
      </c>
      <c r="Q51" s="84"/>
      <c r="R51" s="85"/>
      <c r="S51" s="85"/>
      <c r="T51" s="85"/>
      <c r="U51" s="85"/>
      <c r="V51" s="85"/>
      <c r="W51" s="85"/>
      <c r="X51" s="85"/>
      <c r="Y51" s="85"/>
      <c r="Z51" s="85"/>
    </row>
    <row r="52" spans="1:26" s="86" customFormat="1" x14ac:dyDescent="0.25">
      <c r="A52" s="74"/>
      <c r="B52" s="141" t="s">
        <v>15</v>
      </c>
      <c r="C52" s="76"/>
      <c r="D52" s="75"/>
      <c r="E52" s="138"/>
      <c r="F52" s="78"/>
      <c r="G52" s="79"/>
      <c r="H52" s="81"/>
      <c r="I52" s="81"/>
      <c r="J52" s="81"/>
      <c r="K52" s="171">
        <f>SUM(K48:K51)</f>
        <v>2</v>
      </c>
      <c r="L52" s="172">
        <f>SUM(L48:L51)</f>
        <v>26</v>
      </c>
      <c r="M52" s="140">
        <f>+M49+M50</f>
        <v>452</v>
      </c>
      <c r="N52" s="88">
        <f>SUM(N48:N48)</f>
        <v>0</v>
      </c>
      <c r="O52" s="83"/>
      <c r="P52" s="83"/>
      <c r="Q52" s="90"/>
    </row>
    <row r="53" spans="1:26" x14ac:dyDescent="0.25">
      <c r="E53" s="91"/>
    </row>
    <row r="54" spans="1:26" x14ac:dyDescent="0.25">
      <c r="B54" s="425" t="s">
        <v>27</v>
      </c>
      <c r="C54" s="425" t="s">
        <v>26</v>
      </c>
      <c r="D54" s="427" t="s">
        <v>33</v>
      </c>
      <c r="E54" s="427"/>
    </row>
    <row r="55" spans="1:26" x14ac:dyDescent="0.25">
      <c r="B55" s="426"/>
      <c r="C55" s="426"/>
      <c r="D55" s="157" t="s">
        <v>135</v>
      </c>
      <c r="E55" s="93" t="s">
        <v>136</v>
      </c>
    </row>
    <row r="56" spans="1:26" ht="18.75" x14ac:dyDescent="0.25">
      <c r="B56" s="94" t="s">
        <v>20</v>
      </c>
      <c r="C56" s="95" t="s">
        <v>611</v>
      </c>
      <c r="D56" s="153"/>
      <c r="E56" s="203" t="s">
        <v>167</v>
      </c>
      <c r="F56" s="96"/>
      <c r="G56" s="96"/>
      <c r="H56" s="96"/>
      <c r="I56" s="96"/>
      <c r="J56" s="96"/>
      <c r="K56" s="96"/>
      <c r="L56" s="96"/>
      <c r="M56" s="96"/>
    </row>
    <row r="57" spans="1:26" x14ac:dyDescent="0.25">
      <c r="B57" s="94" t="s">
        <v>24</v>
      </c>
      <c r="C57" s="95">
        <f>+M52</f>
        <v>452</v>
      </c>
      <c r="D57" s="153" t="s">
        <v>167</v>
      </c>
      <c r="E57" s="203"/>
    </row>
    <row r="58" spans="1:26" x14ac:dyDescent="0.25">
      <c r="B58" s="97"/>
      <c r="C58" s="437"/>
      <c r="D58" s="437"/>
      <c r="E58" s="437"/>
      <c r="F58" s="437"/>
      <c r="G58" s="437"/>
      <c r="H58" s="437"/>
      <c r="I58" s="437"/>
      <c r="J58" s="437"/>
      <c r="K58" s="437"/>
      <c r="L58" s="437"/>
      <c r="M58" s="437"/>
      <c r="N58" s="437"/>
    </row>
    <row r="60" spans="1:26" ht="26.25" x14ac:dyDescent="0.25">
      <c r="B60" s="433" t="s">
        <v>100</v>
      </c>
      <c r="C60" s="434"/>
      <c r="D60" s="434"/>
      <c r="E60" s="434"/>
      <c r="F60" s="434"/>
      <c r="G60" s="434"/>
      <c r="H60" s="434"/>
      <c r="I60" s="434"/>
      <c r="J60" s="434"/>
      <c r="K60" s="434"/>
      <c r="L60" s="434"/>
      <c r="M60" s="434"/>
      <c r="N60" s="434"/>
      <c r="O60" s="434"/>
      <c r="P60" s="434"/>
      <c r="Q60" s="434"/>
    </row>
    <row r="63" spans="1:26" ht="90" x14ac:dyDescent="0.25">
      <c r="B63" s="168" t="s">
        <v>148</v>
      </c>
      <c r="C63" s="168" t="s">
        <v>2</v>
      </c>
      <c r="D63" s="168" t="s">
        <v>102</v>
      </c>
      <c r="E63" s="168" t="s">
        <v>101</v>
      </c>
      <c r="F63" s="168" t="s">
        <v>103</v>
      </c>
      <c r="G63" s="168" t="s">
        <v>104</v>
      </c>
      <c r="H63" s="168" t="s">
        <v>105</v>
      </c>
      <c r="I63" s="168" t="s">
        <v>106</v>
      </c>
      <c r="J63" s="168" t="s">
        <v>107</v>
      </c>
      <c r="K63" s="168" t="s">
        <v>108</v>
      </c>
      <c r="L63" s="168" t="s">
        <v>109</v>
      </c>
      <c r="M63" s="154" t="s">
        <v>110</v>
      </c>
      <c r="N63" s="154" t="s">
        <v>111</v>
      </c>
      <c r="O63" s="439" t="s">
        <v>3</v>
      </c>
      <c r="P63" s="440"/>
      <c r="Q63" s="168" t="s">
        <v>17</v>
      </c>
    </row>
    <row r="64" spans="1:26" ht="45" x14ac:dyDescent="0.25">
      <c r="B64" s="173" t="s">
        <v>316</v>
      </c>
      <c r="C64" s="173" t="s">
        <v>255</v>
      </c>
      <c r="D64" s="173" t="s">
        <v>563</v>
      </c>
      <c r="E64" s="173">
        <v>58</v>
      </c>
      <c r="F64" s="173" t="s">
        <v>195</v>
      </c>
      <c r="G64" s="173" t="s">
        <v>195</v>
      </c>
      <c r="H64" s="173" t="s">
        <v>135</v>
      </c>
      <c r="I64" s="173" t="s">
        <v>195</v>
      </c>
      <c r="J64" s="173" t="s">
        <v>135</v>
      </c>
      <c r="K64" s="173" t="s">
        <v>135</v>
      </c>
      <c r="L64" s="173" t="s">
        <v>135</v>
      </c>
      <c r="M64" s="175" t="s">
        <v>135</v>
      </c>
      <c r="N64" s="175" t="s">
        <v>135</v>
      </c>
      <c r="O64" s="564"/>
      <c r="P64" s="565"/>
      <c r="Q64" s="173" t="s">
        <v>135</v>
      </c>
    </row>
    <row r="65" spans="1:17" s="176" customFormat="1" x14ac:dyDescent="0.25">
      <c r="A65" s="44"/>
      <c r="B65" s="173" t="s">
        <v>316</v>
      </c>
      <c r="C65" s="173" t="s">
        <v>255</v>
      </c>
      <c r="D65" s="173" t="s">
        <v>564</v>
      </c>
      <c r="E65" s="173">
        <v>40</v>
      </c>
      <c r="F65" s="173" t="s">
        <v>195</v>
      </c>
      <c r="G65" s="173" t="s">
        <v>195</v>
      </c>
      <c r="H65" s="173" t="s">
        <v>135</v>
      </c>
      <c r="I65" s="173" t="s">
        <v>195</v>
      </c>
      <c r="J65" s="173" t="s">
        <v>135</v>
      </c>
      <c r="K65" s="173" t="s">
        <v>135</v>
      </c>
      <c r="L65" s="173" t="s">
        <v>135</v>
      </c>
      <c r="M65" s="175" t="s">
        <v>135</v>
      </c>
      <c r="N65" s="175" t="s">
        <v>135</v>
      </c>
      <c r="O65" s="564"/>
      <c r="P65" s="565"/>
      <c r="Q65" s="173" t="s">
        <v>135</v>
      </c>
    </row>
    <row r="66" spans="1:17" s="176" customFormat="1" x14ac:dyDescent="0.25">
      <c r="A66" s="44"/>
      <c r="B66" s="173" t="s">
        <v>565</v>
      </c>
      <c r="C66" s="173" t="s">
        <v>257</v>
      </c>
      <c r="D66" s="173" t="s">
        <v>566</v>
      </c>
      <c r="E66" s="173">
        <v>350</v>
      </c>
      <c r="F66" s="173" t="s">
        <v>195</v>
      </c>
      <c r="G66" s="173" t="s">
        <v>195</v>
      </c>
      <c r="H66" s="173" t="s">
        <v>195</v>
      </c>
      <c r="I66" s="173" t="s">
        <v>135</v>
      </c>
      <c r="J66" s="173" t="s">
        <v>135</v>
      </c>
      <c r="K66" s="173" t="s">
        <v>135</v>
      </c>
      <c r="L66" s="173" t="s">
        <v>135</v>
      </c>
      <c r="M66" s="175" t="s">
        <v>135</v>
      </c>
      <c r="N66" s="175" t="s">
        <v>135</v>
      </c>
      <c r="O66" s="564"/>
      <c r="P66" s="565"/>
      <c r="Q66" s="173" t="s">
        <v>135</v>
      </c>
    </row>
    <row r="67" spans="1:17" s="176" customFormat="1" ht="30" x14ac:dyDescent="0.25">
      <c r="A67" s="44"/>
      <c r="B67" s="173" t="s">
        <v>565</v>
      </c>
      <c r="C67" s="173" t="s">
        <v>257</v>
      </c>
      <c r="D67" s="173" t="s">
        <v>567</v>
      </c>
      <c r="E67" s="173">
        <v>50</v>
      </c>
      <c r="F67" s="173" t="s">
        <v>195</v>
      </c>
      <c r="G67" s="173" t="s">
        <v>195</v>
      </c>
      <c r="H67" s="173" t="s">
        <v>195</v>
      </c>
      <c r="I67" s="173" t="s">
        <v>135</v>
      </c>
      <c r="J67" s="173" t="s">
        <v>135</v>
      </c>
      <c r="K67" s="173" t="s">
        <v>135</v>
      </c>
      <c r="L67" s="173" t="s">
        <v>135</v>
      </c>
      <c r="M67" s="175" t="s">
        <v>135</v>
      </c>
      <c r="N67" s="175" t="s">
        <v>135</v>
      </c>
      <c r="O67" s="564"/>
      <c r="P67" s="565"/>
      <c r="Q67" s="173" t="s">
        <v>135</v>
      </c>
    </row>
    <row r="68" spans="1:17" s="176" customFormat="1" x14ac:dyDescent="0.25">
      <c r="A68" s="44"/>
      <c r="B68" s="173" t="s">
        <v>565</v>
      </c>
      <c r="C68" s="173" t="s">
        <v>257</v>
      </c>
      <c r="D68" s="173" t="s">
        <v>568</v>
      </c>
      <c r="E68" s="173">
        <v>50</v>
      </c>
      <c r="F68" s="173" t="s">
        <v>195</v>
      </c>
      <c r="G68" s="173" t="s">
        <v>195</v>
      </c>
      <c r="H68" s="173" t="s">
        <v>195</v>
      </c>
      <c r="I68" s="173" t="s">
        <v>135</v>
      </c>
      <c r="J68" s="173" t="s">
        <v>135</v>
      </c>
      <c r="K68" s="173" t="s">
        <v>135</v>
      </c>
      <c r="L68" s="173" t="s">
        <v>135</v>
      </c>
      <c r="M68" s="175" t="s">
        <v>135</v>
      </c>
      <c r="N68" s="175" t="s">
        <v>135</v>
      </c>
      <c r="O68" s="564"/>
      <c r="P68" s="565"/>
      <c r="Q68" s="173" t="s">
        <v>135</v>
      </c>
    </row>
    <row r="69" spans="1:17" x14ac:dyDescent="0.25">
      <c r="B69" s="44" t="s">
        <v>1</v>
      </c>
    </row>
    <row r="70" spans="1:17" x14ac:dyDescent="0.25">
      <c r="B70" s="44" t="s">
        <v>36</v>
      </c>
    </row>
    <row r="71" spans="1:17" x14ac:dyDescent="0.25">
      <c r="B71" s="44" t="s">
        <v>61</v>
      </c>
    </row>
    <row r="74" spans="1:17" ht="26.25" x14ac:dyDescent="0.25">
      <c r="B74" s="433" t="s">
        <v>37</v>
      </c>
      <c r="C74" s="434"/>
      <c r="D74" s="434"/>
      <c r="E74" s="434"/>
      <c r="F74" s="434"/>
      <c r="G74" s="434"/>
      <c r="H74" s="434"/>
      <c r="I74" s="434"/>
      <c r="J74" s="434"/>
      <c r="K74" s="434"/>
      <c r="L74" s="434"/>
      <c r="M74" s="434"/>
      <c r="N74" s="434"/>
      <c r="O74" s="434"/>
      <c r="P74" s="434"/>
      <c r="Q74" s="434"/>
    </row>
    <row r="77" spans="1:17" x14ac:dyDescent="0.25">
      <c r="B77" s="441" t="s">
        <v>0</v>
      </c>
      <c r="C77" s="441" t="s">
        <v>38</v>
      </c>
      <c r="D77" s="441" t="s">
        <v>39</v>
      </c>
      <c r="E77" s="441" t="s">
        <v>112</v>
      </c>
      <c r="F77" s="441" t="s">
        <v>114</v>
      </c>
      <c r="G77" s="441" t="s">
        <v>115</v>
      </c>
      <c r="H77" s="441" t="s">
        <v>116</v>
      </c>
      <c r="I77" s="441" t="s">
        <v>113</v>
      </c>
      <c r="J77" s="439" t="s">
        <v>117</v>
      </c>
      <c r="K77" s="443"/>
      <c r="L77" s="440"/>
      <c r="M77" s="441" t="s">
        <v>121</v>
      </c>
      <c r="N77" s="441" t="s">
        <v>40</v>
      </c>
      <c r="O77" s="441" t="s">
        <v>41</v>
      </c>
      <c r="P77" s="560" t="s">
        <v>3</v>
      </c>
    </row>
    <row r="78" spans="1:17" ht="30" x14ac:dyDescent="0.25">
      <c r="B78" s="442"/>
      <c r="C78" s="442"/>
      <c r="D78" s="442"/>
      <c r="E78" s="442"/>
      <c r="F78" s="442"/>
      <c r="G78" s="442"/>
      <c r="H78" s="442"/>
      <c r="I78" s="442"/>
      <c r="J78" s="168" t="s">
        <v>118</v>
      </c>
      <c r="K78" s="168" t="s">
        <v>262</v>
      </c>
      <c r="L78" s="168" t="s">
        <v>120</v>
      </c>
      <c r="M78" s="442"/>
      <c r="N78" s="442"/>
      <c r="O78" s="442"/>
      <c r="P78" s="560"/>
    </row>
    <row r="79" spans="1:17" ht="84" customHeight="1" x14ac:dyDescent="0.25">
      <c r="B79" s="455" t="s">
        <v>42</v>
      </c>
      <c r="C79" s="554" t="s">
        <v>569</v>
      </c>
      <c r="D79" s="455" t="s">
        <v>570</v>
      </c>
      <c r="E79" s="455">
        <v>30508231</v>
      </c>
      <c r="F79" s="455" t="s">
        <v>385</v>
      </c>
      <c r="G79" s="455" t="s">
        <v>328</v>
      </c>
      <c r="H79" s="457">
        <v>40718</v>
      </c>
      <c r="I79" s="422" t="s">
        <v>195</v>
      </c>
      <c r="J79" s="87" t="s">
        <v>244</v>
      </c>
      <c r="K79" s="178" t="s">
        <v>387</v>
      </c>
      <c r="L79" s="152" t="s">
        <v>571</v>
      </c>
      <c r="M79" s="422" t="s">
        <v>135</v>
      </c>
      <c r="N79" s="422" t="s">
        <v>135</v>
      </c>
      <c r="O79" s="422" t="s">
        <v>135</v>
      </c>
      <c r="P79" s="422"/>
    </row>
    <row r="80" spans="1:17" ht="45" x14ac:dyDescent="0.25">
      <c r="B80" s="456"/>
      <c r="C80" s="556"/>
      <c r="D80" s="456"/>
      <c r="E80" s="456"/>
      <c r="F80" s="456"/>
      <c r="G80" s="456"/>
      <c r="H80" s="458"/>
      <c r="I80" s="423"/>
      <c r="J80" s="101" t="s">
        <v>482</v>
      </c>
      <c r="K80" s="164" t="s">
        <v>572</v>
      </c>
      <c r="L80" s="101" t="s">
        <v>573</v>
      </c>
      <c r="M80" s="423"/>
      <c r="N80" s="423"/>
      <c r="O80" s="423"/>
      <c r="P80" s="423"/>
    </row>
    <row r="81" spans="2:17" ht="100.5" customHeight="1" x14ac:dyDescent="0.25">
      <c r="B81" s="455" t="s">
        <v>43</v>
      </c>
      <c r="C81" s="566" t="s">
        <v>569</v>
      </c>
      <c r="D81" s="455" t="s">
        <v>574</v>
      </c>
      <c r="E81" s="422">
        <v>1075245859</v>
      </c>
      <c r="F81" s="422" t="s">
        <v>445</v>
      </c>
      <c r="G81" s="455" t="s">
        <v>291</v>
      </c>
      <c r="H81" s="457">
        <v>41698</v>
      </c>
      <c r="I81" s="422" t="s">
        <v>575</v>
      </c>
      <c r="J81" s="101" t="s">
        <v>244</v>
      </c>
      <c r="K81" s="164" t="s">
        <v>370</v>
      </c>
      <c r="L81" s="152" t="s">
        <v>576</v>
      </c>
      <c r="M81" s="422" t="s">
        <v>135</v>
      </c>
      <c r="N81" s="422" t="s">
        <v>135</v>
      </c>
      <c r="O81" s="422" t="s">
        <v>135</v>
      </c>
      <c r="P81" s="422"/>
    </row>
    <row r="82" spans="2:17" ht="82.5" customHeight="1" x14ac:dyDescent="0.25">
      <c r="B82" s="456"/>
      <c r="C82" s="567"/>
      <c r="D82" s="456"/>
      <c r="E82" s="423"/>
      <c r="F82" s="423"/>
      <c r="G82" s="456"/>
      <c r="H82" s="458"/>
      <c r="I82" s="423"/>
      <c r="J82" s="142" t="s">
        <v>291</v>
      </c>
      <c r="K82" s="164" t="s">
        <v>577</v>
      </c>
      <c r="L82" s="152" t="s">
        <v>578</v>
      </c>
      <c r="M82" s="423"/>
      <c r="N82" s="423"/>
      <c r="O82" s="423"/>
      <c r="P82" s="423"/>
    </row>
    <row r="83" spans="2:17" ht="75" x14ac:dyDescent="0.25">
      <c r="B83" s="455" t="s">
        <v>42</v>
      </c>
      <c r="C83" s="455" t="s">
        <v>579</v>
      </c>
      <c r="D83" s="455" t="s">
        <v>580</v>
      </c>
      <c r="E83" s="422">
        <v>34317532</v>
      </c>
      <c r="F83" s="455" t="s">
        <v>581</v>
      </c>
      <c r="G83" s="455" t="s">
        <v>582</v>
      </c>
      <c r="H83" s="457">
        <v>40863</v>
      </c>
      <c r="I83" s="422" t="s">
        <v>195</v>
      </c>
      <c r="J83" s="142" t="s">
        <v>244</v>
      </c>
      <c r="K83" s="164" t="s">
        <v>387</v>
      </c>
      <c r="L83" s="152" t="s">
        <v>583</v>
      </c>
      <c r="M83" s="422" t="s">
        <v>135</v>
      </c>
      <c r="N83" s="422" t="s">
        <v>135</v>
      </c>
      <c r="O83" s="529" t="s">
        <v>135</v>
      </c>
      <c r="P83" s="455" t="s">
        <v>367</v>
      </c>
    </row>
    <row r="84" spans="2:17" ht="63.75" customHeight="1" x14ac:dyDescent="0.25">
      <c r="B84" s="465"/>
      <c r="C84" s="465"/>
      <c r="D84" s="456"/>
      <c r="E84" s="423"/>
      <c r="F84" s="456"/>
      <c r="G84" s="456"/>
      <c r="H84" s="458"/>
      <c r="I84" s="423"/>
      <c r="J84" s="142" t="s">
        <v>472</v>
      </c>
      <c r="K84" s="178" t="s">
        <v>584</v>
      </c>
      <c r="L84" s="152" t="s">
        <v>573</v>
      </c>
      <c r="M84" s="423"/>
      <c r="N84" s="423"/>
      <c r="O84" s="530"/>
      <c r="P84" s="465"/>
    </row>
    <row r="85" spans="2:17" ht="45" x14ac:dyDescent="0.25">
      <c r="B85" s="456"/>
      <c r="C85" s="456"/>
      <c r="D85" s="164" t="s">
        <v>585</v>
      </c>
      <c r="E85" s="153">
        <v>40613540</v>
      </c>
      <c r="F85" s="164" t="s">
        <v>586</v>
      </c>
      <c r="G85" s="101" t="s">
        <v>282</v>
      </c>
      <c r="H85" s="177">
        <v>41117</v>
      </c>
      <c r="I85" s="153" t="s">
        <v>195</v>
      </c>
      <c r="J85" s="101" t="s">
        <v>482</v>
      </c>
      <c r="K85" s="164" t="s">
        <v>588</v>
      </c>
      <c r="L85" s="152" t="s">
        <v>587</v>
      </c>
      <c r="M85" s="153" t="s">
        <v>135</v>
      </c>
      <c r="N85" s="153" t="s">
        <v>135</v>
      </c>
      <c r="O85" s="153" t="s">
        <v>135</v>
      </c>
      <c r="P85" s="456"/>
    </row>
    <row r="86" spans="2:17" ht="75" x14ac:dyDescent="0.25">
      <c r="B86" s="455" t="s">
        <v>43</v>
      </c>
      <c r="C86" s="422" t="s">
        <v>589</v>
      </c>
      <c r="D86" s="455" t="s">
        <v>590</v>
      </c>
      <c r="E86" s="422">
        <v>1079606093</v>
      </c>
      <c r="F86" s="455" t="s">
        <v>445</v>
      </c>
      <c r="G86" s="455" t="s">
        <v>291</v>
      </c>
      <c r="H86" s="457">
        <v>41698</v>
      </c>
      <c r="I86" s="422" t="s">
        <v>591</v>
      </c>
      <c r="J86" s="101" t="s">
        <v>244</v>
      </c>
      <c r="K86" s="164" t="s">
        <v>370</v>
      </c>
      <c r="L86" s="152" t="s">
        <v>592</v>
      </c>
      <c r="M86" s="422" t="s">
        <v>135</v>
      </c>
      <c r="N86" s="422" t="s">
        <v>135</v>
      </c>
      <c r="O86" s="422" t="s">
        <v>135</v>
      </c>
      <c r="P86" s="422"/>
    </row>
    <row r="87" spans="2:17" ht="45" x14ac:dyDescent="0.25">
      <c r="B87" s="465"/>
      <c r="C87" s="451"/>
      <c r="D87" s="456"/>
      <c r="E87" s="423"/>
      <c r="F87" s="456"/>
      <c r="G87" s="456"/>
      <c r="H87" s="458"/>
      <c r="I87" s="423"/>
      <c r="J87" s="101" t="s">
        <v>593</v>
      </c>
      <c r="K87" s="164" t="s">
        <v>594</v>
      </c>
      <c r="L87" s="152" t="s">
        <v>595</v>
      </c>
      <c r="M87" s="423"/>
      <c r="N87" s="423"/>
      <c r="O87" s="423"/>
      <c r="P87" s="423"/>
    </row>
    <row r="88" spans="2:17" ht="100.5" customHeight="1" x14ac:dyDescent="0.25">
      <c r="B88" s="465"/>
      <c r="C88" s="451"/>
      <c r="D88" s="101" t="s">
        <v>596</v>
      </c>
      <c r="E88" s="101">
        <v>40725696</v>
      </c>
      <c r="F88" s="164" t="s">
        <v>597</v>
      </c>
      <c r="G88" s="164" t="s">
        <v>301</v>
      </c>
      <c r="H88" s="178">
        <v>36875</v>
      </c>
      <c r="I88" s="164" t="s">
        <v>598</v>
      </c>
      <c r="J88" s="101" t="s">
        <v>244</v>
      </c>
      <c r="K88" s="164" t="s">
        <v>599</v>
      </c>
      <c r="L88" s="152" t="s">
        <v>600</v>
      </c>
      <c r="M88" s="153" t="s">
        <v>135</v>
      </c>
      <c r="N88" s="153" t="s">
        <v>135</v>
      </c>
      <c r="O88" s="153" t="s">
        <v>135</v>
      </c>
      <c r="P88" s="101"/>
    </row>
    <row r="89" spans="2:17" ht="90" customHeight="1" x14ac:dyDescent="0.25">
      <c r="B89" s="456"/>
      <c r="C89" s="423"/>
      <c r="D89" s="101" t="s">
        <v>601</v>
      </c>
      <c r="E89" s="101">
        <v>40690493</v>
      </c>
      <c r="F89" s="164" t="s">
        <v>602</v>
      </c>
      <c r="G89" s="164" t="s">
        <v>603</v>
      </c>
      <c r="H89" s="178">
        <v>38128</v>
      </c>
      <c r="I89" s="164" t="s">
        <v>604</v>
      </c>
      <c r="J89" s="101" t="s">
        <v>244</v>
      </c>
      <c r="K89" s="164" t="s">
        <v>387</v>
      </c>
      <c r="L89" s="152" t="s">
        <v>605</v>
      </c>
      <c r="M89" s="153" t="s">
        <v>135</v>
      </c>
      <c r="N89" s="153" t="s">
        <v>135</v>
      </c>
      <c r="O89" s="153" t="s">
        <v>135</v>
      </c>
      <c r="P89" s="101"/>
    </row>
    <row r="90" spans="2:17" ht="15.75" thickBot="1" x14ac:dyDescent="0.3">
      <c r="P90" s="61"/>
      <c r="Q90" s="61"/>
    </row>
    <row r="91" spans="2:17" ht="27" thickBot="1" x14ac:dyDescent="0.3">
      <c r="B91" s="430" t="s">
        <v>45</v>
      </c>
      <c r="C91" s="431"/>
      <c r="D91" s="431"/>
      <c r="E91" s="431"/>
      <c r="F91" s="431"/>
      <c r="G91" s="431"/>
      <c r="H91" s="431"/>
      <c r="I91" s="431"/>
      <c r="J91" s="431"/>
      <c r="K91" s="431"/>
      <c r="L91" s="431"/>
      <c r="M91" s="431"/>
      <c r="N91" s="432"/>
      <c r="P91" s="61"/>
      <c r="Q91" s="61"/>
    </row>
    <row r="92" spans="2:17" x14ac:dyDescent="0.25">
      <c r="P92" s="61"/>
      <c r="Q92" s="61"/>
    </row>
    <row r="94" spans="2:17" ht="30" x14ac:dyDescent="0.25">
      <c r="B94" s="9" t="s">
        <v>32</v>
      </c>
      <c r="C94" s="9" t="s">
        <v>46</v>
      </c>
      <c r="D94" s="439" t="s">
        <v>3</v>
      </c>
      <c r="E94" s="440"/>
    </row>
    <row r="95" spans="2:17" ht="30" x14ac:dyDescent="0.25">
      <c r="B95" s="101" t="s">
        <v>122</v>
      </c>
      <c r="C95" s="153" t="s">
        <v>135</v>
      </c>
      <c r="D95" s="449"/>
      <c r="E95" s="449"/>
    </row>
    <row r="98" spans="1:26" ht="26.25" x14ac:dyDescent="0.25">
      <c r="B98" s="433" t="s">
        <v>63</v>
      </c>
      <c r="C98" s="434"/>
      <c r="D98" s="434"/>
      <c r="E98" s="434"/>
      <c r="F98" s="434"/>
      <c r="G98" s="434"/>
      <c r="H98" s="434"/>
      <c r="I98" s="434"/>
      <c r="J98" s="434"/>
      <c r="K98" s="434"/>
      <c r="L98" s="434"/>
      <c r="M98" s="434"/>
      <c r="N98" s="434"/>
      <c r="O98" s="434"/>
      <c r="P98" s="434"/>
      <c r="Q98" s="434"/>
    </row>
    <row r="100" spans="1:26" x14ac:dyDescent="0.25">
      <c r="B100" s="54"/>
    </row>
    <row r="101" spans="1:26" ht="26.25" x14ac:dyDescent="0.25">
      <c r="B101" s="433" t="s">
        <v>53</v>
      </c>
      <c r="C101" s="434"/>
      <c r="D101" s="434"/>
      <c r="E101" s="434"/>
      <c r="F101" s="434"/>
      <c r="G101" s="434"/>
      <c r="H101" s="434"/>
      <c r="I101" s="434"/>
      <c r="J101" s="434"/>
      <c r="K101" s="434"/>
      <c r="L101" s="434"/>
      <c r="M101" s="434"/>
      <c r="N101" s="434"/>
      <c r="O101" s="434"/>
      <c r="P101" s="434"/>
      <c r="Q101" s="434"/>
    </row>
    <row r="103" spans="1:26" ht="15.75" thickBot="1" x14ac:dyDescent="0.3">
      <c r="M103" s="73"/>
      <c r="N103" s="73"/>
    </row>
    <row r="104" spans="1:26" s="54" customFormat="1" ht="60" x14ac:dyDescent="0.25">
      <c r="B104" s="18" t="s">
        <v>144</v>
      </c>
      <c r="C104" s="18" t="s">
        <v>145</v>
      </c>
      <c r="D104" s="18" t="s">
        <v>146</v>
      </c>
      <c r="E104" s="18" t="s">
        <v>44</v>
      </c>
      <c r="F104" s="18" t="s">
        <v>21</v>
      </c>
      <c r="G104" s="18" t="s">
        <v>99</v>
      </c>
      <c r="H104" s="18" t="s">
        <v>16</v>
      </c>
      <c r="I104" s="18" t="s">
        <v>9</v>
      </c>
      <c r="J104" s="18" t="s">
        <v>30</v>
      </c>
      <c r="K104" s="18" t="s">
        <v>60</v>
      </c>
      <c r="L104" s="18" t="s">
        <v>19</v>
      </c>
      <c r="M104" s="17" t="s">
        <v>25</v>
      </c>
      <c r="N104" s="18" t="s">
        <v>147</v>
      </c>
      <c r="O104" s="18" t="s">
        <v>35</v>
      </c>
      <c r="P104" s="160" t="s">
        <v>10</v>
      </c>
      <c r="Q104" s="160" t="s">
        <v>18</v>
      </c>
    </row>
    <row r="105" spans="1:26" s="86" customFormat="1" x14ac:dyDescent="0.25">
      <c r="A105" s="74">
        <v>1</v>
      </c>
      <c r="B105" s="75"/>
      <c r="C105" s="76"/>
      <c r="D105" s="75"/>
      <c r="E105" s="198"/>
      <c r="F105" s="78"/>
      <c r="G105" s="79"/>
      <c r="H105" s="81"/>
      <c r="I105" s="81"/>
      <c r="J105" s="81"/>
      <c r="K105" s="139"/>
      <c r="L105" s="139"/>
      <c r="M105" s="136"/>
      <c r="N105" s="82"/>
      <c r="O105" s="83"/>
      <c r="P105" s="199"/>
      <c r="Q105" s="84"/>
      <c r="R105" s="85"/>
      <c r="S105" s="85"/>
      <c r="T105" s="85"/>
      <c r="U105" s="85"/>
      <c r="V105" s="85"/>
      <c r="W105" s="85"/>
      <c r="X105" s="85"/>
      <c r="Y105" s="85"/>
      <c r="Z105" s="85"/>
    </row>
    <row r="106" spans="1:26" s="86" customFormat="1" x14ac:dyDescent="0.25">
      <c r="A106" s="74"/>
      <c r="B106" s="87" t="s">
        <v>15</v>
      </c>
      <c r="C106" s="76"/>
      <c r="D106" s="75"/>
      <c r="E106" s="198"/>
      <c r="F106" s="78"/>
      <c r="G106" s="78"/>
      <c r="H106" s="78"/>
      <c r="I106" s="81"/>
      <c r="J106" s="81"/>
      <c r="K106" s="88">
        <f>SUM(K105:K105)</f>
        <v>0</v>
      </c>
      <c r="L106" s="88">
        <f>SUM(L105:L105)</f>
        <v>0</v>
      </c>
      <c r="M106" s="89">
        <f>SUM(M105:M105)</f>
        <v>0</v>
      </c>
      <c r="N106" s="88">
        <f>SUM(N105:N105)</f>
        <v>0</v>
      </c>
      <c r="O106" s="83"/>
      <c r="P106" s="83"/>
      <c r="Q106" s="90"/>
    </row>
    <row r="107" spans="1:26" x14ac:dyDescent="0.25">
      <c r="E107" s="91"/>
    </row>
    <row r="108" spans="1:26" ht="18.75" x14ac:dyDescent="0.25">
      <c r="B108" s="94" t="s">
        <v>31</v>
      </c>
      <c r="C108" s="10">
        <f>+K106</f>
        <v>0</v>
      </c>
      <c r="H108" s="96"/>
      <c r="I108" s="96"/>
      <c r="J108" s="96"/>
      <c r="K108" s="96"/>
      <c r="L108" s="96"/>
      <c r="M108" s="96"/>
    </row>
    <row r="110" spans="1:26" ht="15.75" thickBot="1" x14ac:dyDescent="0.3"/>
    <row r="111" spans="1:26" ht="30.75" thickBot="1" x14ac:dyDescent="0.3">
      <c r="B111" s="11" t="s">
        <v>48</v>
      </c>
      <c r="C111" s="12" t="s">
        <v>49</v>
      </c>
      <c r="D111" s="11" t="s">
        <v>50</v>
      </c>
      <c r="E111" s="12" t="s">
        <v>54</v>
      </c>
    </row>
    <row r="112" spans="1:26" x14ac:dyDescent="0.25">
      <c r="B112" s="8" t="s">
        <v>123</v>
      </c>
      <c r="C112" s="102">
        <v>20</v>
      </c>
      <c r="D112" s="102">
        <v>0</v>
      </c>
      <c r="E112" s="450">
        <f>+D112+D113+D114</f>
        <v>0</v>
      </c>
    </row>
    <row r="113" spans="2:17" x14ac:dyDescent="0.25">
      <c r="B113" s="8" t="s">
        <v>124</v>
      </c>
      <c r="C113" s="153">
        <v>30</v>
      </c>
      <c r="D113" s="153">
        <v>0</v>
      </c>
      <c r="E113" s="451"/>
    </row>
    <row r="114" spans="2:17" ht="15.75" thickBot="1" x14ac:dyDescent="0.3">
      <c r="B114" s="8" t="s">
        <v>125</v>
      </c>
      <c r="C114" s="103">
        <v>40</v>
      </c>
      <c r="D114" s="103">
        <v>0</v>
      </c>
      <c r="E114" s="452"/>
    </row>
    <row r="116" spans="2:17" ht="15.75" thickBot="1" x14ac:dyDescent="0.3"/>
    <row r="117" spans="2:17" ht="27" thickBot="1" x14ac:dyDescent="0.3">
      <c r="B117" s="430" t="s">
        <v>51</v>
      </c>
      <c r="C117" s="431"/>
      <c r="D117" s="431"/>
      <c r="E117" s="431"/>
      <c r="F117" s="431"/>
      <c r="G117" s="431"/>
      <c r="H117" s="431"/>
      <c r="I117" s="431"/>
      <c r="J117" s="431"/>
      <c r="K117" s="431"/>
      <c r="L117" s="431"/>
      <c r="M117" s="431"/>
      <c r="N117" s="432"/>
    </row>
    <row r="119" spans="2:17" x14ac:dyDescent="0.25">
      <c r="B119" s="560" t="s">
        <v>0</v>
      </c>
      <c r="C119" s="560" t="s">
        <v>38</v>
      </c>
      <c r="D119" s="560" t="s">
        <v>39</v>
      </c>
      <c r="E119" s="560" t="s">
        <v>112</v>
      </c>
      <c r="F119" s="560" t="s">
        <v>114</v>
      </c>
      <c r="G119" s="560" t="s">
        <v>115</v>
      </c>
      <c r="H119" s="560" t="s">
        <v>116</v>
      </c>
      <c r="I119" s="560" t="s">
        <v>113</v>
      </c>
      <c r="J119" s="560" t="s">
        <v>117</v>
      </c>
      <c r="K119" s="560"/>
      <c r="L119" s="560"/>
      <c r="M119" s="560" t="s">
        <v>121</v>
      </c>
      <c r="N119" s="560" t="s">
        <v>40</v>
      </c>
      <c r="O119" s="560" t="s">
        <v>41</v>
      </c>
      <c r="P119" s="560" t="s">
        <v>10</v>
      </c>
      <c r="Q119" s="560" t="s">
        <v>3</v>
      </c>
    </row>
    <row r="120" spans="2:17" ht="30" x14ac:dyDescent="0.25">
      <c r="B120" s="560"/>
      <c r="C120" s="560"/>
      <c r="D120" s="560"/>
      <c r="E120" s="560"/>
      <c r="F120" s="560"/>
      <c r="G120" s="560"/>
      <c r="H120" s="560"/>
      <c r="I120" s="560"/>
      <c r="J120" s="168" t="s">
        <v>118</v>
      </c>
      <c r="K120" s="168" t="s">
        <v>119</v>
      </c>
      <c r="L120" s="168" t="s">
        <v>120</v>
      </c>
      <c r="M120" s="560"/>
      <c r="N120" s="560"/>
      <c r="O120" s="560"/>
      <c r="P120" s="560"/>
      <c r="Q120" s="560"/>
    </row>
    <row r="121" spans="2:17" x14ac:dyDescent="0.25">
      <c r="B121" s="101"/>
      <c r="C121" s="101"/>
      <c r="D121" s="101"/>
      <c r="E121" s="69"/>
      <c r="F121" s="101"/>
      <c r="G121" s="69"/>
      <c r="H121" s="69"/>
      <c r="I121" s="69"/>
      <c r="J121" s="101"/>
      <c r="K121" s="153"/>
      <c r="L121" s="101"/>
      <c r="M121" s="69"/>
      <c r="N121" s="69"/>
      <c r="O121" s="69"/>
      <c r="P121" s="69"/>
      <c r="Q121" s="69"/>
    </row>
    <row r="122" spans="2:17" x14ac:dyDescent="0.25">
      <c r="B122" s="101"/>
      <c r="C122" s="101"/>
      <c r="D122" s="101"/>
      <c r="E122" s="69"/>
      <c r="F122" s="101"/>
      <c r="G122" s="69"/>
      <c r="H122" s="69"/>
      <c r="I122" s="69"/>
      <c r="J122" s="101"/>
      <c r="K122" s="69"/>
      <c r="L122" s="100"/>
      <c r="M122" s="69"/>
      <c r="N122" s="69"/>
      <c r="O122" s="69"/>
      <c r="P122" s="69"/>
      <c r="Q122" s="69"/>
    </row>
    <row r="123" spans="2:17" x14ac:dyDescent="0.25">
      <c r="B123" s="101"/>
      <c r="C123" s="164"/>
      <c r="D123" s="69"/>
      <c r="E123" s="69"/>
      <c r="F123" s="69"/>
      <c r="G123" s="69"/>
      <c r="H123" s="200"/>
      <c r="I123" s="69"/>
      <c r="J123" s="101"/>
      <c r="K123" s="69"/>
      <c r="L123" s="101"/>
      <c r="M123" s="153"/>
      <c r="N123" s="153"/>
      <c r="O123" s="153"/>
      <c r="P123" s="153"/>
      <c r="Q123" s="69"/>
    </row>
    <row r="124" spans="2:17" x14ac:dyDescent="0.25">
      <c r="B124" s="101"/>
      <c r="C124" s="69"/>
      <c r="D124" s="101"/>
      <c r="E124" s="69"/>
      <c r="F124" s="69"/>
      <c r="G124" s="69"/>
      <c r="H124" s="69"/>
      <c r="I124" s="69"/>
      <c r="J124" s="101"/>
      <c r="K124" s="153"/>
      <c r="L124" s="100"/>
      <c r="M124" s="69"/>
      <c r="N124" s="69"/>
      <c r="O124" s="69"/>
      <c r="P124" s="69"/>
      <c r="Q124" s="69"/>
    </row>
    <row r="125" spans="2:17" x14ac:dyDescent="0.25">
      <c r="B125" s="101"/>
      <c r="C125" s="69"/>
      <c r="D125" s="101"/>
      <c r="E125" s="69"/>
      <c r="F125" s="69"/>
      <c r="G125" s="69"/>
      <c r="H125" s="69"/>
      <c r="I125" s="69"/>
      <c r="J125" s="101"/>
      <c r="K125" s="153"/>
      <c r="L125" s="100"/>
      <c r="M125" s="69"/>
      <c r="N125" s="69"/>
      <c r="O125" s="69"/>
      <c r="P125" s="69"/>
      <c r="Q125" s="69"/>
    </row>
    <row r="126" spans="2:17" x14ac:dyDescent="0.25">
      <c r="B126" s="101"/>
      <c r="C126" s="224"/>
      <c r="D126" s="101"/>
      <c r="E126" s="69"/>
      <c r="F126" s="69"/>
      <c r="G126" s="69"/>
      <c r="H126" s="69"/>
      <c r="I126" s="69"/>
      <c r="J126" s="101"/>
      <c r="K126" s="69"/>
      <c r="L126" s="101"/>
      <c r="M126" s="69"/>
      <c r="N126" s="69"/>
      <c r="O126" s="69"/>
      <c r="P126" s="69"/>
      <c r="Q126" s="69"/>
    </row>
    <row r="127" spans="2:17" x14ac:dyDescent="0.25">
      <c r="B127" s="101"/>
      <c r="C127" s="224"/>
      <c r="D127" s="101"/>
      <c r="E127" s="69"/>
      <c r="F127" s="69"/>
      <c r="G127" s="69"/>
      <c r="H127" s="69"/>
      <c r="I127" s="69"/>
      <c r="J127" s="101"/>
      <c r="K127" s="164"/>
      <c r="L127" s="100"/>
      <c r="M127" s="69"/>
      <c r="N127" s="69"/>
      <c r="O127" s="69"/>
      <c r="P127" s="69"/>
      <c r="Q127" s="69"/>
    </row>
    <row r="128" spans="2:17" x14ac:dyDescent="0.25">
      <c r="B128" s="101"/>
      <c r="C128" s="224"/>
      <c r="D128" s="101"/>
      <c r="E128" s="69"/>
      <c r="F128" s="69"/>
      <c r="G128" s="69"/>
      <c r="H128" s="69"/>
      <c r="I128" s="69"/>
      <c r="J128" s="101"/>
      <c r="K128" s="101"/>
      <c r="L128" s="100"/>
      <c r="M128" s="69"/>
      <c r="N128" s="69"/>
      <c r="O128" s="69"/>
      <c r="P128" s="69"/>
      <c r="Q128" s="69"/>
    </row>
    <row r="129" spans="2:17" x14ac:dyDescent="0.25">
      <c r="B129" s="101"/>
      <c r="C129" s="224"/>
      <c r="D129" s="101"/>
      <c r="E129" s="69"/>
      <c r="F129" s="69"/>
      <c r="G129" s="69"/>
      <c r="H129" s="69"/>
      <c r="I129" s="69"/>
      <c r="J129" s="101"/>
      <c r="K129" s="69"/>
      <c r="L129" s="100"/>
      <c r="M129" s="69"/>
      <c r="N129" s="69"/>
      <c r="O129" s="69"/>
      <c r="P129" s="69"/>
      <c r="Q129" s="69"/>
    </row>
    <row r="130" spans="2:17" x14ac:dyDescent="0.25">
      <c r="B130" s="101"/>
      <c r="C130" s="224"/>
      <c r="D130" s="101"/>
      <c r="E130" s="69"/>
      <c r="F130" s="69"/>
      <c r="G130" s="69"/>
      <c r="H130" s="69"/>
      <c r="I130" s="69"/>
      <c r="J130" s="142"/>
      <c r="K130" s="164"/>
      <c r="L130" s="100"/>
      <c r="M130" s="69"/>
      <c r="N130" s="69"/>
      <c r="O130" s="69"/>
      <c r="P130" s="69"/>
      <c r="Q130" s="69"/>
    </row>
    <row r="131" spans="2:17" x14ac:dyDescent="0.25">
      <c r="B131" s="101"/>
      <c r="C131" s="224"/>
      <c r="D131" s="164"/>
      <c r="E131" s="153"/>
      <c r="F131" s="164"/>
      <c r="G131" s="164"/>
      <c r="H131" s="177"/>
      <c r="I131" s="153"/>
      <c r="J131" s="101"/>
      <c r="K131" s="164"/>
      <c r="L131" s="101"/>
      <c r="M131" s="153"/>
      <c r="N131" s="153"/>
      <c r="O131" s="153"/>
      <c r="P131" s="153"/>
      <c r="Q131" s="153"/>
    </row>
    <row r="135" spans="2:17" ht="30" x14ac:dyDescent="0.25">
      <c r="B135" s="21" t="s">
        <v>32</v>
      </c>
      <c r="C135" s="21" t="s">
        <v>48</v>
      </c>
      <c r="D135" s="168" t="s">
        <v>49</v>
      </c>
      <c r="E135" s="21" t="s">
        <v>50</v>
      </c>
      <c r="F135" s="168" t="s">
        <v>55</v>
      </c>
    </row>
    <row r="136" spans="2:17" ht="114" customHeight="1" x14ac:dyDescent="0.25">
      <c r="B136" s="466" t="s">
        <v>537</v>
      </c>
      <c r="C136" s="158" t="s">
        <v>126</v>
      </c>
      <c r="D136" s="153">
        <v>25</v>
      </c>
      <c r="E136" s="153"/>
      <c r="F136" s="425">
        <f>+E136+E137+E138</f>
        <v>0</v>
      </c>
      <c r="G136" s="105"/>
    </row>
    <row r="137" spans="2:17" ht="114" customHeight="1" x14ac:dyDescent="0.25">
      <c r="B137" s="466"/>
      <c r="C137" s="158" t="s">
        <v>127</v>
      </c>
      <c r="D137" s="164">
        <v>25</v>
      </c>
      <c r="E137" s="153"/>
      <c r="F137" s="467"/>
      <c r="G137" s="105"/>
    </row>
    <row r="138" spans="2:17" ht="114" customHeight="1" x14ac:dyDescent="0.25">
      <c r="B138" s="466"/>
      <c r="C138" s="158" t="s">
        <v>128</v>
      </c>
      <c r="D138" s="153">
        <v>10</v>
      </c>
      <c r="E138" s="153"/>
      <c r="F138" s="426"/>
      <c r="G138" s="105"/>
    </row>
    <row r="139" spans="2:17" x14ac:dyDescent="0.25">
      <c r="C139" s="42"/>
    </row>
    <row r="141" spans="2:17" x14ac:dyDescent="0.25">
      <c r="B141" s="68" t="s">
        <v>56</v>
      </c>
    </row>
    <row r="143" spans="2:17" x14ac:dyDescent="0.25">
      <c r="B143" s="22" t="s">
        <v>32</v>
      </c>
      <c r="C143" s="22" t="s">
        <v>57</v>
      </c>
      <c r="D143" s="21" t="s">
        <v>50</v>
      </c>
      <c r="E143" s="21" t="s">
        <v>15</v>
      </c>
    </row>
    <row r="144" spans="2:17" ht="28.5" x14ac:dyDescent="0.25">
      <c r="B144" s="70" t="s">
        <v>58</v>
      </c>
      <c r="C144" s="71">
        <v>40</v>
      </c>
      <c r="D144" s="153">
        <f>+E112</f>
        <v>0</v>
      </c>
      <c r="E144" s="422">
        <f>+D144+D145</f>
        <v>0</v>
      </c>
    </row>
    <row r="145" spans="2:5" ht="57" x14ac:dyDescent="0.25">
      <c r="B145" s="70" t="s">
        <v>59</v>
      </c>
      <c r="C145" s="71">
        <v>60</v>
      </c>
      <c r="D145" s="153">
        <f>+F136</f>
        <v>0</v>
      </c>
      <c r="E145" s="423"/>
    </row>
  </sheetData>
  <mergeCells count="108">
    <mergeCell ref="C10:E10"/>
    <mergeCell ref="B14:C20"/>
    <mergeCell ref="B21:C21"/>
    <mergeCell ref="E39:E40"/>
    <mergeCell ref="M44:N44"/>
    <mergeCell ref="B54:B55"/>
    <mergeCell ref="C54:C55"/>
    <mergeCell ref="D54:E54"/>
    <mergeCell ref="B2:P2"/>
    <mergeCell ref="B4:P4"/>
    <mergeCell ref="C6:N6"/>
    <mergeCell ref="C7:N7"/>
    <mergeCell ref="C8:N8"/>
    <mergeCell ref="C9:N9"/>
    <mergeCell ref="O67:P67"/>
    <mergeCell ref="O68:P68"/>
    <mergeCell ref="B74:Q74"/>
    <mergeCell ref="C58:N58"/>
    <mergeCell ref="B60:Q60"/>
    <mergeCell ref="O63:P63"/>
    <mergeCell ref="O64:P64"/>
    <mergeCell ref="O65:P65"/>
    <mergeCell ref="O66:P66"/>
    <mergeCell ref="P77:P78"/>
    <mergeCell ref="H77:H78"/>
    <mergeCell ref="I77:I78"/>
    <mergeCell ref="J77:L77"/>
    <mergeCell ref="M77:M78"/>
    <mergeCell ref="N77:N78"/>
    <mergeCell ref="O77:O78"/>
    <mergeCell ref="B77:B78"/>
    <mergeCell ref="C77:C78"/>
    <mergeCell ref="D77:D78"/>
    <mergeCell ref="E77:E78"/>
    <mergeCell ref="F77:F78"/>
    <mergeCell ref="G77:G78"/>
    <mergeCell ref="Q119:Q120"/>
    <mergeCell ref="H119:H120"/>
    <mergeCell ref="I119:I120"/>
    <mergeCell ref="J119:L119"/>
    <mergeCell ref="M119:M120"/>
    <mergeCell ref="N119:N120"/>
    <mergeCell ref="O119:O120"/>
    <mergeCell ref="B98:Q98"/>
    <mergeCell ref="B101:Q101"/>
    <mergeCell ref="E112:E114"/>
    <mergeCell ref="B117:N117"/>
    <mergeCell ref="B119:B120"/>
    <mergeCell ref="C119:C120"/>
    <mergeCell ref="D119:D120"/>
    <mergeCell ref="E119:E120"/>
    <mergeCell ref="F119:F120"/>
    <mergeCell ref="G119:G120"/>
    <mergeCell ref="B79:B80"/>
    <mergeCell ref="C79:C80"/>
    <mergeCell ref="D79:D80"/>
    <mergeCell ref="E79:E80"/>
    <mergeCell ref="F79:F80"/>
    <mergeCell ref="B136:B138"/>
    <mergeCell ref="F136:F138"/>
    <mergeCell ref="P119:P120"/>
    <mergeCell ref="B91:N91"/>
    <mergeCell ref="D94:E94"/>
    <mergeCell ref="D95:E95"/>
    <mergeCell ref="G79:G80"/>
    <mergeCell ref="H79:H80"/>
    <mergeCell ref="I79:I80"/>
    <mergeCell ref="M81:M82"/>
    <mergeCell ref="N81:N82"/>
    <mergeCell ref="O81:O82"/>
    <mergeCell ref="O83:O84"/>
    <mergeCell ref="C86:C89"/>
    <mergeCell ref="B86:B89"/>
    <mergeCell ref="M86:M87"/>
    <mergeCell ref="N86:N87"/>
    <mergeCell ref="O86:O87"/>
    <mergeCell ref="B81:B82"/>
    <mergeCell ref="C81:C82"/>
    <mergeCell ref="D81:D82"/>
    <mergeCell ref="E81:E82"/>
    <mergeCell ref="F81:F82"/>
    <mergeCell ref="G81:G82"/>
    <mergeCell ref="H81:H82"/>
    <mergeCell ref="I81:I82"/>
    <mergeCell ref="G83:G84"/>
    <mergeCell ref="F83:F84"/>
    <mergeCell ref="E83:E84"/>
    <mergeCell ref="D83:D84"/>
    <mergeCell ref="C83:C85"/>
    <mergeCell ref="B83:B85"/>
    <mergeCell ref="P86:P87"/>
    <mergeCell ref="D86:D87"/>
    <mergeCell ref="E86:E87"/>
    <mergeCell ref="F86:F87"/>
    <mergeCell ref="G86:G87"/>
    <mergeCell ref="H86:H87"/>
    <mergeCell ref="I86:I87"/>
    <mergeCell ref="E144:E145"/>
    <mergeCell ref="M79:M80"/>
    <mergeCell ref="N79:N80"/>
    <mergeCell ref="O79:O80"/>
    <mergeCell ref="P83:P85"/>
    <mergeCell ref="I83:I84"/>
    <mergeCell ref="H83:H84"/>
    <mergeCell ref="P81:P82"/>
    <mergeCell ref="M83:M84"/>
    <mergeCell ref="N83:N84"/>
    <mergeCell ref="P79:P80"/>
  </mergeCells>
  <dataValidations count="2">
    <dataValidation type="list" allowBlank="1" showInputMessage="1" showErrorMessage="1" sqref="WVE983061 A65557 IS65557 SO65557 ACK65557 AMG65557 AWC65557 BFY65557 BPU65557 BZQ65557 CJM65557 CTI65557 DDE65557 DNA65557 DWW65557 EGS65557 EQO65557 FAK65557 FKG65557 FUC65557 GDY65557 GNU65557 GXQ65557 HHM65557 HRI65557 IBE65557 ILA65557 IUW65557 JES65557 JOO65557 JYK65557 KIG65557 KSC65557 LBY65557 LLU65557 LVQ65557 MFM65557 MPI65557 MZE65557 NJA65557 NSW65557 OCS65557 OMO65557 OWK65557 PGG65557 PQC65557 PZY65557 QJU65557 QTQ65557 RDM65557 RNI65557 RXE65557 SHA65557 SQW65557 TAS65557 TKO65557 TUK65557 UEG65557 UOC65557 UXY65557 VHU65557 VRQ65557 WBM65557 WLI65557 WVE65557 A131093 IS131093 SO131093 ACK131093 AMG131093 AWC131093 BFY131093 BPU131093 BZQ131093 CJM131093 CTI131093 DDE131093 DNA131093 DWW131093 EGS131093 EQO131093 FAK131093 FKG131093 FUC131093 GDY131093 GNU131093 GXQ131093 HHM131093 HRI131093 IBE131093 ILA131093 IUW131093 JES131093 JOO131093 JYK131093 KIG131093 KSC131093 LBY131093 LLU131093 LVQ131093 MFM131093 MPI131093 MZE131093 NJA131093 NSW131093 OCS131093 OMO131093 OWK131093 PGG131093 PQC131093 PZY131093 QJU131093 QTQ131093 RDM131093 RNI131093 RXE131093 SHA131093 SQW131093 TAS131093 TKO131093 TUK131093 UEG131093 UOC131093 UXY131093 VHU131093 VRQ131093 WBM131093 WLI131093 WVE131093 A196629 IS196629 SO196629 ACK196629 AMG196629 AWC196629 BFY196629 BPU196629 BZQ196629 CJM196629 CTI196629 DDE196629 DNA196629 DWW196629 EGS196629 EQO196629 FAK196629 FKG196629 FUC196629 GDY196629 GNU196629 GXQ196629 HHM196629 HRI196629 IBE196629 ILA196629 IUW196629 JES196629 JOO196629 JYK196629 KIG196629 KSC196629 LBY196629 LLU196629 LVQ196629 MFM196629 MPI196629 MZE196629 NJA196629 NSW196629 OCS196629 OMO196629 OWK196629 PGG196629 PQC196629 PZY196629 QJU196629 QTQ196629 RDM196629 RNI196629 RXE196629 SHA196629 SQW196629 TAS196629 TKO196629 TUK196629 UEG196629 UOC196629 UXY196629 VHU196629 VRQ196629 WBM196629 WLI196629 WVE196629 A262165 IS262165 SO262165 ACK262165 AMG262165 AWC262165 BFY262165 BPU262165 BZQ262165 CJM262165 CTI262165 DDE262165 DNA262165 DWW262165 EGS262165 EQO262165 FAK262165 FKG262165 FUC262165 GDY262165 GNU262165 GXQ262165 HHM262165 HRI262165 IBE262165 ILA262165 IUW262165 JES262165 JOO262165 JYK262165 KIG262165 KSC262165 LBY262165 LLU262165 LVQ262165 MFM262165 MPI262165 MZE262165 NJA262165 NSW262165 OCS262165 OMO262165 OWK262165 PGG262165 PQC262165 PZY262165 QJU262165 QTQ262165 RDM262165 RNI262165 RXE262165 SHA262165 SQW262165 TAS262165 TKO262165 TUK262165 UEG262165 UOC262165 UXY262165 VHU262165 VRQ262165 WBM262165 WLI262165 WVE262165 A327701 IS327701 SO327701 ACK327701 AMG327701 AWC327701 BFY327701 BPU327701 BZQ327701 CJM327701 CTI327701 DDE327701 DNA327701 DWW327701 EGS327701 EQO327701 FAK327701 FKG327701 FUC327701 GDY327701 GNU327701 GXQ327701 HHM327701 HRI327701 IBE327701 ILA327701 IUW327701 JES327701 JOO327701 JYK327701 KIG327701 KSC327701 LBY327701 LLU327701 LVQ327701 MFM327701 MPI327701 MZE327701 NJA327701 NSW327701 OCS327701 OMO327701 OWK327701 PGG327701 PQC327701 PZY327701 QJU327701 QTQ327701 RDM327701 RNI327701 RXE327701 SHA327701 SQW327701 TAS327701 TKO327701 TUK327701 UEG327701 UOC327701 UXY327701 VHU327701 VRQ327701 WBM327701 WLI327701 WVE327701 A393237 IS393237 SO393237 ACK393237 AMG393237 AWC393237 BFY393237 BPU393237 BZQ393237 CJM393237 CTI393237 DDE393237 DNA393237 DWW393237 EGS393237 EQO393237 FAK393237 FKG393237 FUC393237 GDY393237 GNU393237 GXQ393237 HHM393237 HRI393237 IBE393237 ILA393237 IUW393237 JES393237 JOO393237 JYK393237 KIG393237 KSC393237 LBY393237 LLU393237 LVQ393237 MFM393237 MPI393237 MZE393237 NJA393237 NSW393237 OCS393237 OMO393237 OWK393237 PGG393237 PQC393237 PZY393237 QJU393237 QTQ393237 RDM393237 RNI393237 RXE393237 SHA393237 SQW393237 TAS393237 TKO393237 TUK393237 UEG393237 UOC393237 UXY393237 VHU393237 VRQ393237 WBM393237 WLI393237 WVE393237 A458773 IS458773 SO458773 ACK458773 AMG458773 AWC458773 BFY458773 BPU458773 BZQ458773 CJM458773 CTI458773 DDE458773 DNA458773 DWW458773 EGS458773 EQO458773 FAK458773 FKG458773 FUC458773 GDY458773 GNU458773 GXQ458773 HHM458773 HRI458773 IBE458773 ILA458773 IUW458773 JES458773 JOO458773 JYK458773 KIG458773 KSC458773 LBY458773 LLU458773 LVQ458773 MFM458773 MPI458773 MZE458773 NJA458773 NSW458773 OCS458773 OMO458773 OWK458773 PGG458773 PQC458773 PZY458773 QJU458773 QTQ458773 RDM458773 RNI458773 RXE458773 SHA458773 SQW458773 TAS458773 TKO458773 TUK458773 UEG458773 UOC458773 UXY458773 VHU458773 VRQ458773 WBM458773 WLI458773 WVE458773 A524309 IS524309 SO524309 ACK524309 AMG524309 AWC524309 BFY524309 BPU524309 BZQ524309 CJM524309 CTI524309 DDE524309 DNA524309 DWW524309 EGS524309 EQO524309 FAK524309 FKG524309 FUC524309 GDY524309 GNU524309 GXQ524309 HHM524309 HRI524309 IBE524309 ILA524309 IUW524309 JES524309 JOO524309 JYK524309 KIG524309 KSC524309 LBY524309 LLU524309 LVQ524309 MFM524309 MPI524309 MZE524309 NJA524309 NSW524309 OCS524309 OMO524309 OWK524309 PGG524309 PQC524309 PZY524309 QJU524309 QTQ524309 RDM524309 RNI524309 RXE524309 SHA524309 SQW524309 TAS524309 TKO524309 TUK524309 UEG524309 UOC524309 UXY524309 VHU524309 VRQ524309 WBM524309 WLI524309 WVE524309 A589845 IS589845 SO589845 ACK589845 AMG589845 AWC589845 BFY589845 BPU589845 BZQ589845 CJM589845 CTI589845 DDE589845 DNA589845 DWW589845 EGS589845 EQO589845 FAK589845 FKG589845 FUC589845 GDY589845 GNU589845 GXQ589845 HHM589845 HRI589845 IBE589845 ILA589845 IUW589845 JES589845 JOO589845 JYK589845 KIG589845 KSC589845 LBY589845 LLU589845 LVQ589845 MFM589845 MPI589845 MZE589845 NJA589845 NSW589845 OCS589845 OMO589845 OWK589845 PGG589845 PQC589845 PZY589845 QJU589845 QTQ589845 RDM589845 RNI589845 RXE589845 SHA589845 SQW589845 TAS589845 TKO589845 TUK589845 UEG589845 UOC589845 UXY589845 VHU589845 VRQ589845 WBM589845 WLI589845 WVE589845 A655381 IS655381 SO655381 ACK655381 AMG655381 AWC655381 BFY655381 BPU655381 BZQ655381 CJM655381 CTI655381 DDE655381 DNA655381 DWW655381 EGS655381 EQO655381 FAK655381 FKG655381 FUC655381 GDY655381 GNU655381 GXQ655381 HHM655381 HRI655381 IBE655381 ILA655381 IUW655381 JES655381 JOO655381 JYK655381 KIG655381 KSC655381 LBY655381 LLU655381 LVQ655381 MFM655381 MPI655381 MZE655381 NJA655381 NSW655381 OCS655381 OMO655381 OWK655381 PGG655381 PQC655381 PZY655381 QJU655381 QTQ655381 RDM655381 RNI655381 RXE655381 SHA655381 SQW655381 TAS655381 TKO655381 TUK655381 UEG655381 UOC655381 UXY655381 VHU655381 VRQ655381 WBM655381 WLI655381 WVE655381 A720917 IS720917 SO720917 ACK720917 AMG720917 AWC720917 BFY720917 BPU720917 BZQ720917 CJM720917 CTI720917 DDE720917 DNA720917 DWW720917 EGS720917 EQO720917 FAK720917 FKG720917 FUC720917 GDY720917 GNU720917 GXQ720917 HHM720917 HRI720917 IBE720917 ILA720917 IUW720917 JES720917 JOO720917 JYK720917 KIG720917 KSC720917 LBY720917 LLU720917 LVQ720917 MFM720917 MPI720917 MZE720917 NJA720917 NSW720917 OCS720917 OMO720917 OWK720917 PGG720917 PQC720917 PZY720917 QJU720917 QTQ720917 RDM720917 RNI720917 RXE720917 SHA720917 SQW720917 TAS720917 TKO720917 TUK720917 UEG720917 UOC720917 UXY720917 VHU720917 VRQ720917 WBM720917 WLI720917 WVE720917 A786453 IS786453 SO786453 ACK786453 AMG786453 AWC786453 BFY786453 BPU786453 BZQ786453 CJM786453 CTI786453 DDE786453 DNA786453 DWW786453 EGS786453 EQO786453 FAK786453 FKG786453 FUC786453 GDY786453 GNU786453 GXQ786453 HHM786453 HRI786453 IBE786453 ILA786453 IUW786453 JES786453 JOO786453 JYK786453 KIG786453 KSC786453 LBY786453 LLU786453 LVQ786453 MFM786453 MPI786453 MZE786453 NJA786453 NSW786453 OCS786453 OMO786453 OWK786453 PGG786453 PQC786453 PZY786453 QJU786453 QTQ786453 RDM786453 RNI786453 RXE786453 SHA786453 SQW786453 TAS786453 TKO786453 TUK786453 UEG786453 UOC786453 UXY786453 VHU786453 VRQ786453 WBM786453 WLI786453 WVE786453 A851989 IS851989 SO851989 ACK851989 AMG851989 AWC851989 BFY851989 BPU851989 BZQ851989 CJM851989 CTI851989 DDE851989 DNA851989 DWW851989 EGS851989 EQO851989 FAK851989 FKG851989 FUC851989 GDY851989 GNU851989 GXQ851989 HHM851989 HRI851989 IBE851989 ILA851989 IUW851989 JES851989 JOO851989 JYK851989 KIG851989 KSC851989 LBY851989 LLU851989 LVQ851989 MFM851989 MPI851989 MZE851989 NJA851989 NSW851989 OCS851989 OMO851989 OWK851989 PGG851989 PQC851989 PZY851989 QJU851989 QTQ851989 RDM851989 RNI851989 RXE851989 SHA851989 SQW851989 TAS851989 TKO851989 TUK851989 UEG851989 UOC851989 UXY851989 VHU851989 VRQ851989 WBM851989 WLI851989 WVE851989 A917525 IS917525 SO917525 ACK917525 AMG917525 AWC917525 BFY917525 BPU917525 BZQ917525 CJM917525 CTI917525 DDE917525 DNA917525 DWW917525 EGS917525 EQO917525 FAK917525 FKG917525 FUC917525 GDY917525 GNU917525 GXQ917525 HHM917525 HRI917525 IBE917525 ILA917525 IUW917525 JES917525 JOO917525 JYK917525 KIG917525 KSC917525 LBY917525 LLU917525 LVQ917525 MFM917525 MPI917525 MZE917525 NJA917525 NSW917525 OCS917525 OMO917525 OWK917525 PGG917525 PQC917525 PZY917525 QJU917525 QTQ917525 RDM917525 RNI917525 RXE917525 SHA917525 SQW917525 TAS917525 TKO917525 TUK917525 UEG917525 UOC917525 UXY917525 VHU917525 VRQ917525 WBM917525 WLI917525 WVE917525 A983061 IS983061 SO983061 ACK983061 AMG983061 AWC983061 BFY983061 BPU983061 BZQ983061 CJM983061 CTI983061 DDE983061 DNA983061 DWW983061 EGS983061 EQO983061 FAK983061 FKG983061 FUC983061 GDY983061 GNU983061 GXQ983061 HHM983061 HRI983061 IBE983061 ILA983061 IUW983061 JES983061 JOO983061 JYK983061 KIG983061 KSC983061 LBY983061 LLU983061 LVQ983061 MFM983061 MPI983061 MZE983061 NJA983061 NSW983061 OCS983061 OMO983061 OWK983061 PGG983061 PQC983061 PZY983061 QJU983061 QTQ983061 RDM983061 RNI983061 RXE983061 SHA983061 SQW983061 TAS983061 TKO983061 TUK983061 UEG983061 UOC983061 UXY983061 VHU983061 VRQ983061 WBM983061 WLI983061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 type="decimal" allowBlank="1" showInputMessage="1" showErrorMessage="1" sqref="WVH983061 WLL983061 C65557 IV65557 SR65557 ACN65557 AMJ65557 AWF65557 BGB65557 BPX65557 BZT65557 CJP65557 CTL65557 DDH65557 DND65557 DWZ65557 EGV65557 EQR65557 FAN65557 FKJ65557 FUF65557 GEB65557 GNX65557 GXT65557 HHP65557 HRL65557 IBH65557 ILD65557 IUZ65557 JEV65557 JOR65557 JYN65557 KIJ65557 KSF65557 LCB65557 LLX65557 LVT65557 MFP65557 MPL65557 MZH65557 NJD65557 NSZ65557 OCV65557 OMR65557 OWN65557 PGJ65557 PQF65557 QAB65557 QJX65557 QTT65557 RDP65557 RNL65557 RXH65557 SHD65557 SQZ65557 TAV65557 TKR65557 TUN65557 UEJ65557 UOF65557 UYB65557 VHX65557 VRT65557 WBP65557 WLL65557 WVH65557 C131093 IV131093 SR131093 ACN131093 AMJ131093 AWF131093 BGB131093 BPX131093 BZT131093 CJP131093 CTL131093 DDH131093 DND131093 DWZ131093 EGV131093 EQR131093 FAN131093 FKJ131093 FUF131093 GEB131093 GNX131093 GXT131093 HHP131093 HRL131093 IBH131093 ILD131093 IUZ131093 JEV131093 JOR131093 JYN131093 KIJ131093 KSF131093 LCB131093 LLX131093 LVT131093 MFP131093 MPL131093 MZH131093 NJD131093 NSZ131093 OCV131093 OMR131093 OWN131093 PGJ131093 PQF131093 QAB131093 QJX131093 QTT131093 RDP131093 RNL131093 RXH131093 SHD131093 SQZ131093 TAV131093 TKR131093 TUN131093 UEJ131093 UOF131093 UYB131093 VHX131093 VRT131093 WBP131093 WLL131093 WVH131093 C196629 IV196629 SR196629 ACN196629 AMJ196629 AWF196629 BGB196629 BPX196629 BZT196629 CJP196629 CTL196629 DDH196629 DND196629 DWZ196629 EGV196629 EQR196629 FAN196629 FKJ196629 FUF196629 GEB196629 GNX196629 GXT196629 HHP196629 HRL196629 IBH196629 ILD196629 IUZ196629 JEV196629 JOR196629 JYN196629 KIJ196629 KSF196629 LCB196629 LLX196629 LVT196629 MFP196629 MPL196629 MZH196629 NJD196629 NSZ196629 OCV196629 OMR196629 OWN196629 PGJ196629 PQF196629 QAB196629 QJX196629 QTT196629 RDP196629 RNL196629 RXH196629 SHD196629 SQZ196629 TAV196629 TKR196629 TUN196629 UEJ196629 UOF196629 UYB196629 VHX196629 VRT196629 WBP196629 WLL196629 WVH196629 C262165 IV262165 SR262165 ACN262165 AMJ262165 AWF262165 BGB262165 BPX262165 BZT262165 CJP262165 CTL262165 DDH262165 DND262165 DWZ262165 EGV262165 EQR262165 FAN262165 FKJ262165 FUF262165 GEB262165 GNX262165 GXT262165 HHP262165 HRL262165 IBH262165 ILD262165 IUZ262165 JEV262165 JOR262165 JYN262165 KIJ262165 KSF262165 LCB262165 LLX262165 LVT262165 MFP262165 MPL262165 MZH262165 NJD262165 NSZ262165 OCV262165 OMR262165 OWN262165 PGJ262165 PQF262165 QAB262165 QJX262165 QTT262165 RDP262165 RNL262165 RXH262165 SHD262165 SQZ262165 TAV262165 TKR262165 TUN262165 UEJ262165 UOF262165 UYB262165 VHX262165 VRT262165 WBP262165 WLL262165 WVH262165 C327701 IV327701 SR327701 ACN327701 AMJ327701 AWF327701 BGB327701 BPX327701 BZT327701 CJP327701 CTL327701 DDH327701 DND327701 DWZ327701 EGV327701 EQR327701 FAN327701 FKJ327701 FUF327701 GEB327701 GNX327701 GXT327701 HHP327701 HRL327701 IBH327701 ILD327701 IUZ327701 JEV327701 JOR327701 JYN327701 KIJ327701 KSF327701 LCB327701 LLX327701 LVT327701 MFP327701 MPL327701 MZH327701 NJD327701 NSZ327701 OCV327701 OMR327701 OWN327701 PGJ327701 PQF327701 QAB327701 QJX327701 QTT327701 RDP327701 RNL327701 RXH327701 SHD327701 SQZ327701 TAV327701 TKR327701 TUN327701 UEJ327701 UOF327701 UYB327701 VHX327701 VRT327701 WBP327701 WLL327701 WVH327701 C393237 IV393237 SR393237 ACN393237 AMJ393237 AWF393237 BGB393237 BPX393237 BZT393237 CJP393237 CTL393237 DDH393237 DND393237 DWZ393237 EGV393237 EQR393237 FAN393237 FKJ393237 FUF393237 GEB393237 GNX393237 GXT393237 HHP393237 HRL393237 IBH393237 ILD393237 IUZ393237 JEV393237 JOR393237 JYN393237 KIJ393237 KSF393237 LCB393237 LLX393237 LVT393237 MFP393237 MPL393237 MZH393237 NJD393237 NSZ393237 OCV393237 OMR393237 OWN393237 PGJ393237 PQF393237 QAB393237 QJX393237 QTT393237 RDP393237 RNL393237 RXH393237 SHD393237 SQZ393237 TAV393237 TKR393237 TUN393237 UEJ393237 UOF393237 UYB393237 VHX393237 VRT393237 WBP393237 WLL393237 WVH393237 C458773 IV458773 SR458773 ACN458773 AMJ458773 AWF458773 BGB458773 BPX458773 BZT458773 CJP458773 CTL458773 DDH458773 DND458773 DWZ458773 EGV458773 EQR458773 FAN458773 FKJ458773 FUF458773 GEB458773 GNX458773 GXT458773 HHP458773 HRL458773 IBH458773 ILD458773 IUZ458773 JEV458773 JOR458773 JYN458773 KIJ458773 KSF458773 LCB458773 LLX458773 LVT458773 MFP458773 MPL458773 MZH458773 NJD458773 NSZ458773 OCV458773 OMR458773 OWN458773 PGJ458773 PQF458773 QAB458773 QJX458773 QTT458773 RDP458773 RNL458773 RXH458773 SHD458773 SQZ458773 TAV458773 TKR458773 TUN458773 UEJ458773 UOF458773 UYB458773 VHX458773 VRT458773 WBP458773 WLL458773 WVH458773 C524309 IV524309 SR524309 ACN524309 AMJ524309 AWF524309 BGB524309 BPX524309 BZT524309 CJP524309 CTL524309 DDH524309 DND524309 DWZ524309 EGV524309 EQR524309 FAN524309 FKJ524309 FUF524309 GEB524309 GNX524309 GXT524309 HHP524309 HRL524309 IBH524309 ILD524309 IUZ524309 JEV524309 JOR524309 JYN524309 KIJ524309 KSF524309 LCB524309 LLX524309 LVT524309 MFP524309 MPL524309 MZH524309 NJD524309 NSZ524309 OCV524309 OMR524309 OWN524309 PGJ524309 PQF524309 QAB524309 QJX524309 QTT524309 RDP524309 RNL524309 RXH524309 SHD524309 SQZ524309 TAV524309 TKR524309 TUN524309 UEJ524309 UOF524309 UYB524309 VHX524309 VRT524309 WBP524309 WLL524309 WVH524309 C589845 IV589845 SR589845 ACN589845 AMJ589845 AWF589845 BGB589845 BPX589845 BZT589845 CJP589845 CTL589845 DDH589845 DND589845 DWZ589845 EGV589845 EQR589845 FAN589845 FKJ589845 FUF589845 GEB589845 GNX589845 GXT589845 HHP589845 HRL589845 IBH589845 ILD589845 IUZ589845 JEV589845 JOR589845 JYN589845 KIJ589845 KSF589845 LCB589845 LLX589845 LVT589845 MFP589845 MPL589845 MZH589845 NJD589845 NSZ589845 OCV589845 OMR589845 OWN589845 PGJ589845 PQF589845 QAB589845 QJX589845 QTT589845 RDP589845 RNL589845 RXH589845 SHD589845 SQZ589845 TAV589845 TKR589845 TUN589845 UEJ589845 UOF589845 UYB589845 VHX589845 VRT589845 WBP589845 WLL589845 WVH589845 C655381 IV655381 SR655381 ACN655381 AMJ655381 AWF655381 BGB655381 BPX655381 BZT655381 CJP655381 CTL655381 DDH655381 DND655381 DWZ655381 EGV655381 EQR655381 FAN655381 FKJ655381 FUF655381 GEB655381 GNX655381 GXT655381 HHP655381 HRL655381 IBH655381 ILD655381 IUZ655381 JEV655381 JOR655381 JYN655381 KIJ655381 KSF655381 LCB655381 LLX655381 LVT655381 MFP655381 MPL655381 MZH655381 NJD655381 NSZ655381 OCV655381 OMR655381 OWN655381 PGJ655381 PQF655381 QAB655381 QJX655381 QTT655381 RDP655381 RNL655381 RXH655381 SHD655381 SQZ655381 TAV655381 TKR655381 TUN655381 UEJ655381 UOF655381 UYB655381 VHX655381 VRT655381 WBP655381 WLL655381 WVH655381 C720917 IV720917 SR720917 ACN720917 AMJ720917 AWF720917 BGB720917 BPX720917 BZT720917 CJP720917 CTL720917 DDH720917 DND720917 DWZ720917 EGV720917 EQR720917 FAN720917 FKJ720917 FUF720917 GEB720917 GNX720917 GXT720917 HHP720917 HRL720917 IBH720917 ILD720917 IUZ720917 JEV720917 JOR720917 JYN720917 KIJ720917 KSF720917 LCB720917 LLX720917 LVT720917 MFP720917 MPL720917 MZH720917 NJD720917 NSZ720917 OCV720917 OMR720917 OWN720917 PGJ720917 PQF720917 QAB720917 QJX720917 QTT720917 RDP720917 RNL720917 RXH720917 SHD720917 SQZ720917 TAV720917 TKR720917 TUN720917 UEJ720917 UOF720917 UYB720917 VHX720917 VRT720917 WBP720917 WLL720917 WVH720917 C786453 IV786453 SR786453 ACN786453 AMJ786453 AWF786453 BGB786453 BPX786453 BZT786453 CJP786453 CTL786453 DDH786453 DND786453 DWZ786453 EGV786453 EQR786453 FAN786453 FKJ786453 FUF786453 GEB786453 GNX786453 GXT786453 HHP786453 HRL786453 IBH786453 ILD786453 IUZ786453 JEV786453 JOR786453 JYN786453 KIJ786453 KSF786453 LCB786453 LLX786453 LVT786453 MFP786453 MPL786453 MZH786453 NJD786453 NSZ786453 OCV786453 OMR786453 OWN786453 PGJ786453 PQF786453 QAB786453 QJX786453 QTT786453 RDP786453 RNL786453 RXH786453 SHD786453 SQZ786453 TAV786453 TKR786453 TUN786453 UEJ786453 UOF786453 UYB786453 VHX786453 VRT786453 WBP786453 WLL786453 WVH786453 C851989 IV851989 SR851989 ACN851989 AMJ851989 AWF851989 BGB851989 BPX851989 BZT851989 CJP851989 CTL851989 DDH851989 DND851989 DWZ851989 EGV851989 EQR851989 FAN851989 FKJ851989 FUF851989 GEB851989 GNX851989 GXT851989 HHP851989 HRL851989 IBH851989 ILD851989 IUZ851989 JEV851989 JOR851989 JYN851989 KIJ851989 KSF851989 LCB851989 LLX851989 LVT851989 MFP851989 MPL851989 MZH851989 NJD851989 NSZ851989 OCV851989 OMR851989 OWN851989 PGJ851989 PQF851989 QAB851989 QJX851989 QTT851989 RDP851989 RNL851989 RXH851989 SHD851989 SQZ851989 TAV851989 TKR851989 TUN851989 UEJ851989 UOF851989 UYB851989 VHX851989 VRT851989 WBP851989 WLL851989 WVH851989 C917525 IV917525 SR917525 ACN917525 AMJ917525 AWF917525 BGB917525 BPX917525 BZT917525 CJP917525 CTL917525 DDH917525 DND917525 DWZ917525 EGV917525 EQR917525 FAN917525 FKJ917525 FUF917525 GEB917525 GNX917525 GXT917525 HHP917525 HRL917525 IBH917525 ILD917525 IUZ917525 JEV917525 JOR917525 JYN917525 KIJ917525 KSF917525 LCB917525 LLX917525 LVT917525 MFP917525 MPL917525 MZH917525 NJD917525 NSZ917525 OCV917525 OMR917525 OWN917525 PGJ917525 PQF917525 QAB917525 QJX917525 QTT917525 RDP917525 RNL917525 RXH917525 SHD917525 SQZ917525 TAV917525 TKR917525 TUN917525 UEJ917525 UOF917525 UYB917525 VHX917525 VRT917525 WBP917525 WLL917525 WVH917525 C983061 IV983061 SR983061 ACN983061 AMJ983061 AWF983061 BGB983061 BPX983061 BZT983061 CJP983061 CTL983061 DDH983061 DND983061 DWZ983061 EGV983061 EQR983061 FAN983061 FKJ983061 FUF983061 GEB983061 GNX983061 GXT983061 HHP983061 HRL983061 IBH983061 ILD983061 IUZ983061 JEV983061 JOR983061 JYN983061 KIJ983061 KSF983061 LCB983061 LLX983061 LVT983061 MFP983061 MPL983061 MZH983061 NJD983061 NSZ983061 OCV983061 OMR983061 OWN983061 PGJ983061 PQF983061 QAB983061 QJX983061 QTT983061 RDP983061 RNL983061 RXH983061 SHD983061 SQZ983061 TAV983061 TKR983061 TUN983061 UEJ983061 UOF983061 UYB983061 VHX983061 VRT983061 WBP983061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s>
  <pageMargins left="0.7" right="0.7" top="0.75" bottom="0.75" header="0.3" footer="0.3"/>
  <pageSetup orientation="portrait" horizontalDpi="4294967295" verticalDpi="4294967295"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0"/>
  <sheetViews>
    <sheetView topLeftCell="H31" zoomScale="85" zoomScaleNormal="85" workbookViewId="0">
      <selection activeCell="Q48" sqref="Q48:Q51"/>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28.140625" style="44"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244</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606</v>
      </c>
      <c r="D10" s="420"/>
      <c r="E10" s="421"/>
      <c r="F10" s="1"/>
      <c r="G10" s="1"/>
      <c r="H10" s="1"/>
      <c r="I10" s="1"/>
      <c r="J10" s="1"/>
      <c r="K10" s="1"/>
      <c r="L10" s="1"/>
      <c r="M10" s="1"/>
      <c r="N10" s="2"/>
    </row>
    <row r="11" spans="2:16" ht="16.5" thickBot="1" x14ac:dyDescent="0.3">
      <c r="B11" s="47" t="s">
        <v>8</v>
      </c>
      <c r="C11" s="48" t="s">
        <v>559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x14ac:dyDescent="0.25">
      <c r="B14" s="490" t="s">
        <v>97</v>
      </c>
      <c r="C14" s="490"/>
      <c r="D14" s="156" t="s">
        <v>11</v>
      </c>
      <c r="E14" s="156" t="s">
        <v>12</v>
      </c>
      <c r="F14" s="156" t="s">
        <v>28</v>
      </c>
      <c r="G14" s="63"/>
      <c r="I14" s="56"/>
      <c r="J14" s="56"/>
      <c r="K14" s="56"/>
      <c r="L14" s="56"/>
      <c r="M14" s="56"/>
      <c r="N14" s="55"/>
    </row>
    <row r="15" spans="2:16" x14ac:dyDescent="0.25">
      <c r="B15" s="490"/>
      <c r="C15" s="490"/>
      <c r="D15" s="156">
        <v>1</v>
      </c>
      <c r="E15" s="3">
        <v>1385234500</v>
      </c>
      <c r="F15" s="131">
        <f>260+300</f>
        <v>560</v>
      </c>
      <c r="G15" s="63"/>
      <c r="I15" s="57"/>
      <c r="J15" s="57"/>
      <c r="K15" s="57"/>
      <c r="L15" s="57"/>
      <c r="M15" s="57"/>
      <c r="N15" s="55"/>
    </row>
    <row r="16" spans="2:16" x14ac:dyDescent="0.25">
      <c r="B16" s="490"/>
      <c r="C16" s="490"/>
      <c r="D16" s="156">
        <v>9</v>
      </c>
      <c r="E16" s="3">
        <v>3274211322</v>
      </c>
      <c r="F16" s="131">
        <f>244+1250</f>
        <v>1494</v>
      </c>
      <c r="G16" s="63"/>
      <c r="I16" s="57"/>
      <c r="J16" s="57"/>
      <c r="K16" s="57"/>
      <c r="L16" s="57"/>
      <c r="M16" s="57"/>
      <c r="N16" s="55"/>
    </row>
    <row r="17" spans="1:14" x14ac:dyDescent="0.25">
      <c r="B17" s="490"/>
      <c r="C17" s="490"/>
      <c r="D17" s="156">
        <v>19</v>
      </c>
      <c r="E17" s="3">
        <v>1206358774</v>
      </c>
      <c r="F17" s="131">
        <f>98+450</f>
        <v>548</v>
      </c>
      <c r="G17" s="63"/>
      <c r="I17" s="57"/>
      <c r="J17" s="57"/>
      <c r="K17" s="57"/>
      <c r="L17" s="57"/>
      <c r="M17" s="57"/>
      <c r="N17" s="55"/>
    </row>
    <row r="18" spans="1:14" x14ac:dyDescent="0.25">
      <c r="B18" s="490"/>
      <c r="C18" s="490"/>
      <c r="D18" s="156">
        <v>3</v>
      </c>
      <c r="E18" s="3">
        <v>733261808</v>
      </c>
      <c r="F18" s="131">
        <f>116+200</f>
        <v>316</v>
      </c>
      <c r="G18" s="63"/>
      <c r="H18" s="58"/>
      <c r="I18" s="57"/>
      <c r="J18" s="57"/>
      <c r="K18" s="57"/>
      <c r="L18" s="57"/>
      <c r="M18" s="57"/>
      <c r="N18" s="59"/>
    </row>
    <row r="19" spans="1:14" x14ac:dyDescent="0.25">
      <c r="B19" s="490"/>
      <c r="C19" s="490"/>
      <c r="D19" s="156">
        <v>5</v>
      </c>
      <c r="E19" s="3">
        <v>1252968600</v>
      </c>
      <c r="F19" s="131">
        <v>600</v>
      </c>
      <c r="G19" s="63"/>
      <c r="H19" s="58"/>
      <c r="I19" s="57"/>
      <c r="J19" s="57"/>
      <c r="K19" s="57"/>
      <c r="L19" s="57"/>
      <c r="M19" s="57"/>
      <c r="N19" s="59"/>
    </row>
    <row r="20" spans="1:14" x14ac:dyDescent="0.25">
      <c r="B20" s="490"/>
      <c r="C20" s="490"/>
      <c r="D20" s="156">
        <v>8</v>
      </c>
      <c r="E20" s="3">
        <v>639730710</v>
      </c>
      <c r="F20" s="131">
        <f>150+120</f>
        <v>270</v>
      </c>
      <c r="G20" s="63"/>
      <c r="H20" s="58"/>
      <c r="I20" s="57"/>
      <c r="J20" s="57"/>
      <c r="K20" s="57"/>
      <c r="L20" s="57"/>
      <c r="M20" s="57"/>
      <c r="N20" s="59"/>
    </row>
    <row r="21" spans="1:14" x14ac:dyDescent="0.25">
      <c r="B21" s="474" t="s">
        <v>13</v>
      </c>
      <c r="C21" s="475"/>
      <c r="D21" s="15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+F18*80%</f>
        <v>252.8</v>
      </c>
      <c r="D23" s="57"/>
      <c r="E23" s="4">
        <f>+E18</f>
        <v>733261808</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53"/>
      <c r="D29" s="203" t="s">
        <v>772</v>
      </c>
      <c r="E29" s="42"/>
      <c r="F29" s="42"/>
      <c r="G29" s="42"/>
      <c r="H29" s="42"/>
      <c r="I29" s="54"/>
      <c r="J29" s="54"/>
      <c r="K29" s="54"/>
      <c r="L29" s="54"/>
      <c r="M29" s="54"/>
      <c r="N29" s="55"/>
    </row>
    <row r="30" spans="1:14" x14ac:dyDescent="0.25">
      <c r="A30" s="65"/>
      <c r="B30" s="69" t="s">
        <v>138</v>
      </c>
      <c r="C30" s="153" t="s">
        <v>68</v>
      </c>
      <c r="D30" s="203"/>
      <c r="E30" s="42"/>
      <c r="F30" s="42"/>
      <c r="G30" s="42"/>
      <c r="H30" s="42"/>
      <c r="I30" s="54"/>
      <c r="J30" s="54"/>
      <c r="K30" s="54"/>
      <c r="L30" s="54"/>
      <c r="M30" s="54"/>
      <c r="N30" s="55"/>
    </row>
    <row r="31" spans="1:14" x14ac:dyDescent="0.25">
      <c r="A31" s="65"/>
      <c r="B31" s="69" t="s">
        <v>139</v>
      </c>
      <c r="C31" s="153" t="s">
        <v>68</v>
      </c>
      <c r="D31" s="203"/>
      <c r="E31" s="42"/>
      <c r="F31" s="42"/>
      <c r="G31" s="42"/>
      <c r="H31" s="42"/>
      <c r="I31" s="54"/>
      <c r="J31" s="54"/>
      <c r="K31" s="54"/>
      <c r="L31" s="54"/>
      <c r="M31" s="54"/>
      <c r="N31" s="55"/>
    </row>
    <row r="32" spans="1:14" x14ac:dyDescent="0.25">
      <c r="A32" s="65"/>
      <c r="B32" s="69" t="s">
        <v>140</v>
      </c>
      <c r="C32" s="153" t="s">
        <v>68</v>
      </c>
      <c r="D32" s="203"/>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53">
        <f>E107</f>
        <v>0</v>
      </c>
      <c r="E39" s="422">
        <f>+D39+D40</f>
        <v>0</v>
      </c>
      <c r="F39" s="42"/>
      <c r="G39" s="42"/>
      <c r="H39" s="42"/>
      <c r="I39" s="54"/>
      <c r="J39" s="54"/>
      <c r="K39" s="54"/>
      <c r="L39" s="54"/>
      <c r="M39" s="54"/>
      <c r="N39" s="55"/>
    </row>
    <row r="40" spans="1:26" ht="57" x14ac:dyDescent="0.25">
      <c r="A40" s="65"/>
      <c r="B40" s="70" t="s">
        <v>143</v>
      </c>
      <c r="C40" s="71">
        <v>60</v>
      </c>
      <c r="D40" s="153">
        <f>F131</f>
        <v>0</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53.25" customHeight="1" thickBot="1" x14ac:dyDescent="0.3">
      <c r="M44" s="424" t="s">
        <v>34</v>
      </c>
      <c r="N44" s="424"/>
    </row>
    <row r="45" spans="1:26" x14ac:dyDescent="0.25">
      <c r="B45" s="68" t="s">
        <v>29</v>
      </c>
      <c r="M45" s="73"/>
      <c r="N45" s="73"/>
    </row>
    <row r="46" spans="1:26" ht="15.75" thickBot="1" x14ac:dyDescent="0.3">
      <c r="M46" s="73"/>
      <c r="N46" s="73"/>
    </row>
    <row r="47" spans="1:26" s="54" customFormat="1" ht="60"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0</v>
      </c>
      <c r="L48" s="134">
        <v>11</v>
      </c>
      <c r="M48" s="139">
        <v>1256</v>
      </c>
      <c r="N48" s="82"/>
      <c r="O48" s="83">
        <v>4513000000</v>
      </c>
      <c r="P48" s="83" t="s">
        <v>248</v>
      </c>
      <c r="Q48" s="84"/>
      <c r="R48" s="85"/>
      <c r="S48" s="85"/>
      <c r="T48" s="85"/>
      <c r="U48" s="85"/>
      <c r="V48" s="85"/>
      <c r="W48" s="85"/>
      <c r="X48" s="85"/>
      <c r="Y48" s="85"/>
      <c r="Z48" s="85"/>
    </row>
    <row r="49" spans="1:26" s="86" customFormat="1" ht="45" x14ac:dyDescent="0.25">
      <c r="A49" s="74">
        <v>2</v>
      </c>
      <c r="B49" s="75" t="s">
        <v>244</v>
      </c>
      <c r="C49" s="76" t="s">
        <v>245</v>
      </c>
      <c r="D49" s="75" t="s">
        <v>607</v>
      </c>
      <c r="E49" s="138">
        <v>2131193</v>
      </c>
      <c r="F49" s="78" t="s">
        <v>135</v>
      </c>
      <c r="G49" s="79"/>
      <c r="H49" s="81">
        <v>41381</v>
      </c>
      <c r="I49" s="81">
        <v>41455</v>
      </c>
      <c r="J49" s="81" t="s">
        <v>136</v>
      </c>
      <c r="K49" s="134">
        <v>2</v>
      </c>
      <c r="L49" s="134">
        <v>0</v>
      </c>
      <c r="M49" s="139">
        <v>144</v>
      </c>
      <c r="N49" s="82"/>
      <c r="O49" s="83">
        <v>122318021</v>
      </c>
      <c r="P49" s="83" t="s">
        <v>608</v>
      </c>
      <c r="Q49" s="84"/>
      <c r="R49" s="85"/>
      <c r="S49" s="85"/>
      <c r="T49" s="85"/>
      <c r="U49" s="85"/>
      <c r="V49" s="85"/>
      <c r="W49" s="85"/>
      <c r="X49" s="85"/>
      <c r="Y49" s="85"/>
      <c r="Z49" s="85"/>
    </row>
    <row r="50" spans="1:26" s="86" customFormat="1" ht="45" x14ac:dyDescent="0.25">
      <c r="A50" s="74">
        <v>3</v>
      </c>
      <c r="B50" s="75" t="s">
        <v>244</v>
      </c>
      <c r="C50" s="76" t="s">
        <v>245</v>
      </c>
      <c r="D50" s="75" t="s">
        <v>607</v>
      </c>
      <c r="E50" s="138">
        <v>2131183</v>
      </c>
      <c r="F50" s="78" t="s">
        <v>135</v>
      </c>
      <c r="G50" s="79"/>
      <c r="H50" s="81">
        <v>41381</v>
      </c>
      <c r="I50" s="81">
        <v>41455</v>
      </c>
      <c r="J50" s="81" t="s">
        <v>136</v>
      </c>
      <c r="K50" s="134">
        <v>0</v>
      </c>
      <c r="L50" s="134">
        <v>2</v>
      </c>
      <c r="M50" s="139">
        <v>116</v>
      </c>
      <c r="N50" s="82"/>
      <c r="O50" s="83">
        <v>31880712</v>
      </c>
      <c r="P50" s="83" t="s">
        <v>609</v>
      </c>
      <c r="Q50" s="84"/>
      <c r="R50" s="85"/>
      <c r="S50" s="85"/>
      <c r="T50" s="85"/>
      <c r="U50" s="85"/>
      <c r="V50" s="85"/>
      <c r="W50" s="85"/>
      <c r="X50" s="85"/>
      <c r="Y50" s="85"/>
      <c r="Z50" s="85"/>
    </row>
    <row r="51" spans="1:26" s="86" customFormat="1" ht="45" x14ac:dyDescent="0.25">
      <c r="A51" s="74">
        <f t="shared" ref="A51" si="0">+A50+1</f>
        <v>4</v>
      </c>
      <c r="B51" s="75" t="s">
        <v>244</v>
      </c>
      <c r="C51" s="75" t="s">
        <v>244</v>
      </c>
      <c r="D51" s="75" t="s">
        <v>252</v>
      </c>
      <c r="E51" s="138">
        <v>144</v>
      </c>
      <c r="F51" s="78" t="s">
        <v>135</v>
      </c>
      <c r="G51" s="79"/>
      <c r="H51" s="81">
        <v>41518</v>
      </c>
      <c r="I51" s="81">
        <v>41943</v>
      </c>
      <c r="J51" s="81" t="s">
        <v>136</v>
      </c>
      <c r="K51" s="134">
        <v>0</v>
      </c>
      <c r="L51" s="134">
        <v>13</v>
      </c>
      <c r="M51" s="139">
        <v>1276</v>
      </c>
      <c r="N51" s="82"/>
      <c r="O51" s="83">
        <v>2618465347</v>
      </c>
      <c r="P51" s="83" t="s">
        <v>253</v>
      </c>
      <c r="Q51" s="84"/>
      <c r="R51" s="85"/>
      <c r="S51" s="85"/>
      <c r="T51" s="85"/>
      <c r="U51" s="85"/>
      <c r="V51" s="85"/>
      <c r="W51" s="85"/>
      <c r="X51" s="85"/>
      <c r="Y51" s="85"/>
      <c r="Z51" s="85"/>
    </row>
    <row r="52" spans="1:26" s="86" customFormat="1" x14ac:dyDescent="0.25">
      <c r="A52" s="74"/>
      <c r="B52" s="141" t="s">
        <v>15</v>
      </c>
      <c r="C52" s="76"/>
      <c r="D52" s="75"/>
      <c r="E52" s="138"/>
      <c r="F52" s="78"/>
      <c r="G52" s="79"/>
      <c r="H52" s="81"/>
      <c r="I52" s="81"/>
      <c r="J52" s="81"/>
      <c r="K52" s="171">
        <f>SUM(K48:K51)</f>
        <v>2</v>
      </c>
      <c r="L52" s="172">
        <f>SUM(L48:L51)</f>
        <v>26</v>
      </c>
      <c r="M52" s="140">
        <f>+M49+M50</f>
        <v>260</v>
      </c>
      <c r="N52" s="88">
        <f>SUM(N48:N48)</f>
        <v>0</v>
      </c>
      <c r="O52" s="83"/>
      <c r="P52" s="83"/>
      <c r="Q52" s="90"/>
    </row>
    <row r="53" spans="1:26" x14ac:dyDescent="0.25">
      <c r="E53" s="91"/>
    </row>
    <row r="54" spans="1:26" x14ac:dyDescent="0.25">
      <c r="B54" s="425" t="s">
        <v>27</v>
      </c>
      <c r="C54" s="425" t="s">
        <v>26</v>
      </c>
      <c r="D54" s="427" t="s">
        <v>33</v>
      </c>
      <c r="E54" s="427"/>
    </row>
    <row r="55" spans="1:26" x14ac:dyDescent="0.25">
      <c r="B55" s="426"/>
      <c r="C55" s="426"/>
      <c r="D55" s="157" t="s">
        <v>135</v>
      </c>
      <c r="E55" s="93" t="s">
        <v>136</v>
      </c>
    </row>
    <row r="56" spans="1:26" ht="18.75" x14ac:dyDescent="0.25">
      <c r="B56" s="94" t="s">
        <v>20</v>
      </c>
      <c r="C56" s="95" t="s">
        <v>611</v>
      </c>
      <c r="D56" s="153"/>
      <c r="E56" s="203" t="s">
        <v>167</v>
      </c>
      <c r="F56" s="96"/>
      <c r="G56" s="96"/>
      <c r="H56" s="96"/>
      <c r="I56" s="96"/>
      <c r="J56" s="96"/>
      <c r="K56" s="96"/>
      <c r="L56" s="96"/>
      <c r="M56" s="96"/>
    </row>
    <row r="57" spans="1:26" x14ac:dyDescent="0.25">
      <c r="B57" s="94" t="s">
        <v>24</v>
      </c>
      <c r="C57" s="95" t="s">
        <v>612</v>
      </c>
      <c r="D57" s="153" t="s">
        <v>167</v>
      </c>
      <c r="E57" s="203"/>
    </row>
    <row r="58" spans="1:26" x14ac:dyDescent="0.25">
      <c r="B58" s="97"/>
      <c r="C58" s="437"/>
      <c r="D58" s="437"/>
      <c r="E58" s="437"/>
      <c r="F58" s="437"/>
      <c r="G58" s="437"/>
      <c r="H58" s="437"/>
      <c r="I58" s="437"/>
      <c r="J58" s="437"/>
      <c r="K58" s="437"/>
      <c r="L58" s="437"/>
      <c r="M58" s="437"/>
      <c r="N58" s="437"/>
    </row>
    <row r="60" spans="1:26" ht="26.25" x14ac:dyDescent="0.25">
      <c r="B60" s="433" t="s">
        <v>100</v>
      </c>
      <c r="C60" s="434"/>
      <c r="D60" s="434"/>
      <c r="E60" s="434"/>
      <c r="F60" s="434"/>
      <c r="G60" s="434"/>
      <c r="H60" s="434"/>
      <c r="I60" s="434"/>
      <c r="J60" s="434"/>
      <c r="K60" s="434"/>
      <c r="L60" s="434"/>
      <c r="M60" s="434"/>
      <c r="N60" s="434"/>
      <c r="O60" s="434"/>
      <c r="P60" s="434"/>
      <c r="Q60" s="434"/>
    </row>
    <row r="63" spans="1:26" ht="90" x14ac:dyDescent="0.25">
      <c r="B63" s="168" t="s">
        <v>148</v>
      </c>
      <c r="C63" s="168" t="s">
        <v>2</v>
      </c>
      <c r="D63" s="168" t="s">
        <v>102</v>
      </c>
      <c r="E63" s="168" t="s">
        <v>101</v>
      </c>
      <c r="F63" s="168" t="s">
        <v>103</v>
      </c>
      <c r="G63" s="168" t="s">
        <v>104</v>
      </c>
      <c r="H63" s="168" t="s">
        <v>105</v>
      </c>
      <c r="I63" s="168" t="s">
        <v>106</v>
      </c>
      <c r="J63" s="168" t="s">
        <v>107</v>
      </c>
      <c r="K63" s="168" t="s">
        <v>108</v>
      </c>
      <c r="L63" s="168" t="s">
        <v>109</v>
      </c>
      <c r="M63" s="154" t="s">
        <v>110</v>
      </c>
      <c r="N63" s="154" t="s">
        <v>111</v>
      </c>
      <c r="O63" s="439" t="s">
        <v>3</v>
      </c>
      <c r="P63" s="440"/>
      <c r="Q63" s="168" t="s">
        <v>17</v>
      </c>
    </row>
    <row r="64" spans="1:26" ht="30.75" customHeight="1" x14ac:dyDescent="0.25">
      <c r="B64" s="173" t="s">
        <v>316</v>
      </c>
      <c r="C64" s="173" t="s">
        <v>255</v>
      </c>
      <c r="D64" s="173" t="s">
        <v>613</v>
      </c>
      <c r="E64" s="173">
        <v>116</v>
      </c>
      <c r="F64" s="173" t="s">
        <v>195</v>
      </c>
      <c r="G64" s="173" t="s">
        <v>195</v>
      </c>
      <c r="H64" s="173" t="s">
        <v>135</v>
      </c>
      <c r="I64" s="173" t="s">
        <v>195</v>
      </c>
      <c r="J64" s="173" t="s">
        <v>135</v>
      </c>
      <c r="K64" s="173" t="s">
        <v>135</v>
      </c>
      <c r="L64" s="173" t="s">
        <v>135</v>
      </c>
      <c r="M64" s="175" t="s">
        <v>135</v>
      </c>
      <c r="N64" s="175" t="s">
        <v>135</v>
      </c>
      <c r="O64" s="564"/>
      <c r="P64" s="565"/>
      <c r="Q64" s="173" t="s">
        <v>135</v>
      </c>
    </row>
    <row r="65" spans="1:17" s="176" customFormat="1" ht="32.25" customHeight="1" x14ac:dyDescent="0.25">
      <c r="A65" s="44"/>
      <c r="B65" s="173" t="s">
        <v>565</v>
      </c>
      <c r="C65" s="173" t="s">
        <v>257</v>
      </c>
      <c r="D65" s="173" t="s">
        <v>613</v>
      </c>
      <c r="E65" s="173">
        <v>200</v>
      </c>
      <c r="F65" s="173" t="s">
        <v>195</v>
      </c>
      <c r="G65" s="173" t="s">
        <v>195</v>
      </c>
      <c r="H65" s="173" t="s">
        <v>135</v>
      </c>
      <c r="I65" s="173" t="s">
        <v>195</v>
      </c>
      <c r="J65" s="173" t="s">
        <v>135</v>
      </c>
      <c r="K65" s="173" t="s">
        <v>135</v>
      </c>
      <c r="L65" s="173" t="s">
        <v>135</v>
      </c>
      <c r="M65" s="175" t="s">
        <v>135</v>
      </c>
      <c r="N65" s="175" t="s">
        <v>135</v>
      </c>
      <c r="O65" s="564"/>
      <c r="P65" s="565"/>
      <c r="Q65" s="173" t="s">
        <v>135</v>
      </c>
    </row>
    <row r="66" spans="1:17" x14ac:dyDescent="0.25">
      <c r="B66" s="44" t="s">
        <v>1</v>
      </c>
    </row>
    <row r="67" spans="1:17" x14ac:dyDescent="0.25">
      <c r="B67" s="44" t="s">
        <v>36</v>
      </c>
    </row>
    <row r="68" spans="1:17" x14ac:dyDescent="0.25">
      <c r="B68" s="44" t="s">
        <v>61</v>
      </c>
    </row>
    <row r="71" spans="1:17" ht="26.25" x14ac:dyDescent="0.25">
      <c r="B71" s="433" t="s">
        <v>37</v>
      </c>
      <c r="C71" s="434"/>
      <c r="D71" s="434"/>
      <c r="E71" s="434"/>
      <c r="F71" s="434"/>
      <c r="G71" s="434"/>
      <c r="H71" s="434"/>
      <c r="I71" s="434"/>
      <c r="J71" s="434"/>
      <c r="K71" s="434"/>
      <c r="L71" s="434"/>
      <c r="M71" s="434"/>
      <c r="N71" s="434"/>
      <c r="O71" s="434"/>
      <c r="P71" s="434"/>
      <c r="Q71" s="434"/>
    </row>
    <row r="74" spans="1:17" x14ac:dyDescent="0.25">
      <c r="B74" s="441" t="s">
        <v>0</v>
      </c>
      <c r="C74" s="441" t="s">
        <v>38</v>
      </c>
      <c r="D74" s="441" t="s">
        <v>39</v>
      </c>
      <c r="E74" s="441" t="s">
        <v>112</v>
      </c>
      <c r="F74" s="441" t="s">
        <v>114</v>
      </c>
      <c r="G74" s="441" t="s">
        <v>115</v>
      </c>
      <c r="H74" s="441" t="s">
        <v>116</v>
      </c>
      <c r="I74" s="441" t="s">
        <v>113</v>
      </c>
      <c r="J74" s="439" t="s">
        <v>117</v>
      </c>
      <c r="K74" s="443"/>
      <c r="L74" s="440"/>
      <c r="M74" s="441" t="s">
        <v>121</v>
      </c>
      <c r="N74" s="441" t="s">
        <v>40</v>
      </c>
      <c r="O74" s="441" t="s">
        <v>41</v>
      </c>
      <c r="P74" s="560" t="s">
        <v>3</v>
      </c>
    </row>
    <row r="75" spans="1:17" ht="30" x14ac:dyDescent="0.25">
      <c r="B75" s="442"/>
      <c r="C75" s="442"/>
      <c r="D75" s="442"/>
      <c r="E75" s="442"/>
      <c r="F75" s="442"/>
      <c r="G75" s="442"/>
      <c r="H75" s="442"/>
      <c r="I75" s="442"/>
      <c r="J75" s="168" t="s">
        <v>118</v>
      </c>
      <c r="K75" s="168" t="s">
        <v>262</v>
      </c>
      <c r="L75" s="168" t="s">
        <v>120</v>
      </c>
      <c r="M75" s="442"/>
      <c r="N75" s="442"/>
      <c r="O75" s="442"/>
      <c r="P75" s="560"/>
    </row>
    <row r="76" spans="1:17" ht="75" x14ac:dyDescent="0.25">
      <c r="B76" s="422" t="s">
        <v>42</v>
      </c>
      <c r="C76" s="568" t="s">
        <v>614</v>
      </c>
      <c r="D76" s="422" t="s">
        <v>615</v>
      </c>
      <c r="E76" s="422">
        <v>1117485809</v>
      </c>
      <c r="F76" s="455" t="s">
        <v>616</v>
      </c>
      <c r="G76" s="455" t="s">
        <v>328</v>
      </c>
      <c r="H76" s="457">
        <v>40879</v>
      </c>
      <c r="I76" s="422" t="s">
        <v>195</v>
      </c>
      <c r="J76" s="75" t="s">
        <v>244</v>
      </c>
      <c r="K76" s="177" t="s">
        <v>617</v>
      </c>
      <c r="L76" s="229" t="s">
        <v>618</v>
      </c>
      <c r="M76" s="422" t="s">
        <v>135</v>
      </c>
      <c r="N76" s="422" t="s">
        <v>135</v>
      </c>
      <c r="O76" s="422" t="s">
        <v>135</v>
      </c>
      <c r="P76" s="422"/>
    </row>
    <row r="77" spans="1:17" ht="30" x14ac:dyDescent="0.25">
      <c r="B77" s="423"/>
      <c r="C77" s="569"/>
      <c r="D77" s="423"/>
      <c r="E77" s="423"/>
      <c r="F77" s="456"/>
      <c r="G77" s="456"/>
      <c r="H77" s="458"/>
      <c r="I77" s="423"/>
      <c r="J77" s="164" t="s">
        <v>619</v>
      </c>
      <c r="K77" s="164" t="s">
        <v>620</v>
      </c>
      <c r="L77" s="101" t="s">
        <v>621</v>
      </c>
      <c r="M77" s="423"/>
      <c r="N77" s="423"/>
      <c r="O77" s="423"/>
      <c r="P77" s="423"/>
    </row>
    <row r="78" spans="1:17" ht="381" customHeight="1" x14ac:dyDescent="0.25">
      <c r="B78" s="153" t="s">
        <v>622</v>
      </c>
      <c r="C78" s="233" t="s">
        <v>614</v>
      </c>
      <c r="D78" s="153" t="s">
        <v>623</v>
      </c>
      <c r="E78" s="153">
        <v>40690352</v>
      </c>
      <c r="F78" s="153" t="s">
        <v>290</v>
      </c>
      <c r="G78" s="164" t="s">
        <v>301</v>
      </c>
      <c r="H78" s="177">
        <v>39437</v>
      </c>
      <c r="I78" s="153" t="s">
        <v>624</v>
      </c>
      <c r="J78" s="164" t="s">
        <v>244</v>
      </c>
      <c r="K78" s="153" t="s">
        <v>617</v>
      </c>
      <c r="L78" s="152" t="s">
        <v>269</v>
      </c>
      <c r="M78" s="153" t="s">
        <v>135</v>
      </c>
      <c r="N78" s="153" t="s">
        <v>135</v>
      </c>
      <c r="O78" s="153" t="s">
        <v>135</v>
      </c>
      <c r="P78" s="69"/>
    </row>
    <row r="79" spans="1:17" ht="84.75" customHeight="1" x14ac:dyDescent="0.25">
      <c r="B79" s="422" t="s">
        <v>42</v>
      </c>
      <c r="C79" s="570" t="s">
        <v>625</v>
      </c>
      <c r="D79" s="422" t="s">
        <v>626</v>
      </c>
      <c r="E79" s="422">
        <v>40088438</v>
      </c>
      <c r="F79" s="455" t="s">
        <v>385</v>
      </c>
      <c r="G79" s="455" t="s">
        <v>328</v>
      </c>
      <c r="H79" s="457">
        <v>40534</v>
      </c>
      <c r="I79" s="422" t="s">
        <v>195</v>
      </c>
      <c r="J79" s="142" t="s">
        <v>244</v>
      </c>
      <c r="K79" s="153" t="s">
        <v>617</v>
      </c>
      <c r="L79" s="152" t="s">
        <v>571</v>
      </c>
      <c r="M79" s="153" t="s">
        <v>135</v>
      </c>
      <c r="N79" s="153" t="s">
        <v>135</v>
      </c>
      <c r="O79" s="153" t="s">
        <v>135</v>
      </c>
      <c r="P79" s="69"/>
    </row>
    <row r="80" spans="1:17" ht="45" customHeight="1" x14ac:dyDescent="0.25">
      <c r="B80" s="423"/>
      <c r="C80" s="571"/>
      <c r="D80" s="423"/>
      <c r="E80" s="423"/>
      <c r="F80" s="456"/>
      <c r="G80" s="456"/>
      <c r="H80" s="458"/>
      <c r="I80" s="423"/>
      <c r="J80" s="142" t="s">
        <v>466</v>
      </c>
      <c r="K80" s="178" t="s">
        <v>627</v>
      </c>
      <c r="L80" s="229" t="s">
        <v>628</v>
      </c>
      <c r="M80" s="153" t="s">
        <v>135</v>
      </c>
      <c r="N80" s="153" t="s">
        <v>135</v>
      </c>
      <c r="O80" s="228" t="s">
        <v>135</v>
      </c>
      <c r="P80" s="69"/>
    </row>
    <row r="81" spans="2:17" ht="75" x14ac:dyDescent="0.25">
      <c r="B81" s="422" t="s">
        <v>622</v>
      </c>
      <c r="C81" s="422" t="s">
        <v>629</v>
      </c>
      <c r="D81" s="455" t="s">
        <v>630</v>
      </c>
      <c r="E81" s="422">
        <v>30519823</v>
      </c>
      <c r="F81" s="422" t="s">
        <v>290</v>
      </c>
      <c r="G81" s="455" t="s">
        <v>301</v>
      </c>
      <c r="H81" s="457">
        <v>41811</v>
      </c>
      <c r="I81" s="422" t="s">
        <v>631</v>
      </c>
      <c r="J81" s="142" t="s">
        <v>244</v>
      </c>
      <c r="K81" s="177" t="s">
        <v>632</v>
      </c>
      <c r="L81" s="152" t="s">
        <v>576</v>
      </c>
      <c r="M81" s="529" t="s">
        <v>135</v>
      </c>
      <c r="N81" s="529" t="s">
        <v>135</v>
      </c>
      <c r="O81" s="529" t="s">
        <v>135</v>
      </c>
      <c r="P81" s="455" t="s">
        <v>402</v>
      </c>
    </row>
    <row r="82" spans="2:17" ht="75" x14ac:dyDescent="0.25">
      <c r="B82" s="451"/>
      <c r="C82" s="451"/>
      <c r="D82" s="456"/>
      <c r="E82" s="423"/>
      <c r="F82" s="423"/>
      <c r="G82" s="456"/>
      <c r="H82" s="458"/>
      <c r="I82" s="423"/>
      <c r="J82" s="101" t="s">
        <v>633</v>
      </c>
      <c r="K82" s="153" t="s">
        <v>634</v>
      </c>
      <c r="L82" s="229" t="s">
        <v>635</v>
      </c>
      <c r="M82" s="530"/>
      <c r="N82" s="530"/>
      <c r="O82" s="530"/>
      <c r="P82" s="456"/>
    </row>
    <row r="83" spans="2:17" ht="75" x14ac:dyDescent="0.25">
      <c r="B83" s="451"/>
      <c r="C83" s="451"/>
      <c r="D83" s="455" t="s">
        <v>636</v>
      </c>
      <c r="E83" s="455">
        <v>1117494402</v>
      </c>
      <c r="F83" s="455" t="s">
        <v>290</v>
      </c>
      <c r="G83" s="455" t="s">
        <v>301</v>
      </c>
      <c r="H83" s="457">
        <v>41152</v>
      </c>
      <c r="I83" s="455" t="s">
        <v>637</v>
      </c>
      <c r="J83" s="101" t="s">
        <v>244</v>
      </c>
      <c r="K83" s="153" t="s">
        <v>638</v>
      </c>
      <c r="L83" s="152" t="s">
        <v>576</v>
      </c>
      <c r="M83" s="422" t="s">
        <v>135</v>
      </c>
      <c r="N83" s="422" t="s">
        <v>135</v>
      </c>
      <c r="O83" s="422" t="s">
        <v>135</v>
      </c>
      <c r="P83" s="422"/>
    </row>
    <row r="84" spans="2:17" ht="90" x14ac:dyDescent="0.25">
      <c r="B84" s="423"/>
      <c r="C84" s="423"/>
      <c r="D84" s="456"/>
      <c r="E84" s="456"/>
      <c r="F84" s="456"/>
      <c r="G84" s="456"/>
      <c r="H84" s="458"/>
      <c r="I84" s="456"/>
      <c r="J84" s="101" t="s">
        <v>639</v>
      </c>
      <c r="K84" s="153" t="s">
        <v>640</v>
      </c>
      <c r="L84" s="229" t="s">
        <v>641</v>
      </c>
      <c r="M84" s="423"/>
      <c r="N84" s="423"/>
      <c r="O84" s="423"/>
      <c r="P84" s="423"/>
    </row>
    <row r="85" spans="2:17" ht="15.75" thickBot="1" x14ac:dyDescent="0.3">
      <c r="P85" s="61"/>
      <c r="Q85" s="61"/>
    </row>
    <row r="86" spans="2:17" ht="27" thickBot="1" x14ac:dyDescent="0.3">
      <c r="B86" s="430" t="s">
        <v>45</v>
      </c>
      <c r="C86" s="431"/>
      <c r="D86" s="431"/>
      <c r="E86" s="431"/>
      <c r="F86" s="431"/>
      <c r="G86" s="431"/>
      <c r="H86" s="431"/>
      <c r="I86" s="431"/>
      <c r="J86" s="431"/>
      <c r="K86" s="431"/>
      <c r="L86" s="431"/>
      <c r="M86" s="431"/>
      <c r="N86" s="432"/>
      <c r="P86" s="61"/>
      <c r="Q86" s="61"/>
    </row>
    <row r="87" spans="2:17" x14ac:dyDescent="0.25">
      <c r="P87" s="61"/>
      <c r="Q87" s="61"/>
    </row>
    <row r="89" spans="2:17" ht="30" x14ac:dyDescent="0.25">
      <c r="B89" s="9" t="s">
        <v>32</v>
      </c>
      <c r="C89" s="9" t="s">
        <v>46</v>
      </c>
      <c r="D89" s="439" t="s">
        <v>3</v>
      </c>
      <c r="E89" s="440"/>
    </row>
    <row r="90" spans="2:17" ht="30" x14ac:dyDescent="0.25">
      <c r="B90" s="101" t="s">
        <v>122</v>
      </c>
      <c r="C90" s="153"/>
      <c r="D90" s="449"/>
      <c r="E90" s="449"/>
    </row>
    <row r="93" spans="2:17" ht="26.25" x14ac:dyDescent="0.25">
      <c r="B93" s="433" t="s">
        <v>63</v>
      </c>
      <c r="C93" s="434"/>
      <c r="D93" s="434"/>
      <c r="E93" s="434"/>
      <c r="F93" s="434"/>
      <c r="G93" s="434"/>
      <c r="H93" s="434"/>
      <c r="I93" s="434"/>
      <c r="J93" s="434"/>
      <c r="K93" s="434"/>
      <c r="L93" s="434"/>
      <c r="M93" s="434"/>
      <c r="N93" s="434"/>
      <c r="O93" s="434"/>
      <c r="P93" s="434"/>
      <c r="Q93" s="434"/>
    </row>
    <row r="95" spans="2:17" x14ac:dyDescent="0.25">
      <c r="B95" s="54"/>
    </row>
    <row r="96" spans="2:17" ht="26.25" x14ac:dyDescent="0.25">
      <c r="B96" s="433" t="s">
        <v>53</v>
      </c>
      <c r="C96" s="434"/>
      <c r="D96" s="434"/>
      <c r="E96" s="434"/>
      <c r="F96" s="434"/>
      <c r="G96" s="434"/>
      <c r="H96" s="434"/>
      <c r="I96" s="434"/>
      <c r="J96" s="434"/>
      <c r="K96" s="434"/>
      <c r="L96" s="434"/>
      <c r="M96" s="434"/>
      <c r="N96" s="434"/>
      <c r="O96" s="434"/>
      <c r="P96" s="434"/>
      <c r="Q96" s="434"/>
    </row>
    <row r="98" spans="1:26" ht="15.75" thickBot="1" x14ac:dyDescent="0.3">
      <c r="M98" s="73"/>
      <c r="N98" s="73"/>
    </row>
    <row r="99" spans="1:26" s="54" customFormat="1" ht="60" x14ac:dyDescent="0.25">
      <c r="B99" s="18" t="s">
        <v>144</v>
      </c>
      <c r="C99" s="18" t="s">
        <v>145</v>
      </c>
      <c r="D99" s="18" t="s">
        <v>146</v>
      </c>
      <c r="E99" s="18" t="s">
        <v>44</v>
      </c>
      <c r="F99" s="18" t="s">
        <v>21</v>
      </c>
      <c r="G99" s="18" t="s">
        <v>99</v>
      </c>
      <c r="H99" s="18" t="s">
        <v>16</v>
      </c>
      <c r="I99" s="18" t="s">
        <v>9</v>
      </c>
      <c r="J99" s="18" t="s">
        <v>30</v>
      </c>
      <c r="K99" s="18" t="s">
        <v>60</v>
      </c>
      <c r="L99" s="18" t="s">
        <v>19</v>
      </c>
      <c r="M99" s="17" t="s">
        <v>25</v>
      </c>
      <c r="N99" s="18" t="s">
        <v>147</v>
      </c>
      <c r="O99" s="18" t="s">
        <v>35</v>
      </c>
      <c r="P99" s="160" t="s">
        <v>10</v>
      </c>
      <c r="Q99" s="160" t="s">
        <v>18</v>
      </c>
    </row>
    <row r="100" spans="1:26" s="86" customFormat="1" x14ac:dyDescent="0.25">
      <c r="A100" s="74">
        <v>1</v>
      </c>
      <c r="B100" s="75"/>
      <c r="C100" s="76"/>
      <c r="D100" s="75"/>
      <c r="E100" s="198"/>
      <c r="F100" s="78"/>
      <c r="G100" s="79"/>
      <c r="H100" s="81"/>
      <c r="I100" s="81"/>
      <c r="J100" s="81"/>
      <c r="K100" s="139"/>
      <c r="L100" s="139"/>
      <c r="M100" s="136"/>
      <c r="N100" s="82"/>
      <c r="O100" s="83"/>
      <c r="P100" s="199"/>
      <c r="Q100" s="84"/>
      <c r="R100" s="85"/>
      <c r="S100" s="85"/>
      <c r="T100" s="85"/>
      <c r="U100" s="85"/>
      <c r="V100" s="85"/>
      <c r="W100" s="85"/>
      <c r="X100" s="85"/>
      <c r="Y100" s="85"/>
      <c r="Z100" s="85"/>
    </row>
    <row r="101" spans="1:26" s="86" customFormat="1" x14ac:dyDescent="0.25">
      <c r="A101" s="74"/>
      <c r="B101" s="87" t="s">
        <v>15</v>
      </c>
      <c r="C101" s="76"/>
      <c r="D101" s="75"/>
      <c r="E101" s="198"/>
      <c r="F101" s="78"/>
      <c r="G101" s="78"/>
      <c r="H101" s="78"/>
      <c r="I101" s="81"/>
      <c r="J101" s="81"/>
      <c r="K101" s="88">
        <f>SUM(K100:K100)</f>
        <v>0</v>
      </c>
      <c r="L101" s="88">
        <f>SUM(L100:L100)</f>
        <v>0</v>
      </c>
      <c r="M101" s="89">
        <f>SUM(M100:M100)</f>
        <v>0</v>
      </c>
      <c r="N101" s="88">
        <f>SUM(N100:N100)</f>
        <v>0</v>
      </c>
      <c r="O101" s="83"/>
      <c r="P101" s="83"/>
      <c r="Q101" s="90"/>
    </row>
    <row r="102" spans="1:26" x14ac:dyDescent="0.25">
      <c r="E102" s="91"/>
    </row>
    <row r="103" spans="1:26" ht="18.75" x14ac:dyDescent="0.25">
      <c r="B103" s="94" t="s">
        <v>31</v>
      </c>
      <c r="C103" s="10">
        <f>+K101</f>
        <v>0</v>
      </c>
      <c r="H103" s="96"/>
      <c r="I103" s="96"/>
      <c r="J103" s="96"/>
      <c r="K103" s="96"/>
      <c r="L103" s="96"/>
      <c r="M103" s="96"/>
    </row>
    <row r="105" spans="1:26" ht="15.75" thickBot="1" x14ac:dyDescent="0.3"/>
    <row r="106" spans="1:26" ht="30.75" thickBot="1" x14ac:dyDescent="0.3">
      <c r="B106" s="11" t="s">
        <v>48</v>
      </c>
      <c r="C106" s="12" t="s">
        <v>49</v>
      </c>
      <c r="D106" s="11" t="s">
        <v>50</v>
      </c>
      <c r="E106" s="12" t="s">
        <v>54</v>
      </c>
    </row>
    <row r="107" spans="1:26" x14ac:dyDescent="0.25">
      <c r="B107" s="8" t="s">
        <v>123</v>
      </c>
      <c r="C107" s="102">
        <v>20</v>
      </c>
      <c r="D107" s="102">
        <v>0</v>
      </c>
      <c r="E107" s="450">
        <f>+D107+D108+D109</f>
        <v>0</v>
      </c>
    </row>
    <row r="108" spans="1:26" x14ac:dyDescent="0.25">
      <c r="B108" s="8" t="s">
        <v>124</v>
      </c>
      <c r="C108" s="153">
        <v>30</v>
      </c>
      <c r="D108" s="153">
        <v>0</v>
      </c>
      <c r="E108" s="451"/>
    </row>
    <row r="109" spans="1:26" ht="15.75" thickBot="1" x14ac:dyDescent="0.3">
      <c r="B109" s="8" t="s">
        <v>125</v>
      </c>
      <c r="C109" s="103">
        <v>40</v>
      </c>
      <c r="D109" s="103">
        <v>0</v>
      </c>
      <c r="E109" s="452"/>
    </row>
    <row r="111" spans="1:26" ht="15.75" thickBot="1" x14ac:dyDescent="0.3"/>
    <row r="112" spans="1:26" ht="27" thickBot="1" x14ac:dyDescent="0.3">
      <c r="B112" s="430" t="s">
        <v>51</v>
      </c>
      <c r="C112" s="431"/>
      <c r="D112" s="431"/>
      <c r="E112" s="431"/>
      <c r="F112" s="431"/>
      <c r="G112" s="431"/>
      <c r="H112" s="431"/>
      <c r="I112" s="431"/>
      <c r="J112" s="431"/>
      <c r="K112" s="431"/>
      <c r="L112" s="431"/>
      <c r="M112" s="431"/>
      <c r="N112" s="432"/>
    </row>
    <row r="114" spans="2:17" x14ac:dyDescent="0.25">
      <c r="B114" s="560" t="s">
        <v>0</v>
      </c>
      <c r="C114" s="560" t="s">
        <v>38</v>
      </c>
      <c r="D114" s="560" t="s">
        <v>39</v>
      </c>
      <c r="E114" s="560" t="s">
        <v>112</v>
      </c>
      <c r="F114" s="560" t="s">
        <v>114</v>
      </c>
      <c r="G114" s="560" t="s">
        <v>115</v>
      </c>
      <c r="H114" s="560" t="s">
        <v>116</v>
      </c>
      <c r="I114" s="560" t="s">
        <v>113</v>
      </c>
      <c r="J114" s="560" t="s">
        <v>117</v>
      </c>
      <c r="K114" s="560"/>
      <c r="L114" s="560"/>
      <c r="M114" s="560" t="s">
        <v>121</v>
      </c>
      <c r="N114" s="560" t="s">
        <v>40</v>
      </c>
      <c r="O114" s="560" t="s">
        <v>41</v>
      </c>
      <c r="P114" s="560" t="s">
        <v>10</v>
      </c>
      <c r="Q114" s="560" t="s">
        <v>3</v>
      </c>
    </row>
    <row r="115" spans="2:17" ht="30" x14ac:dyDescent="0.25">
      <c r="B115" s="560"/>
      <c r="C115" s="560"/>
      <c r="D115" s="560"/>
      <c r="E115" s="560"/>
      <c r="F115" s="560"/>
      <c r="G115" s="560"/>
      <c r="H115" s="560"/>
      <c r="I115" s="560"/>
      <c r="J115" s="168" t="s">
        <v>118</v>
      </c>
      <c r="K115" s="168" t="s">
        <v>119</v>
      </c>
      <c r="L115" s="168" t="s">
        <v>120</v>
      </c>
      <c r="M115" s="560"/>
      <c r="N115" s="560"/>
      <c r="O115" s="560"/>
      <c r="P115" s="560"/>
      <c r="Q115" s="560"/>
    </row>
    <row r="116" spans="2:17" x14ac:dyDescent="0.25">
      <c r="B116" s="101"/>
      <c r="C116" s="101"/>
      <c r="D116" s="101"/>
      <c r="E116" s="69"/>
      <c r="F116" s="101"/>
      <c r="G116" s="69"/>
      <c r="H116" s="69"/>
      <c r="I116" s="69"/>
      <c r="J116" s="101"/>
      <c r="K116" s="153"/>
      <c r="L116" s="101"/>
      <c r="M116" s="69"/>
      <c r="N116" s="69"/>
      <c r="O116" s="69"/>
      <c r="P116" s="69"/>
      <c r="Q116" s="69"/>
    </row>
    <row r="117" spans="2:17" x14ac:dyDescent="0.25">
      <c r="B117" s="101"/>
      <c r="C117" s="101"/>
      <c r="D117" s="101"/>
      <c r="E117" s="69"/>
      <c r="F117" s="101"/>
      <c r="G117" s="69"/>
      <c r="H117" s="69"/>
      <c r="I117" s="69"/>
      <c r="J117" s="101"/>
      <c r="K117" s="69"/>
      <c r="L117" s="100"/>
      <c r="M117" s="69"/>
      <c r="N117" s="69"/>
      <c r="O117" s="69"/>
      <c r="P117" s="69"/>
      <c r="Q117" s="69"/>
    </row>
    <row r="118" spans="2:17" x14ac:dyDescent="0.25">
      <c r="B118" s="101"/>
      <c r="C118" s="164"/>
      <c r="D118" s="69"/>
      <c r="E118" s="69"/>
      <c r="F118" s="69"/>
      <c r="G118" s="69"/>
      <c r="H118" s="200"/>
      <c r="I118" s="69"/>
      <c r="J118" s="101"/>
      <c r="K118" s="69"/>
      <c r="L118" s="101"/>
      <c r="M118" s="153"/>
      <c r="N118" s="153"/>
      <c r="O118" s="153"/>
      <c r="P118" s="153"/>
      <c r="Q118" s="69"/>
    </row>
    <row r="119" spans="2:17" x14ac:dyDescent="0.25">
      <c r="B119" s="101"/>
      <c r="C119" s="69"/>
      <c r="D119" s="101"/>
      <c r="E119" s="69"/>
      <c r="F119" s="69"/>
      <c r="G119" s="69"/>
      <c r="H119" s="69"/>
      <c r="I119" s="69"/>
      <c r="J119" s="101"/>
      <c r="K119" s="153"/>
      <c r="L119" s="100"/>
      <c r="M119" s="69"/>
      <c r="N119" s="69"/>
      <c r="O119" s="69"/>
      <c r="P119" s="69"/>
      <c r="Q119" s="69"/>
    </row>
    <row r="120" spans="2:17" x14ac:dyDescent="0.25">
      <c r="B120" s="101"/>
      <c r="C120" s="69"/>
      <c r="D120" s="101"/>
      <c r="E120" s="69"/>
      <c r="F120" s="69"/>
      <c r="G120" s="69"/>
      <c r="H120" s="69"/>
      <c r="I120" s="69"/>
      <c r="J120" s="101"/>
      <c r="K120" s="153"/>
      <c r="L120" s="100"/>
      <c r="M120" s="69"/>
      <c r="N120" s="69"/>
      <c r="O120" s="69"/>
      <c r="P120" s="69"/>
      <c r="Q120" s="69"/>
    </row>
    <row r="121" spans="2:17" x14ac:dyDescent="0.25">
      <c r="B121" s="101"/>
      <c r="C121" s="224"/>
      <c r="D121" s="101"/>
      <c r="E121" s="69"/>
      <c r="F121" s="69"/>
      <c r="G121" s="69"/>
      <c r="H121" s="69"/>
      <c r="I121" s="69"/>
      <c r="J121" s="101"/>
      <c r="K121" s="69"/>
      <c r="L121" s="101"/>
      <c r="M121" s="69"/>
      <c r="N121" s="69"/>
      <c r="O121" s="69"/>
      <c r="P121" s="69"/>
      <c r="Q121" s="69"/>
    </row>
    <row r="122" spans="2:17" x14ac:dyDescent="0.25">
      <c r="B122" s="101"/>
      <c r="C122" s="224"/>
      <c r="D122" s="101"/>
      <c r="E122" s="69"/>
      <c r="F122" s="69"/>
      <c r="G122" s="69"/>
      <c r="H122" s="69"/>
      <c r="I122" s="69"/>
      <c r="J122" s="101"/>
      <c r="K122" s="164"/>
      <c r="L122" s="100"/>
      <c r="M122" s="69"/>
      <c r="N122" s="69"/>
      <c r="O122" s="69"/>
      <c r="P122" s="69"/>
      <c r="Q122" s="69"/>
    </row>
    <row r="123" spans="2:17" x14ac:dyDescent="0.25">
      <c r="B123" s="101"/>
      <c r="C123" s="224"/>
      <c r="D123" s="101"/>
      <c r="E123" s="69"/>
      <c r="F123" s="69"/>
      <c r="G123" s="69"/>
      <c r="H123" s="69"/>
      <c r="I123" s="69"/>
      <c r="J123" s="101"/>
      <c r="K123" s="101"/>
      <c r="L123" s="100"/>
      <c r="M123" s="69"/>
      <c r="N123" s="69"/>
      <c r="O123" s="69"/>
      <c r="P123" s="69"/>
      <c r="Q123" s="69"/>
    </row>
    <row r="124" spans="2:17" x14ac:dyDescent="0.25">
      <c r="B124" s="101"/>
      <c r="C124" s="224"/>
      <c r="D124" s="101"/>
      <c r="E124" s="69"/>
      <c r="F124" s="69"/>
      <c r="G124" s="69"/>
      <c r="H124" s="69"/>
      <c r="I124" s="69"/>
      <c r="J124" s="101"/>
      <c r="K124" s="69"/>
      <c r="L124" s="100"/>
      <c r="M124" s="69"/>
      <c r="N124" s="69"/>
      <c r="O124" s="69"/>
      <c r="P124" s="69"/>
      <c r="Q124" s="69"/>
    </row>
    <row r="125" spans="2:17" x14ac:dyDescent="0.25">
      <c r="B125" s="101"/>
      <c r="C125" s="224"/>
      <c r="D125" s="101"/>
      <c r="E125" s="69"/>
      <c r="F125" s="69"/>
      <c r="G125" s="69"/>
      <c r="H125" s="69"/>
      <c r="I125" s="69"/>
      <c r="J125" s="142"/>
      <c r="K125" s="164"/>
      <c r="L125" s="100"/>
      <c r="M125" s="69"/>
      <c r="N125" s="69"/>
      <c r="O125" s="69"/>
      <c r="P125" s="69"/>
      <c r="Q125" s="69"/>
    </row>
    <row r="126" spans="2:17" x14ac:dyDescent="0.25">
      <c r="B126" s="101"/>
      <c r="C126" s="224"/>
      <c r="D126" s="164"/>
      <c r="E126" s="153"/>
      <c r="F126" s="164"/>
      <c r="G126" s="164"/>
      <c r="H126" s="177"/>
      <c r="I126" s="153"/>
      <c r="J126" s="101"/>
      <c r="K126" s="164"/>
      <c r="L126" s="101"/>
      <c r="M126" s="153"/>
      <c r="N126" s="153"/>
      <c r="O126" s="153"/>
      <c r="P126" s="153"/>
      <c r="Q126" s="153"/>
    </row>
    <row r="130" spans="2:7" ht="30" x14ac:dyDescent="0.25">
      <c r="B130" s="21" t="s">
        <v>32</v>
      </c>
      <c r="C130" s="21" t="s">
        <v>48</v>
      </c>
      <c r="D130" s="168" t="s">
        <v>49</v>
      </c>
      <c r="E130" s="21" t="s">
        <v>50</v>
      </c>
      <c r="F130" s="168" t="s">
        <v>55</v>
      </c>
    </row>
    <row r="131" spans="2:7" ht="114" customHeight="1" x14ac:dyDescent="0.25">
      <c r="B131" s="466" t="s">
        <v>537</v>
      </c>
      <c r="C131" s="158" t="s">
        <v>126</v>
      </c>
      <c r="D131" s="153">
        <v>25</v>
      </c>
      <c r="E131" s="153"/>
      <c r="F131" s="425">
        <f>+E131+E132+E133</f>
        <v>0</v>
      </c>
      <c r="G131" s="105"/>
    </row>
    <row r="132" spans="2:7" ht="114" customHeight="1" x14ac:dyDescent="0.25">
      <c r="B132" s="466"/>
      <c r="C132" s="158" t="s">
        <v>127</v>
      </c>
      <c r="D132" s="164">
        <v>25</v>
      </c>
      <c r="E132" s="153"/>
      <c r="F132" s="467"/>
      <c r="G132" s="105"/>
    </row>
    <row r="133" spans="2:7" ht="114" customHeight="1" x14ac:dyDescent="0.25">
      <c r="B133" s="466"/>
      <c r="C133" s="158" t="s">
        <v>128</v>
      </c>
      <c r="D133" s="153">
        <v>10</v>
      </c>
      <c r="E133" s="153"/>
      <c r="F133" s="426"/>
      <c r="G133" s="105"/>
    </row>
    <row r="134" spans="2:7" x14ac:dyDescent="0.25">
      <c r="C134" s="42"/>
    </row>
    <row r="136" spans="2:7" x14ac:dyDescent="0.25">
      <c r="B136" s="68" t="s">
        <v>56</v>
      </c>
    </row>
    <row r="138" spans="2:7" x14ac:dyDescent="0.25">
      <c r="B138" s="22" t="s">
        <v>32</v>
      </c>
      <c r="C138" s="22" t="s">
        <v>57</v>
      </c>
      <c r="D138" s="21" t="s">
        <v>50</v>
      </c>
      <c r="E138" s="21" t="s">
        <v>15</v>
      </c>
    </row>
    <row r="139" spans="2:7" ht="28.5" x14ac:dyDescent="0.25">
      <c r="B139" s="70" t="s">
        <v>58</v>
      </c>
      <c r="C139" s="71">
        <v>40</v>
      </c>
      <c r="D139" s="153">
        <f>+E107</f>
        <v>0</v>
      </c>
      <c r="E139" s="422">
        <f>+D139+D140</f>
        <v>0</v>
      </c>
    </row>
    <row r="140" spans="2:7" ht="57" x14ac:dyDescent="0.25">
      <c r="B140" s="70" t="s">
        <v>59</v>
      </c>
      <c r="C140" s="71">
        <v>60</v>
      </c>
      <c r="D140" s="153">
        <f>+F131</f>
        <v>0</v>
      </c>
      <c r="E140" s="423"/>
    </row>
  </sheetData>
  <mergeCells count="99">
    <mergeCell ref="B54:B55"/>
    <mergeCell ref="C54:C55"/>
    <mergeCell ref="D54:E54"/>
    <mergeCell ref="B2:P2"/>
    <mergeCell ref="B4:P4"/>
    <mergeCell ref="C6:N6"/>
    <mergeCell ref="C7:N7"/>
    <mergeCell ref="C8:N8"/>
    <mergeCell ref="C9:N9"/>
    <mergeCell ref="C10:E10"/>
    <mergeCell ref="B14:C20"/>
    <mergeCell ref="B21:C21"/>
    <mergeCell ref="E39:E40"/>
    <mergeCell ref="M44:N44"/>
    <mergeCell ref="C58:N58"/>
    <mergeCell ref="B60:Q60"/>
    <mergeCell ref="O63:P63"/>
    <mergeCell ref="O64:P64"/>
    <mergeCell ref="O65:P65"/>
    <mergeCell ref="G79:G80"/>
    <mergeCell ref="P74:P75"/>
    <mergeCell ref="B71:Q71"/>
    <mergeCell ref="B74:B75"/>
    <mergeCell ref="C74:C75"/>
    <mergeCell ref="D74:D75"/>
    <mergeCell ref="E74:E75"/>
    <mergeCell ref="F74:F75"/>
    <mergeCell ref="G74:G75"/>
    <mergeCell ref="H74:H75"/>
    <mergeCell ref="I74:I75"/>
    <mergeCell ref="J74:L74"/>
    <mergeCell ref="M74:M75"/>
    <mergeCell ref="N74:N75"/>
    <mergeCell ref="O74:O75"/>
    <mergeCell ref="B79:B80"/>
    <mergeCell ref="C79:C80"/>
    <mergeCell ref="D79:D80"/>
    <mergeCell ref="E79:E80"/>
    <mergeCell ref="F79:F80"/>
    <mergeCell ref="D90:E90"/>
    <mergeCell ref="B93:Q93"/>
    <mergeCell ref="B96:Q96"/>
    <mergeCell ref="E107:E109"/>
    <mergeCell ref="H83:H84"/>
    <mergeCell ref="I83:I84"/>
    <mergeCell ref="M83:M84"/>
    <mergeCell ref="N83:N84"/>
    <mergeCell ref="O83:O84"/>
    <mergeCell ref="D83:D84"/>
    <mergeCell ref="E83:E84"/>
    <mergeCell ref="F83:F84"/>
    <mergeCell ref="G83:G84"/>
    <mergeCell ref="B81:B84"/>
    <mergeCell ref="P114:P115"/>
    <mergeCell ref="Q114:Q115"/>
    <mergeCell ref="B131:B133"/>
    <mergeCell ref="F131:F133"/>
    <mergeCell ref="B112:N112"/>
    <mergeCell ref="B114:B115"/>
    <mergeCell ref="C114:C115"/>
    <mergeCell ref="D114:D115"/>
    <mergeCell ref="E114:E115"/>
    <mergeCell ref="F114:F115"/>
    <mergeCell ref="G114:G115"/>
    <mergeCell ref="H114:H115"/>
    <mergeCell ref="I114:I115"/>
    <mergeCell ref="J114:L114"/>
    <mergeCell ref="E139:E140"/>
    <mergeCell ref="O76:O77"/>
    <mergeCell ref="N76:N77"/>
    <mergeCell ref="M76:M77"/>
    <mergeCell ref="B76:B77"/>
    <mergeCell ref="C76:C77"/>
    <mergeCell ref="D76:D77"/>
    <mergeCell ref="E76:E77"/>
    <mergeCell ref="F76:F77"/>
    <mergeCell ref="G76:G77"/>
    <mergeCell ref="M114:M115"/>
    <mergeCell ref="N114:N115"/>
    <mergeCell ref="O114:O115"/>
    <mergeCell ref="B86:N86"/>
    <mergeCell ref="D89:E89"/>
    <mergeCell ref="H76:H77"/>
    <mergeCell ref="I76:I77"/>
    <mergeCell ref="P76:P77"/>
    <mergeCell ref="P83:P84"/>
    <mergeCell ref="C81:C84"/>
    <mergeCell ref="H81:H82"/>
    <mergeCell ref="I81:I82"/>
    <mergeCell ref="M81:M82"/>
    <mergeCell ref="N81:N82"/>
    <mergeCell ref="O81:O82"/>
    <mergeCell ref="P81:P82"/>
    <mergeCell ref="D81:D82"/>
    <mergeCell ref="E81:E82"/>
    <mergeCell ref="F81:F82"/>
    <mergeCell ref="G81:G82"/>
    <mergeCell ref="H79:H80"/>
    <mergeCell ref="I79:I80"/>
  </mergeCells>
  <dataValidations count="2">
    <dataValidation type="decimal" allowBlank="1" showInputMessage="1" showErrorMessage="1" sqref="WVH983056 WLL983056 C65552 IV65552 SR65552 ACN65552 AMJ65552 AWF65552 BGB65552 BPX65552 BZT65552 CJP65552 CTL65552 DDH65552 DND65552 DWZ65552 EGV65552 EQR65552 FAN65552 FKJ65552 FUF65552 GEB65552 GNX65552 GXT65552 HHP65552 HRL65552 IBH65552 ILD65552 IUZ65552 JEV65552 JOR65552 JYN65552 KIJ65552 KSF65552 LCB65552 LLX65552 LVT65552 MFP65552 MPL65552 MZH65552 NJD65552 NSZ65552 OCV65552 OMR65552 OWN65552 PGJ65552 PQF65552 QAB65552 QJX65552 QTT65552 RDP65552 RNL65552 RXH65552 SHD65552 SQZ65552 TAV65552 TKR65552 TUN65552 UEJ65552 UOF65552 UYB65552 VHX65552 VRT65552 WBP65552 WLL65552 WVH65552 C131088 IV131088 SR131088 ACN131088 AMJ131088 AWF131088 BGB131088 BPX131088 BZT131088 CJP131088 CTL131088 DDH131088 DND131088 DWZ131088 EGV131088 EQR131088 FAN131088 FKJ131088 FUF131088 GEB131088 GNX131088 GXT131088 HHP131088 HRL131088 IBH131088 ILD131088 IUZ131088 JEV131088 JOR131088 JYN131088 KIJ131088 KSF131088 LCB131088 LLX131088 LVT131088 MFP131088 MPL131088 MZH131088 NJD131088 NSZ131088 OCV131088 OMR131088 OWN131088 PGJ131088 PQF131088 QAB131088 QJX131088 QTT131088 RDP131088 RNL131088 RXH131088 SHD131088 SQZ131088 TAV131088 TKR131088 TUN131088 UEJ131088 UOF131088 UYB131088 VHX131088 VRT131088 WBP131088 WLL131088 WVH131088 C196624 IV196624 SR196624 ACN196624 AMJ196624 AWF196624 BGB196624 BPX196624 BZT196624 CJP196624 CTL196624 DDH196624 DND196624 DWZ196624 EGV196624 EQR196624 FAN196624 FKJ196624 FUF196624 GEB196624 GNX196624 GXT196624 HHP196624 HRL196624 IBH196624 ILD196624 IUZ196624 JEV196624 JOR196624 JYN196624 KIJ196624 KSF196624 LCB196624 LLX196624 LVT196624 MFP196624 MPL196624 MZH196624 NJD196624 NSZ196624 OCV196624 OMR196624 OWN196624 PGJ196624 PQF196624 QAB196624 QJX196624 QTT196624 RDP196624 RNL196624 RXH196624 SHD196624 SQZ196624 TAV196624 TKR196624 TUN196624 UEJ196624 UOF196624 UYB196624 VHX196624 VRT196624 WBP196624 WLL196624 WVH196624 C262160 IV262160 SR262160 ACN262160 AMJ262160 AWF262160 BGB262160 BPX262160 BZT262160 CJP262160 CTL262160 DDH262160 DND262160 DWZ262160 EGV262160 EQR262160 FAN262160 FKJ262160 FUF262160 GEB262160 GNX262160 GXT262160 HHP262160 HRL262160 IBH262160 ILD262160 IUZ262160 JEV262160 JOR262160 JYN262160 KIJ262160 KSF262160 LCB262160 LLX262160 LVT262160 MFP262160 MPL262160 MZH262160 NJD262160 NSZ262160 OCV262160 OMR262160 OWN262160 PGJ262160 PQF262160 QAB262160 QJX262160 QTT262160 RDP262160 RNL262160 RXH262160 SHD262160 SQZ262160 TAV262160 TKR262160 TUN262160 UEJ262160 UOF262160 UYB262160 VHX262160 VRT262160 WBP262160 WLL262160 WVH262160 C327696 IV327696 SR327696 ACN327696 AMJ327696 AWF327696 BGB327696 BPX327696 BZT327696 CJP327696 CTL327696 DDH327696 DND327696 DWZ327696 EGV327696 EQR327696 FAN327696 FKJ327696 FUF327696 GEB327696 GNX327696 GXT327696 HHP327696 HRL327696 IBH327696 ILD327696 IUZ327696 JEV327696 JOR327696 JYN327696 KIJ327696 KSF327696 LCB327696 LLX327696 LVT327696 MFP327696 MPL327696 MZH327696 NJD327696 NSZ327696 OCV327696 OMR327696 OWN327696 PGJ327696 PQF327696 QAB327696 QJX327696 QTT327696 RDP327696 RNL327696 RXH327696 SHD327696 SQZ327696 TAV327696 TKR327696 TUN327696 UEJ327696 UOF327696 UYB327696 VHX327696 VRT327696 WBP327696 WLL327696 WVH327696 C393232 IV393232 SR393232 ACN393232 AMJ393232 AWF393232 BGB393232 BPX393232 BZT393232 CJP393232 CTL393232 DDH393232 DND393232 DWZ393232 EGV393232 EQR393232 FAN393232 FKJ393232 FUF393232 GEB393232 GNX393232 GXT393232 HHP393232 HRL393232 IBH393232 ILD393232 IUZ393232 JEV393232 JOR393232 JYN393232 KIJ393232 KSF393232 LCB393232 LLX393232 LVT393232 MFP393232 MPL393232 MZH393232 NJD393232 NSZ393232 OCV393232 OMR393232 OWN393232 PGJ393232 PQF393232 QAB393232 QJX393232 QTT393232 RDP393232 RNL393232 RXH393232 SHD393232 SQZ393232 TAV393232 TKR393232 TUN393232 UEJ393232 UOF393232 UYB393232 VHX393232 VRT393232 WBP393232 WLL393232 WVH393232 C458768 IV458768 SR458768 ACN458768 AMJ458768 AWF458768 BGB458768 BPX458768 BZT458768 CJP458768 CTL458768 DDH458768 DND458768 DWZ458768 EGV458768 EQR458768 FAN458768 FKJ458768 FUF458768 GEB458768 GNX458768 GXT458768 HHP458768 HRL458768 IBH458768 ILD458768 IUZ458768 JEV458768 JOR458768 JYN458768 KIJ458768 KSF458768 LCB458768 LLX458768 LVT458768 MFP458768 MPL458768 MZH458768 NJD458768 NSZ458768 OCV458768 OMR458768 OWN458768 PGJ458768 PQF458768 QAB458768 QJX458768 QTT458768 RDP458768 RNL458768 RXH458768 SHD458768 SQZ458768 TAV458768 TKR458768 TUN458768 UEJ458768 UOF458768 UYB458768 VHX458768 VRT458768 WBP458768 WLL458768 WVH458768 C524304 IV524304 SR524304 ACN524304 AMJ524304 AWF524304 BGB524304 BPX524304 BZT524304 CJP524304 CTL524304 DDH524304 DND524304 DWZ524304 EGV524304 EQR524304 FAN524304 FKJ524304 FUF524304 GEB524304 GNX524304 GXT524304 HHP524304 HRL524304 IBH524304 ILD524304 IUZ524304 JEV524304 JOR524304 JYN524304 KIJ524304 KSF524304 LCB524304 LLX524304 LVT524304 MFP524304 MPL524304 MZH524304 NJD524304 NSZ524304 OCV524304 OMR524304 OWN524304 PGJ524304 PQF524304 QAB524304 QJX524304 QTT524304 RDP524304 RNL524304 RXH524304 SHD524304 SQZ524304 TAV524304 TKR524304 TUN524304 UEJ524304 UOF524304 UYB524304 VHX524304 VRT524304 WBP524304 WLL524304 WVH524304 C589840 IV589840 SR589840 ACN589840 AMJ589840 AWF589840 BGB589840 BPX589840 BZT589840 CJP589840 CTL589840 DDH589840 DND589840 DWZ589840 EGV589840 EQR589840 FAN589840 FKJ589840 FUF589840 GEB589840 GNX589840 GXT589840 HHP589840 HRL589840 IBH589840 ILD589840 IUZ589840 JEV589840 JOR589840 JYN589840 KIJ589840 KSF589840 LCB589840 LLX589840 LVT589840 MFP589840 MPL589840 MZH589840 NJD589840 NSZ589840 OCV589840 OMR589840 OWN589840 PGJ589840 PQF589840 QAB589840 QJX589840 QTT589840 RDP589840 RNL589840 RXH589840 SHD589840 SQZ589840 TAV589840 TKR589840 TUN589840 UEJ589840 UOF589840 UYB589840 VHX589840 VRT589840 WBP589840 WLL589840 WVH589840 C655376 IV655376 SR655376 ACN655376 AMJ655376 AWF655376 BGB655376 BPX655376 BZT655376 CJP655376 CTL655376 DDH655376 DND655376 DWZ655376 EGV655376 EQR655376 FAN655376 FKJ655376 FUF655376 GEB655376 GNX655376 GXT655376 HHP655376 HRL655376 IBH655376 ILD655376 IUZ655376 JEV655376 JOR655376 JYN655376 KIJ655376 KSF655376 LCB655376 LLX655376 LVT655376 MFP655376 MPL655376 MZH655376 NJD655376 NSZ655376 OCV655376 OMR655376 OWN655376 PGJ655376 PQF655376 QAB655376 QJX655376 QTT655376 RDP655376 RNL655376 RXH655376 SHD655376 SQZ655376 TAV655376 TKR655376 TUN655376 UEJ655376 UOF655376 UYB655376 VHX655376 VRT655376 WBP655376 WLL655376 WVH655376 C720912 IV720912 SR720912 ACN720912 AMJ720912 AWF720912 BGB720912 BPX720912 BZT720912 CJP720912 CTL720912 DDH720912 DND720912 DWZ720912 EGV720912 EQR720912 FAN720912 FKJ720912 FUF720912 GEB720912 GNX720912 GXT720912 HHP720912 HRL720912 IBH720912 ILD720912 IUZ720912 JEV720912 JOR720912 JYN720912 KIJ720912 KSF720912 LCB720912 LLX720912 LVT720912 MFP720912 MPL720912 MZH720912 NJD720912 NSZ720912 OCV720912 OMR720912 OWN720912 PGJ720912 PQF720912 QAB720912 QJX720912 QTT720912 RDP720912 RNL720912 RXH720912 SHD720912 SQZ720912 TAV720912 TKR720912 TUN720912 UEJ720912 UOF720912 UYB720912 VHX720912 VRT720912 WBP720912 WLL720912 WVH720912 C786448 IV786448 SR786448 ACN786448 AMJ786448 AWF786448 BGB786448 BPX786448 BZT786448 CJP786448 CTL786448 DDH786448 DND786448 DWZ786448 EGV786448 EQR786448 FAN786448 FKJ786448 FUF786448 GEB786448 GNX786448 GXT786448 HHP786448 HRL786448 IBH786448 ILD786448 IUZ786448 JEV786448 JOR786448 JYN786448 KIJ786448 KSF786448 LCB786448 LLX786448 LVT786448 MFP786448 MPL786448 MZH786448 NJD786448 NSZ786448 OCV786448 OMR786448 OWN786448 PGJ786448 PQF786448 QAB786448 QJX786448 QTT786448 RDP786448 RNL786448 RXH786448 SHD786448 SQZ786448 TAV786448 TKR786448 TUN786448 UEJ786448 UOF786448 UYB786448 VHX786448 VRT786448 WBP786448 WLL786448 WVH786448 C851984 IV851984 SR851984 ACN851984 AMJ851984 AWF851984 BGB851984 BPX851984 BZT851984 CJP851984 CTL851984 DDH851984 DND851984 DWZ851984 EGV851984 EQR851984 FAN851984 FKJ851984 FUF851984 GEB851984 GNX851984 GXT851984 HHP851984 HRL851984 IBH851984 ILD851984 IUZ851984 JEV851984 JOR851984 JYN851984 KIJ851984 KSF851984 LCB851984 LLX851984 LVT851984 MFP851984 MPL851984 MZH851984 NJD851984 NSZ851984 OCV851984 OMR851984 OWN851984 PGJ851984 PQF851984 QAB851984 QJX851984 QTT851984 RDP851984 RNL851984 RXH851984 SHD851984 SQZ851984 TAV851984 TKR851984 TUN851984 UEJ851984 UOF851984 UYB851984 VHX851984 VRT851984 WBP851984 WLL851984 WVH851984 C917520 IV917520 SR917520 ACN917520 AMJ917520 AWF917520 BGB917520 BPX917520 BZT917520 CJP917520 CTL917520 DDH917520 DND917520 DWZ917520 EGV917520 EQR917520 FAN917520 FKJ917520 FUF917520 GEB917520 GNX917520 GXT917520 HHP917520 HRL917520 IBH917520 ILD917520 IUZ917520 JEV917520 JOR917520 JYN917520 KIJ917520 KSF917520 LCB917520 LLX917520 LVT917520 MFP917520 MPL917520 MZH917520 NJD917520 NSZ917520 OCV917520 OMR917520 OWN917520 PGJ917520 PQF917520 QAB917520 QJX917520 QTT917520 RDP917520 RNL917520 RXH917520 SHD917520 SQZ917520 TAV917520 TKR917520 TUN917520 UEJ917520 UOF917520 UYB917520 VHX917520 VRT917520 WBP917520 WLL917520 WVH917520 C983056 IV983056 SR983056 ACN983056 AMJ983056 AWF983056 BGB983056 BPX983056 BZT983056 CJP983056 CTL983056 DDH983056 DND983056 DWZ983056 EGV983056 EQR983056 FAN983056 FKJ983056 FUF983056 GEB983056 GNX983056 GXT983056 HHP983056 HRL983056 IBH983056 ILD983056 IUZ983056 JEV983056 JOR983056 JYN983056 KIJ983056 KSF983056 LCB983056 LLX983056 LVT983056 MFP983056 MPL983056 MZH983056 NJD983056 NSZ983056 OCV983056 OMR983056 OWN983056 PGJ983056 PQF983056 QAB983056 QJX983056 QTT983056 RDP983056 RNL983056 RXH983056 SHD983056 SQZ983056 TAV983056 TKR983056 TUN983056 UEJ983056 UOF983056 UYB983056 VHX983056 VRT983056 WBP983056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 type="list" allowBlank="1" showInputMessage="1" showErrorMessage="1" sqref="WVE983056 A65552 IS65552 SO65552 ACK65552 AMG65552 AWC65552 BFY65552 BPU65552 BZQ65552 CJM65552 CTI65552 DDE65552 DNA65552 DWW65552 EGS65552 EQO65552 FAK65552 FKG65552 FUC65552 GDY65552 GNU65552 GXQ65552 HHM65552 HRI65552 IBE65552 ILA65552 IUW65552 JES65552 JOO65552 JYK65552 KIG65552 KSC65552 LBY65552 LLU65552 LVQ65552 MFM65552 MPI65552 MZE65552 NJA65552 NSW65552 OCS65552 OMO65552 OWK65552 PGG65552 PQC65552 PZY65552 QJU65552 QTQ65552 RDM65552 RNI65552 RXE65552 SHA65552 SQW65552 TAS65552 TKO65552 TUK65552 UEG65552 UOC65552 UXY65552 VHU65552 VRQ65552 WBM65552 WLI65552 WVE65552 A131088 IS131088 SO131088 ACK131088 AMG131088 AWC131088 BFY131088 BPU131088 BZQ131088 CJM131088 CTI131088 DDE131088 DNA131088 DWW131088 EGS131088 EQO131088 FAK131088 FKG131088 FUC131088 GDY131088 GNU131088 GXQ131088 HHM131088 HRI131088 IBE131088 ILA131088 IUW131088 JES131088 JOO131088 JYK131088 KIG131088 KSC131088 LBY131088 LLU131088 LVQ131088 MFM131088 MPI131088 MZE131088 NJA131088 NSW131088 OCS131088 OMO131088 OWK131088 PGG131088 PQC131088 PZY131088 QJU131088 QTQ131088 RDM131088 RNI131088 RXE131088 SHA131088 SQW131088 TAS131088 TKO131088 TUK131088 UEG131088 UOC131088 UXY131088 VHU131088 VRQ131088 WBM131088 WLI131088 WVE131088 A196624 IS196624 SO196624 ACK196624 AMG196624 AWC196624 BFY196624 BPU196624 BZQ196624 CJM196624 CTI196624 DDE196624 DNA196624 DWW196624 EGS196624 EQO196624 FAK196624 FKG196624 FUC196624 GDY196624 GNU196624 GXQ196624 HHM196624 HRI196624 IBE196624 ILA196624 IUW196624 JES196624 JOO196624 JYK196624 KIG196624 KSC196624 LBY196624 LLU196624 LVQ196624 MFM196624 MPI196624 MZE196624 NJA196624 NSW196624 OCS196624 OMO196624 OWK196624 PGG196624 PQC196624 PZY196624 QJU196624 QTQ196624 RDM196624 RNI196624 RXE196624 SHA196624 SQW196624 TAS196624 TKO196624 TUK196624 UEG196624 UOC196624 UXY196624 VHU196624 VRQ196624 WBM196624 WLI196624 WVE196624 A262160 IS262160 SO262160 ACK262160 AMG262160 AWC262160 BFY262160 BPU262160 BZQ262160 CJM262160 CTI262160 DDE262160 DNA262160 DWW262160 EGS262160 EQO262160 FAK262160 FKG262160 FUC262160 GDY262160 GNU262160 GXQ262160 HHM262160 HRI262160 IBE262160 ILA262160 IUW262160 JES262160 JOO262160 JYK262160 KIG262160 KSC262160 LBY262160 LLU262160 LVQ262160 MFM262160 MPI262160 MZE262160 NJA262160 NSW262160 OCS262160 OMO262160 OWK262160 PGG262160 PQC262160 PZY262160 QJU262160 QTQ262160 RDM262160 RNI262160 RXE262160 SHA262160 SQW262160 TAS262160 TKO262160 TUK262160 UEG262160 UOC262160 UXY262160 VHU262160 VRQ262160 WBM262160 WLI262160 WVE262160 A327696 IS327696 SO327696 ACK327696 AMG327696 AWC327696 BFY327696 BPU327696 BZQ327696 CJM327696 CTI327696 DDE327696 DNA327696 DWW327696 EGS327696 EQO327696 FAK327696 FKG327696 FUC327696 GDY327696 GNU327696 GXQ327696 HHM327696 HRI327696 IBE327696 ILA327696 IUW327696 JES327696 JOO327696 JYK327696 KIG327696 KSC327696 LBY327696 LLU327696 LVQ327696 MFM327696 MPI327696 MZE327696 NJA327696 NSW327696 OCS327696 OMO327696 OWK327696 PGG327696 PQC327696 PZY327696 QJU327696 QTQ327696 RDM327696 RNI327696 RXE327696 SHA327696 SQW327696 TAS327696 TKO327696 TUK327696 UEG327696 UOC327696 UXY327696 VHU327696 VRQ327696 WBM327696 WLI327696 WVE327696 A393232 IS393232 SO393232 ACK393232 AMG393232 AWC393232 BFY393232 BPU393232 BZQ393232 CJM393232 CTI393232 DDE393232 DNA393232 DWW393232 EGS393232 EQO393232 FAK393232 FKG393232 FUC393232 GDY393232 GNU393232 GXQ393232 HHM393232 HRI393232 IBE393232 ILA393232 IUW393232 JES393232 JOO393232 JYK393232 KIG393232 KSC393232 LBY393232 LLU393232 LVQ393232 MFM393232 MPI393232 MZE393232 NJA393232 NSW393232 OCS393232 OMO393232 OWK393232 PGG393232 PQC393232 PZY393232 QJU393232 QTQ393232 RDM393232 RNI393232 RXE393232 SHA393232 SQW393232 TAS393232 TKO393232 TUK393232 UEG393232 UOC393232 UXY393232 VHU393232 VRQ393232 WBM393232 WLI393232 WVE393232 A458768 IS458768 SO458768 ACK458768 AMG458768 AWC458768 BFY458768 BPU458768 BZQ458768 CJM458768 CTI458768 DDE458768 DNA458768 DWW458768 EGS458768 EQO458768 FAK458768 FKG458768 FUC458768 GDY458768 GNU458768 GXQ458768 HHM458768 HRI458768 IBE458768 ILA458768 IUW458768 JES458768 JOO458768 JYK458768 KIG458768 KSC458768 LBY458768 LLU458768 LVQ458768 MFM458768 MPI458768 MZE458768 NJA458768 NSW458768 OCS458768 OMO458768 OWK458768 PGG458768 PQC458768 PZY458768 QJU458768 QTQ458768 RDM458768 RNI458768 RXE458768 SHA458768 SQW458768 TAS458768 TKO458768 TUK458768 UEG458768 UOC458768 UXY458768 VHU458768 VRQ458768 WBM458768 WLI458768 WVE458768 A524304 IS524304 SO524304 ACK524304 AMG524304 AWC524304 BFY524304 BPU524304 BZQ524304 CJM524304 CTI524304 DDE524304 DNA524304 DWW524304 EGS524304 EQO524304 FAK524304 FKG524304 FUC524304 GDY524304 GNU524304 GXQ524304 HHM524304 HRI524304 IBE524304 ILA524304 IUW524304 JES524304 JOO524304 JYK524304 KIG524304 KSC524304 LBY524304 LLU524304 LVQ524304 MFM524304 MPI524304 MZE524304 NJA524304 NSW524304 OCS524304 OMO524304 OWK524304 PGG524304 PQC524304 PZY524304 QJU524304 QTQ524304 RDM524304 RNI524304 RXE524304 SHA524304 SQW524304 TAS524304 TKO524304 TUK524304 UEG524304 UOC524304 UXY524304 VHU524304 VRQ524304 WBM524304 WLI524304 WVE524304 A589840 IS589840 SO589840 ACK589840 AMG589840 AWC589840 BFY589840 BPU589840 BZQ589840 CJM589840 CTI589840 DDE589840 DNA589840 DWW589840 EGS589840 EQO589840 FAK589840 FKG589840 FUC589840 GDY589840 GNU589840 GXQ589840 HHM589840 HRI589840 IBE589840 ILA589840 IUW589840 JES589840 JOO589840 JYK589840 KIG589840 KSC589840 LBY589840 LLU589840 LVQ589840 MFM589840 MPI589840 MZE589840 NJA589840 NSW589840 OCS589840 OMO589840 OWK589840 PGG589840 PQC589840 PZY589840 QJU589840 QTQ589840 RDM589840 RNI589840 RXE589840 SHA589840 SQW589840 TAS589840 TKO589840 TUK589840 UEG589840 UOC589840 UXY589840 VHU589840 VRQ589840 WBM589840 WLI589840 WVE589840 A655376 IS655376 SO655376 ACK655376 AMG655376 AWC655376 BFY655376 BPU655376 BZQ655376 CJM655376 CTI655376 DDE655376 DNA655376 DWW655376 EGS655376 EQO655376 FAK655376 FKG655376 FUC655376 GDY655376 GNU655376 GXQ655376 HHM655376 HRI655376 IBE655376 ILA655376 IUW655376 JES655376 JOO655376 JYK655376 KIG655376 KSC655376 LBY655376 LLU655376 LVQ655376 MFM655376 MPI655376 MZE655376 NJA655376 NSW655376 OCS655376 OMO655376 OWK655376 PGG655376 PQC655376 PZY655376 QJU655376 QTQ655376 RDM655376 RNI655376 RXE655376 SHA655376 SQW655376 TAS655376 TKO655376 TUK655376 UEG655376 UOC655376 UXY655376 VHU655376 VRQ655376 WBM655376 WLI655376 WVE655376 A720912 IS720912 SO720912 ACK720912 AMG720912 AWC720912 BFY720912 BPU720912 BZQ720912 CJM720912 CTI720912 DDE720912 DNA720912 DWW720912 EGS720912 EQO720912 FAK720912 FKG720912 FUC720912 GDY720912 GNU720912 GXQ720912 HHM720912 HRI720912 IBE720912 ILA720912 IUW720912 JES720912 JOO720912 JYK720912 KIG720912 KSC720912 LBY720912 LLU720912 LVQ720912 MFM720912 MPI720912 MZE720912 NJA720912 NSW720912 OCS720912 OMO720912 OWK720912 PGG720912 PQC720912 PZY720912 QJU720912 QTQ720912 RDM720912 RNI720912 RXE720912 SHA720912 SQW720912 TAS720912 TKO720912 TUK720912 UEG720912 UOC720912 UXY720912 VHU720912 VRQ720912 WBM720912 WLI720912 WVE720912 A786448 IS786448 SO786448 ACK786448 AMG786448 AWC786448 BFY786448 BPU786448 BZQ786448 CJM786448 CTI786448 DDE786448 DNA786448 DWW786448 EGS786448 EQO786448 FAK786448 FKG786448 FUC786448 GDY786448 GNU786448 GXQ786448 HHM786448 HRI786448 IBE786448 ILA786448 IUW786448 JES786448 JOO786448 JYK786448 KIG786448 KSC786448 LBY786448 LLU786448 LVQ786448 MFM786448 MPI786448 MZE786448 NJA786448 NSW786448 OCS786448 OMO786448 OWK786448 PGG786448 PQC786448 PZY786448 QJU786448 QTQ786448 RDM786448 RNI786448 RXE786448 SHA786448 SQW786448 TAS786448 TKO786448 TUK786448 UEG786448 UOC786448 UXY786448 VHU786448 VRQ786448 WBM786448 WLI786448 WVE786448 A851984 IS851984 SO851984 ACK851984 AMG851984 AWC851984 BFY851984 BPU851984 BZQ851984 CJM851984 CTI851984 DDE851984 DNA851984 DWW851984 EGS851984 EQO851984 FAK851984 FKG851984 FUC851984 GDY851984 GNU851984 GXQ851984 HHM851984 HRI851984 IBE851984 ILA851984 IUW851984 JES851984 JOO851984 JYK851984 KIG851984 KSC851984 LBY851984 LLU851984 LVQ851984 MFM851984 MPI851984 MZE851984 NJA851984 NSW851984 OCS851984 OMO851984 OWK851984 PGG851984 PQC851984 PZY851984 QJU851984 QTQ851984 RDM851984 RNI851984 RXE851984 SHA851984 SQW851984 TAS851984 TKO851984 TUK851984 UEG851984 UOC851984 UXY851984 VHU851984 VRQ851984 WBM851984 WLI851984 WVE851984 A917520 IS917520 SO917520 ACK917520 AMG917520 AWC917520 BFY917520 BPU917520 BZQ917520 CJM917520 CTI917520 DDE917520 DNA917520 DWW917520 EGS917520 EQO917520 FAK917520 FKG917520 FUC917520 GDY917520 GNU917520 GXQ917520 HHM917520 HRI917520 IBE917520 ILA917520 IUW917520 JES917520 JOO917520 JYK917520 KIG917520 KSC917520 LBY917520 LLU917520 LVQ917520 MFM917520 MPI917520 MZE917520 NJA917520 NSW917520 OCS917520 OMO917520 OWK917520 PGG917520 PQC917520 PZY917520 QJU917520 QTQ917520 RDM917520 RNI917520 RXE917520 SHA917520 SQW917520 TAS917520 TKO917520 TUK917520 UEG917520 UOC917520 UXY917520 VHU917520 VRQ917520 WBM917520 WLI917520 WVE917520 A983056 IS983056 SO983056 ACK983056 AMG983056 AWC983056 BFY983056 BPU983056 BZQ983056 CJM983056 CTI983056 DDE983056 DNA983056 DWW983056 EGS983056 EQO983056 FAK983056 FKG983056 FUC983056 GDY983056 GNU983056 GXQ983056 HHM983056 HRI983056 IBE983056 ILA983056 IUW983056 JES983056 JOO983056 JYK983056 KIG983056 KSC983056 LBY983056 LLU983056 LVQ983056 MFM983056 MPI983056 MZE983056 NJA983056 NSW983056 OCS983056 OMO983056 OWK983056 PGG983056 PQC983056 PZY983056 QJU983056 QTQ983056 RDM983056 RNI983056 RXE983056 SHA983056 SQW983056 TAS983056 TKO983056 TUK983056 UEG983056 UOC983056 UXY983056 VHU983056 VRQ983056 WBM983056 WLI983056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s>
  <pageMargins left="0.7" right="0.7" top="0.75" bottom="0.75" header="0.3" footer="0.3"/>
  <pageSetup orientation="portrait" horizontalDpi="4294967295" verticalDpi="4294967295"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3"/>
  <sheetViews>
    <sheetView topLeftCell="G48" zoomScale="85" zoomScaleNormal="85" workbookViewId="0">
      <selection activeCell="Q49" sqref="Q49"/>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28.140625" style="44"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244</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642</v>
      </c>
      <c r="D10" s="420"/>
      <c r="E10" s="421"/>
      <c r="F10" s="1"/>
      <c r="G10" s="1"/>
      <c r="H10" s="1"/>
      <c r="I10" s="1"/>
      <c r="J10" s="1"/>
      <c r="K10" s="1"/>
      <c r="L10" s="1"/>
      <c r="M10" s="1"/>
      <c r="N10" s="2"/>
    </row>
    <row r="11" spans="2:16" ht="16.5" thickBot="1" x14ac:dyDescent="0.3">
      <c r="B11" s="47" t="s">
        <v>8</v>
      </c>
      <c r="C11" s="48" t="s">
        <v>559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x14ac:dyDescent="0.25">
      <c r="B14" s="490" t="s">
        <v>97</v>
      </c>
      <c r="C14" s="490"/>
      <c r="D14" s="156" t="s">
        <v>11</v>
      </c>
      <c r="E14" s="156" t="s">
        <v>12</v>
      </c>
      <c r="F14" s="156" t="s">
        <v>28</v>
      </c>
      <c r="G14" s="63"/>
      <c r="I14" s="56"/>
      <c r="J14" s="56"/>
      <c r="K14" s="56"/>
      <c r="L14" s="56"/>
      <c r="M14" s="56"/>
      <c r="N14" s="55"/>
    </row>
    <row r="15" spans="2:16" x14ac:dyDescent="0.25">
      <c r="B15" s="490"/>
      <c r="C15" s="490"/>
      <c r="D15" s="156">
        <v>1</v>
      </c>
      <c r="E15" s="3">
        <v>1385234500</v>
      </c>
      <c r="F15" s="131">
        <f>260+300</f>
        <v>560</v>
      </c>
      <c r="G15" s="63"/>
      <c r="I15" s="57"/>
      <c r="J15" s="57"/>
      <c r="K15" s="57"/>
      <c r="L15" s="57"/>
      <c r="M15" s="57"/>
      <c r="N15" s="55"/>
    </row>
    <row r="16" spans="2:16" x14ac:dyDescent="0.25">
      <c r="B16" s="490"/>
      <c r="C16" s="490"/>
      <c r="D16" s="156">
        <v>9</v>
      </c>
      <c r="E16" s="3">
        <v>3274211322</v>
      </c>
      <c r="F16" s="131">
        <f>244+1250</f>
        <v>1494</v>
      </c>
      <c r="G16" s="63"/>
      <c r="I16" s="57"/>
      <c r="J16" s="57"/>
      <c r="K16" s="57"/>
      <c r="L16" s="57"/>
      <c r="M16" s="57"/>
      <c r="N16" s="55"/>
    </row>
    <row r="17" spans="1:14" x14ac:dyDescent="0.25">
      <c r="B17" s="490"/>
      <c r="C17" s="490"/>
      <c r="D17" s="156">
        <v>19</v>
      </c>
      <c r="E17" s="3">
        <v>1206358774</v>
      </c>
      <c r="F17" s="131">
        <f>98+450</f>
        <v>548</v>
      </c>
      <c r="G17" s="63"/>
      <c r="I17" s="57"/>
      <c r="J17" s="57"/>
      <c r="K17" s="57"/>
      <c r="L17" s="57"/>
      <c r="M17" s="57"/>
      <c r="N17" s="55"/>
    </row>
    <row r="18" spans="1:14" x14ac:dyDescent="0.25">
      <c r="B18" s="490"/>
      <c r="C18" s="490"/>
      <c r="D18" s="156">
        <v>3</v>
      </c>
      <c r="E18" s="3">
        <v>733261808</v>
      </c>
      <c r="F18" s="131">
        <f>116+200</f>
        <v>316</v>
      </c>
      <c r="G18" s="63"/>
      <c r="H18" s="58"/>
      <c r="I18" s="57"/>
      <c r="J18" s="57"/>
      <c r="K18" s="57"/>
      <c r="L18" s="57"/>
      <c r="M18" s="57"/>
      <c r="N18" s="59"/>
    </row>
    <row r="19" spans="1:14" x14ac:dyDescent="0.25">
      <c r="B19" s="490"/>
      <c r="C19" s="490"/>
      <c r="D19" s="156">
        <v>5</v>
      </c>
      <c r="E19" s="3">
        <v>1252968600</v>
      </c>
      <c r="F19" s="131">
        <v>600</v>
      </c>
      <c r="G19" s="63"/>
      <c r="H19" s="58"/>
      <c r="I19" s="57"/>
      <c r="J19" s="57"/>
      <c r="K19" s="57"/>
      <c r="L19" s="57"/>
      <c r="M19" s="57"/>
      <c r="N19" s="59"/>
    </row>
    <row r="20" spans="1:14" x14ac:dyDescent="0.25">
      <c r="B20" s="490"/>
      <c r="C20" s="490"/>
      <c r="D20" s="156">
        <v>8</v>
      </c>
      <c r="E20" s="3">
        <v>639730710</v>
      </c>
      <c r="F20" s="131">
        <f>150+120</f>
        <v>270</v>
      </c>
      <c r="G20" s="63"/>
      <c r="H20" s="58"/>
      <c r="I20" s="57"/>
      <c r="J20" s="57"/>
      <c r="K20" s="57"/>
      <c r="L20" s="57"/>
      <c r="M20" s="57"/>
      <c r="N20" s="59"/>
    </row>
    <row r="21" spans="1:14" x14ac:dyDescent="0.25">
      <c r="B21" s="474" t="s">
        <v>13</v>
      </c>
      <c r="C21" s="475"/>
      <c r="D21" s="15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+F19*80%</f>
        <v>480</v>
      </c>
      <c r="D23" s="57"/>
      <c r="E23" s="4">
        <f>+E19</f>
        <v>1252968600</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53"/>
      <c r="D29" s="203" t="s">
        <v>772</v>
      </c>
      <c r="E29" s="42"/>
      <c r="F29" s="42"/>
      <c r="G29" s="42"/>
      <c r="H29" s="42"/>
      <c r="I29" s="54"/>
      <c r="J29" s="54"/>
      <c r="K29" s="54"/>
      <c r="L29" s="54"/>
      <c r="M29" s="54"/>
      <c r="N29" s="55"/>
    </row>
    <row r="30" spans="1:14" x14ac:dyDescent="0.25">
      <c r="A30" s="65"/>
      <c r="B30" s="69" t="s">
        <v>138</v>
      </c>
      <c r="C30" s="153" t="s">
        <v>68</v>
      </c>
      <c r="D30" s="203"/>
      <c r="E30" s="42"/>
      <c r="F30" s="42"/>
      <c r="G30" s="42"/>
      <c r="H30" s="42"/>
      <c r="I30" s="54"/>
      <c r="J30" s="54"/>
      <c r="K30" s="54"/>
      <c r="L30" s="54"/>
      <c r="M30" s="54"/>
      <c r="N30" s="55"/>
    </row>
    <row r="31" spans="1:14" x14ac:dyDescent="0.25">
      <c r="A31" s="65"/>
      <c r="B31" s="69" t="s">
        <v>139</v>
      </c>
      <c r="C31" s="153" t="s">
        <v>68</v>
      </c>
      <c r="D31" s="203"/>
      <c r="E31" s="42"/>
      <c r="F31" s="42"/>
      <c r="G31" s="42"/>
      <c r="H31" s="42"/>
      <c r="I31" s="54"/>
      <c r="J31" s="54"/>
      <c r="K31" s="54"/>
      <c r="L31" s="54"/>
      <c r="M31" s="54"/>
      <c r="N31" s="55"/>
    </row>
    <row r="32" spans="1:14" x14ac:dyDescent="0.25">
      <c r="A32" s="65"/>
      <c r="B32" s="69" t="s">
        <v>140</v>
      </c>
      <c r="C32" s="153"/>
      <c r="D32" s="203"/>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53">
        <f>E110</f>
        <v>0</v>
      </c>
      <c r="E39" s="422">
        <f>+D39+D40</f>
        <v>0</v>
      </c>
      <c r="F39" s="42"/>
      <c r="G39" s="42"/>
      <c r="H39" s="42"/>
      <c r="I39" s="54"/>
      <c r="J39" s="54"/>
      <c r="K39" s="54"/>
      <c r="L39" s="54"/>
      <c r="M39" s="54"/>
      <c r="N39" s="55"/>
    </row>
    <row r="40" spans="1:26" ht="57" x14ac:dyDescent="0.25">
      <c r="A40" s="65"/>
      <c r="B40" s="70" t="s">
        <v>143</v>
      </c>
      <c r="C40" s="71">
        <v>60</v>
      </c>
      <c r="D40" s="153">
        <f>F134</f>
        <v>0</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53.25" customHeight="1" thickBot="1" x14ac:dyDescent="0.3">
      <c r="M44" s="424" t="s">
        <v>34</v>
      </c>
      <c r="N44" s="424"/>
    </row>
    <row r="45" spans="1:26" x14ac:dyDescent="0.25">
      <c r="B45" s="68" t="s">
        <v>29</v>
      </c>
      <c r="M45" s="73"/>
      <c r="N45" s="73"/>
    </row>
    <row r="46" spans="1:26" ht="15.75" thickBot="1" x14ac:dyDescent="0.3">
      <c r="M46" s="73"/>
      <c r="N46" s="73"/>
    </row>
    <row r="47" spans="1:26" s="54" customFormat="1" ht="60"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0</v>
      </c>
      <c r="L48" s="134">
        <v>11</v>
      </c>
      <c r="M48" s="139">
        <v>1256</v>
      </c>
      <c r="N48" s="82"/>
      <c r="O48" s="83">
        <v>4513000000</v>
      </c>
      <c r="P48" s="83" t="s">
        <v>248</v>
      </c>
      <c r="Q48" s="84" t="s">
        <v>1669</v>
      </c>
      <c r="R48" s="85"/>
      <c r="S48" s="85"/>
      <c r="T48" s="85"/>
      <c r="U48" s="85"/>
      <c r="V48" s="85"/>
      <c r="W48" s="85"/>
      <c r="X48" s="85"/>
      <c r="Y48" s="85"/>
      <c r="Z48" s="85"/>
    </row>
    <row r="49" spans="1:26" s="86" customFormat="1" ht="45" x14ac:dyDescent="0.25">
      <c r="A49" s="74">
        <v>2</v>
      </c>
      <c r="B49" s="75" t="s">
        <v>244</v>
      </c>
      <c r="C49" s="76" t="s">
        <v>643</v>
      </c>
      <c r="D49" s="75" t="s">
        <v>560</v>
      </c>
      <c r="E49" s="138">
        <v>2131302</v>
      </c>
      <c r="F49" s="78" t="s">
        <v>135</v>
      </c>
      <c r="G49" s="79"/>
      <c r="H49" s="81">
        <v>41381</v>
      </c>
      <c r="I49" s="81">
        <v>41455</v>
      </c>
      <c r="J49" s="81" t="s">
        <v>136</v>
      </c>
      <c r="K49" s="134">
        <v>2</v>
      </c>
      <c r="L49" s="134">
        <v>2</v>
      </c>
      <c r="M49" s="139">
        <v>102</v>
      </c>
      <c r="N49" s="82"/>
      <c r="O49" s="83">
        <v>40525267</v>
      </c>
      <c r="P49" s="83" t="s">
        <v>644</v>
      </c>
      <c r="Q49" s="84"/>
      <c r="R49" s="85"/>
      <c r="S49" s="85"/>
      <c r="T49" s="85"/>
      <c r="U49" s="85"/>
      <c r="V49" s="85"/>
      <c r="W49" s="85"/>
      <c r="X49" s="85"/>
      <c r="Y49" s="85"/>
      <c r="Z49" s="85"/>
    </row>
    <row r="50" spans="1:26" s="86" customFormat="1" ht="45" x14ac:dyDescent="0.25">
      <c r="A50" s="74">
        <v>3</v>
      </c>
      <c r="B50" s="75" t="s">
        <v>244</v>
      </c>
      <c r="C50" s="76" t="s">
        <v>643</v>
      </c>
      <c r="D50" s="75" t="s">
        <v>560</v>
      </c>
      <c r="E50" s="138">
        <v>2131186</v>
      </c>
      <c r="F50" s="78" t="s">
        <v>135</v>
      </c>
      <c r="G50" s="79"/>
      <c r="H50" s="81">
        <v>41381</v>
      </c>
      <c r="I50" s="81">
        <v>41455</v>
      </c>
      <c r="J50" s="81" t="s">
        <v>136</v>
      </c>
      <c r="K50" s="134">
        <v>0</v>
      </c>
      <c r="L50" s="134">
        <v>2</v>
      </c>
      <c r="M50" s="139">
        <v>40</v>
      </c>
      <c r="N50" s="82"/>
      <c r="O50" s="83">
        <v>180011230</v>
      </c>
      <c r="P50" s="83" t="s">
        <v>645</v>
      </c>
      <c r="Q50" s="84"/>
      <c r="R50" s="85"/>
      <c r="S50" s="85"/>
      <c r="T50" s="85"/>
      <c r="U50" s="85"/>
      <c r="V50" s="85"/>
      <c r="W50" s="85"/>
      <c r="X50" s="85"/>
      <c r="Y50" s="85"/>
      <c r="Z50" s="85"/>
    </row>
    <row r="51" spans="1:26" s="86" customFormat="1" ht="45" x14ac:dyDescent="0.25">
      <c r="A51" s="74">
        <f t="shared" ref="A51" si="0">+A50+1</f>
        <v>4</v>
      </c>
      <c r="B51" s="75" t="s">
        <v>244</v>
      </c>
      <c r="C51" s="76" t="s">
        <v>643</v>
      </c>
      <c r="D51" s="75" t="s">
        <v>560</v>
      </c>
      <c r="E51" s="138">
        <v>2131188</v>
      </c>
      <c r="F51" s="78" t="s">
        <v>135</v>
      </c>
      <c r="G51" s="79"/>
      <c r="H51" s="81">
        <v>41381</v>
      </c>
      <c r="I51" s="81">
        <v>41455</v>
      </c>
      <c r="J51" s="81" t="s">
        <v>135</v>
      </c>
      <c r="K51" s="134">
        <v>0</v>
      </c>
      <c r="L51" s="134">
        <v>2</v>
      </c>
      <c r="M51" s="139">
        <v>135</v>
      </c>
      <c r="N51" s="82"/>
      <c r="O51" s="83">
        <v>37061947</v>
      </c>
      <c r="P51" s="83" t="s">
        <v>646</v>
      </c>
      <c r="Q51" s="84"/>
      <c r="R51" s="85"/>
      <c r="S51" s="85"/>
      <c r="T51" s="85"/>
      <c r="U51" s="85"/>
      <c r="V51" s="85"/>
      <c r="W51" s="85"/>
      <c r="X51" s="85"/>
      <c r="Y51" s="85"/>
      <c r="Z51" s="85"/>
    </row>
    <row r="52" spans="1:26" s="86" customFormat="1" ht="45" x14ac:dyDescent="0.25">
      <c r="A52" s="74">
        <v>5</v>
      </c>
      <c r="B52" s="75" t="s">
        <v>244</v>
      </c>
      <c r="C52" s="76" t="s">
        <v>643</v>
      </c>
      <c r="D52" s="75" t="s">
        <v>560</v>
      </c>
      <c r="E52" s="138">
        <v>2131177</v>
      </c>
      <c r="F52" s="78" t="s">
        <v>135</v>
      </c>
      <c r="G52" s="79"/>
      <c r="H52" s="81">
        <v>41381</v>
      </c>
      <c r="I52" s="81">
        <v>41455</v>
      </c>
      <c r="J52" s="81" t="s">
        <v>136</v>
      </c>
      <c r="K52" s="134">
        <v>0</v>
      </c>
      <c r="L52" s="134">
        <v>2</v>
      </c>
      <c r="M52" s="139">
        <v>204</v>
      </c>
      <c r="N52" s="82"/>
      <c r="O52" s="83">
        <v>54659295</v>
      </c>
      <c r="P52" s="83" t="s">
        <v>647</v>
      </c>
      <c r="Q52" s="84"/>
      <c r="R52" s="85"/>
      <c r="S52" s="85"/>
      <c r="T52" s="85"/>
      <c r="U52" s="85"/>
      <c r="V52" s="85"/>
      <c r="W52" s="85"/>
      <c r="X52" s="85"/>
      <c r="Y52" s="85"/>
      <c r="Z52" s="85"/>
    </row>
    <row r="53" spans="1:26" s="86" customFormat="1" ht="45" x14ac:dyDescent="0.25">
      <c r="A53" s="74">
        <v>6</v>
      </c>
      <c r="B53" s="75" t="s">
        <v>244</v>
      </c>
      <c r="C53" s="75" t="s">
        <v>244</v>
      </c>
      <c r="D53" s="75" t="s">
        <v>610</v>
      </c>
      <c r="E53" s="138">
        <v>148</v>
      </c>
      <c r="F53" s="78" t="s">
        <v>135</v>
      </c>
      <c r="G53" s="79"/>
      <c r="H53" s="81">
        <v>41518</v>
      </c>
      <c r="I53" s="81">
        <v>41943</v>
      </c>
      <c r="J53" s="81" t="s">
        <v>136</v>
      </c>
      <c r="K53" s="134">
        <v>2</v>
      </c>
      <c r="L53" s="134">
        <v>0</v>
      </c>
      <c r="M53" s="139">
        <v>570</v>
      </c>
      <c r="N53" s="82"/>
      <c r="O53" s="83">
        <v>1170603315</v>
      </c>
      <c r="P53" s="83" t="s">
        <v>648</v>
      </c>
      <c r="Q53" s="84"/>
      <c r="R53" s="85"/>
      <c r="S53" s="85"/>
      <c r="T53" s="85"/>
      <c r="U53" s="85"/>
      <c r="V53" s="85"/>
      <c r="W53" s="85"/>
      <c r="X53" s="85"/>
      <c r="Y53" s="85"/>
      <c r="Z53" s="85"/>
    </row>
    <row r="54" spans="1:26" s="86" customFormat="1" ht="45" x14ac:dyDescent="0.25">
      <c r="A54" s="74">
        <v>7</v>
      </c>
      <c r="B54" s="75" t="s">
        <v>244</v>
      </c>
      <c r="C54" s="75" t="s">
        <v>244</v>
      </c>
      <c r="D54" s="75" t="s">
        <v>610</v>
      </c>
      <c r="E54" s="138">
        <v>73</v>
      </c>
      <c r="F54" s="78" t="s">
        <v>135</v>
      </c>
      <c r="G54" s="79"/>
      <c r="H54" s="81">
        <v>41660</v>
      </c>
      <c r="I54" s="81">
        <v>41973</v>
      </c>
      <c r="J54" s="81" t="s">
        <v>136</v>
      </c>
      <c r="K54" s="134">
        <v>8</v>
      </c>
      <c r="L54" s="134">
        <v>2</v>
      </c>
      <c r="M54" s="139">
        <v>560</v>
      </c>
      <c r="N54" s="82"/>
      <c r="O54" s="83">
        <v>516028293</v>
      </c>
      <c r="P54" s="83" t="s">
        <v>649</v>
      </c>
      <c r="Q54" s="84"/>
      <c r="R54" s="85"/>
      <c r="S54" s="85"/>
      <c r="T54" s="85"/>
      <c r="U54" s="85"/>
      <c r="V54" s="85"/>
      <c r="W54" s="85"/>
      <c r="X54" s="85"/>
      <c r="Y54" s="85"/>
      <c r="Z54" s="85"/>
    </row>
    <row r="55" spans="1:26" s="86" customFormat="1" x14ac:dyDescent="0.25">
      <c r="A55" s="74"/>
      <c r="B55" s="141" t="s">
        <v>15</v>
      </c>
      <c r="C55" s="76"/>
      <c r="D55" s="75"/>
      <c r="E55" s="138"/>
      <c r="F55" s="78"/>
      <c r="G55" s="79"/>
      <c r="H55" s="81"/>
      <c r="I55" s="81"/>
      <c r="J55" s="81"/>
      <c r="K55" s="171">
        <f>SUM(K48:K54)</f>
        <v>12</v>
      </c>
      <c r="L55" s="172">
        <f>SUM(L48:L54)</f>
        <v>21</v>
      </c>
      <c r="M55" s="140">
        <f>+M49+M50+M51+M52+M53+M54</f>
        <v>1611</v>
      </c>
      <c r="N55" s="88">
        <f>SUM(N48:N48)</f>
        <v>0</v>
      </c>
      <c r="O55" s="83"/>
      <c r="P55" s="83"/>
      <c r="Q55" s="90"/>
    </row>
    <row r="56" spans="1:26" x14ac:dyDescent="0.25">
      <c r="E56" s="91"/>
    </row>
    <row r="57" spans="1:26" x14ac:dyDescent="0.25">
      <c r="B57" s="425" t="s">
        <v>27</v>
      </c>
      <c r="C57" s="425" t="s">
        <v>26</v>
      </c>
      <c r="D57" s="427" t="s">
        <v>33</v>
      </c>
      <c r="E57" s="427"/>
    </row>
    <row r="58" spans="1:26" x14ac:dyDescent="0.25">
      <c r="B58" s="426"/>
      <c r="C58" s="426"/>
      <c r="D58" s="157" t="s">
        <v>135</v>
      </c>
      <c r="E58" s="93" t="s">
        <v>136</v>
      </c>
    </row>
    <row r="59" spans="1:26" ht="18.75" x14ac:dyDescent="0.25">
      <c r="B59" s="94" t="s">
        <v>20</v>
      </c>
      <c r="C59" s="95" t="s">
        <v>611</v>
      </c>
      <c r="D59" s="153"/>
      <c r="E59" s="203" t="s">
        <v>772</v>
      </c>
      <c r="F59" s="96"/>
      <c r="G59" s="96"/>
      <c r="H59" s="96"/>
      <c r="I59" s="96"/>
      <c r="J59" s="96"/>
      <c r="K59" s="96"/>
      <c r="L59" s="96"/>
      <c r="M59" s="96"/>
    </row>
    <row r="60" spans="1:26" x14ac:dyDescent="0.25">
      <c r="B60" s="94" t="s">
        <v>24</v>
      </c>
      <c r="C60" s="95" t="s">
        <v>650</v>
      </c>
      <c r="D60" s="153" t="s">
        <v>68</v>
      </c>
      <c r="E60" s="203"/>
    </row>
    <row r="61" spans="1:26" x14ac:dyDescent="0.25">
      <c r="B61" s="97"/>
      <c r="C61" s="437"/>
      <c r="D61" s="437"/>
      <c r="E61" s="437"/>
      <c r="F61" s="437"/>
      <c r="G61" s="437"/>
      <c r="H61" s="437"/>
      <c r="I61" s="437"/>
      <c r="J61" s="437"/>
      <c r="K61" s="437"/>
      <c r="L61" s="437"/>
      <c r="M61" s="437"/>
      <c r="N61" s="437"/>
    </row>
    <row r="63" spans="1:26" ht="26.25" x14ac:dyDescent="0.25">
      <c r="B63" s="433" t="s">
        <v>100</v>
      </c>
      <c r="C63" s="434"/>
      <c r="D63" s="434"/>
      <c r="E63" s="434"/>
      <c r="F63" s="434"/>
      <c r="G63" s="434"/>
      <c r="H63" s="434"/>
      <c r="I63" s="434"/>
      <c r="J63" s="434"/>
      <c r="K63" s="434"/>
      <c r="L63" s="434"/>
      <c r="M63" s="434"/>
      <c r="N63" s="434"/>
      <c r="O63" s="434"/>
      <c r="P63" s="434"/>
      <c r="Q63" s="434"/>
    </row>
    <row r="66" spans="1:17" ht="90" x14ac:dyDescent="0.25">
      <c r="B66" s="168" t="s">
        <v>148</v>
      </c>
      <c r="C66" s="168" t="s">
        <v>2</v>
      </c>
      <c r="D66" s="168" t="s">
        <v>102</v>
      </c>
      <c r="E66" s="168" t="s">
        <v>101</v>
      </c>
      <c r="F66" s="168" t="s">
        <v>103</v>
      </c>
      <c r="G66" s="168" t="s">
        <v>104</v>
      </c>
      <c r="H66" s="168" t="s">
        <v>105</v>
      </c>
      <c r="I66" s="168" t="s">
        <v>106</v>
      </c>
      <c r="J66" s="168" t="s">
        <v>107</v>
      </c>
      <c r="K66" s="168" t="s">
        <v>108</v>
      </c>
      <c r="L66" s="168" t="s">
        <v>109</v>
      </c>
      <c r="M66" s="154" t="s">
        <v>110</v>
      </c>
      <c r="N66" s="154" t="s">
        <v>111</v>
      </c>
      <c r="O66" s="439" t="s">
        <v>3</v>
      </c>
      <c r="P66" s="440"/>
      <c r="Q66" s="168" t="s">
        <v>17</v>
      </c>
    </row>
    <row r="67" spans="1:17" x14ac:dyDescent="0.25">
      <c r="B67" s="173" t="s">
        <v>565</v>
      </c>
      <c r="C67" s="173" t="s">
        <v>257</v>
      </c>
      <c r="D67" s="173" t="s">
        <v>651</v>
      </c>
      <c r="E67" s="173">
        <v>300</v>
      </c>
      <c r="F67" s="173"/>
      <c r="G67" s="173"/>
      <c r="H67" s="173"/>
      <c r="I67" s="173" t="s">
        <v>167</v>
      </c>
      <c r="J67" s="173" t="s">
        <v>135</v>
      </c>
      <c r="K67" s="173" t="s">
        <v>135</v>
      </c>
      <c r="L67" s="173" t="s">
        <v>135</v>
      </c>
      <c r="M67" s="175" t="s">
        <v>135</v>
      </c>
      <c r="N67" s="175" t="s">
        <v>135</v>
      </c>
      <c r="O67" s="564"/>
      <c r="P67" s="565"/>
      <c r="Q67" s="173" t="s">
        <v>135</v>
      </c>
    </row>
    <row r="68" spans="1:17" s="176" customFormat="1" x14ac:dyDescent="0.25">
      <c r="A68" s="44"/>
      <c r="B68" s="173" t="s">
        <v>565</v>
      </c>
      <c r="C68" s="173" t="s">
        <v>257</v>
      </c>
      <c r="D68" s="173" t="s">
        <v>652</v>
      </c>
      <c r="E68" s="173">
        <v>300</v>
      </c>
      <c r="F68" s="173"/>
      <c r="G68" s="173"/>
      <c r="H68" s="173"/>
      <c r="I68" s="173" t="s">
        <v>167</v>
      </c>
      <c r="J68" s="173" t="s">
        <v>135</v>
      </c>
      <c r="K68" s="173" t="s">
        <v>135</v>
      </c>
      <c r="L68" s="173" t="s">
        <v>135</v>
      </c>
      <c r="M68" s="175" t="s">
        <v>135</v>
      </c>
      <c r="N68" s="175" t="s">
        <v>135</v>
      </c>
      <c r="O68" s="564"/>
      <c r="P68" s="565"/>
      <c r="Q68" s="173" t="s">
        <v>135</v>
      </c>
    </row>
    <row r="69" spans="1:17" x14ac:dyDescent="0.25">
      <c r="B69" s="44" t="s">
        <v>1</v>
      </c>
    </row>
    <row r="70" spans="1:17" x14ac:dyDescent="0.25">
      <c r="B70" s="44" t="s">
        <v>36</v>
      </c>
    </row>
    <row r="71" spans="1:17" x14ac:dyDescent="0.25">
      <c r="B71" s="44" t="s">
        <v>61</v>
      </c>
    </row>
    <row r="74" spans="1:17" ht="26.25" x14ac:dyDescent="0.25">
      <c r="B74" s="433" t="s">
        <v>37</v>
      </c>
      <c r="C74" s="434"/>
      <c r="D74" s="434"/>
      <c r="E74" s="434"/>
      <c r="F74" s="434"/>
      <c r="G74" s="434"/>
      <c r="H74" s="434"/>
      <c r="I74" s="434"/>
      <c r="J74" s="434"/>
      <c r="K74" s="434"/>
      <c r="L74" s="434"/>
      <c r="M74" s="434"/>
      <c r="N74" s="434"/>
      <c r="O74" s="434"/>
      <c r="P74" s="434"/>
      <c r="Q74" s="434"/>
    </row>
    <row r="77" spans="1:17" x14ac:dyDescent="0.25">
      <c r="B77" s="441" t="s">
        <v>0</v>
      </c>
      <c r="C77" s="441" t="s">
        <v>38</v>
      </c>
      <c r="D77" s="441" t="s">
        <v>39</v>
      </c>
      <c r="E77" s="441" t="s">
        <v>112</v>
      </c>
      <c r="F77" s="441" t="s">
        <v>114</v>
      </c>
      <c r="G77" s="441" t="s">
        <v>115</v>
      </c>
      <c r="H77" s="441" t="s">
        <v>116</v>
      </c>
      <c r="I77" s="441" t="s">
        <v>113</v>
      </c>
      <c r="J77" s="439" t="s">
        <v>117</v>
      </c>
      <c r="K77" s="443"/>
      <c r="L77" s="440"/>
      <c r="M77" s="441" t="s">
        <v>121</v>
      </c>
      <c r="N77" s="441" t="s">
        <v>40</v>
      </c>
      <c r="O77" s="441" t="s">
        <v>41</v>
      </c>
      <c r="P77" s="560" t="s">
        <v>3</v>
      </c>
    </row>
    <row r="78" spans="1:17" ht="30" x14ac:dyDescent="0.25">
      <c r="B78" s="442"/>
      <c r="C78" s="442"/>
      <c r="D78" s="442"/>
      <c r="E78" s="442"/>
      <c r="F78" s="442"/>
      <c r="G78" s="442"/>
      <c r="H78" s="442"/>
      <c r="I78" s="442"/>
      <c r="J78" s="168" t="s">
        <v>118</v>
      </c>
      <c r="K78" s="168" t="s">
        <v>262</v>
      </c>
      <c r="L78" s="168" t="s">
        <v>120</v>
      </c>
      <c r="M78" s="442"/>
      <c r="N78" s="442"/>
      <c r="O78" s="442"/>
      <c r="P78" s="560"/>
    </row>
    <row r="79" spans="1:17" x14ac:dyDescent="0.25">
      <c r="B79" s="69"/>
      <c r="C79" s="230"/>
      <c r="D79" s="69"/>
      <c r="E79" s="69"/>
      <c r="F79" s="101"/>
      <c r="G79" s="101"/>
      <c r="H79" s="200"/>
      <c r="I79" s="69"/>
      <c r="J79" s="75"/>
      <c r="K79" s="177"/>
      <c r="L79" s="229"/>
      <c r="M79" s="69"/>
      <c r="N79" s="69"/>
      <c r="O79" s="69"/>
      <c r="P79" s="69"/>
    </row>
    <row r="80" spans="1:17" x14ac:dyDescent="0.25">
      <c r="B80" s="69"/>
      <c r="C80" s="230"/>
      <c r="D80" s="69"/>
      <c r="E80" s="69"/>
      <c r="F80" s="101"/>
      <c r="G80" s="101"/>
      <c r="H80" s="200"/>
      <c r="I80" s="69"/>
      <c r="J80" s="164"/>
      <c r="K80" s="164"/>
      <c r="L80" s="101"/>
      <c r="M80" s="69"/>
      <c r="N80" s="69"/>
      <c r="O80" s="69"/>
      <c r="P80" s="69"/>
    </row>
    <row r="81" spans="2:17" x14ac:dyDescent="0.25">
      <c r="B81" s="153"/>
      <c r="C81" s="233"/>
      <c r="D81" s="153"/>
      <c r="E81" s="153"/>
      <c r="F81" s="153"/>
      <c r="G81" s="164"/>
      <c r="H81" s="177"/>
      <c r="I81" s="153"/>
      <c r="J81" s="164"/>
      <c r="K81" s="153"/>
      <c r="L81" s="152"/>
      <c r="M81" s="153"/>
      <c r="N81" s="153"/>
      <c r="O81" s="153"/>
      <c r="P81" s="69"/>
    </row>
    <row r="82" spans="2:17" x14ac:dyDescent="0.25">
      <c r="B82" s="69"/>
      <c r="C82" s="231"/>
      <c r="D82" s="69"/>
      <c r="E82" s="69"/>
      <c r="F82" s="101"/>
      <c r="G82" s="101"/>
      <c r="H82" s="200"/>
      <c r="I82" s="69"/>
      <c r="J82" s="142"/>
      <c r="K82" s="153"/>
      <c r="L82" s="152"/>
      <c r="M82" s="153"/>
      <c r="N82" s="153"/>
      <c r="O82" s="153"/>
      <c r="P82" s="69"/>
    </row>
    <row r="83" spans="2:17" x14ac:dyDescent="0.25">
      <c r="B83" s="69"/>
      <c r="C83" s="231"/>
      <c r="D83" s="69"/>
      <c r="E83" s="69"/>
      <c r="F83" s="101"/>
      <c r="G83" s="101"/>
      <c r="H83" s="200"/>
      <c r="I83" s="69"/>
      <c r="J83" s="142"/>
      <c r="K83" s="178"/>
      <c r="L83" s="229"/>
      <c r="M83" s="153"/>
      <c r="N83" s="153"/>
      <c r="O83" s="228"/>
      <c r="P83" s="69"/>
    </row>
    <row r="84" spans="2:17" x14ac:dyDescent="0.25">
      <c r="B84" s="69"/>
      <c r="C84" s="69"/>
      <c r="D84" s="101"/>
      <c r="E84" s="69"/>
      <c r="F84" s="69"/>
      <c r="G84" s="101"/>
      <c r="H84" s="200"/>
      <c r="I84" s="69"/>
      <c r="J84" s="142"/>
      <c r="K84" s="177"/>
      <c r="L84" s="152"/>
      <c r="M84" s="232"/>
      <c r="N84" s="232"/>
      <c r="O84" s="232"/>
      <c r="P84" s="101"/>
    </row>
    <row r="85" spans="2:17" x14ac:dyDescent="0.25">
      <c r="B85" s="69"/>
      <c r="C85" s="69"/>
      <c r="D85" s="101"/>
      <c r="E85" s="69"/>
      <c r="F85" s="69"/>
      <c r="G85" s="101"/>
      <c r="H85" s="200"/>
      <c r="I85" s="69"/>
      <c r="J85" s="101"/>
      <c r="K85" s="153"/>
      <c r="L85" s="229"/>
      <c r="M85" s="232"/>
      <c r="N85" s="232"/>
      <c r="O85" s="232"/>
      <c r="P85" s="101"/>
    </row>
    <row r="86" spans="2:17" x14ac:dyDescent="0.25">
      <c r="B86" s="69"/>
      <c r="C86" s="69"/>
      <c r="D86" s="101"/>
      <c r="E86" s="101"/>
      <c r="F86" s="101"/>
      <c r="G86" s="101"/>
      <c r="H86" s="200"/>
      <c r="I86" s="101"/>
      <c r="J86" s="101"/>
      <c r="K86" s="153"/>
      <c r="L86" s="152"/>
      <c r="M86" s="69"/>
      <c r="N86" s="69"/>
      <c r="O86" s="69"/>
      <c r="P86" s="69"/>
    </row>
    <row r="87" spans="2:17" x14ac:dyDescent="0.25">
      <c r="B87" s="69"/>
      <c r="C87" s="69"/>
      <c r="D87" s="101"/>
      <c r="E87" s="101"/>
      <c r="F87" s="101"/>
      <c r="G87" s="101"/>
      <c r="H87" s="200"/>
      <c r="I87" s="101"/>
      <c r="J87" s="101"/>
      <c r="K87" s="153"/>
      <c r="L87" s="229"/>
      <c r="M87" s="69"/>
      <c r="N87" s="69"/>
      <c r="O87" s="69"/>
      <c r="P87" s="69"/>
    </row>
    <row r="88" spans="2:17" ht="15.75" thickBot="1" x14ac:dyDescent="0.3">
      <c r="P88" s="61"/>
      <c r="Q88" s="61"/>
    </row>
    <row r="89" spans="2:17" ht="27" thickBot="1" x14ac:dyDescent="0.3">
      <c r="B89" s="430" t="s">
        <v>45</v>
      </c>
      <c r="C89" s="431"/>
      <c r="D89" s="431"/>
      <c r="E89" s="431"/>
      <c r="F89" s="431"/>
      <c r="G89" s="431"/>
      <c r="H89" s="431"/>
      <c r="I89" s="431"/>
      <c r="J89" s="431"/>
      <c r="K89" s="431"/>
      <c r="L89" s="431"/>
      <c r="M89" s="431"/>
      <c r="N89" s="432"/>
      <c r="P89" s="61"/>
      <c r="Q89" s="61"/>
    </row>
    <row r="90" spans="2:17" x14ac:dyDescent="0.25">
      <c r="P90" s="61"/>
      <c r="Q90" s="61"/>
    </row>
    <row r="92" spans="2:17" ht="30" x14ac:dyDescent="0.25">
      <c r="B92" s="9" t="s">
        <v>32</v>
      </c>
      <c r="C92" s="9" t="s">
        <v>46</v>
      </c>
      <c r="D92" s="439" t="s">
        <v>3</v>
      </c>
      <c r="E92" s="440"/>
    </row>
    <row r="93" spans="2:17" ht="30" x14ac:dyDescent="0.25">
      <c r="B93" s="101" t="s">
        <v>122</v>
      </c>
      <c r="C93" s="153"/>
      <c r="D93" s="449"/>
      <c r="E93" s="449"/>
    </row>
    <row r="96" spans="2:17" ht="26.25" x14ac:dyDescent="0.25">
      <c r="B96" s="433" t="s">
        <v>63</v>
      </c>
      <c r="C96" s="434"/>
      <c r="D96" s="434"/>
      <c r="E96" s="434"/>
      <c r="F96" s="434"/>
      <c r="G96" s="434"/>
      <c r="H96" s="434"/>
      <c r="I96" s="434"/>
      <c r="J96" s="434"/>
      <c r="K96" s="434"/>
      <c r="L96" s="434"/>
      <c r="M96" s="434"/>
      <c r="N96" s="434"/>
      <c r="O96" s="434"/>
      <c r="P96" s="434"/>
      <c r="Q96" s="434"/>
    </row>
    <row r="98" spans="1:26" x14ac:dyDescent="0.25">
      <c r="B98" s="54"/>
    </row>
    <row r="99" spans="1:26" ht="26.25" x14ac:dyDescent="0.25">
      <c r="B99" s="433" t="s">
        <v>53</v>
      </c>
      <c r="C99" s="434"/>
      <c r="D99" s="434"/>
      <c r="E99" s="434"/>
      <c r="F99" s="434"/>
      <c r="G99" s="434"/>
      <c r="H99" s="434"/>
      <c r="I99" s="434"/>
      <c r="J99" s="434"/>
      <c r="K99" s="434"/>
      <c r="L99" s="434"/>
      <c r="M99" s="434"/>
      <c r="N99" s="434"/>
      <c r="O99" s="434"/>
      <c r="P99" s="434"/>
      <c r="Q99" s="434"/>
    </row>
    <row r="101" spans="1:26" ht="15.75" thickBot="1" x14ac:dyDescent="0.3">
      <c r="M101" s="73"/>
      <c r="N101" s="73"/>
    </row>
    <row r="102" spans="1:26" s="54" customFormat="1" ht="60" x14ac:dyDescent="0.25">
      <c r="B102" s="18" t="s">
        <v>144</v>
      </c>
      <c r="C102" s="18" t="s">
        <v>145</v>
      </c>
      <c r="D102" s="18" t="s">
        <v>146</v>
      </c>
      <c r="E102" s="18" t="s">
        <v>44</v>
      </c>
      <c r="F102" s="18" t="s">
        <v>21</v>
      </c>
      <c r="G102" s="18" t="s">
        <v>99</v>
      </c>
      <c r="H102" s="18" t="s">
        <v>16</v>
      </c>
      <c r="I102" s="18" t="s">
        <v>9</v>
      </c>
      <c r="J102" s="18" t="s">
        <v>30</v>
      </c>
      <c r="K102" s="18" t="s">
        <v>60</v>
      </c>
      <c r="L102" s="18" t="s">
        <v>19</v>
      </c>
      <c r="M102" s="17" t="s">
        <v>25</v>
      </c>
      <c r="N102" s="18" t="s">
        <v>147</v>
      </c>
      <c r="O102" s="18" t="s">
        <v>35</v>
      </c>
      <c r="P102" s="160" t="s">
        <v>10</v>
      </c>
      <c r="Q102" s="160" t="s">
        <v>18</v>
      </c>
    </row>
    <row r="103" spans="1:26" s="86" customFormat="1" x14ac:dyDescent="0.25">
      <c r="A103" s="74">
        <v>1</v>
      </c>
      <c r="B103" s="75"/>
      <c r="C103" s="76"/>
      <c r="D103" s="75"/>
      <c r="E103" s="198"/>
      <c r="F103" s="78"/>
      <c r="G103" s="79"/>
      <c r="H103" s="81"/>
      <c r="I103" s="81"/>
      <c r="J103" s="81"/>
      <c r="K103" s="139"/>
      <c r="L103" s="139"/>
      <c r="M103" s="136"/>
      <c r="N103" s="82"/>
      <c r="O103" s="83"/>
      <c r="P103" s="199"/>
      <c r="Q103" s="84"/>
      <c r="R103" s="85"/>
      <c r="S103" s="85"/>
      <c r="T103" s="85"/>
      <c r="U103" s="85"/>
      <c r="V103" s="85"/>
      <c r="W103" s="85"/>
      <c r="X103" s="85"/>
      <c r="Y103" s="85"/>
      <c r="Z103" s="85"/>
    </row>
    <row r="104" spans="1:26" s="86" customFormat="1" x14ac:dyDescent="0.25">
      <c r="A104" s="74"/>
      <c r="B104" s="87" t="s">
        <v>15</v>
      </c>
      <c r="C104" s="76"/>
      <c r="D104" s="75"/>
      <c r="E104" s="198"/>
      <c r="F104" s="78"/>
      <c r="G104" s="78"/>
      <c r="H104" s="78"/>
      <c r="I104" s="81"/>
      <c r="J104" s="81"/>
      <c r="K104" s="88">
        <f>SUM(K103:K103)</f>
        <v>0</v>
      </c>
      <c r="L104" s="88">
        <f>SUM(L103:L103)</f>
        <v>0</v>
      </c>
      <c r="M104" s="89">
        <f>SUM(M103:M103)</f>
        <v>0</v>
      </c>
      <c r="N104" s="88">
        <f>SUM(N103:N103)</f>
        <v>0</v>
      </c>
      <c r="O104" s="83"/>
      <c r="P104" s="83"/>
      <c r="Q104" s="90"/>
    </row>
    <row r="105" spans="1:26" x14ac:dyDescent="0.25">
      <c r="E105" s="91"/>
    </row>
    <row r="106" spans="1:26" ht="18.75" x14ac:dyDescent="0.25">
      <c r="B106" s="94" t="s">
        <v>31</v>
      </c>
      <c r="C106" s="10">
        <f>+K104</f>
        <v>0</v>
      </c>
      <c r="H106" s="96"/>
      <c r="I106" s="96"/>
      <c r="J106" s="96"/>
      <c r="K106" s="96"/>
      <c r="L106" s="96"/>
      <c r="M106" s="96"/>
    </row>
    <row r="108" spans="1:26" ht="15.75" thickBot="1" x14ac:dyDescent="0.3"/>
    <row r="109" spans="1:26" ht="30.75" thickBot="1" x14ac:dyDescent="0.3">
      <c r="B109" s="11" t="s">
        <v>48</v>
      </c>
      <c r="C109" s="12" t="s">
        <v>49</v>
      </c>
      <c r="D109" s="11" t="s">
        <v>50</v>
      </c>
      <c r="E109" s="12" t="s">
        <v>54</v>
      </c>
    </row>
    <row r="110" spans="1:26" x14ac:dyDescent="0.25">
      <c r="B110" s="8" t="s">
        <v>123</v>
      </c>
      <c r="C110" s="102">
        <v>20</v>
      </c>
      <c r="D110" s="102">
        <v>0</v>
      </c>
      <c r="E110" s="450">
        <f>+D110+D111+D112</f>
        <v>0</v>
      </c>
    </row>
    <row r="111" spans="1:26" x14ac:dyDescent="0.25">
      <c r="B111" s="8" t="s">
        <v>124</v>
      </c>
      <c r="C111" s="153">
        <v>30</v>
      </c>
      <c r="D111" s="153">
        <v>0</v>
      </c>
      <c r="E111" s="451"/>
    </row>
    <row r="112" spans="1:26" ht="15.75" thickBot="1" x14ac:dyDescent="0.3">
      <c r="B112" s="8" t="s">
        <v>125</v>
      </c>
      <c r="C112" s="103">
        <v>40</v>
      </c>
      <c r="D112" s="103">
        <v>0</v>
      </c>
      <c r="E112" s="452"/>
    </row>
    <row r="114" spans="2:17" ht="15.75" thickBot="1" x14ac:dyDescent="0.3"/>
    <row r="115" spans="2:17" ht="27" thickBot="1" x14ac:dyDescent="0.3">
      <c r="B115" s="430" t="s">
        <v>51</v>
      </c>
      <c r="C115" s="431"/>
      <c r="D115" s="431"/>
      <c r="E115" s="431"/>
      <c r="F115" s="431"/>
      <c r="G115" s="431"/>
      <c r="H115" s="431"/>
      <c r="I115" s="431"/>
      <c r="J115" s="431"/>
      <c r="K115" s="431"/>
      <c r="L115" s="431"/>
      <c r="M115" s="431"/>
      <c r="N115" s="432"/>
    </row>
    <row r="117" spans="2:17" x14ac:dyDescent="0.25">
      <c r="B117" s="560" t="s">
        <v>0</v>
      </c>
      <c r="C117" s="560" t="s">
        <v>38</v>
      </c>
      <c r="D117" s="560" t="s">
        <v>39</v>
      </c>
      <c r="E117" s="560" t="s">
        <v>112</v>
      </c>
      <c r="F117" s="560" t="s">
        <v>114</v>
      </c>
      <c r="G117" s="560" t="s">
        <v>115</v>
      </c>
      <c r="H117" s="560" t="s">
        <v>116</v>
      </c>
      <c r="I117" s="560" t="s">
        <v>113</v>
      </c>
      <c r="J117" s="560" t="s">
        <v>117</v>
      </c>
      <c r="K117" s="560"/>
      <c r="L117" s="560"/>
      <c r="M117" s="560" t="s">
        <v>121</v>
      </c>
      <c r="N117" s="560" t="s">
        <v>40</v>
      </c>
      <c r="O117" s="560" t="s">
        <v>41</v>
      </c>
      <c r="P117" s="560" t="s">
        <v>10</v>
      </c>
      <c r="Q117" s="560" t="s">
        <v>3</v>
      </c>
    </row>
    <row r="118" spans="2:17" ht="30" x14ac:dyDescent="0.25">
      <c r="B118" s="560"/>
      <c r="C118" s="560"/>
      <c r="D118" s="560"/>
      <c r="E118" s="560"/>
      <c r="F118" s="560"/>
      <c r="G118" s="560"/>
      <c r="H118" s="560"/>
      <c r="I118" s="560"/>
      <c r="J118" s="168" t="s">
        <v>118</v>
      </c>
      <c r="K118" s="168" t="s">
        <v>119</v>
      </c>
      <c r="L118" s="168" t="s">
        <v>120</v>
      </c>
      <c r="M118" s="560"/>
      <c r="N118" s="560"/>
      <c r="O118" s="560"/>
      <c r="P118" s="560"/>
      <c r="Q118" s="560"/>
    </row>
    <row r="119" spans="2:17" x14ac:dyDescent="0.25">
      <c r="B119" s="101"/>
      <c r="C119" s="101"/>
      <c r="D119" s="101"/>
      <c r="E119" s="69"/>
      <c r="F119" s="101"/>
      <c r="G119" s="69"/>
      <c r="H119" s="69"/>
      <c r="I119" s="69"/>
      <c r="J119" s="101"/>
      <c r="K119" s="153"/>
      <c r="L119" s="101"/>
      <c r="M119" s="69"/>
      <c r="N119" s="69"/>
      <c r="O119" s="69"/>
      <c r="P119" s="69"/>
      <c r="Q119" s="69"/>
    </row>
    <row r="120" spans="2:17" x14ac:dyDescent="0.25">
      <c r="B120" s="101"/>
      <c r="C120" s="101"/>
      <c r="D120" s="101"/>
      <c r="E120" s="69"/>
      <c r="F120" s="101"/>
      <c r="G120" s="69"/>
      <c r="H120" s="69"/>
      <c r="I120" s="69"/>
      <c r="J120" s="101"/>
      <c r="K120" s="69"/>
      <c r="L120" s="100"/>
      <c r="M120" s="69"/>
      <c r="N120" s="69"/>
      <c r="O120" s="69"/>
      <c r="P120" s="69"/>
      <c r="Q120" s="69"/>
    </row>
    <row r="121" spans="2:17" x14ac:dyDescent="0.25">
      <c r="B121" s="101"/>
      <c r="C121" s="164"/>
      <c r="D121" s="69"/>
      <c r="E121" s="69"/>
      <c r="F121" s="69"/>
      <c r="G121" s="69"/>
      <c r="H121" s="200"/>
      <c r="I121" s="69"/>
      <c r="J121" s="101"/>
      <c r="K121" s="69"/>
      <c r="L121" s="101"/>
      <c r="M121" s="153"/>
      <c r="N121" s="153"/>
      <c r="O121" s="153"/>
      <c r="P121" s="153"/>
      <c r="Q121" s="69"/>
    </row>
    <row r="122" spans="2:17" x14ac:dyDescent="0.25">
      <c r="B122" s="101"/>
      <c r="C122" s="69"/>
      <c r="D122" s="101"/>
      <c r="E122" s="69"/>
      <c r="F122" s="69"/>
      <c r="G122" s="69"/>
      <c r="H122" s="69"/>
      <c r="I122" s="69"/>
      <c r="J122" s="101"/>
      <c r="K122" s="153"/>
      <c r="L122" s="100"/>
      <c r="M122" s="69"/>
      <c r="N122" s="69"/>
      <c r="O122" s="69"/>
      <c r="P122" s="69"/>
      <c r="Q122" s="69"/>
    </row>
    <row r="123" spans="2:17" x14ac:dyDescent="0.25">
      <c r="B123" s="101"/>
      <c r="C123" s="69"/>
      <c r="D123" s="101"/>
      <c r="E123" s="69"/>
      <c r="F123" s="69"/>
      <c r="G123" s="69"/>
      <c r="H123" s="69"/>
      <c r="I123" s="69"/>
      <c r="J123" s="101"/>
      <c r="K123" s="153"/>
      <c r="L123" s="100"/>
      <c r="M123" s="69"/>
      <c r="N123" s="69"/>
      <c r="O123" s="69"/>
      <c r="P123" s="69"/>
      <c r="Q123" s="69"/>
    </row>
    <row r="124" spans="2:17" x14ac:dyDescent="0.25">
      <c r="B124" s="101"/>
      <c r="C124" s="224"/>
      <c r="D124" s="101"/>
      <c r="E124" s="69"/>
      <c r="F124" s="69"/>
      <c r="G124" s="69"/>
      <c r="H124" s="69"/>
      <c r="I124" s="69"/>
      <c r="J124" s="101"/>
      <c r="K124" s="69"/>
      <c r="L124" s="101"/>
      <c r="M124" s="69"/>
      <c r="N124" s="69"/>
      <c r="O124" s="69"/>
      <c r="P124" s="69"/>
      <c r="Q124" s="69"/>
    </row>
    <row r="125" spans="2:17" x14ac:dyDescent="0.25">
      <c r="B125" s="101"/>
      <c r="C125" s="224"/>
      <c r="D125" s="101"/>
      <c r="E125" s="69"/>
      <c r="F125" s="69"/>
      <c r="G125" s="69"/>
      <c r="H125" s="69"/>
      <c r="I125" s="69"/>
      <c r="J125" s="101"/>
      <c r="K125" s="164"/>
      <c r="L125" s="100"/>
      <c r="M125" s="69"/>
      <c r="N125" s="69"/>
      <c r="O125" s="69"/>
      <c r="P125" s="69"/>
      <c r="Q125" s="69"/>
    </row>
    <row r="126" spans="2:17" x14ac:dyDescent="0.25">
      <c r="B126" s="101"/>
      <c r="C126" s="224"/>
      <c r="D126" s="101"/>
      <c r="E126" s="69"/>
      <c r="F126" s="69"/>
      <c r="G126" s="69"/>
      <c r="H126" s="69"/>
      <c r="I126" s="69"/>
      <c r="J126" s="101"/>
      <c r="K126" s="101"/>
      <c r="L126" s="100"/>
      <c r="M126" s="69"/>
      <c r="N126" s="69"/>
      <c r="O126" s="69"/>
      <c r="P126" s="69"/>
      <c r="Q126" s="69"/>
    </row>
    <row r="127" spans="2:17" x14ac:dyDescent="0.25">
      <c r="B127" s="101"/>
      <c r="C127" s="224"/>
      <c r="D127" s="101"/>
      <c r="E127" s="69"/>
      <c r="F127" s="69"/>
      <c r="G127" s="69"/>
      <c r="H127" s="69"/>
      <c r="I127" s="69"/>
      <c r="J127" s="101"/>
      <c r="K127" s="69"/>
      <c r="L127" s="100"/>
      <c r="M127" s="69"/>
      <c r="N127" s="69"/>
      <c r="O127" s="69"/>
      <c r="P127" s="69"/>
      <c r="Q127" s="69"/>
    </row>
    <row r="128" spans="2:17" x14ac:dyDescent="0.25">
      <c r="B128" s="101"/>
      <c r="C128" s="224"/>
      <c r="D128" s="101"/>
      <c r="E128" s="69"/>
      <c r="F128" s="69"/>
      <c r="G128" s="69"/>
      <c r="H128" s="69"/>
      <c r="I128" s="69"/>
      <c r="J128" s="142"/>
      <c r="K128" s="164"/>
      <c r="L128" s="100"/>
      <c r="M128" s="69"/>
      <c r="N128" s="69"/>
      <c r="O128" s="69"/>
      <c r="P128" s="69"/>
      <c r="Q128" s="69"/>
    </row>
    <row r="129" spans="2:17" x14ac:dyDescent="0.25">
      <c r="B129" s="101"/>
      <c r="C129" s="224"/>
      <c r="D129" s="164"/>
      <c r="E129" s="153"/>
      <c r="F129" s="164"/>
      <c r="G129" s="164"/>
      <c r="H129" s="177"/>
      <c r="I129" s="153"/>
      <c r="J129" s="101"/>
      <c r="K129" s="164"/>
      <c r="L129" s="101"/>
      <c r="M129" s="153"/>
      <c r="N129" s="153"/>
      <c r="O129" s="153"/>
      <c r="P129" s="153"/>
      <c r="Q129" s="153"/>
    </row>
    <row r="133" spans="2:17" ht="30" x14ac:dyDescent="0.25">
      <c r="B133" s="21" t="s">
        <v>32</v>
      </c>
      <c r="C133" s="21" t="s">
        <v>48</v>
      </c>
      <c r="D133" s="168" t="s">
        <v>49</v>
      </c>
      <c r="E133" s="21" t="s">
        <v>50</v>
      </c>
      <c r="F133" s="168" t="s">
        <v>55</v>
      </c>
    </row>
    <row r="134" spans="2:17" ht="114" customHeight="1" x14ac:dyDescent="0.25">
      <c r="B134" s="466" t="s">
        <v>537</v>
      </c>
      <c r="C134" s="158" t="s">
        <v>126</v>
      </c>
      <c r="D134" s="153">
        <v>25</v>
      </c>
      <c r="E134" s="153"/>
      <c r="F134" s="425">
        <f>+E134+E135+E136</f>
        <v>0</v>
      </c>
      <c r="G134" s="105"/>
    </row>
    <row r="135" spans="2:17" ht="114" customHeight="1" x14ac:dyDescent="0.25">
      <c r="B135" s="466"/>
      <c r="C135" s="158" t="s">
        <v>127</v>
      </c>
      <c r="D135" s="164">
        <v>25</v>
      </c>
      <c r="E135" s="153"/>
      <c r="F135" s="467"/>
      <c r="G135" s="105"/>
    </row>
    <row r="136" spans="2:17" ht="114" customHeight="1" x14ac:dyDescent="0.25">
      <c r="B136" s="466"/>
      <c r="C136" s="158" t="s">
        <v>128</v>
      </c>
      <c r="D136" s="153">
        <v>10</v>
      </c>
      <c r="E136" s="153"/>
      <c r="F136" s="426"/>
      <c r="G136" s="105"/>
    </row>
    <row r="137" spans="2:17" x14ac:dyDescent="0.25">
      <c r="C137" s="42"/>
    </row>
    <row r="139" spans="2:17" x14ac:dyDescent="0.25">
      <c r="B139" s="68" t="s">
        <v>56</v>
      </c>
    </row>
    <row r="141" spans="2:17" x14ac:dyDescent="0.25">
      <c r="B141" s="22" t="s">
        <v>32</v>
      </c>
      <c r="C141" s="22" t="s">
        <v>57</v>
      </c>
      <c r="D141" s="21" t="s">
        <v>50</v>
      </c>
      <c r="E141" s="21" t="s">
        <v>15</v>
      </c>
    </row>
    <row r="142" spans="2:17" ht="28.5" x14ac:dyDescent="0.25">
      <c r="B142" s="70" t="s">
        <v>58</v>
      </c>
      <c r="C142" s="71">
        <v>40</v>
      </c>
      <c r="D142" s="153">
        <f>+E110</f>
        <v>0</v>
      </c>
      <c r="E142" s="422">
        <f>+D142+D143</f>
        <v>0</v>
      </c>
    </row>
    <row r="143" spans="2:17" ht="57" x14ac:dyDescent="0.25">
      <c r="B143" s="70" t="s">
        <v>59</v>
      </c>
      <c r="C143" s="71">
        <v>60</v>
      </c>
      <c r="D143" s="153">
        <f>+F134</f>
        <v>0</v>
      </c>
      <c r="E143" s="423"/>
    </row>
  </sheetData>
  <mergeCells count="57">
    <mergeCell ref="C9:N9"/>
    <mergeCell ref="B2:P2"/>
    <mergeCell ref="B4:P4"/>
    <mergeCell ref="C6:N6"/>
    <mergeCell ref="C7:N7"/>
    <mergeCell ref="C8:N8"/>
    <mergeCell ref="B74:Q74"/>
    <mergeCell ref="C10:E10"/>
    <mergeCell ref="B14:C20"/>
    <mergeCell ref="B21:C21"/>
    <mergeCell ref="E39:E40"/>
    <mergeCell ref="M44:N44"/>
    <mergeCell ref="B57:B58"/>
    <mergeCell ref="C57:C58"/>
    <mergeCell ref="D57:E57"/>
    <mergeCell ref="C61:N61"/>
    <mergeCell ref="B63:Q63"/>
    <mergeCell ref="O66:P66"/>
    <mergeCell ref="O67:P67"/>
    <mergeCell ref="O68:P68"/>
    <mergeCell ref="B89:N89"/>
    <mergeCell ref="D92:E92"/>
    <mergeCell ref="P77:P78"/>
    <mergeCell ref="H77:H78"/>
    <mergeCell ref="I77:I78"/>
    <mergeCell ref="J77:L77"/>
    <mergeCell ref="M77:M78"/>
    <mergeCell ref="N77:N78"/>
    <mergeCell ref="O77:O78"/>
    <mergeCell ref="B77:B78"/>
    <mergeCell ref="C77:C78"/>
    <mergeCell ref="D77:D78"/>
    <mergeCell ref="E77:E78"/>
    <mergeCell ref="F77:F78"/>
    <mergeCell ref="G77:G78"/>
    <mergeCell ref="D93:E93"/>
    <mergeCell ref="B96:Q96"/>
    <mergeCell ref="B99:Q99"/>
    <mergeCell ref="E110:E112"/>
    <mergeCell ref="B115:N115"/>
    <mergeCell ref="E142:E143"/>
    <mergeCell ref="G117:G118"/>
    <mergeCell ref="H117:H118"/>
    <mergeCell ref="I117:I118"/>
    <mergeCell ref="J117:L117"/>
    <mergeCell ref="E117:E118"/>
    <mergeCell ref="F117:F118"/>
    <mergeCell ref="O117:O118"/>
    <mergeCell ref="P117:P118"/>
    <mergeCell ref="Q117:Q118"/>
    <mergeCell ref="B134:B136"/>
    <mergeCell ref="F134:F136"/>
    <mergeCell ref="M117:M118"/>
    <mergeCell ref="N117:N118"/>
    <mergeCell ref="B117:B118"/>
    <mergeCell ref="C117:C118"/>
    <mergeCell ref="D117:D118"/>
  </mergeCells>
  <dataValidations count="2">
    <dataValidation type="list" allowBlank="1" showInputMessage="1" showErrorMessage="1" sqref="WVE983059 A65555 IS65555 SO65555 ACK65555 AMG65555 AWC65555 BFY65555 BPU65555 BZQ65555 CJM65555 CTI65555 DDE65555 DNA65555 DWW65555 EGS65555 EQO65555 FAK65555 FKG65555 FUC65555 GDY65555 GNU65555 GXQ65555 HHM65555 HRI65555 IBE65555 ILA65555 IUW65555 JES65555 JOO65555 JYK65555 KIG65555 KSC65555 LBY65555 LLU65555 LVQ65555 MFM65555 MPI65555 MZE65555 NJA65555 NSW65555 OCS65555 OMO65555 OWK65555 PGG65555 PQC65555 PZY65555 QJU65555 QTQ65555 RDM65555 RNI65555 RXE65555 SHA65555 SQW65555 TAS65555 TKO65555 TUK65555 UEG65555 UOC65555 UXY65555 VHU65555 VRQ65555 WBM65555 WLI65555 WVE65555 A131091 IS131091 SO131091 ACK131091 AMG131091 AWC131091 BFY131091 BPU131091 BZQ131091 CJM131091 CTI131091 DDE131091 DNA131091 DWW131091 EGS131091 EQO131091 FAK131091 FKG131091 FUC131091 GDY131091 GNU131091 GXQ131091 HHM131091 HRI131091 IBE131091 ILA131091 IUW131091 JES131091 JOO131091 JYK131091 KIG131091 KSC131091 LBY131091 LLU131091 LVQ131091 MFM131091 MPI131091 MZE131091 NJA131091 NSW131091 OCS131091 OMO131091 OWK131091 PGG131091 PQC131091 PZY131091 QJU131091 QTQ131091 RDM131091 RNI131091 RXE131091 SHA131091 SQW131091 TAS131091 TKO131091 TUK131091 UEG131091 UOC131091 UXY131091 VHU131091 VRQ131091 WBM131091 WLI131091 WVE131091 A196627 IS196627 SO196627 ACK196627 AMG196627 AWC196627 BFY196627 BPU196627 BZQ196627 CJM196627 CTI196627 DDE196627 DNA196627 DWW196627 EGS196627 EQO196627 FAK196627 FKG196627 FUC196627 GDY196627 GNU196627 GXQ196627 HHM196627 HRI196627 IBE196627 ILA196627 IUW196627 JES196627 JOO196627 JYK196627 KIG196627 KSC196627 LBY196627 LLU196627 LVQ196627 MFM196627 MPI196627 MZE196627 NJA196627 NSW196627 OCS196627 OMO196627 OWK196627 PGG196627 PQC196627 PZY196627 QJU196627 QTQ196627 RDM196627 RNI196627 RXE196627 SHA196627 SQW196627 TAS196627 TKO196627 TUK196627 UEG196627 UOC196627 UXY196627 VHU196627 VRQ196627 WBM196627 WLI196627 WVE196627 A262163 IS262163 SO262163 ACK262163 AMG262163 AWC262163 BFY262163 BPU262163 BZQ262163 CJM262163 CTI262163 DDE262163 DNA262163 DWW262163 EGS262163 EQO262163 FAK262163 FKG262163 FUC262163 GDY262163 GNU262163 GXQ262163 HHM262163 HRI262163 IBE262163 ILA262163 IUW262163 JES262163 JOO262163 JYK262163 KIG262163 KSC262163 LBY262163 LLU262163 LVQ262163 MFM262163 MPI262163 MZE262163 NJA262163 NSW262163 OCS262163 OMO262163 OWK262163 PGG262163 PQC262163 PZY262163 QJU262163 QTQ262163 RDM262163 RNI262163 RXE262163 SHA262163 SQW262163 TAS262163 TKO262163 TUK262163 UEG262163 UOC262163 UXY262163 VHU262163 VRQ262163 WBM262163 WLI262163 WVE262163 A327699 IS327699 SO327699 ACK327699 AMG327699 AWC327699 BFY327699 BPU327699 BZQ327699 CJM327699 CTI327699 DDE327699 DNA327699 DWW327699 EGS327699 EQO327699 FAK327699 FKG327699 FUC327699 GDY327699 GNU327699 GXQ327699 HHM327699 HRI327699 IBE327699 ILA327699 IUW327699 JES327699 JOO327699 JYK327699 KIG327699 KSC327699 LBY327699 LLU327699 LVQ327699 MFM327699 MPI327699 MZE327699 NJA327699 NSW327699 OCS327699 OMO327699 OWK327699 PGG327699 PQC327699 PZY327699 QJU327699 QTQ327699 RDM327699 RNI327699 RXE327699 SHA327699 SQW327699 TAS327699 TKO327699 TUK327699 UEG327699 UOC327699 UXY327699 VHU327699 VRQ327699 WBM327699 WLI327699 WVE327699 A393235 IS393235 SO393235 ACK393235 AMG393235 AWC393235 BFY393235 BPU393235 BZQ393235 CJM393235 CTI393235 DDE393235 DNA393235 DWW393235 EGS393235 EQO393235 FAK393235 FKG393235 FUC393235 GDY393235 GNU393235 GXQ393235 HHM393235 HRI393235 IBE393235 ILA393235 IUW393235 JES393235 JOO393235 JYK393235 KIG393235 KSC393235 LBY393235 LLU393235 LVQ393235 MFM393235 MPI393235 MZE393235 NJA393235 NSW393235 OCS393235 OMO393235 OWK393235 PGG393235 PQC393235 PZY393235 QJU393235 QTQ393235 RDM393235 RNI393235 RXE393235 SHA393235 SQW393235 TAS393235 TKO393235 TUK393235 UEG393235 UOC393235 UXY393235 VHU393235 VRQ393235 WBM393235 WLI393235 WVE393235 A458771 IS458771 SO458771 ACK458771 AMG458771 AWC458771 BFY458771 BPU458771 BZQ458771 CJM458771 CTI458771 DDE458771 DNA458771 DWW458771 EGS458771 EQO458771 FAK458771 FKG458771 FUC458771 GDY458771 GNU458771 GXQ458771 HHM458771 HRI458771 IBE458771 ILA458771 IUW458771 JES458771 JOO458771 JYK458771 KIG458771 KSC458771 LBY458771 LLU458771 LVQ458771 MFM458771 MPI458771 MZE458771 NJA458771 NSW458771 OCS458771 OMO458771 OWK458771 PGG458771 PQC458771 PZY458771 QJU458771 QTQ458771 RDM458771 RNI458771 RXE458771 SHA458771 SQW458771 TAS458771 TKO458771 TUK458771 UEG458771 UOC458771 UXY458771 VHU458771 VRQ458771 WBM458771 WLI458771 WVE458771 A524307 IS524307 SO524307 ACK524307 AMG524307 AWC524307 BFY524307 BPU524307 BZQ524307 CJM524307 CTI524307 DDE524307 DNA524307 DWW524307 EGS524307 EQO524307 FAK524307 FKG524307 FUC524307 GDY524307 GNU524307 GXQ524307 HHM524307 HRI524307 IBE524307 ILA524307 IUW524307 JES524307 JOO524307 JYK524307 KIG524307 KSC524307 LBY524307 LLU524307 LVQ524307 MFM524307 MPI524307 MZE524307 NJA524307 NSW524307 OCS524307 OMO524307 OWK524307 PGG524307 PQC524307 PZY524307 QJU524307 QTQ524307 RDM524307 RNI524307 RXE524307 SHA524307 SQW524307 TAS524307 TKO524307 TUK524307 UEG524307 UOC524307 UXY524307 VHU524307 VRQ524307 WBM524307 WLI524307 WVE524307 A589843 IS589843 SO589843 ACK589843 AMG589843 AWC589843 BFY589843 BPU589843 BZQ589843 CJM589843 CTI589843 DDE589843 DNA589843 DWW589843 EGS589843 EQO589843 FAK589843 FKG589843 FUC589843 GDY589843 GNU589843 GXQ589843 HHM589843 HRI589843 IBE589843 ILA589843 IUW589843 JES589843 JOO589843 JYK589843 KIG589843 KSC589843 LBY589843 LLU589843 LVQ589843 MFM589843 MPI589843 MZE589843 NJA589843 NSW589843 OCS589843 OMO589843 OWK589843 PGG589843 PQC589843 PZY589843 QJU589843 QTQ589843 RDM589843 RNI589843 RXE589843 SHA589843 SQW589843 TAS589843 TKO589843 TUK589843 UEG589843 UOC589843 UXY589843 VHU589843 VRQ589843 WBM589843 WLI589843 WVE589843 A655379 IS655379 SO655379 ACK655379 AMG655379 AWC655379 BFY655379 BPU655379 BZQ655379 CJM655379 CTI655379 DDE655379 DNA655379 DWW655379 EGS655379 EQO655379 FAK655379 FKG655379 FUC655379 GDY655379 GNU655379 GXQ655379 HHM655379 HRI655379 IBE655379 ILA655379 IUW655379 JES655379 JOO655379 JYK655379 KIG655379 KSC655379 LBY655379 LLU655379 LVQ655379 MFM655379 MPI655379 MZE655379 NJA655379 NSW655379 OCS655379 OMO655379 OWK655379 PGG655379 PQC655379 PZY655379 QJU655379 QTQ655379 RDM655379 RNI655379 RXE655379 SHA655379 SQW655379 TAS655379 TKO655379 TUK655379 UEG655379 UOC655379 UXY655379 VHU655379 VRQ655379 WBM655379 WLI655379 WVE655379 A720915 IS720915 SO720915 ACK720915 AMG720915 AWC720915 BFY720915 BPU720915 BZQ720915 CJM720915 CTI720915 DDE720915 DNA720915 DWW720915 EGS720915 EQO720915 FAK720915 FKG720915 FUC720915 GDY720915 GNU720915 GXQ720915 HHM720915 HRI720915 IBE720915 ILA720915 IUW720915 JES720915 JOO720915 JYK720915 KIG720915 KSC720915 LBY720915 LLU720915 LVQ720915 MFM720915 MPI720915 MZE720915 NJA720915 NSW720915 OCS720915 OMO720915 OWK720915 PGG720915 PQC720915 PZY720915 QJU720915 QTQ720915 RDM720915 RNI720915 RXE720915 SHA720915 SQW720915 TAS720915 TKO720915 TUK720915 UEG720915 UOC720915 UXY720915 VHU720915 VRQ720915 WBM720915 WLI720915 WVE720915 A786451 IS786451 SO786451 ACK786451 AMG786451 AWC786451 BFY786451 BPU786451 BZQ786451 CJM786451 CTI786451 DDE786451 DNA786451 DWW786451 EGS786451 EQO786451 FAK786451 FKG786451 FUC786451 GDY786451 GNU786451 GXQ786451 HHM786451 HRI786451 IBE786451 ILA786451 IUW786451 JES786451 JOO786451 JYK786451 KIG786451 KSC786451 LBY786451 LLU786451 LVQ786451 MFM786451 MPI786451 MZE786451 NJA786451 NSW786451 OCS786451 OMO786451 OWK786451 PGG786451 PQC786451 PZY786451 QJU786451 QTQ786451 RDM786451 RNI786451 RXE786451 SHA786451 SQW786451 TAS786451 TKO786451 TUK786451 UEG786451 UOC786451 UXY786451 VHU786451 VRQ786451 WBM786451 WLI786451 WVE786451 A851987 IS851987 SO851987 ACK851987 AMG851987 AWC851987 BFY851987 BPU851987 BZQ851987 CJM851987 CTI851987 DDE851987 DNA851987 DWW851987 EGS851987 EQO851987 FAK851987 FKG851987 FUC851987 GDY851987 GNU851987 GXQ851987 HHM851987 HRI851987 IBE851987 ILA851987 IUW851987 JES851987 JOO851987 JYK851987 KIG851987 KSC851987 LBY851987 LLU851987 LVQ851987 MFM851987 MPI851987 MZE851987 NJA851987 NSW851987 OCS851987 OMO851987 OWK851987 PGG851987 PQC851987 PZY851987 QJU851987 QTQ851987 RDM851987 RNI851987 RXE851987 SHA851987 SQW851987 TAS851987 TKO851987 TUK851987 UEG851987 UOC851987 UXY851987 VHU851987 VRQ851987 WBM851987 WLI851987 WVE851987 A917523 IS917523 SO917523 ACK917523 AMG917523 AWC917523 BFY917523 BPU917523 BZQ917523 CJM917523 CTI917523 DDE917523 DNA917523 DWW917523 EGS917523 EQO917523 FAK917523 FKG917523 FUC917523 GDY917523 GNU917523 GXQ917523 HHM917523 HRI917523 IBE917523 ILA917523 IUW917523 JES917523 JOO917523 JYK917523 KIG917523 KSC917523 LBY917523 LLU917523 LVQ917523 MFM917523 MPI917523 MZE917523 NJA917523 NSW917523 OCS917523 OMO917523 OWK917523 PGG917523 PQC917523 PZY917523 QJU917523 QTQ917523 RDM917523 RNI917523 RXE917523 SHA917523 SQW917523 TAS917523 TKO917523 TUK917523 UEG917523 UOC917523 UXY917523 VHU917523 VRQ917523 WBM917523 WLI917523 WVE917523 A983059 IS983059 SO983059 ACK983059 AMG983059 AWC983059 BFY983059 BPU983059 BZQ983059 CJM983059 CTI983059 DDE983059 DNA983059 DWW983059 EGS983059 EQO983059 FAK983059 FKG983059 FUC983059 GDY983059 GNU983059 GXQ983059 HHM983059 HRI983059 IBE983059 ILA983059 IUW983059 JES983059 JOO983059 JYK983059 KIG983059 KSC983059 LBY983059 LLU983059 LVQ983059 MFM983059 MPI983059 MZE983059 NJA983059 NSW983059 OCS983059 OMO983059 OWK983059 PGG983059 PQC983059 PZY983059 QJU983059 QTQ983059 RDM983059 RNI983059 RXE983059 SHA983059 SQW983059 TAS983059 TKO983059 TUK983059 UEG983059 UOC983059 UXY983059 VHU983059 VRQ983059 WBM983059 WLI983059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 type="decimal" allowBlank="1" showInputMessage="1" showErrorMessage="1" sqref="WVH983059 WLL983059 C65555 IV65555 SR65555 ACN65555 AMJ65555 AWF65555 BGB65555 BPX65555 BZT65555 CJP65555 CTL65555 DDH65555 DND65555 DWZ65555 EGV65555 EQR65555 FAN65555 FKJ65555 FUF65555 GEB65555 GNX65555 GXT65555 HHP65555 HRL65555 IBH65555 ILD65555 IUZ65555 JEV65555 JOR65555 JYN65555 KIJ65555 KSF65555 LCB65555 LLX65555 LVT65555 MFP65555 MPL65555 MZH65555 NJD65555 NSZ65555 OCV65555 OMR65555 OWN65555 PGJ65555 PQF65555 QAB65555 QJX65555 QTT65555 RDP65555 RNL65555 RXH65555 SHD65555 SQZ65555 TAV65555 TKR65555 TUN65555 UEJ65555 UOF65555 UYB65555 VHX65555 VRT65555 WBP65555 WLL65555 WVH65555 C131091 IV131091 SR131091 ACN131091 AMJ131091 AWF131091 BGB131091 BPX131091 BZT131091 CJP131091 CTL131091 DDH131091 DND131091 DWZ131091 EGV131091 EQR131091 FAN131091 FKJ131091 FUF131091 GEB131091 GNX131091 GXT131091 HHP131091 HRL131091 IBH131091 ILD131091 IUZ131091 JEV131091 JOR131091 JYN131091 KIJ131091 KSF131091 LCB131091 LLX131091 LVT131091 MFP131091 MPL131091 MZH131091 NJD131091 NSZ131091 OCV131091 OMR131091 OWN131091 PGJ131091 PQF131091 QAB131091 QJX131091 QTT131091 RDP131091 RNL131091 RXH131091 SHD131091 SQZ131091 TAV131091 TKR131091 TUN131091 UEJ131091 UOF131091 UYB131091 VHX131091 VRT131091 WBP131091 WLL131091 WVH131091 C196627 IV196627 SR196627 ACN196627 AMJ196627 AWF196627 BGB196627 BPX196627 BZT196627 CJP196627 CTL196627 DDH196627 DND196627 DWZ196627 EGV196627 EQR196627 FAN196627 FKJ196627 FUF196627 GEB196627 GNX196627 GXT196627 HHP196627 HRL196627 IBH196627 ILD196627 IUZ196627 JEV196627 JOR196627 JYN196627 KIJ196627 KSF196627 LCB196627 LLX196627 LVT196627 MFP196627 MPL196627 MZH196627 NJD196627 NSZ196627 OCV196627 OMR196627 OWN196627 PGJ196627 PQF196627 QAB196627 QJX196627 QTT196627 RDP196627 RNL196627 RXH196627 SHD196627 SQZ196627 TAV196627 TKR196627 TUN196627 UEJ196627 UOF196627 UYB196627 VHX196627 VRT196627 WBP196627 WLL196627 WVH196627 C262163 IV262163 SR262163 ACN262163 AMJ262163 AWF262163 BGB262163 BPX262163 BZT262163 CJP262163 CTL262163 DDH262163 DND262163 DWZ262163 EGV262163 EQR262163 FAN262163 FKJ262163 FUF262163 GEB262163 GNX262163 GXT262163 HHP262163 HRL262163 IBH262163 ILD262163 IUZ262163 JEV262163 JOR262163 JYN262163 KIJ262163 KSF262163 LCB262163 LLX262163 LVT262163 MFP262163 MPL262163 MZH262163 NJD262163 NSZ262163 OCV262163 OMR262163 OWN262163 PGJ262163 PQF262163 QAB262163 QJX262163 QTT262163 RDP262163 RNL262163 RXH262163 SHD262163 SQZ262163 TAV262163 TKR262163 TUN262163 UEJ262163 UOF262163 UYB262163 VHX262163 VRT262163 WBP262163 WLL262163 WVH262163 C327699 IV327699 SR327699 ACN327699 AMJ327699 AWF327699 BGB327699 BPX327699 BZT327699 CJP327699 CTL327699 DDH327699 DND327699 DWZ327699 EGV327699 EQR327699 FAN327699 FKJ327699 FUF327699 GEB327699 GNX327699 GXT327699 HHP327699 HRL327699 IBH327699 ILD327699 IUZ327699 JEV327699 JOR327699 JYN327699 KIJ327699 KSF327699 LCB327699 LLX327699 LVT327699 MFP327699 MPL327699 MZH327699 NJD327699 NSZ327699 OCV327699 OMR327699 OWN327699 PGJ327699 PQF327699 QAB327699 QJX327699 QTT327699 RDP327699 RNL327699 RXH327699 SHD327699 SQZ327699 TAV327699 TKR327699 TUN327699 UEJ327699 UOF327699 UYB327699 VHX327699 VRT327699 WBP327699 WLL327699 WVH327699 C393235 IV393235 SR393235 ACN393235 AMJ393235 AWF393235 BGB393235 BPX393235 BZT393235 CJP393235 CTL393235 DDH393235 DND393235 DWZ393235 EGV393235 EQR393235 FAN393235 FKJ393235 FUF393235 GEB393235 GNX393235 GXT393235 HHP393235 HRL393235 IBH393235 ILD393235 IUZ393235 JEV393235 JOR393235 JYN393235 KIJ393235 KSF393235 LCB393235 LLX393235 LVT393235 MFP393235 MPL393235 MZH393235 NJD393235 NSZ393235 OCV393235 OMR393235 OWN393235 PGJ393235 PQF393235 QAB393235 QJX393235 QTT393235 RDP393235 RNL393235 RXH393235 SHD393235 SQZ393235 TAV393235 TKR393235 TUN393235 UEJ393235 UOF393235 UYB393235 VHX393235 VRT393235 WBP393235 WLL393235 WVH393235 C458771 IV458771 SR458771 ACN458771 AMJ458771 AWF458771 BGB458771 BPX458771 BZT458771 CJP458771 CTL458771 DDH458771 DND458771 DWZ458771 EGV458771 EQR458771 FAN458771 FKJ458771 FUF458771 GEB458771 GNX458771 GXT458771 HHP458771 HRL458771 IBH458771 ILD458771 IUZ458771 JEV458771 JOR458771 JYN458771 KIJ458771 KSF458771 LCB458771 LLX458771 LVT458771 MFP458771 MPL458771 MZH458771 NJD458771 NSZ458771 OCV458771 OMR458771 OWN458771 PGJ458771 PQF458771 QAB458771 QJX458771 QTT458771 RDP458771 RNL458771 RXH458771 SHD458771 SQZ458771 TAV458771 TKR458771 TUN458771 UEJ458771 UOF458771 UYB458771 VHX458771 VRT458771 WBP458771 WLL458771 WVH458771 C524307 IV524307 SR524307 ACN524307 AMJ524307 AWF524307 BGB524307 BPX524307 BZT524307 CJP524307 CTL524307 DDH524307 DND524307 DWZ524307 EGV524307 EQR524307 FAN524307 FKJ524307 FUF524307 GEB524307 GNX524307 GXT524307 HHP524307 HRL524307 IBH524307 ILD524307 IUZ524307 JEV524307 JOR524307 JYN524307 KIJ524307 KSF524307 LCB524307 LLX524307 LVT524307 MFP524307 MPL524307 MZH524307 NJD524307 NSZ524307 OCV524307 OMR524307 OWN524307 PGJ524307 PQF524307 QAB524307 QJX524307 QTT524307 RDP524307 RNL524307 RXH524307 SHD524307 SQZ524307 TAV524307 TKR524307 TUN524307 UEJ524307 UOF524307 UYB524307 VHX524307 VRT524307 WBP524307 WLL524307 WVH524307 C589843 IV589843 SR589843 ACN589843 AMJ589843 AWF589843 BGB589843 BPX589843 BZT589843 CJP589843 CTL589843 DDH589843 DND589843 DWZ589843 EGV589843 EQR589843 FAN589843 FKJ589843 FUF589843 GEB589843 GNX589843 GXT589843 HHP589843 HRL589843 IBH589843 ILD589843 IUZ589843 JEV589843 JOR589843 JYN589843 KIJ589843 KSF589843 LCB589843 LLX589843 LVT589843 MFP589843 MPL589843 MZH589843 NJD589843 NSZ589843 OCV589843 OMR589843 OWN589843 PGJ589843 PQF589843 QAB589843 QJX589843 QTT589843 RDP589843 RNL589843 RXH589843 SHD589843 SQZ589843 TAV589843 TKR589843 TUN589843 UEJ589843 UOF589843 UYB589843 VHX589843 VRT589843 WBP589843 WLL589843 WVH589843 C655379 IV655379 SR655379 ACN655379 AMJ655379 AWF655379 BGB655379 BPX655379 BZT655379 CJP655379 CTL655379 DDH655379 DND655379 DWZ655379 EGV655379 EQR655379 FAN655379 FKJ655379 FUF655379 GEB655379 GNX655379 GXT655379 HHP655379 HRL655379 IBH655379 ILD655379 IUZ655379 JEV655379 JOR655379 JYN655379 KIJ655379 KSF655379 LCB655379 LLX655379 LVT655379 MFP655379 MPL655379 MZH655379 NJD655379 NSZ655379 OCV655379 OMR655379 OWN655379 PGJ655379 PQF655379 QAB655379 QJX655379 QTT655379 RDP655379 RNL655379 RXH655379 SHD655379 SQZ655379 TAV655379 TKR655379 TUN655379 UEJ655379 UOF655379 UYB655379 VHX655379 VRT655379 WBP655379 WLL655379 WVH655379 C720915 IV720915 SR720915 ACN720915 AMJ720915 AWF720915 BGB720915 BPX720915 BZT720915 CJP720915 CTL720915 DDH720915 DND720915 DWZ720915 EGV720915 EQR720915 FAN720915 FKJ720915 FUF720915 GEB720915 GNX720915 GXT720915 HHP720915 HRL720915 IBH720915 ILD720915 IUZ720915 JEV720915 JOR720915 JYN720915 KIJ720915 KSF720915 LCB720915 LLX720915 LVT720915 MFP720915 MPL720915 MZH720915 NJD720915 NSZ720915 OCV720915 OMR720915 OWN720915 PGJ720915 PQF720915 QAB720915 QJX720915 QTT720915 RDP720915 RNL720915 RXH720915 SHD720915 SQZ720915 TAV720915 TKR720915 TUN720915 UEJ720915 UOF720915 UYB720915 VHX720915 VRT720915 WBP720915 WLL720915 WVH720915 C786451 IV786451 SR786451 ACN786451 AMJ786451 AWF786451 BGB786451 BPX786451 BZT786451 CJP786451 CTL786451 DDH786451 DND786451 DWZ786451 EGV786451 EQR786451 FAN786451 FKJ786451 FUF786451 GEB786451 GNX786451 GXT786451 HHP786451 HRL786451 IBH786451 ILD786451 IUZ786451 JEV786451 JOR786451 JYN786451 KIJ786451 KSF786451 LCB786451 LLX786451 LVT786451 MFP786451 MPL786451 MZH786451 NJD786451 NSZ786451 OCV786451 OMR786451 OWN786451 PGJ786451 PQF786451 QAB786451 QJX786451 QTT786451 RDP786451 RNL786451 RXH786451 SHD786451 SQZ786451 TAV786451 TKR786451 TUN786451 UEJ786451 UOF786451 UYB786451 VHX786451 VRT786451 WBP786451 WLL786451 WVH786451 C851987 IV851987 SR851987 ACN851987 AMJ851987 AWF851987 BGB851987 BPX851987 BZT851987 CJP851987 CTL851987 DDH851987 DND851987 DWZ851987 EGV851987 EQR851987 FAN851987 FKJ851987 FUF851987 GEB851987 GNX851987 GXT851987 HHP851987 HRL851987 IBH851987 ILD851987 IUZ851987 JEV851987 JOR851987 JYN851987 KIJ851987 KSF851987 LCB851987 LLX851987 LVT851987 MFP851987 MPL851987 MZH851987 NJD851987 NSZ851987 OCV851987 OMR851987 OWN851987 PGJ851987 PQF851987 QAB851987 QJX851987 QTT851987 RDP851987 RNL851987 RXH851987 SHD851987 SQZ851987 TAV851987 TKR851987 TUN851987 UEJ851987 UOF851987 UYB851987 VHX851987 VRT851987 WBP851987 WLL851987 WVH851987 C917523 IV917523 SR917523 ACN917523 AMJ917523 AWF917523 BGB917523 BPX917523 BZT917523 CJP917523 CTL917523 DDH917523 DND917523 DWZ917523 EGV917523 EQR917523 FAN917523 FKJ917523 FUF917523 GEB917523 GNX917523 GXT917523 HHP917523 HRL917523 IBH917523 ILD917523 IUZ917523 JEV917523 JOR917523 JYN917523 KIJ917523 KSF917523 LCB917523 LLX917523 LVT917523 MFP917523 MPL917523 MZH917523 NJD917523 NSZ917523 OCV917523 OMR917523 OWN917523 PGJ917523 PQF917523 QAB917523 QJX917523 QTT917523 RDP917523 RNL917523 RXH917523 SHD917523 SQZ917523 TAV917523 TKR917523 TUN917523 UEJ917523 UOF917523 UYB917523 VHX917523 VRT917523 WBP917523 WLL917523 WVH917523 C983059 IV983059 SR983059 ACN983059 AMJ983059 AWF983059 BGB983059 BPX983059 BZT983059 CJP983059 CTL983059 DDH983059 DND983059 DWZ983059 EGV983059 EQR983059 FAN983059 FKJ983059 FUF983059 GEB983059 GNX983059 GXT983059 HHP983059 HRL983059 IBH983059 ILD983059 IUZ983059 JEV983059 JOR983059 JYN983059 KIJ983059 KSF983059 LCB983059 LLX983059 LVT983059 MFP983059 MPL983059 MZH983059 NJD983059 NSZ983059 OCV983059 OMR983059 OWN983059 PGJ983059 PQF983059 QAB983059 QJX983059 QTT983059 RDP983059 RNL983059 RXH983059 SHD983059 SQZ983059 TAV983059 TKR983059 TUN983059 UEJ983059 UOF983059 UYB983059 VHX983059 VRT983059 WBP983059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s>
  <pageMargins left="0.7" right="0.7" top="0.75" bottom="0.75" header="0.3" footer="0.3"/>
  <pageSetup orientation="portrait" horizontalDpi="4294967295" verticalDpi="4294967295"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2:Z142"/>
  <sheetViews>
    <sheetView topLeftCell="H38" zoomScale="85" zoomScaleNormal="85" workbookViewId="0">
      <selection activeCell="Q48" sqref="Q48"/>
    </sheetView>
  </sheetViews>
  <sheetFormatPr baseColWidth="10" defaultRowHeight="15" x14ac:dyDescent="0.25"/>
  <cols>
    <col min="1" max="1" width="3.140625" style="44" bestFit="1" customWidth="1"/>
    <col min="2" max="2" width="73.85546875" style="44"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22.7109375" style="44" customWidth="1"/>
    <col min="12" max="12" width="64.7109375" style="44" customWidth="1"/>
    <col min="13" max="13" width="18.7109375" style="44" customWidth="1"/>
    <col min="14" max="14" width="22.140625" style="44" customWidth="1"/>
    <col min="15" max="15" width="26.140625" style="44" customWidth="1"/>
    <col min="16" max="16" width="28.140625" style="44" customWidth="1"/>
    <col min="17" max="17" width="30.8554687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244</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240</v>
      </c>
      <c r="C10" s="420" t="s">
        <v>653</v>
      </c>
      <c r="D10" s="420"/>
      <c r="E10" s="421"/>
      <c r="F10" s="1"/>
      <c r="G10" s="1"/>
      <c r="H10" s="1"/>
      <c r="I10" s="1"/>
      <c r="J10" s="1"/>
      <c r="K10" s="1"/>
      <c r="L10" s="1"/>
      <c r="M10" s="1"/>
      <c r="N10" s="2"/>
    </row>
    <row r="11" spans="2:16" ht="16.5" thickBot="1" x14ac:dyDescent="0.3">
      <c r="B11" s="47" t="s">
        <v>8</v>
      </c>
      <c r="C11" s="48" t="s">
        <v>559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x14ac:dyDescent="0.25">
      <c r="B14" s="490" t="s">
        <v>97</v>
      </c>
      <c r="C14" s="490"/>
      <c r="D14" s="156" t="s">
        <v>11</v>
      </c>
      <c r="E14" s="156" t="s">
        <v>12</v>
      </c>
      <c r="F14" s="156" t="s">
        <v>28</v>
      </c>
      <c r="G14" s="63"/>
      <c r="I14" s="56"/>
      <c r="J14" s="56"/>
      <c r="K14" s="56"/>
      <c r="L14" s="56"/>
      <c r="M14" s="56"/>
      <c r="N14" s="55"/>
    </row>
    <row r="15" spans="2:16" x14ac:dyDescent="0.25">
      <c r="B15" s="490"/>
      <c r="C15" s="490"/>
      <c r="D15" s="156">
        <v>1</v>
      </c>
      <c r="E15" s="3">
        <v>1385234500</v>
      </c>
      <c r="F15" s="131">
        <f>260+300</f>
        <v>560</v>
      </c>
      <c r="G15" s="63"/>
      <c r="I15" s="57"/>
      <c r="J15" s="57"/>
      <c r="K15" s="57"/>
      <c r="L15" s="57"/>
      <c r="M15" s="57"/>
      <c r="N15" s="55"/>
    </row>
    <row r="16" spans="2:16" x14ac:dyDescent="0.25">
      <c r="B16" s="490"/>
      <c r="C16" s="490"/>
      <c r="D16" s="156">
        <v>9</v>
      </c>
      <c r="E16" s="3">
        <v>3274211322</v>
      </c>
      <c r="F16" s="131">
        <f>244+1250</f>
        <v>1494</v>
      </c>
      <c r="G16" s="63"/>
      <c r="I16" s="57"/>
      <c r="J16" s="57"/>
      <c r="K16" s="57"/>
      <c r="L16" s="57"/>
      <c r="M16" s="57"/>
      <c r="N16" s="55"/>
    </row>
    <row r="17" spans="1:14" x14ac:dyDescent="0.25">
      <c r="B17" s="490"/>
      <c r="C17" s="490"/>
      <c r="D17" s="156">
        <v>19</v>
      </c>
      <c r="E17" s="3">
        <v>1206358774</v>
      </c>
      <c r="F17" s="131">
        <f>98+450</f>
        <v>548</v>
      </c>
      <c r="G17" s="63"/>
      <c r="I17" s="57"/>
      <c r="J17" s="57"/>
      <c r="K17" s="57"/>
      <c r="L17" s="57"/>
      <c r="M17" s="57"/>
      <c r="N17" s="55"/>
    </row>
    <row r="18" spans="1:14" x14ac:dyDescent="0.25">
      <c r="B18" s="490"/>
      <c r="C18" s="490"/>
      <c r="D18" s="156">
        <v>3</v>
      </c>
      <c r="E18" s="3">
        <v>733261808</v>
      </c>
      <c r="F18" s="131">
        <f>116+200</f>
        <v>316</v>
      </c>
      <c r="G18" s="63"/>
      <c r="H18" s="58"/>
      <c r="I18" s="57"/>
      <c r="J18" s="57"/>
      <c r="K18" s="57"/>
      <c r="L18" s="57"/>
      <c r="M18" s="57"/>
      <c r="N18" s="59"/>
    </row>
    <row r="19" spans="1:14" x14ac:dyDescent="0.25">
      <c r="B19" s="490"/>
      <c r="C19" s="490"/>
      <c r="D19" s="156">
        <v>5</v>
      </c>
      <c r="E19" s="3">
        <v>1252968600</v>
      </c>
      <c r="F19" s="131">
        <v>600</v>
      </c>
      <c r="G19" s="63"/>
      <c r="H19" s="58"/>
      <c r="I19" s="57"/>
      <c r="J19" s="57"/>
      <c r="K19" s="57"/>
      <c r="L19" s="57"/>
      <c r="M19" s="57"/>
      <c r="N19" s="59"/>
    </row>
    <row r="20" spans="1:14" x14ac:dyDescent="0.25">
      <c r="B20" s="490"/>
      <c r="C20" s="490"/>
      <c r="D20" s="156">
        <v>8</v>
      </c>
      <c r="E20" s="3">
        <v>639730710</v>
      </c>
      <c r="F20" s="131">
        <f>150+120</f>
        <v>270</v>
      </c>
      <c r="G20" s="63"/>
      <c r="H20" s="58"/>
      <c r="I20" s="57"/>
      <c r="J20" s="57"/>
      <c r="K20" s="57"/>
      <c r="L20" s="57"/>
      <c r="M20" s="57"/>
      <c r="N20" s="59"/>
    </row>
    <row r="21" spans="1:14" x14ac:dyDescent="0.25">
      <c r="B21" s="474" t="s">
        <v>13</v>
      </c>
      <c r="C21" s="475"/>
      <c r="D21" s="156"/>
      <c r="E21" s="3">
        <f>SUM(E15:E20)</f>
        <v>8491765714</v>
      </c>
      <c r="F21" s="131">
        <f>SUM(F15:F20)</f>
        <v>3788</v>
      </c>
      <c r="G21" s="63"/>
      <c r="H21" s="58"/>
      <c r="I21" s="54"/>
      <c r="J21" s="54"/>
      <c r="K21" s="54"/>
      <c r="L21" s="54"/>
      <c r="M21" s="54"/>
      <c r="N21" s="59"/>
    </row>
    <row r="22" spans="1:14" ht="45" x14ac:dyDescent="0.25">
      <c r="B22" s="6" t="s">
        <v>14</v>
      </c>
      <c r="C22" s="6" t="s">
        <v>98</v>
      </c>
      <c r="E22" s="56"/>
      <c r="F22" s="42"/>
      <c r="G22" s="63"/>
      <c r="H22" s="56"/>
      <c r="I22" s="61"/>
      <c r="J22" s="61"/>
      <c r="K22" s="61"/>
      <c r="L22" s="61"/>
      <c r="M22" s="61"/>
    </row>
    <row r="23" spans="1:14" x14ac:dyDescent="0.25">
      <c r="C23" s="5">
        <f>+F20*80%</f>
        <v>216</v>
      </c>
      <c r="D23" s="57"/>
      <c r="E23" s="4">
        <f>+E20</f>
        <v>639730710</v>
      </c>
      <c r="F23" s="42"/>
      <c r="G23" s="63"/>
      <c r="H23" s="63"/>
      <c r="I23" s="64"/>
      <c r="J23" s="64"/>
      <c r="K23" s="64"/>
      <c r="L23" s="64"/>
      <c r="M23" s="64"/>
    </row>
    <row r="24" spans="1:14" x14ac:dyDescent="0.25">
      <c r="A24" s="65"/>
      <c r="C24" s="66"/>
      <c r="D24" s="57"/>
      <c r="E24" s="67"/>
      <c r="F24" s="63"/>
      <c r="G24" s="63"/>
      <c r="H24" s="63"/>
      <c r="I24" s="64"/>
      <c r="J24" s="64"/>
      <c r="K24" s="64"/>
      <c r="L24" s="64"/>
      <c r="M24" s="64"/>
    </row>
    <row r="25" spans="1:14" x14ac:dyDescent="0.25">
      <c r="A25" s="65"/>
      <c r="C25" s="66"/>
      <c r="D25" s="57"/>
      <c r="E25" s="67"/>
      <c r="F25" s="63"/>
      <c r="G25" s="63"/>
      <c r="H25" s="63"/>
      <c r="I25" s="64"/>
      <c r="J25" s="64"/>
      <c r="K25" s="64"/>
      <c r="L25" s="64"/>
      <c r="M25" s="64"/>
    </row>
    <row r="26" spans="1:14" x14ac:dyDescent="0.25">
      <c r="A26" s="65"/>
      <c r="B26" s="68" t="s">
        <v>134</v>
      </c>
      <c r="C26" s="42"/>
      <c r="D26" s="42"/>
      <c r="E26" s="42"/>
      <c r="F26" s="42"/>
      <c r="G26" s="42"/>
      <c r="H26" s="42"/>
      <c r="I26" s="54"/>
      <c r="J26" s="54"/>
      <c r="K26" s="54"/>
      <c r="L26" s="54"/>
      <c r="M26" s="54"/>
      <c r="N26" s="55"/>
    </row>
    <row r="27" spans="1:14" x14ac:dyDescent="0.25">
      <c r="A27" s="65"/>
      <c r="B27" s="42"/>
      <c r="C27" s="42"/>
      <c r="D27" s="42"/>
      <c r="E27" s="42"/>
      <c r="F27" s="42"/>
      <c r="G27" s="42"/>
      <c r="H27" s="42"/>
      <c r="I27" s="54"/>
      <c r="J27" s="54"/>
      <c r="K27" s="54"/>
      <c r="L27" s="54"/>
      <c r="M27" s="54"/>
      <c r="N27" s="55"/>
    </row>
    <row r="28" spans="1:14" x14ac:dyDescent="0.25">
      <c r="A28" s="65"/>
      <c r="B28" s="22" t="s">
        <v>32</v>
      </c>
      <c r="C28" s="22" t="s">
        <v>135</v>
      </c>
      <c r="D28" s="22" t="s">
        <v>136</v>
      </c>
      <c r="E28" s="42"/>
      <c r="F28" s="42"/>
      <c r="G28" s="42"/>
      <c r="H28" s="42"/>
      <c r="I28" s="54"/>
      <c r="J28" s="54"/>
      <c r="K28" s="54"/>
      <c r="L28" s="54"/>
      <c r="M28" s="54"/>
      <c r="N28" s="55"/>
    </row>
    <row r="29" spans="1:14" x14ac:dyDescent="0.25">
      <c r="A29" s="65"/>
      <c r="B29" s="69" t="s">
        <v>137</v>
      </c>
      <c r="C29" s="153"/>
      <c r="D29" s="203" t="s">
        <v>772</v>
      </c>
      <c r="E29" s="42"/>
      <c r="F29" s="42"/>
      <c r="G29" s="42"/>
      <c r="H29" s="42"/>
      <c r="I29" s="54"/>
      <c r="J29" s="54"/>
      <c r="K29" s="54"/>
      <c r="L29" s="54"/>
      <c r="M29" s="54"/>
      <c r="N29" s="55"/>
    </row>
    <row r="30" spans="1:14" x14ac:dyDescent="0.25">
      <c r="A30" s="65"/>
      <c r="B30" s="69" t="s">
        <v>138</v>
      </c>
      <c r="C30" s="153" t="s">
        <v>68</v>
      </c>
      <c r="D30" s="203"/>
      <c r="E30" s="42"/>
      <c r="F30" s="42"/>
      <c r="G30" s="42"/>
      <c r="H30" s="42"/>
      <c r="I30" s="54"/>
      <c r="J30" s="54"/>
      <c r="K30" s="54"/>
      <c r="L30" s="54"/>
      <c r="M30" s="54"/>
      <c r="N30" s="55"/>
    </row>
    <row r="31" spans="1:14" x14ac:dyDescent="0.25">
      <c r="A31" s="65"/>
      <c r="B31" s="69" t="s">
        <v>139</v>
      </c>
      <c r="C31" s="153" t="s">
        <v>68</v>
      </c>
      <c r="D31" s="203"/>
      <c r="E31" s="42"/>
      <c r="F31" s="42"/>
      <c r="G31" s="42"/>
      <c r="H31" s="42"/>
      <c r="I31" s="54"/>
      <c r="J31" s="54"/>
      <c r="K31" s="54"/>
      <c r="L31" s="54"/>
      <c r="M31" s="54"/>
      <c r="N31" s="55"/>
    </row>
    <row r="32" spans="1:14" x14ac:dyDescent="0.25">
      <c r="A32" s="65"/>
      <c r="B32" s="69" t="s">
        <v>140</v>
      </c>
      <c r="C32" s="153"/>
      <c r="D32" s="203"/>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68" t="s">
        <v>141</v>
      </c>
      <c r="C35" s="42"/>
      <c r="D35" s="42"/>
      <c r="E35" s="42"/>
      <c r="F35" s="42"/>
      <c r="G35" s="42"/>
      <c r="H35" s="42"/>
      <c r="I35" s="54"/>
      <c r="J35" s="54"/>
      <c r="K35" s="54"/>
      <c r="L35" s="54"/>
      <c r="M35" s="54"/>
      <c r="N35" s="55"/>
    </row>
    <row r="36" spans="1:26" x14ac:dyDescent="0.25">
      <c r="A36" s="65"/>
      <c r="B36" s="42"/>
      <c r="C36" s="42"/>
      <c r="D36" s="42"/>
      <c r="E36" s="42"/>
      <c r="F36" s="42"/>
      <c r="G36" s="42"/>
      <c r="H36" s="42"/>
      <c r="I36" s="54"/>
      <c r="J36" s="54"/>
      <c r="K36" s="54"/>
      <c r="L36" s="54"/>
      <c r="M36" s="54"/>
      <c r="N36" s="55"/>
    </row>
    <row r="37" spans="1:26" x14ac:dyDescent="0.25">
      <c r="A37" s="65"/>
      <c r="B37" s="42"/>
      <c r="C37" s="42"/>
      <c r="D37" s="42"/>
      <c r="E37" s="42"/>
      <c r="F37" s="42"/>
      <c r="G37" s="42"/>
      <c r="H37" s="42"/>
      <c r="I37" s="54"/>
      <c r="J37" s="54"/>
      <c r="K37" s="54"/>
      <c r="L37" s="54"/>
      <c r="M37" s="54"/>
      <c r="N37" s="55"/>
    </row>
    <row r="38" spans="1:26" x14ac:dyDescent="0.25">
      <c r="A38" s="65"/>
      <c r="B38" s="22" t="s">
        <v>32</v>
      </c>
      <c r="C38" s="22" t="s">
        <v>57</v>
      </c>
      <c r="D38" s="21" t="s">
        <v>50</v>
      </c>
      <c r="E38" s="21" t="s">
        <v>15</v>
      </c>
      <c r="F38" s="42"/>
      <c r="G38" s="42"/>
      <c r="H38" s="42"/>
      <c r="I38" s="54"/>
      <c r="J38" s="54"/>
      <c r="K38" s="54"/>
      <c r="L38" s="54"/>
      <c r="M38" s="54"/>
      <c r="N38" s="55"/>
    </row>
    <row r="39" spans="1:26" ht="28.5" x14ac:dyDescent="0.25">
      <c r="A39" s="65"/>
      <c r="B39" s="70" t="s">
        <v>142</v>
      </c>
      <c r="C39" s="71">
        <v>40</v>
      </c>
      <c r="D39" s="153">
        <f>E109</f>
        <v>0</v>
      </c>
      <c r="E39" s="422">
        <f>+D39+D40</f>
        <v>0</v>
      </c>
      <c r="F39" s="42"/>
      <c r="G39" s="42"/>
      <c r="H39" s="42"/>
      <c r="I39" s="54"/>
      <c r="J39" s="54"/>
      <c r="K39" s="54"/>
      <c r="L39" s="54"/>
      <c r="M39" s="54"/>
      <c r="N39" s="55"/>
    </row>
    <row r="40" spans="1:26" ht="57" x14ac:dyDescent="0.25">
      <c r="A40" s="65"/>
      <c r="B40" s="70" t="s">
        <v>143</v>
      </c>
      <c r="C40" s="71">
        <v>60</v>
      </c>
      <c r="D40" s="153">
        <f>F133</f>
        <v>0</v>
      </c>
      <c r="E40" s="423"/>
      <c r="F40" s="42"/>
      <c r="G40" s="42"/>
      <c r="H40" s="42"/>
      <c r="I40" s="54"/>
      <c r="J40" s="54"/>
      <c r="K40" s="54"/>
      <c r="L40" s="54"/>
      <c r="M40" s="54"/>
      <c r="N40" s="55"/>
    </row>
    <row r="41" spans="1:26" x14ac:dyDescent="0.25">
      <c r="A41" s="65"/>
      <c r="C41" s="66"/>
      <c r="D41" s="57"/>
      <c r="E41" s="67"/>
      <c r="F41" s="63"/>
      <c r="G41" s="63"/>
      <c r="H41" s="63"/>
      <c r="I41" s="64"/>
      <c r="J41" s="64"/>
      <c r="K41" s="64"/>
      <c r="L41" s="64"/>
      <c r="M41" s="64"/>
    </row>
    <row r="42" spans="1:26" x14ac:dyDescent="0.25">
      <c r="A42" s="65"/>
      <c r="C42" s="66"/>
      <c r="D42" s="57"/>
      <c r="E42" s="67"/>
      <c r="F42" s="63"/>
      <c r="G42" s="63"/>
      <c r="H42" s="63"/>
      <c r="I42" s="64"/>
      <c r="J42" s="64"/>
      <c r="K42" s="64"/>
      <c r="L42" s="64"/>
      <c r="M42" s="64"/>
    </row>
    <row r="43" spans="1:26" x14ac:dyDescent="0.25">
      <c r="A43" s="65"/>
      <c r="C43" s="66"/>
      <c r="D43" s="57"/>
      <c r="E43" s="67"/>
      <c r="F43" s="63"/>
      <c r="G43" s="63"/>
      <c r="H43" s="63"/>
      <c r="I43" s="64"/>
      <c r="J43" s="64"/>
      <c r="K43" s="64"/>
      <c r="L43" s="64"/>
      <c r="M43" s="64"/>
    </row>
    <row r="44" spans="1:26" ht="53.25" customHeight="1" thickBot="1" x14ac:dyDescent="0.3">
      <c r="M44" s="424" t="s">
        <v>34</v>
      </c>
      <c r="N44" s="424"/>
    </row>
    <row r="45" spans="1:26" x14ac:dyDescent="0.25">
      <c r="B45" s="68" t="s">
        <v>29</v>
      </c>
      <c r="M45" s="73"/>
      <c r="N45" s="73"/>
    </row>
    <row r="46" spans="1:26" ht="15.75" thickBot="1" x14ac:dyDescent="0.3">
      <c r="M46" s="73"/>
      <c r="N46" s="73"/>
    </row>
    <row r="47" spans="1:26" s="54" customFormat="1" ht="60" x14ac:dyDescent="0.25">
      <c r="B47" s="18" t="s">
        <v>144</v>
      </c>
      <c r="C47" s="18" t="s">
        <v>145</v>
      </c>
      <c r="D47" s="18" t="s">
        <v>146</v>
      </c>
      <c r="E47" s="18" t="s">
        <v>44</v>
      </c>
      <c r="F47" s="18" t="s">
        <v>21</v>
      </c>
      <c r="G47" s="18" t="s">
        <v>99</v>
      </c>
      <c r="H47" s="18" t="s">
        <v>16</v>
      </c>
      <c r="I47" s="18" t="s">
        <v>9</v>
      </c>
      <c r="J47" s="18" t="s">
        <v>30</v>
      </c>
      <c r="K47" s="18" t="s">
        <v>60</v>
      </c>
      <c r="L47" s="18" t="s">
        <v>19</v>
      </c>
      <c r="M47" s="17" t="s">
        <v>25</v>
      </c>
      <c r="N47" s="18" t="s">
        <v>147</v>
      </c>
      <c r="O47" s="18" t="s">
        <v>35</v>
      </c>
      <c r="P47" s="18" t="s">
        <v>10</v>
      </c>
      <c r="Q47" s="18" t="s">
        <v>18</v>
      </c>
    </row>
    <row r="48" spans="1:26" s="86" customFormat="1" ht="30" x14ac:dyDescent="0.25">
      <c r="A48" s="74">
        <v>1</v>
      </c>
      <c r="B48" s="75" t="s">
        <v>244</v>
      </c>
      <c r="C48" s="76" t="s">
        <v>245</v>
      </c>
      <c r="D48" s="75" t="s">
        <v>246</v>
      </c>
      <c r="E48" s="137" t="s">
        <v>247</v>
      </c>
      <c r="F48" s="78" t="s">
        <v>135</v>
      </c>
      <c r="G48" s="79"/>
      <c r="H48" s="81">
        <v>40953</v>
      </c>
      <c r="I48" s="81">
        <v>41257</v>
      </c>
      <c r="J48" s="81" t="s">
        <v>136</v>
      </c>
      <c r="K48" s="134">
        <v>0</v>
      </c>
      <c r="L48" s="134">
        <v>11</v>
      </c>
      <c r="M48" s="139">
        <v>1256</v>
      </c>
      <c r="N48" s="82"/>
      <c r="O48" s="83">
        <v>4513000000</v>
      </c>
      <c r="P48" s="83" t="s">
        <v>248</v>
      </c>
      <c r="Q48" s="84" t="s">
        <v>657</v>
      </c>
      <c r="R48" s="85"/>
      <c r="S48" s="85"/>
      <c r="T48" s="85"/>
      <c r="U48" s="85"/>
      <c r="V48" s="85"/>
      <c r="W48" s="85"/>
      <c r="X48" s="85"/>
      <c r="Y48" s="85"/>
      <c r="Z48" s="85"/>
    </row>
    <row r="49" spans="1:26" s="86" customFormat="1" ht="45" x14ac:dyDescent="0.25">
      <c r="A49" s="74">
        <v>2</v>
      </c>
      <c r="B49" s="75" t="s">
        <v>244</v>
      </c>
      <c r="C49" s="76" t="s">
        <v>245</v>
      </c>
      <c r="D49" s="75" t="s">
        <v>560</v>
      </c>
      <c r="E49" s="138">
        <v>2131185</v>
      </c>
      <c r="F49" s="78" t="s">
        <v>135</v>
      </c>
      <c r="G49" s="79"/>
      <c r="H49" s="81">
        <v>41381</v>
      </c>
      <c r="I49" s="81">
        <v>41455</v>
      </c>
      <c r="J49" s="81" t="s">
        <v>136</v>
      </c>
      <c r="K49" s="134">
        <v>2</v>
      </c>
      <c r="L49" s="134">
        <v>2</v>
      </c>
      <c r="M49" s="139">
        <v>60</v>
      </c>
      <c r="N49" s="82"/>
      <c r="O49" s="83">
        <v>16609257</v>
      </c>
      <c r="P49" s="83" t="s">
        <v>654</v>
      </c>
      <c r="Q49" s="84"/>
      <c r="R49" s="85"/>
      <c r="S49" s="85"/>
      <c r="T49" s="85"/>
      <c r="U49" s="85"/>
      <c r="V49" s="85"/>
      <c r="W49" s="85"/>
      <c r="X49" s="85"/>
      <c r="Y49" s="85"/>
      <c r="Z49" s="85"/>
    </row>
    <row r="50" spans="1:26" s="86" customFormat="1" ht="45" x14ac:dyDescent="0.25">
      <c r="A50" s="74">
        <v>3</v>
      </c>
      <c r="B50" s="75" t="s">
        <v>244</v>
      </c>
      <c r="C50" s="76" t="s">
        <v>245</v>
      </c>
      <c r="D50" s="75" t="s">
        <v>560</v>
      </c>
      <c r="E50" s="138">
        <v>2131184</v>
      </c>
      <c r="F50" s="78" t="s">
        <v>135</v>
      </c>
      <c r="G50" s="79"/>
      <c r="H50" s="81">
        <v>41381</v>
      </c>
      <c r="I50" s="81">
        <v>41455</v>
      </c>
      <c r="J50" s="81" t="s">
        <v>136</v>
      </c>
      <c r="K50" s="134">
        <v>0</v>
      </c>
      <c r="L50" s="134">
        <v>2</v>
      </c>
      <c r="M50" s="139">
        <v>59</v>
      </c>
      <c r="N50" s="82"/>
      <c r="O50" s="83">
        <v>16332874</v>
      </c>
      <c r="P50" s="83" t="s">
        <v>655</v>
      </c>
      <c r="Q50" s="84"/>
      <c r="R50" s="85"/>
      <c r="S50" s="85"/>
      <c r="T50" s="85"/>
      <c r="U50" s="85"/>
      <c r="V50" s="85"/>
      <c r="W50" s="85"/>
      <c r="X50" s="85"/>
      <c r="Y50" s="85"/>
      <c r="Z50" s="85"/>
    </row>
    <row r="51" spans="1:26" s="86" customFormat="1" ht="45" x14ac:dyDescent="0.25">
      <c r="A51" s="74">
        <v>4</v>
      </c>
      <c r="B51" s="75" t="s">
        <v>244</v>
      </c>
      <c r="C51" s="76" t="s">
        <v>245</v>
      </c>
      <c r="D51" s="75" t="s">
        <v>560</v>
      </c>
      <c r="E51" s="138">
        <v>2131178</v>
      </c>
      <c r="F51" s="78" t="s">
        <v>135</v>
      </c>
      <c r="G51" s="79"/>
      <c r="H51" s="81">
        <v>41381</v>
      </c>
      <c r="I51" s="81">
        <v>41455</v>
      </c>
      <c r="J51" s="81" t="s">
        <v>136</v>
      </c>
      <c r="K51" s="134">
        <v>0</v>
      </c>
      <c r="L51" s="134">
        <v>2</v>
      </c>
      <c r="M51" s="139">
        <v>208</v>
      </c>
      <c r="N51" s="82"/>
      <c r="O51" s="83">
        <v>88518970</v>
      </c>
      <c r="P51" s="83" t="s">
        <v>656</v>
      </c>
      <c r="Q51" s="84"/>
      <c r="R51" s="85"/>
      <c r="S51" s="85"/>
      <c r="T51" s="85"/>
      <c r="U51" s="85"/>
      <c r="V51" s="85"/>
      <c r="W51" s="85"/>
      <c r="X51" s="85"/>
      <c r="Y51" s="85"/>
      <c r="Z51" s="85"/>
    </row>
    <row r="52" spans="1:26" s="86" customFormat="1" ht="45" x14ac:dyDescent="0.25">
      <c r="A52" s="74">
        <v>5</v>
      </c>
      <c r="B52" s="75" t="s">
        <v>244</v>
      </c>
      <c r="C52" s="75" t="s">
        <v>244</v>
      </c>
      <c r="D52" s="75" t="s">
        <v>610</v>
      </c>
      <c r="E52" s="138">
        <v>148</v>
      </c>
      <c r="F52" s="78" t="s">
        <v>135</v>
      </c>
      <c r="G52" s="79"/>
      <c r="H52" s="81">
        <v>41518</v>
      </c>
      <c r="I52" s="81">
        <v>41943</v>
      </c>
      <c r="J52" s="81" t="s">
        <v>136</v>
      </c>
      <c r="K52" s="134">
        <v>0</v>
      </c>
      <c r="L52" s="134">
        <v>2</v>
      </c>
      <c r="M52" s="139">
        <v>570</v>
      </c>
      <c r="N52" s="82"/>
      <c r="O52" s="83">
        <v>1170603315</v>
      </c>
      <c r="P52" s="83" t="s">
        <v>659</v>
      </c>
      <c r="Q52" s="84" t="s">
        <v>658</v>
      </c>
      <c r="R52" s="85"/>
      <c r="S52" s="85"/>
      <c r="T52" s="85"/>
      <c r="U52" s="85"/>
      <c r="V52" s="85"/>
      <c r="W52" s="85"/>
      <c r="X52" s="85"/>
      <c r="Y52" s="85"/>
      <c r="Z52" s="85"/>
    </row>
    <row r="53" spans="1:26" s="86" customFormat="1" x14ac:dyDescent="0.25">
      <c r="A53" s="74"/>
      <c r="B53" s="141" t="s">
        <v>15</v>
      </c>
      <c r="C53" s="76"/>
      <c r="D53" s="75"/>
      <c r="E53" s="138"/>
      <c r="F53" s="78"/>
      <c r="G53" s="79"/>
      <c r="H53" s="81"/>
      <c r="I53" s="81"/>
      <c r="J53" s="81"/>
      <c r="K53" s="171">
        <f>SUM(K48:K52)</f>
        <v>2</v>
      </c>
      <c r="L53" s="172">
        <f>SUM(L48:L52)</f>
        <v>19</v>
      </c>
      <c r="M53" s="140">
        <f>+M49+M50+M51</f>
        <v>327</v>
      </c>
      <c r="N53" s="88">
        <f>SUM(N48:N48)</f>
        <v>0</v>
      </c>
      <c r="O53" s="83"/>
      <c r="P53" s="83"/>
      <c r="Q53" s="90"/>
    </row>
    <row r="54" spans="1:26" x14ac:dyDescent="0.25">
      <c r="E54" s="91"/>
    </row>
    <row r="55" spans="1:26" x14ac:dyDescent="0.25">
      <c r="B55" s="425" t="s">
        <v>27</v>
      </c>
      <c r="C55" s="425" t="s">
        <v>26</v>
      </c>
      <c r="D55" s="427" t="s">
        <v>33</v>
      </c>
      <c r="E55" s="427"/>
    </row>
    <row r="56" spans="1:26" x14ac:dyDescent="0.25">
      <c r="B56" s="426"/>
      <c r="C56" s="426"/>
      <c r="D56" s="157" t="s">
        <v>135</v>
      </c>
      <c r="E56" s="93" t="s">
        <v>136</v>
      </c>
    </row>
    <row r="57" spans="1:26" ht="18.75" x14ac:dyDescent="0.25">
      <c r="B57" s="94" t="s">
        <v>20</v>
      </c>
      <c r="C57" s="95" t="s">
        <v>611</v>
      </c>
      <c r="D57" s="153"/>
      <c r="E57" s="203" t="s">
        <v>167</v>
      </c>
      <c r="F57" s="96"/>
      <c r="G57" s="96"/>
      <c r="H57" s="96"/>
      <c r="I57" s="96"/>
      <c r="J57" s="96"/>
      <c r="K57" s="96"/>
      <c r="L57" s="96"/>
      <c r="M57" s="96"/>
    </row>
    <row r="58" spans="1:26" x14ac:dyDescent="0.25">
      <c r="B58" s="94" t="s">
        <v>24</v>
      </c>
      <c r="C58" s="95" t="s">
        <v>660</v>
      </c>
      <c r="D58" s="153" t="s">
        <v>167</v>
      </c>
      <c r="E58" s="203"/>
    </row>
    <row r="59" spans="1:26" x14ac:dyDescent="0.25">
      <c r="B59" s="97"/>
      <c r="C59" s="437"/>
      <c r="D59" s="437"/>
      <c r="E59" s="437"/>
      <c r="F59" s="437"/>
      <c r="G59" s="437"/>
      <c r="H59" s="437"/>
      <c r="I59" s="437"/>
      <c r="J59" s="437"/>
      <c r="K59" s="437"/>
      <c r="L59" s="437"/>
      <c r="M59" s="437"/>
      <c r="N59" s="437"/>
    </row>
    <row r="61" spans="1:26" ht="26.25" x14ac:dyDescent="0.25">
      <c r="B61" s="433" t="s">
        <v>100</v>
      </c>
      <c r="C61" s="434"/>
      <c r="D61" s="434"/>
      <c r="E61" s="434"/>
      <c r="F61" s="434"/>
      <c r="G61" s="434"/>
      <c r="H61" s="434"/>
      <c r="I61" s="434"/>
      <c r="J61" s="434"/>
      <c r="K61" s="434"/>
      <c r="L61" s="434"/>
      <c r="M61" s="434"/>
      <c r="N61" s="434"/>
      <c r="O61" s="434"/>
      <c r="P61" s="434"/>
      <c r="Q61" s="434"/>
    </row>
    <row r="64" spans="1:26" ht="90" x14ac:dyDescent="0.25">
      <c r="B64" s="168" t="s">
        <v>148</v>
      </c>
      <c r="C64" s="168" t="s">
        <v>2</v>
      </c>
      <c r="D64" s="168" t="s">
        <v>102</v>
      </c>
      <c r="E64" s="168" t="s">
        <v>101</v>
      </c>
      <c r="F64" s="168" t="s">
        <v>103</v>
      </c>
      <c r="G64" s="168" t="s">
        <v>104</v>
      </c>
      <c r="H64" s="168" t="s">
        <v>105</v>
      </c>
      <c r="I64" s="168" t="s">
        <v>106</v>
      </c>
      <c r="J64" s="168" t="s">
        <v>107</v>
      </c>
      <c r="K64" s="168" t="s">
        <v>108</v>
      </c>
      <c r="L64" s="168" t="s">
        <v>109</v>
      </c>
      <c r="M64" s="154" t="s">
        <v>110</v>
      </c>
      <c r="N64" s="154" t="s">
        <v>111</v>
      </c>
      <c r="O64" s="439" t="s">
        <v>3</v>
      </c>
      <c r="P64" s="440"/>
      <c r="Q64" s="168" t="s">
        <v>17</v>
      </c>
    </row>
    <row r="65" spans="1:17" x14ac:dyDescent="0.25">
      <c r="B65" s="173" t="s">
        <v>316</v>
      </c>
      <c r="C65" s="173" t="s">
        <v>255</v>
      </c>
      <c r="D65" s="173" t="s">
        <v>661</v>
      </c>
      <c r="E65" s="173">
        <v>60</v>
      </c>
      <c r="F65" s="173"/>
      <c r="G65" s="173"/>
      <c r="H65" s="173" t="s">
        <v>167</v>
      </c>
      <c r="I65" s="173"/>
      <c r="J65" s="173" t="s">
        <v>135</v>
      </c>
      <c r="K65" s="173" t="s">
        <v>135</v>
      </c>
      <c r="L65" s="173" t="s">
        <v>135</v>
      </c>
      <c r="M65" s="173" t="s">
        <v>135</v>
      </c>
      <c r="N65" s="173" t="s">
        <v>135</v>
      </c>
      <c r="O65" s="564"/>
      <c r="P65" s="565"/>
      <c r="Q65" s="173" t="s">
        <v>135</v>
      </c>
    </row>
    <row r="66" spans="1:17" s="176" customFormat="1" x14ac:dyDescent="0.25">
      <c r="A66" s="44"/>
      <c r="B66" s="173" t="s">
        <v>316</v>
      </c>
      <c r="C66" s="173" t="s">
        <v>255</v>
      </c>
      <c r="D66" s="173" t="s">
        <v>662</v>
      </c>
      <c r="E66" s="173">
        <v>60</v>
      </c>
      <c r="F66" s="173"/>
      <c r="G66" s="173"/>
      <c r="H66" s="173" t="s">
        <v>167</v>
      </c>
      <c r="I66" s="173"/>
      <c r="J66" s="173" t="s">
        <v>135</v>
      </c>
      <c r="K66" s="173" t="s">
        <v>135</v>
      </c>
      <c r="L66" s="173" t="s">
        <v>135</v>
      </c>
      <c r="M66" s="175" t="s">
        <v>135</v>
      </c>
      <c r="N66" s="175" t="s">
        <v>321</v>
      </c>
      <c r="O66" s="564"/>
      <c r="P66" s="565"/>
      <c r="Q66" s="173" t="s">
        <v>135</v>
      </c>
    </row>
    <row r="67" spans="1:17" s="176" customFormat="1" x14ac:dyDescent="0.25">
      <c r="A67" s="44"/>
      <c r="B67" s="173" t="s">
        <v>565</v>
      </c>
      <c r="C67" s="173" t="s">
        <v>257</v>
      </c>
      <c r="D67" s="173" t="s">
        <v>663</v>
      </c>
      <c r="E67" s="173">
        <v>150</v>
      </c>
      <c r="F67" s="173"/>
      <c r="G67" s="173"/>
      <c r="H67" s="173" t="s">
        <v>167</v>
      </c>
      <c r="I67" s="173"/>
      <c r="J67" s="173" t="s">
        <v>135</v>
      </c>
      <c r="K67" s="173" t="s">
        <v>135</v>
      </c>
      <c r="L67" s="173" t="s">
        <v>135</v>
      </c>
      <c r="M67" s="173" t="s">
        <v>135</v>
      </c>
      <c r="N67" s="173" t="s">
        <v>135</v>
      </c>
      <c r="O67" s="564"/>
      <c r="P67" s="565"/>
      <c r="Q67" s="173" t="s">
        <v>135</v>
      </c>
    </row>
    <row r="68" spans="1:17" x14ac:dyDescent="0.25">
      <c r="B68" s="44" t="s">
        <v>1</v>
      </c>
    </row>
    <row r="69" spans="1:17" x14ac:dyDescent="0.25">
      <c r="B69" s="44" t="s">
        <v>36</v>
      </c>
    </row>
    <row r="70" spans="1:17" x14ac:dyDescent="0.25">
      <c r="B70" s="44" t="s">
        <v>61</v>
      </c>
    </row>
    <row r="73" spans="1:17" ht="26.25" x14ac:dyDescent="0.25">
      <c r="B73" s="433" t="s">
        <v>37</v>
      </c>
      <c r="C73" s="434"/>
      <c r="D73" s="434"/>
      <c r="E73" s="434"/>
      <c r="F73" s="434"/>
      <c r="G73" s="434"/>
      <c r="H73" s="434"/>
      <c r="I73" s="434"/>
      <c r="J73" s="434"/>
      <c r="K73" s="434"/>
      <c r="L73" s="434"/>
      <c r="M73" s="434"/>
      <c r="N73" s="434"/>
      <c r="O73" s="434"/>
      <c r="P73" s="434"/>
      <c r="Q73" s="434"/>
    </row>
    <row r="76" spans="1:17" x14ac:dyDescent="0.25">
      <c r="B76" s="441" t="s">
        <v>0</v>
      </c>
      <c r="C76" s="441" t="s">
        <v>38</v>
      </c>
      <c r="D76" s="441" t="s">
        <v>39</v>
      </c>
      <c r="E76" s="441" t="s">
        <v>112</v>
      </c>
      <c r="F76" s="441" t="s">
        <v>114</v>
      </c>
      <c r="G76" s="441" t="s">
        <v>115</v>
      </c>
      <c r="H76" s="441" t="s">
        <v>116</v>
      </c>
      <c r="I76" s="441" t="s">
        <v>113</v>
      </c>
      <c r="J76" s="439" t="s">
        <v>117</v>
      </c>
      <c r="K76" s="443"/>
      <c r="L76" s="440"/>
      <c r="M76" s="441" t="s">
        <v>121</v>
      </c>
      <c r="N76" s="441" t="s">
        <v>40</v>
      </c>
      <c r="O76" s="441" t="s">
        <v>41</v>
      </c>
      <c r="P76" s="560" t="s">
        <v>3</v>
      </c>
    </row>
    <row r="77" spans="1:17" ht="30" x14ac:dyDescent="0.25">
      <c r="B77" s="442"/>
      <c r="C77" s="442"/>
      <c r="D77" s="442"/>
      <c r="E77" s="442"/>
      <c r="F77" s="442"/>
      <c r="G77" s="442"/>
      <c r="H77" s="442"/>
      <c r="I77" s="442"/>
      <c r="J77" s="168" t="s">
        <v>118</v>
      </c>
      <c r="K77" s="168" t="s">
        <v>262</v>
      </c>
      <c r="L77" s="168" t="s">
        <v>120</v>
      </c>
      <c r="M77" s="442"/>
      <c r="N77" s="442"/>
      <c r="O77" s="442"/>
      <c r="P77" s="560"/>
    </row>
    <row r="78" spans="1:17" x14ac:dyDescent="0.25">
      <c r="B78" s="69"/>
      <c r="C78" s="230"/>
      <c r="D78" s="69"/>
      <c r="E78" s="69"/>
      <c r="F78" s="101"/>
      <c r="G78" s="101"/>
      <c r="H78" s="200"/>
      <c r="I78" s="69"/>
      <c r="J78" s="75"/>
      <c r="K78" s="177"/>
      <c r="L78" s="229"/>
      <c r="M78" s="69"/>
      <c r="N78" s="69"/>
      <c r="O78" s="69"/>
      <c r="P78" s="69"/>
    </row>
    <row r="79" spans="1:17" x14ac:dyDescent="0.25">
      <c r="B79" s="69"/>
      <c r="C79" s="230"/>
      <c r="D79" s="69"/>
      <c r="E79" s="69"/>
      <c r="F79" s="101"/>
      <c r="G79" s="101"/>
      <c r="H79" s="200"/>
      <c r="I79" s="69"/>
      <c r="J79" s="164"/>
      <c r="K79" s="164"/>
      <c r="L79" s="101"/>
      <c r="M79" s="69"/>
      <c r="N79" s="69"/>
      <c r="O79" s="69"/>
      <c r="P79" s="69"/>
    </row>
    <row r="80" spans="1:17" x14ac:dyDescent="0.25">
      <c r="B80" s="153"/>
      <c r="C80" s="233"/>
      <c r="D80" s="153"/>
      <c r="E80" s="153"/>
      <c r="F80" s="153"/>
      <c r="G80" s="164"/>
      <c r="H80" s="177"/>
      <c r="I80" s="153"/>
      <c r="J80" s="164"/>
      <c r="K80" s="153"/>
      <c r="L80" s="152"/>
      <c r="M80" s="153"/>
      <c r="N80" s="153"/>
      <c r="O80" s="153"/>
      <c r="P80" s="69"/>
    </row>
    <row r="81" spans="2:17" x14ac:dyDescent="0.25">
      <c r="B81" s="69"/>
      <c r="C81" s="231"/>
      <c r="D81" s="69"/>
      <c r="E81" s="69"/>
      <c r="F81" s="101"/>
      <c r="G81" s="101"/>
      <c r="H81" s="200"/>
      <c r="I81" s="69"/>
      <c r="J81" s="142"/>
      <c r="K81" s="153"/>
      <c r="L81" s="152"/>
      <c r="M81" s="153"/>
      <c r="N81" s="153"/>
      <c r="O81" s="153"/>
      <c r="P81" s="69"/>
    </row>
    <row r="82" spans="2:17" x14ac:dyDescent="0.25">
      <c r="B82" s="69"/>
      <c r="C82" s="231"/>
      <c r="D82" s="69"/>
      <c r="E82" s="69"/>
      <c r="F82" s="101"/>
      <c r="G82" s="101"/>
      <c r="H82" s="200"/>
      <c r="I82" s="69"/>
      <c r="J82" s="142"/>
      <c r="K82" s="178"/>
      <c r="L82" s="229"/>
      <c r="M82" s="153"/>
      <c r="N82" s="153"/>
      <c r="O82" s="228"/>
      <c r="P82" s="69"/>
    </row>
    <row r="83" spans="2:17" x14ac:dyDescent="0.25">
      <c r="B83" s="69"/>
      <c r="C83" s="69"/>
      <c r="D83" s="101"/>
      <c r="E83" s="69"/>
      <c r="F83" s="69"/>
      <c r="G83" s="101"/>
      <c r="H83" s="200"/>
      <c r="I83" s="69"/>
      <c r="J83" s="142"/>
      <c r="K83" s="177"/>
      <c r="L83" s="152"/>
      <c r="M83" s="232"/>
      <c r="N83" s="232"/>
      <c r="O83" s="232"/>
      <c r="P83" s="101"/>
    </row>
    <row r="84" spans="2:17" x14ac:dyDescent="0.25">
      <c r="B84" s="69"/>
      <c r="C84" s="69"/>
      <c r="D84" s="101"/>
      <c r="E84" s="69"/>
      <c r="F84" s="69"/>
      <c r="G84" s="101"/>
      <c r="H84" s="200"/>
      <c r="I84" s="69"/>
      <c r="J84" s="101"/>
      <c r="K84" s="153"/>
      <c r="L84" s="229"/>
      <c r="M84" s="232"/>
      <c r="N84" s="232"/>
      <c r="O84" s="232"/>
      <c r="P84" s="101"/>
    </row>
    <row r="85" spans="2:17" x14ac:dyDescent="0.25">
      <c r="B85" s="69"/>
      <c r="C85" s="69"/>
      <c r="D85" s="101"/>
      <c r="E85" s="101"/>
      <c r="F85" s="101"/>
      <c r="G85" s="101"/>
      <c r="H85" s="200"/>
      <c r="I85" s="101"/>
      <c r="J85" s="101"/>
      <c r="K85" s="153"/>
      <c r="L85" s="152"/>
      <c r="M85" s="69"/>
      <c r="N85" s="69"/>
      <c r="O85" s="69"/>
      <c r="P85" s="69"/>
    </row>
    <row r="86" spans="2:17" x14ac:dyDescent="0.25">
      <c r="B86" s="69"/>
      <c r="C86" s="69"/>
      <c r="D86" s="101"/>
      <c r="E86" s="101"/>
      <c r="F86" s="101"/>
      <c r="G86" s="101"/>
      <c r="H86" s="200"/>
      <c r="I86" s="101"/>
      <c r="J86" s="101"/>
      <c r="K86" s="153"/>
      <c r="L86" s="229"/>
      <c r="M86" s="69"/>
      <c r="N86" s="69"/>
      <c r="O86" s="69"/>
      <c r="P86" s="69"/>
    </row>
    <row r="87" spans="2:17" ht="15.75" thickBot="1" x14ac:dyDescent="0.3">
      <c r="P87" s="61"/>
      <c r="Q87" s="61"/>
    </row>
    <row r="88" spans="2:17" ht="27" thickBot="1" x14ac:dyDescent="0.3">
      <c r="B88" s="430" t="s">
        <v>45</v>
      </c>
      <c r="C88" s="431"/>
      <c r="D88" s="431"/>
      <c r="E88" s="431"/>
      <c r="F88" s="431"/>
      <c r="G88" s="431"/>
      <c r="H88" s="431"/>
      <c r="I88" s="431"/>
      <c r="J88" s="431"/>
      <c r="K88" s="431"/>
      <c r="L88" s="431"/>
      <c r="M88" s="431"/>
      <c r="N88" s="432"/>
      <c r="P88" s="61"/>
      <c r="Q88" s="61"/>
    </row>
    <row r="89" spans="2:17" x14ac:dyDescent="0.25">
      <c r="P89" s="61"/>
      <c r="Q89" s="61"/>
    </row>
    <row r="91" spans="2:17" ht="30" x14ac:dyDescent="0.25">
      <c r="B91" s="9" t="s">
        <v>32</v>
      </c>
      <c r="C91" s="9" t="s">
        <v>46</v>
      </c>
      <c r="D91" s="439" t="s">
        <v>3</v>
      </c>
      <c r="E91" s="440"/>
    </row>
    <row r="92" spans="2:17" ht="30" x14ac:dyDescent="0.25">
      <c r="B92" s="101" t="s">
        <v>122</v>
      </c>
      <c r="C92" s="153"/>
      <c r="D92" s="449"/>
      <c r="E92" s="449"/>
    </row>
    <row r="95" spans="2:17" ht="26.25" x14ac:dyDescent="0.25">
      <c r="B95" s="433" t="s">
        <v>63</v>
      </c>
      <c r="C95" s="434"/>
      <c r="D95" s="434"/>
      <c r="E95" s="434"/>
      <c r="F95" s="434"/>
      <c r="G95" s="434"/>
      <c r="H95" s="434"/>
      <c r="I95" s="434"/>
      <c r="J95" s="434"/>
      <c r="K95" s="434"/>
      <c r="L95" s="434"/>
      <c r="M95" s="434"/>
      <c r="N95" s="434"/>
      <c r="O95" s="434"/>
      <c r="P95" s="434"/>
      <c r="Q95" s="434"/>
    </row>
    <row r="97" spans="1:26" x14ac:dyDescent="0.25">
      <c r="B97" s="54"/>
    </row>
    <row r="98" spans="1:26" ht="26.25" x14ac:dyDescent="0.25">
      <c r="B98" s="433" t="s">
        <v>53</v>
      </c>
      <c r="C98" s="434"/>
      <c r="D98" s="434"/>
      <c r="E98" s="434"/>
      <c r="F98" s="434"/>
      <c r="G98" s="434"/>
      <c r="H98" s="434"/>
      <c r="I98" s="434"/>
      <c r="J98" s="434"/>
      <c r="K98" s="434"/>
      <c r="L98" s="434"/>
      <c r="M98" s="434"/>
      <c r="N98" s="434"/>
      <c r="O98" s="434"/>
      <c r="P98" s="434"/>
      <c r="Q98" s="434"/>
    </row>
    <row r="100" spans="1:26" ht="15.75" thickBot="1" x14ac:dyDescent="0.3">
      <c r="M100" s="73"/>
      <c r="N100" s="73"/>
    </row>
    <row r="101" spans="1:26" s="54" customFormat="1" ht="60" x14ac:dyDescent="0.25">
      <c r="B101" s="18" t="s">
        <v>144</v>
      </c>
      <c r="C101" s="18" t="s">
        <v>145</v>
      </c>
      <c r="D101" s="18" t="s">
        <v>146</v>
      </c>
      <c r="E101" s="18" t="s">
        <v>44</v>
      </c>
      <c r="F101" s="18" t="s">
        <v>21</v>
      </c>
      <c r="G101" s="18" t="s">
        <v>99</v>
      </c>
      <c r="H101" s="18" t="s">
        <v>16</v>
      </c>
      <c r="I101" s="18" t="s">
        <v>9</v>
      </c>
      <c r="J101" s="18" t="s">
        <v>30</v>
      </c>
      <c r="K101" s="18" t="s">
        <v>60</v>
      </c>
      <c r="L101" s="18" t="s">
        <v>19</v>
      </c>
      <c r="M101" s="17" t="s">
        <v>25</v>
      </c>
      <c r="N101" s="18" t="s">
        <v>147</v>
      </c>
      <c r="O101" s="18" t="s">
        <v>35</v>
      </c>
      <c r="P101" s="160" t="s">
        <v>10</v>
      </c>
      <c r="Q101" s="160" t="s">
        <v>18</v>
      </c>
    </row>
    <row r="102" spans="1:26" s="86" customFormat="1" x14ac:dyDescent="0.25">
      <c r="A102" s="74">
        <v>1</v>
      </c>
      <c r="B102" s="75"/>
      <c r="C102" s="76"/>
      <c r="D102" s="75"/>
      <c r="E102" s="198"/>
      <c r="F102" s="78"/>
      <c r="G102" s="79"/>
      <c r="H102" s="81"/>
      <c r="I102" s="81"/>
      <c r="J102" s="81"/>
      <c r="K102" s="139"/>
      <c r="L102" s="139"/>
      <c r="M102" s="136"/>
      <c r="N102" s="82"/>
      <c r="O102" s="83"/>
      <c r="P102" s="199"/>
      <c r="Q102" s="84"/>
      <c r="R102" s="85"/>
      <c r="S102" s="85"/>
      <c r="T102" s="85"/>
      <c r="U102" s="85"/>
      <c r="V102" s="85"/>
      <c r="W102" s="85"/>
      <c r="X102" s="85"/>
      <c r="Y102" s="85"/>
      <c r="Z102" s="85"/>
    </row>
    <row r="103" spans="1:26" s="86" customFormat="1" x14ac:dyDescent="0.25">
      <c r="A103" s="74"/>
      <c r="B103" s="87" t="s">
        <v>15</v>
      </c>
      <c r="C103" s="76"/>
      <c r="D103" s="75"/>
      <c r="E103" s="198"/>
      <c r="F103" s="78"/>
      <c r="G103" s="78"/>
      <c r="H103" s="78"/>
      <c r="I103" s="81"/>
      <c r="J103" s="81"/>
      <c r="K103" s="88">
        <f>SUM(K102:K102)</f>
        <v>0</v>
      </c>
      <c r="L103" s="88">
        <f>SUM(L102:L102)</f>
        <v>0</v>
      </c>
      <c r="M103" s="89">
        <f>SUM(M102:M102)</f>
        <v>0</v>
      </c>
      <c r="N103" s="88">
        <f>SUM(N102:N102)</f>
        <v>0</v>
      </c>
      <c r="O103" s="83"/>
      <c r="P103" s="83"/>
      <c r="Q103" s="90"/>
    </row>
    <row r="104" spans="1:26" x14ac:dyDescent="0.25">
      <c r="E104" s="91"/>
    </row>
    <row r="105" spans="1:26" ht="18.75" x14ac:dyDescent="0.25">
      <c r="B105" s="94" t="s">
        <v>31</v>
      </c>
      <c r="C105" s="10">
        <f>+K103</f>
        <v>0</v>
      </c>
      <c r="H105" s="96"/>
      <c r="I105" s="96"/>
      <c r="J105" s="96"/>
      <c r="K105" s="96"/>
      <c r="L105" s="96"/>
      <c r="M105" s="96"/>
    </row>
    <row r="107" spans="1:26" ht="15.75" thickBot="1" x14ac:dyDescent="0.3"/>
    <row r="108" spans="1:26" ht="30.75" thickBot="1" x14ac:dyDescent="0.3">
      <c r="B108" s="11" t="s">
        <v>48</v>
      </c>
      <c r="C108" s="12" t="s">
        <v>49</v>
      </c>
      <c r="D108" s="11" t="s">
        <v>50</v>
      </c>
      <c r="E108" s="12" t="s">
        <v>54</v>
      </c>
    </row>
    <row r="109" spans="1:26" x14ac:dyDescent="0.25">
      <c r="B109" s="8" t="s">
        <v>123</v>
      </c>
      <c r="C109" s="102">
        <v>20</v>
      </c>
      <c r="D109" s="102">
        <v>0</v>
      </c>
      <c r="E109" s="450">
        <f>+D109+D110+D111</f>
        <v>0</v>
      </c>
    </row>
    <row r="110" spans="1:26" x14ac:dyDescent="0.25">
      <c r="B110" s="8" t="s">
        <v>124</v>
      </c>
      <c r="C110" s="153">
        <v>30</v>
      </c>
      <c r="D110" s="153">
        <v>0</v>
      </c>
      <c r="E110" s="451"/>
    </row>
    <row r="111" spans="1:26" ht="15.75" thickBot="1" x14ac:dyDescent="0.3">
      <c r="B111" s="8" t="s">
        <v>125</v>
      </c>
      <c r="C111" s="103">
        <v>40</v>
      </c>
      <c r="D111" s="103">
        <v>0</v>
      </c>
      <c r="E111" s="452"/>
    </row>
    <row r="113" spans="2:17" ht="15.75" thickBot="1" x14ac:dyDescent="0.3"/>
    <row r="114" spans="2:17" ht="27" thickBot="1" x14ac:dyDescent="0.3">
      <c r="B114" s="430" t="s">
        <v>51</v>
      </c>
      <c r="C114" s="431"/>
      <c r="D114" s="431"/>
      <c r="E114" s="431"/>
      <c r="F114" s="431"/>
      <c r="G114" s="431"/>
      <c r="H114" s="431"/>
      <c r="I114" s="431"/>
      <c r="J114" s="431"/>
      <c r="K114" s="431"/>
      <c r="L114" s="431"/>
      <c r="M114" s="431"/>
      <c r="N114" s="432"/>
    </row>
    <row r="116" spans="2:17" x14ac:dyDescent="0.25">
      <c r="B116" s="560" t="s">
        <v>0</v>
      </c>
      <c r="C116" s="560" t="s">
        <v>38</v>
      </c>
      <c r="D116" s="560" t="s">
        <v>39</v>
      </c>
      <c r="E116" s="560" t="s">
        <v>112</v>
      </c>
      <c r="F116" s="560" t="s">
        <v>114</v>
      </c>
      <c r="G116" s="560" t="s">
        <v>115</v>
      </c>
      <c r="H116" s="560" t="s">
        <v>116</v>
      </c>
      <c r="I116" s="560" t="s">
        <v>113</v>
      </c>
      <c r="J116" s="560" t="s">
        <v>117</v>
      </c>
      <c r="K116" s="560"/>
      <c r="L116" s="560"/>
      <c r="M116" s="560" t="s">
        <v>121</v>
      </c>
      <c r="N116" s="560" t="s">
        <v>40</v>
      </c>
      <c r="O116" s="560" t="s">
        <v>41</v>
      </c>
      <c r="P116" s="560" t="s">
        <v>10</v>
      </c>
      <c r="Q116" s="560" t="s">
        <v>3</v>
      </c>
    </row>
    <row r="117" spans="2:17" ht="30" x14ac:dyDescent="0.25">
      <c r="B117" s="560"/>
      <c r="C117" s="560"/>
      <c r="D117" s="560"/>
      <c r="E117" s="560"/>
      <c r="F117" s="560"/>
      <c r="G117" s="560"/>
      <c r="H117" s="560"/>
      <c r="I117" s="560"/>
      <c r="J117" s="168" t="s">
        <v>118</v>
      </c>
      <c r="K117" s="168" t="s">
        <v>119</v>
      </c>
      <c r="L117" s="168" t="s">
        <v>120</v>
      </c>
      <c r="M117" s="560"/>
      <c r="N117" s="560"/>
      <c r="O117" s="560"/>
      <c r="P117" s="560"/>
      <c r="Q117" s="560"/>
    </row>
    <row r="118" spans="2:17" x14ac:dyDescent="0.25">
      <c r="B118" s="101"/>
      <c r="C118" s="101"/>
      <c r="D118" s="101"/>
      <c r="E118" s="69"/>
      <c r="F118" s="101"/>
      <c r="G118" s="69"/>
      <c r="H118" s="69"/>
      <c r="I118" s="69"/>
      <c r="J118" s="101"/>
      <c r="K118" s="153"/>
      <c r="L118" s="101"/>
      <c r="M118" s="69"/>
      <c r="N118" s="69"/>
      <c r="O118" s="69"/>
      <c r="P118" s="69"/>
      <c r="Q118" s="69"/>
    </row>
    <row r="119" spans="2:17" x14ac:dyDescent="0.25">
      <c r="B119" s="101"/>
      <c r="C119" s="101"/>
      <c r="D119" s="101"/>
      <c r="E119" s="69"/>
      <c r="F119" s="101"/>
      <c r="G119" s="69"/>
      <c r="H119" s="69"/>
      <c r="I119" s="69"/>
      <c r="J119" s="101"/>
      <c r="K119" s="69"/>
      <c r="L119" s="100"/>
      <c r="M119" s="69"/>
      <c r="N119" s="69"/>
      <c r="O119" s="69"/>
      <c r="P119" s="69"/>
      <c r="Q119" s="69"/>
    </row>
    <row r="120" spans="2:17" x14ac:dyDescent="0.25">
      <c r="B120" s="101"/>
      <c r="C120" s="164"/>
      <c r="D120" s="69"/>
      <c r="E120" s="69"/>
      <c r="F120" s="69"/>
      <c r="G120" s="69"/>
      <c r="H120" s="200"/>
      <c r="I120" s="69"/>
      <c r="J120" s="101"/>
      <c r="K120" s="69"/>
      <c r="L120" s="101"/>
      <c r="M120" s="153"/>
      <c r="N120" s="153"/>
      <c r="O120" s="153"/>
      <c r="P120" s="153"/>
      <c r="Q120" s="69"/>
    </row>
    <row r="121" spans="2:17" x14ac:dyDescent="0.25">
      <c r="B121" s="101"/>
      <c r="C121" s="69"/>
      <c r="D121" s="101"/>
      <c r="E121" s="69"/>
      <c r="F121" s="69"/>
      <c r="G121" s="69"/>
      <c r="H121" s="69"/>
      <c r="I121" s="69"/>
      <c r="J121" s="101"/>
      <c r="K121" s="153"/>
      <c r="L121" s="100"/>
      <c r="M121" s="69"/>
      <c r="N121" s="69"/>
      <c r="O121" s="69"/>
      <c r="P121" s="69"/>
      <c r="Q121" s="69"/>
    </row>
    <row r="122" spans="2:17" x14ac:dyDescent="0.25">
      <c r="B122" s="101"/>
      <c r="C122" s="69"/>
      <c r="D122" s="101"/>
      <c r="E122" s="69"/>
      <c r="F122" s="69"/>
      <c r="G122" s="69"/>
      <c r="H122" s="69"/>
      <c r="I122" s="69"/>
      <c r="J122" s="101"/>
      <c r="K122" s="153"/>
      <c r="L122" s="100"/>
      <c r="M122" s="69"/>
      <c r="N122" s="69"/>
      <c r="O122" s="69"/>
      <c r="P122" s="69"/>
      <c r="Q122" s="69"/>
    </row>
    <row r="123" spans="2:17" x14ac:dyDescent="0.25">
      <c r="B123" s="101"/>
      <c r="C123" s="224"/>
      <c r="D123" s="101"/>
      <c r="E123" s="69"/>
      <c r="F123" s="69"/>
      <c r="G123" s="69"/>
      <c r="H123" s="69"/>
      <c r="I123" s="69"/>
      <c r="J123" s="101"/>
      <c r="K123" s="69"/>
      <c r="L123" s="101"/>
      <c r="M123" s="69"/>
      <c r="N123" s="69"/>
      <c r="O123" s="69"/>
      <c r="P123" s="69"/>
      <c r="Q123" s="69"/>
    </row>
    <row r="124" spans="2:17" x14ac:dyDescent="0.25">
      <c r="B124" s="101"/>
      <c r="C124" s="224"/>
      <c r="D124" s="101"/>
      <c r="E124" s="69"/>
      <c r="F124" s="69"/>
      <c r="G124" s="69"/>
      <c r="H124" s="69"/>
      <c r="I124" s="69"/>
      <c r="J124" s="101"/>
      <c r="K124" s="164"/>
      <c r="L124" s="100"/>
      <c r="M124" s="69"/>
      <c r="N124" s="69"/>
      <c r="O124" s="69"/>
      <c r="P124" s="69"/>
      <c r="Q124" s="69"/>
    </row>
    <row r="125" spans="2:17" x14ac:dyDescent="0.25">
      <c r="B125" s="101"/>
      <c r="C125" s="224"/>
      <c r="D125" s="101"/>
      <c r="E125" s="69"/>
      <c r="F125" s="69"/>
      <c r="G125" s="69"/>
      <c r="H125" s="69"/>
      <c r="I125" s="69"/>
      <c r="J125" s="101"/>
      <c r="K125" s="101"/>
      <c r="L125" s="100"/>
      <c r="M125" s="69"/>
      <c r="N125" s="69"/>
      <c r="O125" s="69"/>
      <c r="P125" s="69"/>
      <c r="Q125" s="69"/>
    </row>
    <row r="126" spans="2:17" x14ac:dyDescent="0.25">
      <c r="B126" s="101"/>
      <c r="C126" s="224"/>
      <c r="D126" s="101"/>
      <c r="E126" s="69"/>
      <c r="F126" s="69"/>
      <c r="G126" s="69"/>
      <c r="H126" s="69"/>
      <c r="I126" s="69"/>
      <c r="J126" s="101"/>
      <c r="K126" s="69"/>
      <c r="L126" s="100"/>
      <c r="M126" s="69"/>
      <c r="N126" s="69"/>
      <c r="O126" s="69"/>
      <c r="P126" s="69"/>
      <c r="Q126" s="69"/>
    </row>
    <row r="127" spans="2:17" x14ac:dyDescent="0.25">
      <c r="B127" s="101"/>
      <c r="C127" s="224"/>
      <c r="D127" s="101"/>
      <c r="E127" s="69"/>
      <c r="F127" s="69"/>
      <c r="G127" s="69"/>
      <c r="H127" s="69"/>
      <c r="I127" s="69"/>
      <c r="J127" s="142"/>
      <c r="K127" s="164"/>
      <c r="L127" s="100"/>
      <c r="M127" s="69"/>
      <c r="N127" s="69"/>
      <c r="O127" s="69"/>
      <c r="P127" s="69"/>
      <c r="Q127" s="69"/>
    </row>
    <row r="128" spans="2:17" x14ac:dyDescent="0.25">
      <c r="B128" s="101"/>
      <c r="C128" s="224"/>
      <c r="D128" s="164"/>
      <c r="E128" s="153"/>
      <c r="F128" s="164"/>
      <c r="G128" s="164"/>
      <c r="H128" s="177"/>
      <c r="I128" s="153"/>
      <c r="J128" s="101"/>
      <c r="K128" s="164"/>
      <c r="L128" s="101"/>
      <c r="M128" s="153"/>
      <c r="N128" s="153"/>
      <c r="O128" s="153"/>
      <c r="P128" s="153"/>
      <c r="Q128" s="153"/>
    </row>
    <row r="132" spans="2:7" ht="30" x14ac:dyDescent="0.25">
      <c r="B132" s="21" t="s">
        <v>32</v>
      </c>
      <c r="C132" s="21" t="s">
        <v>48</v>
      </c>
      <c r="D132" s="168" t="s">
        <v>49</v>
      </c>
      <c r="E132" s="21" t="s">
        <v>50</v>
      </c>
      <c r="F132" s="168" t="s">
        <v>55</v>
      </c>
    </row>
    <row r="133" spans="2:7" ht="114" customHeight="1" x14ac:dyDescent="0.25">
      <c r="B133" s="466" t="s">
        <v>537</v>
      </c>
      <c r="C133" s="158" t="s">
        <v>126</v>
      </c>
      <c r="D133" s="153">
        <v>25</v>
      </c>
      <c r="E133" s="153"/>
      <c r="F133" s="425">
        <f>+E133+E134+E135</f>
        <v>0</v>
      </c>
      <c r="G133" s="105"/>
    </row>
    <row r="134" spans="2:7" ht="114" customHeight="1" x14ac:dyDescent="0.25">
      <c r="B134" s="466"/>
      <c r="C134" s="158" t="s">
        <v>127</v>
      </c>
      <c r="D134" s="164">
        <v>25</v>
      </c>
      <c r="E134" s="153"/>
      <c r="F134" s="467"/>
      <c r="G134" s="105"/>
    </row>
    <row r="135" spans="2:7" ht="114" customHeight="1" x14ac:dyDescent="0.25">
      <c r="B135" s="466"/>
      <c r="C135" s="158" t="s">
        <v>128</v>
      </c>
      <c r="D135" s="153">
        <v>10</v>
      </c>
      <c r="E135" s="153"/>
      <c r="F135" s="426"/>
      <c r="G135" s="105"/>
    </row>
    <row r="136" spans="2:7" x14ac:dyDescent="0.25">
      <c r="C136" s="42"/>
    </row>
    <row r="138" spans="2:7" x14ac:dyDescent="0.25">
      <c r="B138" s="68" t="s">
        <v>56</v>
      </c>
    </row>
    <row r="140" spans="2:7" x14ac:dyDescent="0.25">
      <c r="B140" s="22" t="s">
        <v>32</v>
      </c>
      <c r="C140" s="22" t="s">
        <v>57</v>
      </c>
      <c r="D140" s="21" t="s">
        <v>50</v>
      </c>
      <c r="E140" s="21" t="s">
        <v>15</v>
      </c>
    </row>
    <row r="141" spans="2:7" ht="28.5" x14ac:dyDescent="0.25">
      <c r="B141" s="70" t="s">
        <v>58</v>
      </c>
      <c r="C141" s="71">
        <v>40</v>
      </c>
      <c r="D141" s="153">
        <f>+E109</f>
        <v>0</v>
      </c>
      <c r="E141" s="422">
        <f>+D141+D142</f>
        <v>0</v>
      </c>
    </row>
    <row r="142" spans="2:7" ht="57" x14ac:dyDescent="0.25">
      <c r="B142" s="70" t="s">
        <v>59</v>
      </c>
      <c r="C142" s="71">
        <v>60</v>
      </c>
      <c r="D142" s="153">
        <f>+F133</f>
        <v>0</v>
      </c>
      <c r="E142" s="423"/>
    </row>
  </sheetData>
  <mergeCells count="58">
    <mergeCell ref="B55:B56"/>
    <mergeCell ref="C55:C56"/>
    <mergeCell ref="D55:E55"/>
    <mergeCell ref="B2:P2"/>
    <mergeCell ref="B4:P4"/>
    <mergeCell ref="C6:N6"/>
    <mergeCell ref="C7:N7"/>
    <mergeCell ref="C8:N8"/>
    <mergeCell ref="C9:N9"/>
    <mergeCell ref="C10:E10"/>
    <mergeCell ref="B14:C20"/>
    <mergeCell ref="B21:C21"/>
    <mergeCell ref="E39:E40"/>
    <mergeCell ref="M44:N44"/>
    <mergeCell ref="B73:Q73"/>
    <mergeCell ref="B76:B77"/>
    <mergeCell ref="C76:C77"/>
    <mergeCell ref="D76:D77"/>
    <mergeCell ref="E76:E77"/>
    <mergeCell ref="F76:F77"/>
    <mergeCell ref="I76:I77"/>
    <mergeCell ref="J76:L76"/>
    <mergeCell ref="M76:M77"/>
    <mergeCell ref="N76:N77"/>
    <mergeCell ref="O76:O77"/>
    <mergeCell ref="G76:G77"/>
    <mergeCell ref="C59:N59"/>
    <mergeCell ref="B61:Q61"/>
    <mergeCell ref="O64:P64"/>
    <mergeCell ref="O65:P65"/>
    <mergeCell ref="O66:P66"/>
    <mergeCell ref="Q116:Q117"/>
    <mergeCell ref="E109:E111"/>
    <mergeCell ref="B114:N114"/>
    <mergeCell ref="B116:B117"/>
    <mergeCell ref="C116:C117"/>
    <mergeCell ref="D116:D117"/>
    <mergeCell ref="E116:E117"/>
    <mergeCell ref="F116:F117"/>
    <mergeCell ref="G116:G117"/>
    <mergeCell ref="H116:H117"/>
    <mergeCell ref="I116:I117"/>
    <mergeCell ref="B133:B135"/>
    <mergeCell ref="F133:F135"/>
    <mergeCell ref="E141:E142"/>
    <mergeCell ref="O67:P67"/>
    <mergeCell ref="J116:L116"/>
    <mergeCell ref="M116:M117"/>
    <mergeCell ref="N116:N117"/>
    <mergeCell ref="O116:O117"/>
    <mergeCell ref="P116:P117"/>
    <mergeCell ref="P76:P77"/>
    <mergeCell ref="B88:N88"/>
    <mergeCell ref="D91:E91"/>
    <mergeCell ref="D92:E92"/>
    <mergeCell ref="B95:Q95"/>
    <mergeCell ref="B98:Q98"/>
    <mergeCell ref="H76:H77"/>
  </mergeCells>
  <dataValidations count="2">
    <dataValidation type="decimal" allowBlank="1" showInputMessage="1" showErrorMessage="1" sqref="WVH983058 WLL983058 C65554 IV65554 SR65554 ACN65554 AMJ65554 AWF65554 BGB65554 BPX65554 BZT65554 CJP65554 CTL65554 DDH65554 DND65554 DWZ65554 EGV65554 EQR65554 FAN65554 FKJ65554 FUF65554 GEB65554 GNX65554 GXT65554 HHP65554 HRL65554 IBH65554 ILD65554 IUZ65554 JEV65554 JOR65554 JYN65554 KIJ65554 KSF65554 LCB65554 LLX65554 LVT65554 MFP65554 MPL65554 MZH65554 NJD65554 NSZ65554 OCV65554 OMR65554 OWN65554 PGJ65554 PQF65554 QAB65554 QJX65554 QTT65554 RDP65554 RNL65554 RXH65554 SHD65554 SQZ65554 TAV65554 TKR65554 TUN65554 UEJ65554 UOF65554 UYB65554 VHX65554 VRT65554 WBP65554 WLL65554 WVH65554 C131090 IV131090 SR131090 ACN131090 AMJ131090 AWF131090 BGB131090 BPX131090 BZT131090 CJP131090 CTL131090 DDH131090 DND131090 DWZ131090 EGV131090 EQR131090 FAN131090 FKJ131090 FUF131090 GEB131090 GNX131090 GXT131090 HHP131090 HRL131090 IBH131090 ILD131090 IUZ131090 JEV131090 JOR131090 JYN131090 KIJ131090 KSF131090 LCB131090 LLX131090 LVT131090 MFP131090 MPL131090 MZH131090 NJD131090 NSZ131090 OCV131090 OMR131090 OWN131090 PGJ131090 PQF131090 QAB131090 QJX131090 QTT131090 RDP131090 RNL131090 RXH131090 SHD131090 SQZ131090 TAV131090 TKR131090 TUN131090 UEJ131090 UOF131090 UYB131090 VHX131090 VRT131090 WBP131090 WLL131090 WVH131090 C196626 IV196626 SR196626 ACN196626 AMJ196626 AWF196626 BGB196626 BPX196626 BZT196626 CJP196626 CTL196626 DDH196626 DND196626 DWZ196626 EGV196626 EQR196626 FAN196626 FKJ196626 FUF196626 GEB196626 GNX196626 GXT196626 HHP196626 HRL196626 IBH196626 ILD196626 IUZ196626 JEV196626 JOR196626 JYN196626 KIJ196626 KSF196626 LCB196626 LLX196626 LVT196626 MFP196626 MPL196626 MZH196626 NJD196626 NSZ196626 OCV196626 OMR196626 OWN196626 PGJ196626 PQF196626 QAB196626 QJX196626 QTT196626 RDP196626 RNL196626 RXH196626 SHD196626 SQZ196626 TAV196626 TKR196626 TUN196626 UEJ196626 UOF196626 UYB196626 VHX196626 VRT196626 WBP196626 WLL196626 WVH196626 C262162 IV262162 SR262162 ACN262162 AMJ262162 AWF262162 BGB262162 BPX262162 BZT262162 CJP262162 CTL262162 DDH262162 DND262162 DWZ262162 EGV262162 EQR262162 FAN262162 FKJ262162 FUF262162 GEB262162 GNX262162 GXT262162 HHP262162 HRL262162 IBH262162 ILD262162 IUZ262162 JEV262162 JOR262162 JYN262162 KIJ262162 KSF262162 LCB262162 LLX262162 LVT262162 MFP262162 MPL262162 MZH262162 NJD262162 NSZ262162 OCV262162 OMR262162 OWN262162 PGJ262162 PQF262162 QAB262162 QJX262162 QTT262162 RDP262162 RNL262162 RXH262162 SHD262162 SQZ262162 TAV262162 TKR262162 TUN262162 UEJ262162 UOF262162 UYB262162 VHX262162 VRT262162 WBP262162 WLL262162 WVH262162 C327698 IV327698 SR327698 ACN327698 AMJ327698 AWF327698 BGB327698 BPX327698 BZT327698 CJP327698 CTL327698 DDH327698 DND327698 DWZ327698 EGV327698 EQR327698 FAN327698 FKJ327698 FUF327698 GEB327698 GNX327698 GXT327698 HHP327698 HRL327698 IBH327698 ILD327698 IUZ327698 JEV327698 JOR327698 JYN327698 KIJ327698 KSF327698 LCB327698 LLX327698 LVT327698 MFP327698 MPL327698 MZH327698 NJD327698 NSZ327698 OCV327698 OMR327698 OWN327698 PGJ327698 PQF327698 QAB327698 QJX327698 QTT327698 RDP327698 RNL327698 RXH327698 SHD327698 SQZ327698 TAV327698 TKR327698 TUN327698 UEJ327698 UOF327698 UYB327698 VHX327698 VRT327698 WBP327698 WLL327698 WVH327698 C393234 IV393234 SR393234 ACN393234 AMJ393234 AWF393234 BGB393234 BPX393234 BZT393234 CJP393234 CTL393234 DDH393234 DND393234 DWZ393234 EGV393234 EQR393234 FAN393234 FKJ393234 FUF393234 GEB393234 GNX393234 GXT393234 HHP393234 HRL393234 IBH393234 ILD393234 IUZ393234 JEV393234 JOR393234 JYN393234 KIJ393234 KSF393234 LCB393234 LLX393234 LVT393234 MFP393234 MPL393234 MZH393234 NJD393234 NSZ393234 OCV393234 OMR393234 OWN393234 PGJ393234 PQF393234 QAB393234 QJX393234 QTT393234 RDP393234 RNL393234 RXH393234 SHD393234 SQZ393234 TAV393234 TKR393234 TUN393234 UEJ393234 UOF393234 UYB393234 VHX393234 VRT393234 WBP393234 WLL393234 WVH393234 C458770 IV458770 SR458770 ACN458770 AMJ458770 AWF458770 BGB458770 BPX458770 BZT458770 CJP458770 CTL458770 DDH458770 DND458770 DWZ458770 EGV458770 EQR458770 FAN458770 FKJ458770 FUF458770 GEB458770 GNX458770 GXT458770 HHP458770 HRL458770 IBH458770 ILD458770 IUZ458770 JEV458770 JOR458770 JYN458770 KIJ458770 KSF458770 LCB458770 LLX458770 LVT458770 MFP458770 MPL458770 MZH458770 NJD458770 NSZ458770 OCV458770 OMR458770 OWN458770 PGJ458770 PQF458770 QAB458770 QJX458770 QTT458770 RDP458770 RNL458770 RXH458770 SHD458770 SQZ458770 TAV458770 TKR458770 TUN458770 UEJ458770 UOF458770 UYB458770 VHX458770 VRT458770 WBP458770 WLL458770 WVH458770 C524306 IV524306 SR524306 ACN524306 AMJ524306 AWF524306 BGB524306 BPX524306 BZT524306 CJP524306 CTL524306 DDH524306 DND524306 DWZ524306 EGV524306 EQR524306 FAN524306 FKJ524306 FUF524306 GEB524306 GNX524306 GXT524306 HHP524306 HRL524306 IBH524306 ILD524306 IUZ524306 JEV524306 JOR524306 JYN524306 KIJ524306 KSF524306 LCB524306 LLX524306 LVT524306 MFP524306 MPL524306 MZH524306 NJD524306 NSZ524306 OCV524306 OMR524306 OWN524306 PGJ524306 PQF524306 QAB524306 QJX524306 QTT524306 RDP524306 RNL524306 RXH524306 SHD524306 SQZ524306 TAV524306 TKR524306 TUN524306 UEJ524306 UOF524306 UYB524306 VHX524306 VRT524306 WBP524306 WLL524306 WVH524306 C589842 IV589842 SR589842 ACN589842 AMJ589842 AWF589842 BGB589842 BPX589842 BZT589842 CJP589842 CTL589842 DDH589842 DND589842 DWZ589842 EGV589842 EQR589842 FAN589842 FKJ589842 FUF589842 GEB589842 GNX589842 GXT589842 HHP589842 HRL589842 IBH589842 ILD589842 IUZ589842 JEV589842 JOR589842 JYN589842 KIJ589842 KSF589842 LCB589842 LLX589842 LVT589842 MFP589842 MPL589842 MZH589842 NJD589842 NSZ589842 OCV589842 OMR589842 OWN589842 PGJ589842 PQF589842 QAB589842 QJX589842 QTT589842 RDP589842 RNL589842 RXH589842 SHD589842 SQZ589842 TAV589842 TKR589842 TUN589842 UEJ589842 UOF589842 UYB589842 VHX589842 VRT589842 WBP589842 WLL589842 WVH589842 C655378 IV655378 SR655378 ACN655378 AMJ655378 AWF655378 BGB655378 BPX655378 BZT655378 CJP655378 CTL655378 DDH655378 DND655378 DWZ655378 EGV655378 EQR655378 FAN655378 FKJ655378 FUF655378 GEB655378 GNX655378 GXT655378 HHP655378 HRL655378 IBH655378 ILD655378 IUZ655378 JEV655378 JOR655378 JYN655378 KIJ655378 KSF655378 LCB655378 LLX655378 LVT655378 MFP655378 MPL655378 MZH655378 NJD655378 NSZ655378 OCV655378 OMR655378 OWN655378 PGJ655378 PQF655378 QAB655378 QJX655378 QTT655378 RDP655378 RNL655378 RXH655378 SHD655378 SQZ655378 TAV655378 TKR655378 TUN655378 UEJ655378 UOF655378 UYB655378 VHX655378 VRT655378 WBP655378 WLL655378 WVH655378 C720914 IV720914 SR720914 ACN720914 AMJ720914 AWF720914 BGB720914 BPX720914 BZT720914 CJP720914 CTL720914 DDH720914 DND720914 DWZ720914 EGV720914 EQR720914 FAN720914 FKJ720914 FUF720914 GEB720914 GNX720914 GXT720914 HHP720914 HRL720914 IBH720914 ILD720914 IUZ720914 JEV720914 JOR720914 JYN720914 KIJ720914 KSF720914 LCB720914 LLX720914 LVT720914 MFP720914 MPL720914 MZH720914 NJD720914 NSZ720914 OCV720914 OMR720914 OWN720914 PGJ720914 PQF720914 QAB720914 QJX720914 QTT720914 RDP720914 RNL720914 RXH720914 SHD720914 SQZ720914 TAV720914 TKR720914 TUN720914 UEJ720914 UOF720914 UYB720914 VHX720914 VRT720914 WBP720914 WLL720914 WVH720914 C786450 IV786450 SR786450 ACN786450 AMJ786450 AWF786450 BGB786450 BPX786450 BZT786450 CJP786450 CTL786450 DDH786450 DND786450 DWZ786450 EGV786450 EQR786450 FAN786450 FKJ786450 FUF786450 GEB786450 GNX786450 GXT786450 HHP786450 HRL786450 IBH786450 ILD786450 IUZ786450 JEV786450 JOR786450 JYN786450 KIJ786450 KSF786450 LCB786450 LLX786450 LVT786450 MFP786450 MPL786450 MZH786450 NJD786450 NSZ786450 OCV786450 OMR786450 OWN786450 PGJ786450 PQF786450 QAB786450 QJX786450 QTT786450 RDP786450 RNL786450 RXH786450 SHD786450 SQZ786450 TAV786450 TKR786450 TUN786450 UEJ786450 UOF786450 UYB786450 VHX786450 VRT786450 WBP786450 WLL786450 WVH786450 C851986 IV851986 SR851986 ACN851986 AMJ851986 AWF851986 BGB851986 BPX851986 BZT851986 CJP851986 CTL851986 DDH851986 DND851986 DWZ851986 EGV851986 EQR851986 FAN851986 FKJ851986 FUF851986 GEB851986 GNX851986 GXT851986 HHP851986 HRL851986 IBH851986 ILD851986 IUZ851986 JEV851986 JOR851986 JYN851986 KIJ851986 KSF851986 LCB851986 LLX851986 LVT851986 MFP851986 MPL851986 MZH851986 NJD851986 NSZ851986 OCV851986 OMR851986 OWN851986 PGJ851986 PQF851986 QAB851986 QJX851986 QTT851986 RDP851986 RNL851986 RXH851986 SHD851986 SQZ851986 TAV851986 TKR851986 TUN851986 UEJ851986 UOF851986 UYB851986 VHX851986 VRT851986 WBP851986 WLL851986 WVH851986 C917522 IV917522 SR917522 ACN917522 AMJ917522 AWF917522 BGB917522 BPX917522 BZT917522 CJP917522 CTL917522 DDH917522 DND917522 DWZ917522 EGV917522 EQR917522 FAN917522 FKJ917522 FUF917522 GEB917522 GNX917522 GXT917522 HHP917522 HRL917522 IBH917522 ILD917522 IUZ917522 JEV917522 JOR917522 JYN917522 KIJ917522 KSF917522 LCB917522 LLX917522 LVT917522 MFP917522 MPL917522 MZH917522 NJD917522 NSZ917522 OCV917522 OMR917522 OWN917522 PGJ917522 PQF917522 QAB917522 QJX917522 QTT917522 RDP917522 RNL917522 RXH917522 SHD917522 SQZ917522 TAV917522 TKR917522 TUN917522 UEJ917522 UOF917522 UYB917522 VHX917522 VRT917522 WBP917522 WLL917522 WVH917522 C983058 IV983058 SR983058 ACN983058 AMJ983058 AWF983058 BGB983058 BPX983058 BZT983058 CJP983058 CTL983058 DDH983058 DND983058 DWZ983058 EGV983058 EQR983058 FAN983058 FKJ983058 FUF983058 GEB983058 GNX983058 GXT983058 HHP983058 HRL983058 IBH983058 ILD983058 IUZ983058 JEV983058 JOR983058 JYN983058 KIJ983058 KSF983058 LCB983058 LLX983058 LVT983058 MFP983058 MPL983058 MZH983058 NJD983058 NSZ983058 OCV983058 OMR983058 OWN983058 PGJ983058 PQF983058 QAB983058 QJX983058 QTT983058 RDP983058 RNL983058 RXH983058 SHD983058 SQZ983058 TAV983058 TKR983058 TUN983058 UEJ983058 UOF983058 UYB983058 VHX983058 VRT983058 WBP983058 IV23:IV43 SR23:SR43 ACN23:ACN43 AMJ23:AMJ43 AWF23:AWF43 BGB23:BGB43 BPX23:BPX43 BZT23:BZT43 CJP23:CJP43 CTL23:CTL43 DDH23:DDH43 DND23:DND43 DWZ23:DWZ43 EGV23:EGV43 EQR23:EQR43 FAN23:FAN43 FKJ23:FKJ43 FUF23:FUF43 GEB23:GEB43 GNX23:GNX43 GXT23:GXT43 HHP23:HHP43 HRL23:HRL43 IBH23:IBH43 ILD23:ILD43 IUZ23:IUZ43 JEV23:JEV43 JOR23:JOR43 JYN23:JYN43 KIJ23:KIJ43 KSF23:KSF43 LCB23:LCB43 LLX23:LLX43 LVT23:LVT43 MFP23:MFP43 MPL23:MPL43 MZH23:MZH43 NJD23:NJD43 NSZ23:NSZ43 OCV23:OCV43 OMR23:OMR43 OWN23:OWN43 PGJ23:PGJ43 PQF23:PQF43 QAB23:QAB43 QJX23:QJX43 QTT23:QTT43 RDP23:RDP43 RNL23:RNL43 RXH23:RXH43 SHD23:SHD43 SQZ23:SQZ43 TAV23:TAV43 TKR23:TKR43 TUN23:TUN43 UEJ23:UEJ43 UOF23:UOF43 UYB23:UYB43 VHX23:VHX43 VRT23:VRT43 WBP23:WBP43 WLL23:WLL43 WVH23:WVH43">
      <formula1>0</formula1>
      <formula2>1</formula2>
    </dataValidation>
    <dataValidation type="list" allowBlank="1" showInputMessage="1" showErrorMessage="1" sqref="WVE983058 A65554 IS65554 SO65554 ACK65554 AMG65554 AWC65554 BFY65554 BPU65554 BZQ65554 CJM65554 CTI65554 DDE65554 DNA65554 DWW65554 EGS65554 EQO65554 FAK65554 FKG65554 FUC65554 GDY65554 GNU65554 GXQ65554 HHM65554 HRI65554 IBE65554 ILA65554 IUW65554 JES65554 JOO65554 JYK65554 KIG65554 KSC65554 LBY65554 LLU65554 LVQ65554 MFM65554 MPI65554 MZE65554 NJA65554 NSW65554 OCS65554 OMO65554 OWK65554 PGG65554 PQC65554 PZY65554 QJU65554 QTQ65554 RDM65554 RNI65554 RXE65554 SHA65554 SQW65554 TAS65554 TKO65554 TUK65554 UEG65554 UOC65554 UXY65554 VHU65554 VRQ65554 WBM65554 WLI65554 WVE65554 A131090 IS131090 SO131090 ACK131090 AMG131090 AWC131090 BFY131090 BPU131090 BZQ131090 CJM131090 CTI131090 DDE131090 DNA131090 DWW131090 EGS131090 EQO131090 FAK131090 FKG131090 FUC131090 GDY131090 GNU131090 GXQ131090 HHM131090 HRI131090 IBE131090 ILA131090 IUW131090 JES131090 JOO131090 JYK131090 KIG131090 KSC131090 LBY131090 LLU131090 LVQ131090 MFM131090 MPI131090 MZE131090 NJA131090 NSW131090 OCS131090 OMO131090 OWK131090 PGG131090 PQC131090 PZY131090 QJU131090 QTQ131090 RDM131090 RNI131090 RXE131090 SHA131090 SQW131090 TAS131090 TKO131090 TUK131090 UEG131090 UOC131090 UXY131090 VHU131090 VRQ131090 WBM131090 WLI131090 WVE131090 A196626 IS196626 SO196626 ACK196626 AMG196626 AWC196626 BFY196626 BPU196626 BZQ196626 CJM196626 CTI196626 DDE196626 DNA196626 DWW196626 EGS196626 EQO196626 FAK196626 FKG196626 FUC196626 GDY196626 GNU196626 GXQ196626 HHM196626 HRI196626 IBE196626 ILA196626 IUW196626 JES196626 JOO196626 JYK196626 KIG196626 KSC196626 LBY196626 LLU196626 LVQ196626 MFM196626 MPI196626 MZE196626 NJA196626 NSW196626 OCS196626 OMO196626 OWK196626 PGG196626 PQC196626 PZY196626 QJU196626 QTQ196626 RDM196626 RNI196626 RXE196626 SHA196626 SQW196626 TAS196626 TKO196626 TUK196626 UEG196626 UOC196626 UXY196626 VHU196626 VRQ196626 WBM196626 WLI196626 WVE196626 A262162 IS262162 SO262162 ACK262162 AMG262162 AWC262162 BFY262162 BPU262162 BZQ262162 CJM262162 CTI262162 DDE262162 DNA262162 DWW262162 EGS262162 EQO262162 FAK262162 FKG262162 FUC262162 GDY262162 GNU262162 GXQ262162 HHM262162 HRI262162 IBE262162 ILA262162 IUW262162 JES262162 JOO262162 JYK262162 KIG262162 KSC262162 LBY262162 LLU262162 LVQ262162 MFM262162 MPI262162 MZE262162 NJA262162 NSW262162 OCS262162 OMO262162 OWK262162 PGG262162 PQC262162 PZY262162 QJU262162 QTQ262162 RDM262162 RNI262162 RXE262162 SHA262162 SQW262162 TAS262162 TKO262162 TUK262162 UEG262162 UOC262162 UXY262162 VHU262162 VRQ262162 WBM262162 WLI262162 WVE262162 A327698 IS327698 SO327698 ACK327698 AMG327698 AWC327698 BFY327698 BPU327698 BZQ327698 CJM327698 CTI327698 DDE327698 DNA327698 DWW327698 EGS327698 EQO327698 FAK327698 FKG327698 FUC327698 GDY327698 GNU327698 GXQ327698 HHM327698 HRI327698 IBE327698 ILA327698 IUW327698 JES327698 JOO327698 JYK327698 KIG327698 KSC327698 LBY327698 LLU327698 LVQ327698 MFM327698 MPI327698 MZE327698 NJA327698 NSW327698 OCS327698 OMO327698 OWK327698 PGG327698 PQC327698 PZY327698 QJU327698 QTQ327698 RDM327698 RNI327698 RXE327698 SHA327698 SQW327698 TAS327698 TKO327698 TUK327698 UEG327698 UOC327698 UXY327698 VHU327698 VRQ327698 WBM327698 WLI327698 WVE327698 A393234 IS393234 SO393234 ACK393234 AMG393234 AWC393234 BFY393234 BPU393234 BZQ393234 CJM393234 CTI393234 DDE393234 DNA393234 DWW393234 EGS393234 EQO393234 FAK393234 FKG393234 FUC393234 GDY393234 GNU393234 GXQ393234 HHM393234 HRI393234 IBE393234 ILA393234 IUW393234 JES393234 JOO393234 JYK393234 KIG393234 KSC393234 LBY393234 LLU393234 LVQ393234 MFM393234 MPI393234 MZE393234 NJA393234 NSW393234 OCS393234 OMO393234 OWK393234 PGG393234 PQC393234 PZY393234 QJU393234 QTQ393234 RDM393234 RNI393234 RXE393234 SHA393234 SQW393234 TAS393234 TKO393234 TUK393234 UEG393234 UOC393234 UXY393234 VHU393234 VRQ393234 WBM393234 WLI393234 WVE393234 A458770 IS458770 SO458770 ACK458770 AMG458770 AWC458770 BFY458770 BPU458770 BZQ458770 CJM458770 CTI458770 DDE458770 DNA458770 DWW458770 EGS458770 EQO458770 FAK458770 FKG458770 FUC458770 GDY458770 GNU458770 GXQ458770 HHM458770 HRI458770 IBE458770 ILA458770 IUW458770 JES458770 JOO458770 JYK458770 KIG458770 KSC458770 LBY458770 LLU458770 LVQ458770 MFM458770 MPI458770 MZE458770 NJA458770 NSW458770 OCS458770 OMO458770 OWK458770 PGG458770 PQC458770 PZY458770 QJU458770 QTQ458770 RDM458770 RNI458770 RXE458770 SHA458770 SQW458770 TAS458770 TKO458770 TUK458770 UEG458770 UOC458770 UXY458770 VHU458770 VRQ458770 WBM458770 WLI458770 WVE458770 A524306 IS524306 SO524306 ACK524306 AMG524306 AWC524306 BFY524306 BPU524306 BZQ524306 CJM524306 CTI524306 DDE524306 DNA524306 DWW524306 EGS524306 EQO524306 FAK524306 FKG524306 FUC524306 GDY524306 GNU524306 GXQ524306 HHM524306 HRI524306 IBE524306 ILA524306 IUW524306 JES524306 JOO524306 JYK524306 KIG524306 KSC524306 LBY524306 LLU524306 LVQ524306 MFM524306 MPI524306 MZE524306 NJA524306 NSW524306 OCS524306 OMO524306 OWK524306 PGG524306 PQC524306 PZY524306 QJU524306 QTQ524306 RDM524306 RNI524306 RXE524306 SHA524306 SQW524306 TAS524306 TKO524306 TUK524306 UEG524306 UOC524306 UXY524306 VHU524306 VRQ524306 WBM524306 WLI524306 WVE524306 A589842 IS589842 SO589842 ACK589842 AMG589842 AWC589842 BFY589842 BPU589842 BZQ589842 CJM589842 CTI589842 DDE589842 DNA589842 DWW589842 EGS589842 EQO589842 FAK589842 FKG589842 FUC589842 GDY589842 GNU589842 GXQ589842 HHM589842 HRI589842 IBE589842 ILA589842 IUW589842 JES589842 JOO589842 JYK589842 KIG589842 KSC589842 LBY589842 LLU589842 LVQ589842 MFM589842 MPI589842 MZE589842 NJA589842 NSW589842 OCS589842 OMO589842 OWK589842 PGG589842 PQC589842 PZY589842 QJU589842 QTQ589842 RDM589842 RNI589842 RXE589842 SHA589842 SQW589842 TAS589842 TKO589842 TUK589842 UEG589842 UOC589842 UXY589842 VHU589842 VRQ589842 WBM589842 WLI589842 WVE589842 A655378 IS655378 SO655378 ACK655378 AMG655378 AWC655378 BFY655378 BPU655378 BZQ655378 CJM655378 CTI655378 DDE655378 DNA655378 DWW655378 EGS655378 EQO655378 FAK655378 FKG655378 FUC655378 GDY655378 GNU655378 GXQ655378 HHM655378 HRI655378 IBE655378 ILA655378 IUW655378 JES655378 JOO655378 JYK655378 KIG655378 KSC655378 LBY655378 LLU655378 LVQ655378 MFM655378 MPI655378 MZE655378 NJA655378 NSW655378 OCS655378 OMO655378 OWK655378 PGG655378 PQC655378 PZY655378 QJU655378 QTQ655378 RDM655378 RNI655378 RXE655378 SHA655378 SQW655378 TAS655378 TKO655378 TUK655378 UEG655378 UOC655378 UXY655378 VHU655378 VRQ655378 WBM655378 WLI655378 WVE655378 A720914 IS720914 SO720914 ACK720914 AMG720914 AWC720914 BFY720914 BPU720914 BZQ720914 CJM720914 CTI720914 DDE720914 DNA720914 DWW720914 EGS720914 EQO720914 FAK720914 FKG720914 FUC720914 GDY720914 GNU720914 GXQ720914 HHM720914 HRI720914 IBE720914 ILA720914 IUW720914 JES720914 JOO720914 JYK720914 KIG720914 KSC720914 LBY720914 LLU720914 LVQ720914 MFM720914 MPI720914 MZE720914 NJA720914 NSW720914 OCS720914 OMO720914 OWK720914 PGG720914 PQC720914 PZY720914 QJU720914 QTQ720914 RDM720914 RNI720914 RXE720914 SHA720914 SQW720914 TAS720914 TKO720914 TUK720914 UEG720914 UOC720914 UXY720914 VHU720914 VRQ720914 WBM720914 WLI720914 WVE720914 A786450 IS786450 SO786450 ACK786450 AMG786450 AWC786450 BFY786450 BPU786450 BZQ786450 CJM786450 CTI786450 DDE786450 DNA786450 DWW786450 EGS786450 EQO786450 FAK786450 FKG786450 FUC786450 GDY786450 GNU786450 GXQ786450 HHM786450 HRI786450 IBE786450 ILA786450 IUW786450 JES786450 JOO786450 JYK786450 KIG786450 KSC786450 LBY786450 LLU786450 LVQ786450 MFM786450 MPI786450 MZE786450 NJA786450 NSW786450 OCS786450 OMO786450 OWK786450 PGG786450 PQC786450 PZY786450 QJU786450 QTQ786450 RDM786450 RNI786450 RXE786450 SHA786450 SQW786450 TAS786450 TKO786450 TUK786450 UEG786450 UOC786450 UXY786450 VHU786450 VRQ786450 WBM786450 WLI786450 WVE786450 A851986 IS851986 SO851986 ACK851986 AMG851986 AWC851986 BFY851986 BPU851986 BZQ851986 CJM851986 CTI851986 DDE851986 DNA851986 DWW851986 EGS851986 EQO851986 FAK851986 FKG851986 FUC851986 GDY851986 GNU851986 GXQ851986 HHM851986 HRI851986 IBE851986 ILA851986 IUW851986 JES851986 JOO851986 JYK851986 KIG851986 KSC851986 LBY851986 LLU851986 LVQ851986 MFM851986 MPI851986 MZE851986 NJA851986 NSW851986 OCS851986 OMO851986 OWK851986 PGG851986 PQC851986 PZY851986 QJU851986 QTQ851986 RDM851986 RNI851986 RXE851986 SHA851986 SQW851986 TAS851986 TKO851986 TUK851986 UEG851986 UOC851986 UXY851986 VHU851986 VRQ851986 WBM851986 WLI851986 WVE851986 A917522 IS917522 SO917522 ACK917522 AMG917522 AWC917522 BFY917522 BPU917522 BZQ917522 CJM917522 CTI917522 DDE917522 DNA917522 DWW917522 EGS917522 EQO917522 FAK917522 FKG917522 FUC917522 GDY917522 GNU917522 GXQ917522 HHM917522 HRI917522 IBE917522 ILA917522 IUW917522 JES917522 JOO917522 JYK917522 KIG917522 KSC917522 LBY917522 LLU917522 LVQ917522 MFM917522 MPI917522 MZE917522 NJA917522 NSW917522 OCS917522 OMO917522 OWK917522 PGG917522 PQC917522 PZY917522 QJU917522 QTQ917522 RDM917522 RNI917522 RXE917522 SHA917522 SQW917522 TAS917522 TKO917522 TUK917522 UEG917522 UOC917522 UXY917522 VHU917522 VRQ917522 WBM917522 WLI917522 WVE917522 A983058 IS983058 SO983058 ACK983058 AMG983058 AWC983058 BFY983058 BPU983058 BZQ983058 CJM983058 CTI983058 DDE983058 DNA983058 DWW983058 EGS983058 EQO983058 FAK983058 FKG983058 FUC983058 GDY983058 GNU983058 GXQ983058 HHM983058 HRI983058 IBE983058 ILA983058 IUW983058 JES983058 JOO983058 JYK983058 KIG983058 KSC983058 LBY983058 LLU983058 LVQ983058 MFM983058 MPI983058 MZE983058 NJA983058 NSW983058 OCS983058 OMO983058 OWK983058 PGG983058 PQC983058 PZY983058 QJU983058 QTQ983058 RDM983058 RNI983058 RXE983058 SHA983058 SQW983058 TAS983058 TKO983058 TUK983058 UEG983058 UOC983058 UXY983058 VHU983058 VRQ983058 WBM983058 WLI983058 A23:A43 IS23:IS43 SO23:SO43 ACK23:ACK43 AMG23:AMG43 AWC23:AWC43 BFY23:BFY43 BPU23:BPU43 BZQ23:BZQ43 CJM23:CJM43 CTI23:CTI43 DDE23:DDE43 DNA23:DNA43 DWW23:DWW43 EGS23:EGS43 EQO23:EQO43 FAK23:FAK43 FKG23:FKG43 FUC23:FUC43 GDY23:GDY43 GNU23:GNU43 GXQ23:GXQ43 HHM23:HHM43 HRI23:HRI43 IBE23:IBE43 ILA23:ILA43 IUW23:IUW43 JES23:JES43 JOO23:JOO43 JYK23:JYK43 KIG23:KIG43 KSC23:KSC43 LBY23:LBY43 LLU23:LLU43 LVQ23:LVQ43 MFM23:MFM43 MPI23:MPI43 MZE23:MZE43 NJA23:NJA43 NSW23:NSW43 OCS23:OCS43 OMO23:OMO43 OWK23:OWK43 PGG23:PGG43 PQC23:PQC43 PZY23:PZY43 QJU23:QJU43 QTQ23:QTQ43 RDM23:RDM43 RNI23:RNI43 RXE23:RXE43 SHA23:SHA43 SQW23:SQW43 TAS23:TAS43 TKO23:TKO43 TUK23:TUK43 UEG23:UEG43 UOC23:UOC43 UXY23:UXY43 VHU23:VHU43 VRQ23:VRQ43 WBM23:WBM43 WLI23:WLI43 WVE23:WVE43">
      <formula1>"1,2,3,4,5"</formula1>
    </dataValidation>
  </dataValidations>
  <pageMargins left="0.7" right="0.7" top="0.75" bottom="0.75" header="0.3" footer="0.3"/>
  <pageSetup orientation="portrait" horizontalDpi="4294967295" verticalDpi="4294967295"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24"/>
  <sheetViews>
    <sheetView topLeftCell="A13" workbookViewId="0">
      <selection activeCell="D38" sqref="D38"/>
    </sheetView>
  </sheetViews>
  <sheetFormatPr baseColWidth="10" defaultRowHeight="15" x14ac:dyDescent="0.25"/>
  <cols>
    <col min="1" max="1" width="3.140625" style="44" bestFit="1" customWidth="1"/>
    <col min="2" max="2" width="102.7109375" style="44" bestFit="1"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1391</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1455</v>
      </c>
      <c r="D10" s="420"/>
      <c r="E10" s="421"/>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2</v>
      </c>
      <c r="E15" s="3">
        <v>313242150</v>
      </c>
      <c r="F15" s="241">
        <v>150</v>
      </c>
      <c r="G15" s="57"/>
      <c r="I15" s="57"/>
      <c r="J15" s="57"/>
      <c r="K15" s="57"/>
      <c r="L15" s="57"/>
      <c r="M15" s="57"/>
      <c r="N15" s="55"/>
    </row>
    <row r="16" spans="2:16" x14ac:dyDescent="0.25">
      <c r="B16" s="493"/>
      <c r="C16" s="494"/>
      <c r="D16" s="303">
        <v>5</v>
      </c>
      <c r="E16" s="3">
        <v>1252968600</v>
      </c>
      <c r="F16" s="241">
        <v>600</v>
      </c>
      <c r="G16" s="57"/>
      <c r="I16" s="57"/>
      <c r="J16" s="57"/>
      <c r="K16" s="57"/>
      <c r="L16" s="57"/>
      <c r="M16" s="57"/>
      <c r="N16" s="55"/>
    </row>
    <row r="17" spans="1:14" x14ac:dyDescent="0.25">
      <c r="B17" s="495"/>
      <c r="C17" s="496"/>
      <c r="D17" s="303">
        <v>6</v>
      </c>
      <c r="E17" s="3">
        <v>1053997446</v>
      </c>
      <c r="F17" s="241">
        <v>492</v>
      </c>
      <c r="G17" s="57"/>
      <c r="I17" s="57"/>
      <c r="J17" s="57"/>
      <c r="K17" s="57"/>
      <c r="L17" s="57"/>
      <c r="M17" s="57"/>
      <c r="N17" s="55"/>
    </row>
    <row r="18" spans="1:14" ht="15.75" thickBot="1" x14ac:dyDescent="0.3">
      <c r="B18" s="474" t="s">
        <v>13</v>
      </c>
      <c r="C18" s="475"/>
      <c r="D18" s="303"/>
      <c r="E18" s="3">
        <f>SUM(E15:E17)</f>
        <v>2620208196</v>
      </c>
      <c r="F18" s="131">
        <f>SUM(F15:F17)</f>
        <v>1242</v>
      </c>
      <c r="G18" s="57"/>
      <c r="H18" s="58"/>
      <c r="I18" s="54"/>
      <c r="J18" s="54"/>
      <c r="K18" s="54"/>
      <c r="L18" s="54"/>
      <c r="M18" s="54"/>
      <c r="N18" s="59"/>
    </row>
    <row r="19" spans="1:14" ht="45.75" thickBot="1" x14ac:dyDescent="0.3">
      <c r="A19" s="60"/>
      <c r="B19" s="6" t="s">
        <v>14</v>
      </c>
      <c r="C19" s="6" t="s">
        <v>98</v>
      </c>
      <c r="E19" s="56"/>
      <c r="F19" s="56"/>
      <c r="G19" s="57"/>
      <c r="H19" s="56"/>
      <c r="I19" s="61"/>
      <c r="J19" s="61"/>
      <c r="K19" s="61"/>
      <c r="L19" s="61"/>
      <c r="M19" s="61"/>
    </row>
    <row r="20" spans="1:14" ht="15.75" thickBot="1" x14ac:dyDescent="0.3">
      <c r="A20" s="62">
        <v>1</v>
      </c>
      <c r="C20" s="5">
        <f>+F15*80%</f>
        <v>120</v>
      </c>
      <c r="D20" s="57"/>
      <c r="E20" s="4">
        <f>E15</f>
        <v>313242150</v>
      </c>
      <c r="F20" s="63"/>
      <c r="G20" s="63"/>
      <c r="H20" s="63"/>
      <c r="I20" s="64"/>
      <c r="J20" s="64"/>
      <c r="K20" s="64"/>
      <c r="L20" s="64"/>
      <c r="M20" s="64"/>
    </row>
    <row r="21" spans="1:14" x14ac:dyDescent="0.25">
      <c r="A21" s="65"/>
      <c r="C21" s="66"/>
      <c r="D21" s="57"/>
      <c r="E21" s="67"/>
      <c r="F21" s="63"/>
      <c r="G21" s="63"/>
      <c r="H21" s="63"/>
      <c r="I21" s="64"/>
      <c r="J21" s="64"/>
      <c r="K21" s="64"/>
      <c r="L21" s="64"/>
      <c r="M21" s="64"/>
    </row>
    <row r="22" spans="1:14" x14ac:dyDescent="0.25">
      <c r="A22" s="65"/>
      <c r="C22" s="66"/>
      <c r="D22" s="57"/>
      <c r="E22" s="67"/>
      <c r="F22" s="63"/>
      <c r="G22" s="63"/>
      <c r="H22" s="63"/>
      <c r="I22" s="64"/>
      <c r="J22" s="64"/>
      <c r="K22" s="64"/>
      <c r="L22" s="64"/>
      <c r="M22" s="64"/>
    </row>
    <row r="23" spans="1:14" x14ac:dyDescent="0.25">
      <c r="A23" s="65"/>
      <c r="B23" s="68" t="s">
        <v>134</v>
      </c>
      <c r="C23" s="42"/>
      <c r="D23" s="42"/>
      <c r="E23" s="42"/>
      <c r="F23" s="42"/>
      <c r="G23" s="42"/>
      <c r="H23" s="42"/>
      <c r="I23" s="54"/>
      <c r="J23" s="54"/>
      <c r="K23" s="54"/>
      <c r="L23" s="54"/>
      <c r="M23" s="54"/>
      <c r="N23" s="55"/>
    </row>
    <row r="24" spans="1:14" x14ac:dyDescent="0.25">
      <c r="A24" s="65"/>
      <c r="B24" s="42"/>
      <c r="C24" s="42"/>
      <c r="D24" s="42"/>
      <c r="E24" s="42"/>
      <c r="F24" s="42"/>
      <c r="G24" s="42"/>
      <c r="H24" s="42"/>
      <c r="I24" s="54"/>
      <c r="J24" s="54"/>
      <c r="K24" s="54"/>
      <c r="L24" s="54"/>
      <c r="M24" s="54"/>
      <c r="N24" s="55"/>
    </row>
    <row r="25" spans="1:14" x14ac:dyDescent="0.25">
      <c r="A25" s="65"/>
      <c r="B25" s="22" t="s">
        <v>32</v>
      </c>
      <c r="C25" s="22" t="s">
        <v>135</v>
      </c>
      <c r="D25" s="22" t="s">
        <v>136</v>
      </c>
      <c r="E25" s="42"/>
      <c r="F25" s="42"/>
      <c r="G25" s="42"/>
      <c r="H25" s="42"/>
      <c r="I25" s="54"/>
      <c r="J25" s="54"/>
      <c r="K25" s="54"/>
      <c r="L25" s="54"/>
      <c r="M25" s="54"/>
      <c r="N25" s="55"/>
    </row>
    <row r="26" spans="1:14" x14ac:dyDescent="0.25">
      <c r="A26" s="65"/>
      <c r="B26" s="69" t="s">
        <v>137</v>
      </c>
      <c r="C26" s="291" t="s">
        <v>68</v>
      </c>
      <c r="D26" s="69"/>
      <c r="E26" s="42"/>
      <c r="F26" s="42"/>
      <c r="G26" s="42"/>
      <c r="H26" s="42"/>
      <c r="I26" s="54"/>
      <c r="J26" s="54"/>
      <c r="K26" s="54"/>
      <c r="L26" s="54"/>
      <c r="M26" s="54"/>
      <c r="N26" s="55"/>
    </row>
    <row r="27" spans="1:14" x14ac:dyDescent="0.25">
      <c r="A27" s="65"/>
      <c r="B27" s="69" t="s">
        <v>138</v>
      </c>
      <c r="C27" s="291" t="s">
        <v>68</v>
      </c>
      <c r="D27" s="69"/>
      <c r="E27" s="42"/>
      <c r="F27" s="42"/>
      <c r="G27" s="42"/>
      <c r="H27" s="42"/>
      <c r="I27" s="54"/>
      <c r="J27" s="54"/>
      <c r="K27" s="54"/>
      <c r="L27" s="54"/>
      <c r="M27" s="54"/>
      <c r="N27" s="55"/>
    </row>
    <row r="28" spans="1:14" x14ac:dyDescent="0.25">
      <c r="A28" s="65"/>
      <c r="B28" s="69" t="s">
        <v>139</v>
      </c>
      <c r="C28" s="291" t="s">
        <v>68</v>
      </c>
      <c r="D28" s="69"/>
      <c r="E28" s="42"/>
      <c r="F28" s="42"/>
      <c r="G28" s="42"/>
      <c r="H28" s="42"/>
      <c r="I28" s="54"/>
      <c r="J28" s="54"/>
      <c r="K28" s="54"/>
      <c r="L28" s="54"/>
      <c r="M28" s="54"/>
      <c r="N28" s="55"/>
    </row>
    <row r="29" spans="1:14" x14ac:dyDescent="0.25">
      <c r="A29" s="65"/>
      <c r="B29" s="69" t="s">
        <v>140</v>
      </c>
      <c r="C29" s="291" t="s">
        <v>68</v>
      </c>
      <c r="D29" s="69"/>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68" t="s">
        <v>141</v>
      </c>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42"/>
      <c r="C34" s="42"/>
      <c r="D34" s="42"/>
      <c r="E34" s="42"/>
      <c r="F34" s="42"/>
      <c r="G34" s="42"/>
      <c r="H34" s="42"/>
      <c r="I34" s="54"/>
      <c r="J34" s="54"/>
      <c r="K34" s="54"/>
      <c r="L34" s="54"/>
      <c r="M34" s="54"/>
      <c r="N34" s="55"/>
    </row>
    <row r="35" spans="1:26" x14ac:dyDescent="0.25">
      <c r="A35" s="65"/>
      <c r="B35" s="22" t="s">
        <v>32</v>
      </c>
      <c r="C35" s="22" t="s">
        <v>57</v>
      </c>
      <c r="D35" s="21" t="s">
        <v>50</v>
      </c>
      <c r="E35" s="21" t="s">
        <v>15</v>
      </c>
      <c r="F35" s="42"/>
      <c r="G35" s="42"/>
      <c r="H35" s="42"/>
      <c r="I35" s="54"/>
      <c r="J35" s="54"/>
      <c r="K35" s="54"/>
      <c r="L35" s="54"/>
      <c r="M35" s="54"/>
      <c r="N35" s="55"/>
    </row>
    <row r="36" spans="1:26" ht="28.5" x14ac:dyDescent="0.25">
      <c r="A36" s="65"/>
      <c r="B36" s="70" t="s">
        <v>142</v>
      </c>
      <c r="C36" s="71">
        <v>40</v>
      </c>
      <c r="D36" s="291">
        <v>40</v>
      </c>
      <c r="E36" s="422">
        <f>+D36+D37</f>
        <v>75</v>
      </c>
      <c r="F36" s="42"/>
      <c r="G36" s="42"/>
      <c r="H36" s="42"/>
      <c r="I36" s="54"/>
      <c r="J36" s="54"/>
      <c r="K36" s="54"/>
      <c r="L36" s="54"/>
      <c r="M36" s="54"/>
      <c r="N36" s="55"/>
    </row>
    <row r="37" spans="1:26" ht="42.75" x14ac:dyDescent="0.25">
      <c r="A37" s="65"/>
      <c r="B37" s="70" t="s">
        <v>143</v>
      </c>
      <c r="C37" s="71">
        <v>60</v>
      </c>
      <c r="D37" s="291">
        <v>35</v>
      </c>
      <c r="E37" s="423"/>
      <c r="F37" s="42"/>
      <c r="G37" s="42"/>
      <c r="H37" s="42"/>
      <c r="I37" s="54"/>
      <c r="J37" s="54"/>
      <c r="K37" s="54"/>
      <c r="L37" s="54"/>
      <c r="M37" s="54"/>
      <c r="N37" s="55"/>
    </row>
    <row r="38" spans="1:26" x14ac:dyDescent="0.25">
      <c r="A38" s="65"/>
      <c r="C38" s="66"/>
      <c r="D38" s="57"/>
      <c r="E38" s="67"/>
      <c r="F38" s="63"/>
      <c r="G38" s="63"/>
      <c r="H38" s="63"/>
      <c r="I38" s="64"/>
      <c r="J38" s="64"/>
      <c r="K38" s="64"/>
      <c r="L38" s="64"/>
      <c r="M38" s="64"/>
    </row>
    <row r="39" spans="1:26" x14ac:dyDescent="0.25">
      <c r="A39" s="65"/>
      <c r="C39" s="66"/>
      <c r="D39" s="57"/>
      <c r="E39" s="67"/>
      <c r="F39" s="63"/>
      <c r="G39" s="63"/>
      <c r="H39" s="63"/>
      <c r="I39" s="64"/>
      <c r="J39" s="64"/>
      <c r="K39" s="64"/>
      <c r="L39" s="64"/>
      <c r="M39" s="64"/>
    </row>
    <row r="40" spans="1:26" x14ac:dyDescent="0.25">
      <c r="A40" s="65"/>
      <c r="C40" s="66"/>
      <c r="D40" s="57"/>
      <c r="E40" s="67"/>
      <c r="F40" s="63"/>
      <c r="G40" s="63"/>
      <c r="H40" s="63"/>
      <c r="I40" s="64"/>
      <c r="J40" s="64"/>
      <c r="K40" s="64"/>
      <c r="L40" s="64"/>
      <c r="M40" s="64"/>
    </row>
    <row r="41" spans="1:26" ht="15.75" thickBot="1" x14ac:dyDescent="0.3">
      <c r="M41" s="424" t="s">
        <v>34</v>
      </c>
      <c r="N41" s="424"/>
    </row>
    <row r="42" spans="1:26" x14ac:dyDescent="0.25">
      <c r="B42" s="68" t="s">
        <v>29</v>
      </c>
      <c r="M42" s="73"/>
      <c r="N42" s="73"/>
    </row>
    <row r="43" spans="1:26" ht="15.75" thickBot="1" x14ac:dyDescent="0.3">
      <c r="M43" s="73"/>
      <c r="N43" s="73"/>
    </row>
    <row r="44" spans="1:26" s="54" customFormat="1" ht="109.5" customHeight="1" x14ac:dyDescent="0.25">
      <c r="B44" s="18" t="s">
        <v>144</v>
      </c>
      <c r="C44" s="18" t="s">
        <v>145</v>
      </c>
      <c r="D44" s="18" t="s">
        <v>146</v>
      </c>
      <c r="E44" s="18" t="s">
        <v>44</v>
      </c>
      <c r="F44" s="18" t="s">
        <v>21</v>
      </c>
      <c r="G44" s="18" t="s">
        <v>99</v>
      </c>
      <c r="H44" s="18" t="s">
        <v>16</v>
      </c>
      <c r="I44" s="18" t="s">
        <v>9</v>
      </c>
      <c r="J44" s="18" t="s">
        <v>30</v>
      </c>
      <c r="K44" s="18" t="s">
        <v>60</v>
      </c>
      <c r="L44" s="18" t="s">
        <v>19</v>
      </c>
      <c r="M44" s="17" t="s">
        <v>25</v>
      </c>
      <c r="N44" s="18" t="s">
        <v>147</v>
      </c>
      <c r="O44" s="18" t="s">
        <v>35</v>
      </c>
      <c r="P44" s="298" t="s">
        <v>10</v>
      </c>
      <c r="Q44" s="298" t="s">
        <v>18</v>
      </c>
    </row>
    <row r="45" spans="1:26" s="86" customFormat="1" ht="44.25" customHeight="1" x14ac:dyDescent="0.25">
      <c r="A45" s="74">
        <v>1</v>
      </c>
      <c r="B45" s="87" t="s">
        <v>1391</v>
      </c>
      <c r="C45" s="76" t="s">
        <v>1391</v>
      </c>
      <c r="D45" s="76" t="s">
        <v>668</v>
      </c>
      <c r="E45" s="136">
        <v>130</v>
      </c>
      <c r="F45" s="78" t="s">
        <v>135</v>
      </c>
      <c r="G45" s="79" t="s">
        <v>670</v>
      </c>
      <c r="H45" s="80">
        <v>41849</v>
      </c>
      <c r="I45" s="81">
        <v>42004</v>
      </c>
      <c r="J45" s="81" t="s">
        <v>136</v>
      </c>
      <c r="K45" s="136">
        <v>2</v>
      </c>
      <c r="L45" s="136">
        <v>0</v>
      </c>
      <c r="M45" s="136">
        <v>342</v>
      </c>
      <c r="N45" s="82">
        <v>0</v>
      </c>
      <c r="O45" s="83">
        <v>276592932</v>
      </c>
      <c r="P45" s="83" t="s">
        <v>1456</v>
      </c>
      <c r="Q45" s="84"/>
      <c r="R45" s="85"/>
      <c r="S45" s="85"/>
      <c r="T45" s="85"/>
      <c r="U45" s="85"/>
      <c r="V45" s="85"/>
      <c r="W45" s="85"/>
      <c r="X45" s="85"/>
      <c r="Y45" s="85"/>
      <c r="Z45" s="85"/>
    </row>
    <row r="46" spans="1:26" s="86" customFormat="1" ht="45" x14ac:dyDescent="0.25">
      <c r="A46" s="74">
        <f>+A45+1</f>
        <v>2</v>
      </c>
      <c r="B46" s="87" t="s">
        <v>1391</v>
      </c>
      <c r="C46" s="76" t="s">
        <v>1391</v>
      </c>
      <c r="D46" s="76" t="s">
        <v>668</v>
      </c>
      <c r="E46" s="136">
        <v>257</v>
      </c>
      <c r="F46" s="78" t="s">
        <v>135</v>
      </c>
      <c r="G46" s="78" t="s">
        <v>670</v>
      </c>
      <c r="H46" s="80">
        <v>41261</v>
      </c>
      <c r="I46" s="81">
        <v>41851</v>
      </c>
      <c r="J46" s="81" t="s">
        <v>136</v>
      </c>
      <c r="K46" s="136">
        <v>18</v>
      </c>
      <c r="L46" s="136">
        <v>0</v>
      </c>
      <c r="M46" s="136">
        <v>470</v>
      </c>
      <c r="N46" s="82">
        <v>0</v>
      </c>
      <c r="O46" s="83">
        <v>1754266020</v>
      </c>
      <c r="P46" s="83" t="s">
        <v>1457</v>
      </c>
      <c r="Q46" s="84"/>
      <c r="R46" s="85"/>
      <c r="S46" s="85"/>
      <c r="T46" s="85"/>
      <c r="U46" s="85"/>
      <c r="V46" s="85"/>
      <c r="W46" s="85"/>
      <c r="X46" s="85"/>
      <c r="Y46" s="85"/>
      <c r="Z46" s="85"/>
    </row>
    <row r="47" spans="1:26" s="86" customFormat="1" ht="45" x14ac:dyDescent="0.25">
      <c r="A47" s="74">
        <f t="shared" ref="A47" si="0">+A46+1</f>
        <v>3</v>
      </c>
      <c r="B47" s="87" t="s">
        <v>1391</v>
      </c>
      <c r="C47" s="76" t="s">
        <v>1391</v>
      </c>
      <c r="D47" s="76" t="s">
        <v>668</v>
      </c>
      <c r="E47" s="136">
        <v>127</v>
      </c>
      <c r="F47" s="78" t="s">
        <v>135</v>
      </c>
      <c r="G47" s="78" t="s">
        <v>670</v>
      </c>
      <c r="H47" s="80">
        <v>41038</v>
      </c>
      <c r="I47" s="81">
        <v>41274</v>
      </c>
      <c r="J47" s="81" t="s">
        <v>136</v>
      </c>
      <c r="K47" s="136">
        <v>7</v>
      </c>
      <c r="L47" s="136">
        <v>0</v>
      </c>
      <c r="M47" s="136">
        <v>2863</v>
      </c>
      <c r="N47" s="82">
        <v>0</v>
      </c>
      <c r="O47" s="83">
        <v>790216360</v>
      </c>
      <c r="P47" s="83" t="s">
        <v>1458</v>
      </c>
      <c r="Q47" s="84"/>
      <c r="R47" s="85"/>
      <c r="S47" s="85"/>
      <c r="T47" s="85"/>
      <c r="U47" s="85"/>
      <c r="V47" s="85"/>
      <c r="W47" s="85"/>
      <c r="X47" s="85"/>
      <c r="Y47" s="85"/>
      <c r="Z47" s="85"/>
    </row>
    <row r="48" spans="1:26" s="86" customFormat="1" x14ac:dyDescent="0.25">
      <c r="A48" s="74"/>
      <c r="B48" s="87" t="s">
        <v>15</v>
      </c>
      <c r="C48" s="76"/>
      <c r="D48" s="75"/>
      <c r="E48" s="77"/>
      <c r="F48" s="78"/>
      <c r="G48" s="78"/>
      <c r="H48" s="78"/>
      <c r="I48" s="81"/>
      <c r="J48" s="81"/>
      <c r="K48" s="88">
        <f>SUM(K45:K47)</f>
        <v>27</v>
      </c>
      <c r="L48" s="88">
        <f>SUM(L45:L47)</f>
        <v>0</v>
      </c>
      <c r="M48" s="89">
        <f>SUM(M45:M47)</f>
        <v>3675</v>
      </c>
      <c r="N48" s="88">
        <f>SUM(N45:N47)</f>
        <v>0</v>
      </c>
      <c r="O48" s="83"/>
      <c r="P48" s="83"/>
      <c r="Q48" s="90"/>
    </row>
    <row r="49" spans="2:17" x14ac:dyDescent="0.25">
      <c r="E49" s="91"/>
    </row>
    <row r="50" spans="2:17" x14ac:dyDescent="0.25">
      <c r="B50" s="425" t="s">
        <v>27</v>
      </c>
      <c r="C50" s="425" t="s">
        <v>26</v>
      </c>
      <c r="D50" s="427" t="s">
        <v>33</v>
      </c>
      <c r="E50" s="427"/>
      <c r="L50" s="314"/>
    </row>
    <row r="51" spans="2:17" x14ac:dyDescent="0.25">
      <c r="B51" s="426"/>
      <c r="C51" s="426"/>
      <c r="D51" s="300" t="s">
        <v>22</v>
      </c>
      <c r="E51" s="93" t="s">
        <v>23</v>
      </c>
    </row>
    <row r="52" spans="2:17" ht="30.6" customHeight="1" x14ac:dyDescent="0.25">
      <c r="B52" s="94" t="s">
        <v>20</v>
      </c>
      <c r="C52" s="95">
        <f>+K48</f>
        <v>27</v>
      </c>
      <c r="D52" s="253" t="s">
        <v>167</v>
      </c>
      <c r="E52" s="69"/>
      <c r="F52" s="96"/>
      <c r="G52" s="96"/>
      <c r="H52" s="96"/>
      <c r="I52" s="96"/>
      <c r="J52" s="96"/>
      <c r="K52" s="96"/>
      <c r="L52" s="96"/>
      <c r="M52" s="96"/>
    </row>
    <row r="53" spans="2:17" ht="30" customHeight="1" x14ac:dyDescent="0.25">
      <c r="B53" s="94" t="s">
        <v>24</v>
      </c>
      <c r="C53" s="95">
        <f>+M48</f>
        <v>3675</v>
      </c>
      <c r="D53" s="253" t="s">
        <v>167</v>
      </c>
      <c r="E53" s="69"/>
    </row>
    <row r="54" spans="2:17" x14ac:dyDescent="0.25">
      <c r="B54" s="97"/>
      <c r="C54" s="437"/>
      <c r="D54" s="437"/>
      <c r="E54" s="437"/>
      <c r="F54" s="437"/>
      <c r="G54" s="437"/>
      <c r="H54" s="437"/>
      <c r="I54" s="437"/>
      <c r="J54" s="437"/>
      <c r="K54" s="437"/>
      <c r="L54" s="437"/>
      <c r="M54" s="437"/>
      <c r="N54" s="437"/>
    </row>
    <row r="55" spans="2:17" ht="28.15" customHeight="1" thickBot="1" x14ac:dyDescent="0.3"/>
    <row r="56" spans="2:17" ht="27" thickBot="1" x14ac:dyDescent="0.3">
      <c r="B56" s="438" t="s">
        <v>100</v>
      </c>
      <c r="C56" s="438"/>
      <c r="D56" s="438"/>
      <c r="E56" s="438"/>
      <c r="F56" s="438"/>
      <c r="G56" s="438"/>
      <c r="H56" s="438"/>
      <c r="I56" s="438"/>
      <c r="J56" s="438"/>
      <c r="K56" s="438"/>
      <c r="L56" s="438"/>
      <c r="M56" s="438"/>
      <c r="N56" s="438"/>
    </row>
    <row r="59" spans="2:17" ht="109.5" customHeight="1" x14ac:dyDescent="0.25">
      <c r="B59" s="304" t="s">
        <v>148</v>
      </c>
      <c r="C59" s="9" t="s">
        <v>2</v>
      </c>
      <c r="D59" s="9" t="s">
        <v>102</v>
      </c>
      <c r="E59" s="9" t="s">
        <v>101</v>
      </c>
      <c r="F59" s="9" t="s">
        <v>103</v>
      </c>
      <c r="G59" s="9" t="s">
        <v>104</v>
      </c>
      <c r="H59" s="9" t="s">
        <v>105</v>
      </c>
      <c r="I59" s="9" t="s">
        <v>106</v>
      </c>
      <c r="J59" s="9" t="s">
        <v>107</v>
      </c>
      <c r="K59" s="9" t="s">
        <v>108</v>
      </c>
      <c r="L59" s="9" t="s">
        <v>109</v>
      </c>
      <c r="M59" s="16" t="s">
        <v>110</v>
      </c>
      <c r="N59" s="16" t="s">
        <v>111</v>
      </c>
      <c r="O59" s="439" t="s">
        <v>3</v>
      </c>
      <c r="P59" s="440"/>
      <c r="Q59" s="9" t="s">
        <v>17</v>
      </c>
    </row>
    <row r="60" spans="2:17" ht="45" customHeight="1" x14ac:dyDescent="0.25">
      <c r="B60" s="98" t="s">
        <v>256</v>
      </c>
      <c r="C60" s="98" t="s">
        <v>256</v>
      </c>
      <c r="D60" s="43" t="s">
        <v>914</v>
      </c>
      <c r="E60" s="43">
        <v>150</v>
      </c>
      <c r="F60" s="99" t="s">
        <v>670</v>
      </c>
      <c r="G60" s="99" t="s">
        <v>670</v>
      </c>
      <c r="H60" s="99" t="s">
        <v>670</v>
      </c>
      <c r="I60" s="99" t="s">
        <v>135</v>
      </c>
      <c r="J60" s="99" t="s">
        <v>135</v>
      </c>
      <c r="K60" s="291" t="s">
        <v>135</v>
      </c>
      <c r="L60" s="291" t="s">
        <v>135</v>
      </c>
      <c r="M60" s="291" t="s">
        <v>135</v>
      </c>
      <c r="N60" s="291" t="s">
        <v>135</v>
      </c>
      <c r="O60" s="574" t="s">
        <v>1402</v>
      </c>
      <c r="P60" s="575"/>
      <c r="Q60" s="291" t="s">
        <v>135</v>
      </c>
    </row>
    <row r="61" spans="2:17" x14ac:dyDescent="0.25">
      <c r="B61" s="44" t="s">
        <v>1</v>
      </c>
    </row>
    <row r="62" spans="2:17" x14ac:dyDescent="0.25">
      <c r="B62" s="44" t="s">
        <v>36</v>
      </c>
    </row>
    <row r="63" spans="2:17" x14ac:dyDescent="0.25">
      <c r="B63" s="44" t="s">
        <v>61</v>
      </c>
    </row>
    <row r="65" spans="1:17" ht="15.75" thickBot="1" x14ac:dyDescent="0.3"/>
    <row r="66" spans="1:17" ht="27" thickBot="1" x14ac:dyDescent="0.3">
      <c r="B66" s="430" t="s">
        <v>37</v>
      </c>
      <c r="C66" s="431"/>
      <c r="D66" s="431"/>
      <c r="E66" s="431"/>
      <c r="F66" s="431"/>
      <c r="G66" s="431"/>
      <c r="H66" s="431"/>
      <c r="I66" s="431"/>
      <c r="J66" s="431"/>
      <c r="K66" s="431"/>
      <c r="L66" s="431"/>
      <c r="M66" s="431"/>
      <c r="N66" s="432"/>
    </row>
    <row r="71" spans="1:17" ht="76.5" customHeight="1" x14ac:dyDescent="0.25">
      <c r="A71" s="441"/>
      <c r="B71" s="441" t="s">
        <v>0</v>
      </c>
      <c r="C71" s="441" t="s">
        <v>38</v>
      </c>
      <c r="D71" s="441" t="s">
        <v>39</v>
      </c>
      <c r="E71" s="441" t="s">
        <v>112</v>
      </c>
      <c r="F71" s="441" t="s">
        <v>114</v>
      </c>
      <c r="G71" s="441" t="s">
        <v>115</v>
      </c>
      <c r="H71" s="441" t="s">
        <v>116</v>
      </c>
      <c r="I71" s="441" t="s">
        <v>113</v>
      </c>
      <c r="J71" s="439" t="s">
        <v>117</v>
      </c>
      <c r="K71" s="443"/>
      <c r="L71" s="440"/>
      <c r="M71" s="441" t="s">
        <v>121</v>
      </c>
      <c r="N71" s="441" t="s">
        <v>40</v>
      </c>
      <c r="O71" s="441" t="s">
        <v>41</v>
      </c>
      <c r="P71" s="445" t="s">
        <v>3</v>
      </c>
      <c r="Q71" s="446"/>
    </row>
    <row r="72" spans="1:17" ht="60.75" customHeight="1" x14ac:dyDescent="0.25">
      <c r="A72" s="442"/>
      <c r="B72" s="442"/>
      <c r="C72" s="442"/>
      <c r="D72" s="442"/>
      <c r="E72" s="442"/>
      <c r="F72" s="442"/>
      <c r="G72" s="442"/>
      <c r="H72" s="442"/>
      <c r="I72" s="442"/>
      <c r="J72" s="99" t="s">
        <v>118</v>
      </c>
      <c r="K72" s="305" t="s">
        <v>119</v>
      </c>
      <c r="L72" s="99" t="s">
        <v>120</v>
      </c>
      <c r="M72" s="442"/>
      <c r="N72" s="442"/>
      <c r="O72" s="442"/>
      <c r="P72" s="447"/>
      <c r="Q72" s="448"/>
    </row>
    <row r="73" spans="1:17" ht="59.25" customHeight="1" x14ac:dyDescent="0.25">
      <c r="B73" s="101" t="s">
        <v>42</v>
      </c>
      <c r="C73" s="294" t="s">
        <v>702</v>
      </c>
      <c r="D73" s="69" t="s">
        <v>1459</v>
      </c>
      <c r="E73" s="69">
        <v>40610241</v>
      </c>
      <c r="F73" s="294" t="s">
        <v>385</v>
      </c>
      <c r="G73" s="294" t="s">
        <v>510</v>
      </c>
      <c r="H73" s="200">
        <v>40163</v>
      </c>
      <c r="I73" s="69" t="s">
        <v>670</v>
      </c>
      <c r="J73" s="294" t="s">
        <v>1460</v>
      </c>
      <c r="K73" s="294" t="s">
        <v>1461</v>
      </c>
      <c r="L73" s="294" t="s">
        <v>1462</v>
      </c>
      <c r="M73" s="291" t="s">
        <v>135</v>
      </c>
      <c r="N73" s="291" t="s">
        <v>135</v>
      </c>
      <c r="O73" s="291" t="s">
        <v>135</v>
      </c>
      <c r="P73" s="572" t="s">
        <v>1463</v>
      </c>
      <c r="Q73" s="573"/>
    </row>
    <row r="74" spans="1:17" ht="58.5" customHeight="1" x14ac:dyDescent="0.25">
      <c r="B74" s="101" t="s">
        <v>43</v>
      </c>
      <c r="C74" s="294" t="s">
        <v>702</v>
      </c>
      <c r="D74" s="294" t="s">
        <v>1464</v>
      </c>
      <c r="E74" s="69">
        <v>30506381</v>
      </c>
      <c r="F74" s="294" t="s">
        <v>385</v>
      </c>
      <c r="G74" s="294" t="s">
        <v>510</v>
      </c>
      <c r="H74" s="200">
        <v>38891</v>
      </c>
      <c r="I74" s="69">
        <v>105070</v>
      </c>
      <c r="J74" s="291" t="s">
        <v>1465</v>
      </c>
      <c r="K74" s="290" t="s">
        <v>1466</v>
      </c>
      <c r="L74" s="294" t="s">
        <v>1467</v>
      </c>
      <c r="M74" s="291" t="s">
        <v>135</v>
      </c>
      <c r="N74" s="291" t="s">
        <v>135</v>
      </c>
      <c r="O74" s="291" t="s">
        <v>135</v>
      </c>
      <c r="P74" s="572" t="s">
        <v>1538</v>
      </c>
      <c r="Q74" s="573"/>
    </row>
    <row r="76" spans="1:17" ht="15.75" thickBot="1" x14ac:dyDescent="0.3"/>
    <row r="77" spans="1:17" ht="27" thickBot="1" x14ac:dyDescent="0.3">
      <c r="B77" s="430" t="s">
        <v>45</v>
      </c>
      <c r="C77" s="431"/>
      <c r="D77" s="431"/>
      <c r="E77" s="431"/>
      <c r="F77" s="431"/>
      <c r="G77" s="431"/>
      <c r="H77" s="431"/>
      <c r="I77" s="431"/>
      <c r="J77" s="431"/>
      <c r="K77" s="431"/>
      <c r="L77" s="431"/>
      <c r="M77" s="431"/>
      <c r="N77" s="432"/>
    </row>
    <row r="80" spans="1:17" ht="46.15" customHeight="1" x14ac:dyDescent="0.25">
      <c r="B80" s="9" t="s">
        <v>32</v>
      </c>
      <c r="C80" s="9" t="s">
        <v>46</v>
      </c>
      <c r="D80" s="439" t="s">
        <v>3</v>
      </c>
      <c r="E80" s="440"/>
    </row>
    <row r="81" spans="1:26" ht="46.9" customHeight="1" x14ac:dyDescent="0.25">
      <c r="B81" s="101" t="s">
        <v>122</v>
      </c>
      <c r="C81" s="291" t="s">
        <v>135</v>
      </c>
      <c r="D81" s="449"/>
      <c r="E81" s="449"/>
    </row>
    <row r="84" spans="1:26" ht="26.25" x14ac:dyDescent="0.25">
      <c r="B84" s="433" t="s">
        <v>63</v>
      </c>
      <c r="C84" s="434"/>
      <c r="D84" s="434"/>
      <c r="E84" s="434"/>
      <c r="F84" s="434"/>
      <c r="G84" s="434"/>
      <c r="H84" s="434"/>
      <c r="I84" s="434"/>
      <c r="J84" s="434"/>
      <c r="K84" s="434"/>
      <c r="L84" s="434"/>
      <c r="M84" s="434"/>
      <c r="N84" s="434"/>
      <c r="O84" s="434"/>
      <c r="P84" s="434"/>
    </row>
    <row r="86" spans="1:26" ht="15.75" thickBot="1" x14ac:dyDescent="0.3"/>
    <row r="87" spans="1:26" ht="27" thickBot="1" x14ac:dyDescent="0.3">
      <c r="B87" s="430" t="s">
        <v>53</v>
      </c>
      <c r="C87" s="431"/>
      <c r="D87" s="431"/>
      <c r="E87" s="431"/>
      <c r="F87" s="431"/>
      <c r="G87" s="431"/>
      <c r="H87" s="431"/>
      <c r="I87" s="431"/>
      <c r="J87" s="431"/>
      <c r="K87" s="431"/>
      <c r="L87" s="431"/>
      <c r="M87" s="431"/>
      <c r="N87" s="432"/>
    </row>
    <row r="89" spans="1:26" ht="15.75" thickBot="1" x14ac:dyDescent="0.3">
      <c r="M89" s="73"/>
      <c r="N89" s="73"/>
    </row>
    <row r="90" spans="1:26" s="54" customFormat="1" ht="109.5" customHeight="1" x14ac:dyDescent="0.25">
      <c r="B90" s="18" t="s">
        <v>144</v>
      </c>
      <c r="C90" s="18" t="s">
        <v>145</v>
      </c>
      <c r="D90" s="18" t="s">
        <v>146</v>
      </c>
      <c r="E90" s="18" t="s">
        <v>44</v>
      </c>
      <c r="F90" s="18" t="s">
        <v>21</v>
      </c>
      <c r="G90" s="18" t="s">
        <v>99</v>
      </c>
      <c r="H90" s="18" t="s">
        <v>16</v>
      </c>
      <c r="I90" s="18" t="s">
        <v>9</v>
      </c>
      <c r="J90" s="18" t="s">
        <v>30</v>
      </c>
      <c r="K90" s="18" t="s">
        <v>60</v>
      </c>
      <c r="L90" s="18" t="s">
        <v>19</v>
      </c>
      <c r="M90" s="17" t="s">
        <v>25</v>
      </c>
      <c r="N90" s="18" t="s">
        <v>147</v>
      </c>
      <c r="O90" s="18" t="s">
        <v>35</v>
      </c>
      <c r="P90" s="298" t="s">
        <v>10</v>
      </c>
      <c r="Q90" s="298" t="s">
        <v>18</v>
      </c>
    </row>
    <row r="91" spans="1:26" s="86" customFormat="1" ht="105" x14ac:dyDescent="0.25">
      <c r="A91" s="74">
        <v>1</v>
      </c>
      <c r="B91" s="87" t="s">
        <v>1391</v>
      </c>
      <c r="C91" s="76" t="s">
        <v>1391</v>
      </c>
      <c r="D91" s="76" t="s">
        <v>668</v>
      </c>
      <c r="E91" s="136">
        <v>280</v>
      </c>
      <c r="F91" s="78" t="s">
        <v>135</v>
      </c>
      <c r="G91" s="79" t="s">
        <v>670</v>
      </c>
      <c r="H91" s="80">
        <v>40908</v>
      </c>
      <c r="I91" s="81">
        <v>41623</v>
      </c>
      <c r="J91" s="81" t="s">
        <v>136</v>
      </c>
      <c r="K91" s="136">
        <v>24</v>
      </c>
      <c r="L91" s="136">
        <v>0</v>
      </c>
      <c r="M91" s="82">
        <v>492</v>
      </c>
      <c r="N91" s="82" t="s">
        <v>670</v>
      </c>
      <c r="O91" s="83">
        <v>4151635218</v>
      </c>
      <c r="P91" s="83" t="s">
        <v>1468</v>
      </c>
      <c r="Q91" s="84" t="s">
        <v>1469</v>
      </c>
      <c r="R91" s="85"/>
      <c r="S91" s="85"/>
      <c r="T91" s="85"/>
      <c r="U91" s="85"/>
      <c r="V91" s="85"/>
      <c r="W91" s="85"/>
      <c r="X91" s="85"/>
      <c r="Y91" s="85"/>
      <c r="Z91" s="85"/>
    </row>
    <row r="92" spans="1:26" s="86" customFormat="1" x14ac:dyDescent="0.25">
      <c r="A92" s="74"/>
      <c r="B92" s="87" t="s">
        <v>15</v>
      </c>
      <c r="C92" s="76"/>
      <c r="D92" s="75"/>
      <c r="E92" s="77"/>
      <c r="F92" s="78"/>
      <c r="G92" s="78"/>
      <c r="H92" s="78"/>
      <c r="I92" s="81"/>
      <c r="J92" s="81"/>
      <c r="K92" s="88">
        <f>SUM(K91:K91)</f>
        <v>24</v>
      </c>
      <c r="L92" s="88">
        <f>SUM(L91:L91)</f>
        <v>0</v>
      </c>
      <c r="M92" s="89">
        <f>SUM(M91:M91)</f>
        <v>492</v>
      </c>
      <c r="N92" s="88">
        <f>SUM(N91:N91)</f>
        <v>0</v>
      </c>
      <c r="O92" s="83"/>
      <c r="P92" s="83"/>
      <c r="Q92" s="90"/>
    </row>
    <row r="93" spans="1:26" x14ac:dyDescent="0.25">
      <c r="E93" s="91"/>
    </row>
    <row r="94" spans="1:26" ht="18.75" x14ac:dyDescent="0.25">
      <c r="B94" s="94" t="s">
        <v>31</v>
      </c>
      <c r="C94" s="10">
        <f>+K92</f>
        <v>24</v>
      </c>
      <c r="H94" s="96"/>
      <c r="I94" s="96"/>
      <c r="J94" s="96"/>
      <c r="K94" s="96"/>
      <c r="L94" s="96"/>
      <c r="M94" s="96"/>
    </row>
    <row r="96" spans="1:26" ht="15.75" thickBot="1" x14ac:dyDescent="0.3"/>
    <row r="97" spans="2:17" ht="37.15" customHeight="1" thickBot="1" x14ac:dyDescent="0.3">
      <c r="B97" s="11" t="s">
        <v>48</v>
      </c>
      <c r="C97" s="12" t="s">
        <v>49</v>
      </c>
      <c r="D97" s="11" t="s">
        <v>50</v>
      </c>
      <c r="E97" s="12" t="s">
        <v>54</v>
      </c>
    </row>
    <row r="98" spans="2:17" ht="41.45" customHeight="1" x14ac:dyDescent="0.25">
      <c r="B98" s="8" t="s">
        <v>123</v>
      </c>
      <c r="C98" s="102">
        <v>20</v>
      </c>
      <c r="D98" s="102">
        <v>0</v>
      </c>
      <c r="E98" s="450">
        <f>+D98+D99+D100</f>
        <v>40</v>
      </c>
    </row>
    <row r="99" spans="2:17" x14ac:dyDescent="0.25">
      <c r="B99" s="8" t="s">
        <v>124</v>
      </c>
      <c r="C99" s="291">
        <v>30</v>
      </c>
      <c r="D99" s="291">
        <v>0</v>
      </c>
      <c r="E99" s="451"/>
    </row>
    <row r="100" spans="2:17" ht="15.75" thickBot="1" x14ac:dyDescent="0.3">
      <c r="B100" s="8" t="s">
        <v>125</v>
      </c>
      <c r="C100" s="103">
        <v>40</v>
      </c>
      <c r="D100" s="103">
        <v>40</v>
      </c>
      <c r="E100" s="452"/>
    </row>
    <row r="102" spans="2:17" ht="15.75" thickBot="1" x14ac:dyDescent="0.3"/>
    <row r="103" spans="2:17" ht="27" thickBot="1" x14ac:dyDescent="0.3">
      <c r="B103" s="430" t="s">
        <v>51</v>
      </c>
      <c r="C103" s="431"/>
      <c r="D103" s="431"/>
      <c r="E103" s="431"/>
      <c r="F103" s="431"/>
      <c r="G103" s="431"/>
      <c r="H103" s="431"/>
      <c r="I103" s="431"/>
      <c r="J103" s="431"/>
      <c r="K103" s="431"/>
      <c r="L103" s="431"/>
      <c r="M103" s="431"/>
      <c r="N103" s="432"/>
    </row>
    <row r="105" spans="2:17" ht="76.5" customHeight="1" x14ac:dyDescent="0.25">
      <c r="B105" s="304" t="s">
        <v>0</v>
      </c>
      <c r="C105" s="304" t="s">
        <v>38</v>
      </c>
      <c r="D105" s="304" t="s">
        <v>39</v>
      </c>
      <c r="E105" s="304" t="s">
        <v>112</v>
      </c>
      <c r="F105" s="304" t="s">
        <v>114</v>
      </c>
      <c r="G105" s="304" t="s">
        <v>115</v>
      </c>
      <c r="H105" s="304" t="s">
        <v>116</v>
      </c>
      <c r="I105" s="304" t="s">
        <v>113</v>
      </c>
      <c r="J105" s="439" t="s">
        <v>117</v>
      </c>
      <c r="K105" s="443"/>
      <c r="L105" s="440"/>
      <c r="M105" s="304" t="s">
        <v>121</v>
      </c>
      <c r="N105" s="304" t="s">
        <v>40</v>
      </c>
      <c r="O105" s="304" t="s">
        <v>41</v>
      </c>
      <c r="P105" s="439" t="s">
        <v>3</v>
      </c>
      <c r="Q105" s="440"/>
    </row>
    <row r="106" spans="2:17" ht="60.75" customHeight="1" x14ac:dyDescent="0.25">
      <c r="B106" s="294" t="s">
        <v>129</v>
      </c>
      <c r="C106" s="294" t="s">
        <v>1650</v>
      </c>
      <c r="D106" s="294" t="s">
        <v>1441</v>
      </c>
      <c r="E106" s="291">
        <v>40765198</v>
      </c>
      <c r="F106" s="291" t="s">
        <v>470</v>
      </c>
      <c r="G106" s="291" t="s">
        <v>263</v>
      </c>
      <c r="H106" s="312">
        <v>32854</v>
      </c>
      <c r="I106" s="291" t="s">
        <v>1442</v>
      </c>
      <c r="J106" s="294" t="s">
        <v>764</v>
      </c>
      <c r="K106" s="294" t="s">
        <v>1443</v>
      </c>
      <c r="L106" s="294" t="s">
        <v>1444</v>
      </c>
      <c r="M106" s="291" t="s">
        <v>135</v>
      </c>
      <c r="N106" s="291" t="s">
        <v>135</v>
      </c>
      <c r="O106" s="291" t="s">
        <v>136</v>
      </c>
      <c r="P106" s="521" t="s">
        <v>1651</v>
      </c>
      <c r="Q106" s="524"/>
    </row>
    <row r="107" spans="2:17" ht="60.75" customHeight="1" x14ac:dyDescent="0.25">
      <c r="B107" s="100" t="s">
        <v>131</v>
      </c>
      <c r="C107" s="331" t="s">
        <v>1650</v>
      </c>
      <c r="D107" s="291" t="s">
        <v>1445</v>
      </c>
      <c r="E107" s="291">
        <v>40079735</v>
      </c>
      <c r="F107" s="291" t="s">
        <v>470</v>
      </c>
      <c r="G107" s="291" t="s">
        <v>263</v>
      </c>
      <c r="H107" s="302">
        <v>41628</v>
      </c>
      <c r="I107" s="291" t="s">
        <v>1446</v>
      </c>
      <c r="J107" s="294" t="s">
        <v>1447</v>
      </c>
      <c r="K107" s="294" t="s">
        <v>1448</v>
      </c>
      <c r="L107" s="294" t="s">
        <v>1449</v>
      </c>
      <c r="M107" s="291" t="s">
        <v>135</v>
      </c>
      <c r="N107" s="291" t="s">
        <v>135</v>
      </c>
      <c r="O107" s="291" t="s">
        <v>135</v>
      </c>
      <c r="P107" s="521"/>
      <c r="Q107" s="524"/>
    </row>
    <row r="108" spans="2:17" ht="60" x14ac:dyDescent="0.25">
      <c r="B108" s="100" t="s">
        <v>130</v>
      </c>
      <c r="C108" s="331" t="s">
        <v>1650</v>
      </c>
      <c r="D108" s="294" t="s">
        <v>1450</v>
      </c>
      <c r="E108" s="291">
        <v>55173695</v>
      </c>
      <c r="F108" s="294" t="s">
        <v>1451</v>
      </c>
      <c r="G108" s="291" t="s">
        <v>1452</v>
      </c>
      <c r="H108" s="302">
        <v>37337</v>
      </c>
      <c r="I108" s="291" t="s">
        <v>670</v>
      </c>
      <c r="J108" s="294" t="s">
        <v>764</v>
      </c>
      <c r="K108" s="294" t="s">
        <v>1453</v>
      </c>
      <c r="L108" s="294" t="s">
        <v>1454</v>
      </c>
      <c r="M108" s="291" t="s">
        <v>135</v>
      </c>
      <c r="N108" s="291" t="s">
        <v>135</v>
      </c>
      <c r="O108" s="291" t="s">
        <v>136</v>
      </c>
      <c r="P108" s="521" t="s">
        <v>1651</v>
      </c>
      <c r="Q108" s="524"/>
    </row>
    <row r="111" spans="2:17" ht="15.75" thickBot="1" x14ac:dyDescent="0.3"/>
    <row r="112" spans="2:17" ht="54" customHeight="1" x14ac:dyDescent="0.25">
      <c r="B112" s="21" t="s">
        <v>32</v>
      </c>
      <c r="C112" s="21" t="s">
        <v>48</v>
      </c>
      <c r="D112" s="304" t="s">
        <v>49</v>
      </c>
      <c r="E112" s="21" t="s">
        <v>50</v>
      </c>
      <c r="F112" s="12" t="s">
        <v>55</v>
      </c>
      <c r="G112" s="15"/>
    </row>
    <row r="113" spans="2:7" ht="120.75" customHeight="1" x14ac:dyDescent="0.2">
      <c r="B113" s="466" t="s">
        <v>52</v>
      </c>
      <c r="C113" s="104" t="s">
        <v>126</v>
      </c>
      <c r="D113" s="291">
        <v>25</v>
      </c>
      <c r="E113" s="291">
        <v>12.5</v>
      </c>
      <c r="F113" s="425">
        <f>+E113+E114+E115</f>
        <v>35</v>
      </c>
      <c r="G113" s="105"/>
    </row>
    <row r="114" spans="2:7" ht="76.150000000000006" customHeight="1" x14ac:dyDescent="0.2">
      <c r="B114" s="466"/>
      <c r="C114" s="104" t="s">
        <v>127</v>
      </c>
      <c r="D114" s="294">
        <v>25</v>
      </c>
      <c r="E114" s="291">
        <v>12.5</v>
      </c>
      <c r="F114" s="467"/>
      <c r="G114" s="105"/>
    </row>
    <row r="115" spans="2:7" ht="69" customHeight="1" x14ac:dyDescent="0.2">
      <c r="B115" s="466"/>
      <c r="C115" s="104" t="s">
        <v>128</v>
      </c>
      <c r="D115" s="291">
        <v>10</v>
      </c>
      <c r="E115" s="291">
        <v>10</v>
      </c>
      <c r="F115" s="426"/>
      <c r="G115" s="105"/>
    </row>
    <row r="116" spans="2:7" x14ac:dyDescent="0.25">
      <c r="C116" s="42"/>
    </row>
    <row r="119" spans="2:7" x14ac:dyDescent="0.25">
      <c r="B119" s="68" t="s">
        <v>56</v>
      </c>
    </row>
    <row r="122" spans="2:7" x14ac:dyDescent="0.25">
      <c r="B122" s="22" t="s">
        <v>32</v>
      </c>
      <c r="C122" s="22" t="s">
        <v>57</v>
      </c>
      <c r="D122" s="21" t="s">
        <v>50</v>
      </c>
      <c r="E122" s="21" t="s">
        <v>15</v>
      </c>
    </row>
    <row r="123" spans="2:7" ht="28.5" x14ac:dyDescent="0.25">
      <c r="B123" s="70" t="s">
        <v>58</v>
      </c>
      <c r="C123" s="71">
        <v>40</v>
      </c>
      <c r="D123" s="291">
        <f>+E98</f>
        <v>40</v>
      </c>
      <c r="E123" s="422">
        <f>+D123+D124</f>
        <v>75</v>
      </c>
    </row>
    <row r="124" spans="2:7" ht="42.75" x14ac:dyDescent="0.25">
      <c r="B124" s="70" t="s">
        <v>59</v>
      </c>
      <c r="C124" s="71">
        <v>60</v>
      </c>
      <c r="D124" s="291">
        <f>+F113</f>
        <v>35</v>
      </c>
      <c r="E124" s="423"/>
    </row>
  </sheetData>
  <mergeCells count="50">
    <mergeCell ref="E123:E124"/>
    <mergeCell ref="J105:L105"/>
    <mergeCell ref="P105:Q105"/>
    <mergeCell ref="P106:Q106"/>
    <mergeCell ref="P107:Q107"/>
    <mergeCell ref="P108:Q108"/>
    <mergeCell ref="P74:Q74"/>
    <mergeCell ref="B113:B115"/>
    <mergeCell ref="F113:F115"/>
    <mergeCell ref="D80:E80"/>
    <mergeCell ref="D81:E81"/>
    <mergeCell ref="B84:P84"/>
    <mergeCell ref="B87:N87"/>
    <mergeCell ref="E98:E100"/>
    <mergeCell ref="B103:N103"/>
    <mergeCell ref="B77:N77"/>
    <mergeCell ref="C54:N54"/>
    <mergeCell ref="B56:N56"/>
    <mergeCell ref="O71:O72"/>
    <mergeCell ref="P71:Q72"/>
    <mergeCell ref="P73:Q73"/>
    <mergeCell ref="F71:F72"/>
    <mergeCell ref="G71:G72"/>
    <mergeCell ref="H71:H72"/>
    <mergeCell ref="O59:P59"/>
    <mergeCell ref="O60:P60"/>
    <mergeCell ref="B66:N66"/>
    <mergeCell ref="I71:I72"/>
    <mergeCell ref="J71:L71"/>
    <mergeCell ref="M71:M72"/>
    <mergeCell ref="N71:N72"/>
    <mergeCell ref="A71:A72"/>
    <mergeCell ref="B71:B72"/>
    <mergeCell ref="C71:C72"/>
    <mergeCell ref="D71:D72"/>
    <mergeCell ref="E71:E72"/>
    <mergeCell ref="B50:B51"/>
    <mergeCell ref="C50:C51"/>
    <mergeCell ref="D50:E50"/>
    <mergeCell ref="B2:P2"/>
    <mergeCell ref="B4:P4"/>
    <mergeCell ref="C6:N6"/>
    <mergeCell ref="C7:N7"/>
    <mergeCell ref="C8:N8"/>
    <mergeCell ref="C9:N9"/>
    <mergeCell ref="C10:E10"/>
    <mergeCell ref="B18:C18"/>
    <mergeCell ref="E36:E37"/>
    <mergeCell ref="M41:N41"/>
    <mergeCell ref="B14:C17"/>
  </mergeCells>
  <dataValidations count="2">
    <dataValidation type="decimal" allowBlank="1" showInputMessage="1" showErrorMessage="1" sqref="WVH983040 WLL983040 C65536 IV65536 SR65536 ACN65536 AMJ65536 AWF65536 BGB65536 BPX65536 BZT65536 CJP65536 CTL65536 DDH65536 DND65536 DWZ65536 EGV65536 EQR65536 FAN65536 FKJ65536 FUF65536 GEB65536 GNX65536 GXT65536 HHP65536 HRL65536 IBH65536 ILD65536 IUZ65536 JEV65536 JOR65536 JYN65536 KIJ65536 KSF65536 LCB65536 LLX65536 LVT65536 MFP65536 MPL65536 MZH65536 NJD65536 NSZ65536 OCV65536 OMR65536 OWN65536 PGJ65536 PQF65536 QAB65536 QJX65536 QTT65536 RDP65536 RNL65536 RXH65536 SHD65536 SQZ65536 TAV65536 TKR65536 TUN65536 UEJ65536 UOF65536 UYB65536 VHX65536 VRT65536 WBP65536 WLL65536 WVH65536 C131072 IV131072 SR131072 ACN131072 AMJ131072 AWF131072 BGB131072 BPX131072 BZT131072 CJP131072 CTL131072 DDH131072 DND131072 DWZ131072 EGV131072 EQR131072 FAN131072 FKJ131072 FUF131072 GEB131072 GNX131072 GXT131072 HHP131072 HRL131072 IBH131072 ILD131072 IUZ131072 JEV131072 JOR131072 JYN131072 KIJ131072 KSF131072 LCB131072 LLX131072 LVT131072 MFP131072 MPL131072 MZH131072 NJD131072 NSZ131072 OCV131072 OMR131072 OWN131072 PGJ131072 PQF131072 QAB131072 QJX131072 QTT131072 RDP131072 RNL131072 RXH131072 SHD131072 SQZ131072 TAV131072 TKR131072 TUN131072 UEJ131072 UOF131072 UYB131072 VHX131072 VRT131072 WBP131072 WLL131072 WVH131072 C196608 IV196608 SR196608 ACN196608 AMJ196608 AWF196608 BGB196608 BPX196608 BZT196608 CJP196608 CTL196608 DDH196608 DND196608 DWZ196608 EGV196608 EQR196608 FAN196608 FKJ196608 FUF196608 GEB196608 GNX196608 GXT196608 HHP196608 HRL196608 IBH196608 ILD196608 IUZ196608 JEV196608 JOR196608 JYN196608 KIJ196608 KSF196608 LCB196608 LLX196608 LVT196608 MFP196608 MPL196608 MZH196608 NJD196608 NSZ196608 OCV196608 OMR196608 OWN196608 PGJ196608 PQF196608 QAB196608 QJX196608 QTT196608 RDP196608 RNL196608 RXH196608 SHD196608 SQZ196608 TAV196608 TKR196608 TUN196608 UEJ196608 UOF196608 UYB196608 VHX196608 VRT196608 WBP196608 WLL196608 WVH196608 C262144 IV262144 SR262144 ACN262144 AMJ262144 AWF262144 BGB262144 BPX262144 BZT262144 CJP262144 CTL262144 DDH262144 DND262144 DWZ262144 EGV262144 EQR262144 FAN262144 FKJ262144 FUF262144 GEB262144 GNX262144 GXT262144 HHP262144 HRL262144 IBH262144 ILD262144 IUZ262144 JEV262144 JOR262144 JYN262144 KIJ262144 KSF262144 LCB262144 LLX262144 LVT262144 MFP262144 MPL262144 MZH262144 NJD262144 NSZ262144 OCV262144 OMR262144 OWN262144 PGJ262144 PQF262144 QAB262144 QJX262144 QTT262144 RDP262144 RNL262144 RXH262144 SHD262144 SQZ262144 TAV262144 TKR262144 TUN262144 UEJ262144 UOF262144 UYB262144 VHX262144 VRT262144 WBP262144 WLL262144 WVH262144 C327680 IV327680 SR327680 ACN327680 AMJ327680 AWF327680 BGB327680 BPX327680 BZT327680 CJP327680 CTL327680 DDH327680 DND327680 DWZ327680 EGV327680 EQR327680 FAN327680 FKJ327680 FUF327680 GEB327680 GNX327680 GXT327680 HHP327680 HRL327680 IBH327680 ILD327680 IUZ327680 JEV327680 JOR327680 JYN327680 KIJ327680 KSF327680 LCB327680 LLX327680 LVT327680 MFP327680 MPL327680 MZH327680 NJD327680 NSZ327680 OCV327680 OMR327680 OWN327680 PGJ327680 PQF327680 QAB327680 QJX327680 QTT327680 RDP327680 RNL327680 RXH327680 SHD327680 SQZ327680 TAV327680 TKR327680 TUN327680 UEJ327680 UOF327680 UYB327680 VHX327680 VRT327680 WBP327680 WLL327680 WVH327680 C393216 IV393216 SR393216 ACN393216 AMJ393216 AWF393216 BGB393216 BPX393216 BZT393216 CJP393216 CTL393216 DDH393216 DND393216 DWZ393216 EGV393216 EQR393216 FAN393216 FKJ393216 FUF393216 GEB393216 GNX393216 GXT393216 HHP393216 HRL393216 IBH393216 ILD393216 IUZ393216 JEV393216 JOR393216 JYN393216 KIJ393216 KSF393216 LCB393216 LLX393216 LVT393216 MFP393216 MPL393216 MZH393216 NJD393216 NSZ393216 OCV393216 OMR393216 OWN393216 PGJ393216 PQF393216 QAB393216 QJX393216 QTT393216 RDP393216 RNL393216 RXH393216 SHD393216 SQZ393216 TAV393216 TKR393216 TUN393216 UEJ393216 UOF393216 UYB393216 VHX393216 VRT393216 WBP393216 WLL393216 WVH393216 C458752 IV458752 SR458752 ACN458752 AMJ458752 AWF458752 BGB458752 BPX458752 BZT458752 CJP458752 CTL458752 DDH458752 DND458752 DWZ458752 EGV458752 EQR458752 FAN458752 FKJ458752 FUF458752 GEB458752 GNX458752 GXT458752 HHP458752 HRL458752 IBH458752 ILD458752 IUZ458752 JEV458752 JOR458752 JYN458752 KIJ458752 KSF458752 LCB458752 LLX458752 LVT458752 MFP458752 MPL458752 MZH458752 NJD458752 NSZ458752 OCV458752 OMR458752 OWN458752 PGJ458752 PQF458752 QAB458752 QJX458752 QTT458752 RDP458752 RNL458752 RXH458752 SHD458752 SQZ458752 TAV458752 TKR458752 TUN458752 UEJ458752 UOF458752 UYB458752 VHX458752 VRT458752 WBP458752 WLL458752 WVH458752 C524288 IV524288 SR524288 ACN524288 AMJ524288 AWF524288 BGB524288 BPX524288 BZT524288 CJP524288 CTL524288 DDH524288 DND524288 DWZ524288 EGV524288 EQR524288 FAN524288 FKJ524288 FUF524288 GEB524288 GNX524288 GXT524288 HHP524288 HRL524288 IBH524288 ILD524288 IUZ524288 JEV524288 JOR524288 JYN524288 KIJ524288 KSF524288 LCB524288 LLX524288 LVT524288 MFP524288 MPL524288 MZH524288 NJD524288 NSZ524288 OCV524288 OMR524288 OWN524288 PGJ524288 PQF524288 QAB524288 QJX524288 QTT524288 RDP524288 RNL524288 RXH524288 SHD524288 SQZ524288 TAV524288 TKR524288 TUN524288 UEJ524288 UOF524288 UYB524288 VHX524288 VRT524288 WBP524288 WLL524288 WVH524288 C589824 IV589824 SR589824 ACN589824 AMJ589824 AWF589824 BGB589824 BPX589824 BZT589824 CJP589824 CTL589824 DDH589824 DND589824 DWZ589824 EGV589824 EQR589824 FAN589824 FKJ589824 FUF589824 GEB589824 GNX589824 GXT589824 HHP589824 HRL589824 IBH589824 ILD589824 IUZ589824 JEV589824 JOR589824 JYN589824 KIJ589824 KSF589824 LCB589824 LLX589824 LVT589824 MFP589824 MPL589824 MZH589824 NJD589824 NSZ589824 OCV589824 OMR589824 OWN589824 PGJ589824 PQF589824 QAB589824 QJX589824 QTT589824 RDP589824 RNL589824 RXH589824 SHD589824 SQZ589824 TAV589824 TKR589824 TUN589824 UEJ589824 UOF589824 UYB589824 VHX589824 VRT589824 WBP589824 WLL589824 WVH589824 C655360 IV655360 SR655360 ACN655360 AMJ655360 AWF655360 BGB655360 BPX655360 BZT655360 CJP655360 CTL655360 DDH655360 DND655360 DWZ655360 EGV655360 EQR655360 FAN655360 FKJ655360 FUF655360 GEB655360 GNX655360 GXT655360 HHP655360 HRL655360 IBH655360 ILD655360 IUZ655360 JEV655360 JOR655360 JYN655360 KIJ655360 KSF655360 LCB655360 LLX655360 LVT655360 MFP655360 MPL655360 MZH655360 NJD655360 NSZ655360 OCV655360 OMR655360 OWN655360 PGJ655360 PQF655360 QAB655360 QJX655360 QTT655360 RDP655360 RNL655360 RXH655360 SHD655360 SQZ655360 TAV655360 TKR655360 TUN655360 UEJ655360 UOF655360 UYB655360 VHX655360 VRT655360 WBP655360 WLL655360 WVH655360 C720896 IV720896 SR720896 ACN720896 AMJ720896 AWF720896 BGB720896 BPX720896 BZT720896 CJP720896 CTL720896 DDH720896 DND720896 DWZ720896 EGV720896 EQR720896 FAN720896 FKJ720896 FUF720896 GEB720896 GNX720896 GXT720896 HHP720896 HRL720896 IBH720896 ILD720896 IUZ720896 JEV720896 JOR720896 JYN720896 KIJ720896 KSF720896 LCB720896 LLX720896 LVT720896 MFP720896 MPL720896 MZH720896 NJD720896 NSZ720896 OCV720896 OMR720896 OWN720896 PGJ720896 PQF720896 QAB720896 QJX720896 QTT720896 RDP720896 RNL720896 RXH720896 SHD720896 SQZ720896 TAV720896 TKR720896 TUN720896 UEJ720896 UOF720896 UYB720896 VHX720896 VRT720896 WBP720896 WLL720896 WVH720896 C786432 IV786432 SR786432 ACN786432 AMJ786432 AWF786432 BGB786432 BPX786432 BZT786432 CJP786432 CTL786432 DDH786432 DND786432 DWZ786432 EGV786432 EQR786432 FAN786432 FKJ786432 FUF786432 GEB786432 GNX786432 GXT786432 HHP786432 HRL786432 IBH786432 ILD786432 IUZ786432 JEV786432 JOR786432 JYN786432 KIJ786432 KSF786432 LCB786432 LLX786432 LVT786432 MFP786432 MPL786432 MZH786432 NJD786432 NSZ786432 OCV786432 OMR786432 OWN786432 PGJ786432 PQF786432 QAB786432 QJX786432 QTT786432 RDP786432 RNL786432 RXH786432 SHD786432 SQZ786432 TAV786432 TKR786432 TUN786432 UEJ786432 UOF786432 UYB786432 VHX786432 VRT786432 WBP786432 WLL786432 WVH786432 C851968 IV851968 SR851968 ACN851968 AMJ851968 AWF851968 BGB851968 BPX851968 BZT851968 CJP851968 CTL851968 DDH851968 DND851968 DWZ851968 EGV851968 EQR851968 FAN851968 FKJ851968 FUF851968 GEB851968 GNX851968 GXT851968 HHP851968 HRL851968 IBH851968 ILD851968 IUZ851968 JEV851968 JOR851968 JYN851968 KIJ851968 KSF851968 LCB851968 LLX851968 LVT851968 MFP851968 MPL851968 MZH851968 NJD851968 NSZ851968 OCV851968 OMR851968 OWN851968 PGJ851968 PQF851968 QAB851968 QJX851968 QTT851968 RDP851968 RNL851968 RXH851968 SHD851968 SQZ851968 TAV851968 TKR851968 TUN851968 UEJ851968 UOF851968 UYB851968 VHX851968 VRT851968 WBP851968 WLL851968 WVH851968 C917504 IV917504 SR917504 ACN917504 AMJ917504 AWF917504 BGB917504 BPX917504 BZT917504 CJP917504 CTL917504 DDH917504 DND917504 DWZ917504 EGV917504 EQR917504 FAN917504 FKJ917504 FUF917504 GEB917504 GNX917504 GXT917504 HHP917504 HRL917504 IBH917504 ILD917504 IUZ917504 JEV917504 JOR917504 JYN917504 KIJ917504 KSF917504 LCB917504 LLX917504 LVT917504 MFP917504 MPL917504 MZH917504 NJD917504 NSZ917504 OCV917504 OMR917504 OWN917504 PGJ917504 PQF917504 QAB917504 QJX917504 QTT917504 RDP917504 RNL917504 RXH917504 SHD917504 SQZ917504 TAV917504 TKR917504 TUN917504 UEJ917504 UOF917504 UYB917504 VHX917504 VRT917504 WBP917504 WLL917504 WVH917504 C983040 IV983040 SR983040 ACN983040 AMJ983040 AWF983040 BGB983040 BPX983040 BZT983040 CJP983040 CTL983040 DDH983040 DND983040 DWZ983040 EGV983040 EQR983040 FAN983040 FKJ983040 FUF983040 GEB983040 GNX983040 GXT983040 HHP983040 HRL983040 IBH983040 ILD983040 IUZ983040 JEV983040 JOR983040 JYN983040 KIJ983040 KSF983040 LCB983040 LLX983040 LVT983040 MFP983040 MPL983040 MZH983040 NJD983040 NSZ983040 OCV983040 OMR983040 OWN983040 PGJ983040 PQF983040 QAB983040 QJX983040 QTT983040 RDP983040 RNL983040 RXH983040 SHD983040 SQZ983040 TAV983040 TKR983040 TUN983040 UEJ983040 UOF983040 UYB983040 VHX983040 VRT983040 WBP983040 IV20:IV40 SR20:SR40 ACN20:ACN40 AMJ20:AMJ40 AWF20:AWF40 BGB20:BGB40 BPX20:BPX40 BZT20:BZT40 CJP20:CJP40 CTL20:CTL40 DDH20:DDH40 DND20:DND40 DWZ20:DWZ40 EGV20:EGV40 EQR20:EQR40 FAN20:FAN40 FKJ20:FKJ40 FUF20:FUF40 GEB20:GEB40 GNX20:GNX40 GXT20:GXT40 HHP20:HHP40 HRL20:HRL40 IBH20:IBH40 ILD20:ILD40 IUZ20:IUZ40 JEV20:JEV40 JOR20:JOR40 JYN20:JYN40 KIJ20:KIJ40 KSF20:KSF40 LCB20:LCB40 LLX20:LLX40 LVT20:LVT40 MFP20:MFP40 MPL20:MPL40 MZH20:MZH40 NJD20:NJD40 NSZ20:NSZ40 OCV20:OCV40 OMR20:OMR40 OWN20:OWN40 PGJ20:PGJ40 PQF20:PQF40 QAB20:QAB40 QJX20:QJX40 QTT20:QTT40 RDP20:RDP40 RNL20:RNL40 RXH20:RXH40 SHD20:SHD40 SQZ20:SQZ40 TAV20:TAV40 TKR20:TKR40 TUN20:TUN40 UEJ20:UEJ40 UOF20:UOF40 UYB20:UYB40 VHX20:VHX40 VRT20:VRT40 WBP20:WBP40 WLL20:WLL40 WVH20:WVH40">
      <formula1>0</formula1>
      <formula2>1</formula2>
    </dataValidation>
    <dataValidation type="list" allowBlank="1" showInputMessage="1" showErrorMessage="1" sqref="WVE983040 A65536 IS65536 SO65536 ACK65536 AMG65536 AWC65536 BFY65536 BPU65536 BZQ65536 CJM65536 CTI65536 DDE65536 DNA65536 DWW65536 EGS65536 EQO65536 FAK65536 FKG65536 FUC65536 GDY65536 GNU65536 GXQ65536 HHM65536 HRI65536 IBE65536 ILA65536 IUW65536 JES65536 JOO65536 JYK65536 KIG65536 KSC65536 LBY65536 LLU65536 LVQ65536 MFM65536 MPI65536 MZE65536 NJA65536 NSW65536 OCS65536 OMO65536 OWK65536 PGG65536 PQC65536 PZY65536 QJU65536 QTQ65536 RDM65536 RNI65536 RXE65536 SHA65536 SQW65536 TAS65536 TKO65536 TUK65536 UEG65536 UOC65536 UXY65536 VHU65536 VRQ65536 WBM65536 WLI65536 WVE65536 A131072 IS131072 SO131072 ACK131072 AMG131072 AWC131072 BFY131072 BPU131072 BZQ131072 CJM131072 CTI131072 DDE131072 DNA131072 DWW131072 EGS131072 EQO131072 FAK131072 FKG131072 FUC131072 GDY131072 GNU131072 GXQ131072 HHM131072 HRI131072 IBE131072 ILA131072 IUW131072 JES131072 JOO131072 JYK131072 KIG131072 KSC131072 LBY131072 LLU131072 LVQ131072 MFM131072 MPI131072 MZE131072 NJA131072 NSW131072 OCS131072 OMO131072 OWK131072 PGG131072 PQC131072 PZY131072 QJU131072 QTQ131072 RDM131072 RNI131072 RXE131072 SHA131072 SQW131072 TAS131072 TKO131072 TUK131072 UEG131072 UOC131072 UXY131072 VHU131072 VRQ131072 WBM131072 WLI131072 WVE131072 A196608 IS196608 SO196608 ACK196608 AMG196608 AWC196608 BFY196608 BPU196608 BZQ196608 CJM196608 CTI196608 DDE196608 DNA196608 DWW196608 EGS196608 EQO196608 FAK196608 FKG196608 FUC196608 GDY196608 GNU196608 GXQ196608 HHM196608 HRI196608 IBE196608 ILA196608 IUW196608 JES196608 JOO196608 JYK196608 KIG196608 KSC196608 LBY196608 LLU196608 LVQ196608 MFM196608 MPI196608 MZE196608 NJA196608 NSW196608 OCS196608 OMO196608 OWK196608 PGG196608 PQC196608 PZY196608 QJU196608 QTQ196608 RDM196608 RNI196608 RXE196608 SHA196608 SQW196608 TAS196608 TKO196608 TUK196608 UEG196608 UOC196608 UXY196608 VHU196608 VRQ196608 WBM196608 WLI196608 WVE196608 A262144 IS262144 SO262144 ACK262144 AMG262144 AWC262144 BFY262144 BPU262144 BZQ262144 CJM262144 CTI262144 DDE262144 DNA262144 DWW262144 EGS262144 EQO262144 FAK262144 FKG262144 FUC262144 GDY262144 GNU262144 GXQ262144 HHM262144 HRI262144 IBE262144 ILA262144 IUW262144 JES262144 JOO262144 JYK262144 KIG262144 KSC262144 LBY262144 LLU262144 LVQ262144 MFM262144 MPI262144 MZE262144 NJA262144 NSW262144 OCS262144 OMO262144 OWK262144 PGG262144 PQC262144 PZY262144 QJU262144 QTQ262144 RDM262144 RNI262144 RXE262144 SHA262144 SQW262144 TAS262144 TKO262144 TUK262144 UEG262144 UOC262144 UXY262144 VHU262144 VRQ262144 WBM262144 WLI262144 WVE262144 A327680 IS327680 SO327680 ACK327680 AMG327680 AWC327680 BFY327680 BPU327680 BZQ327680 CJM327680 CTI327680 DDE327680 DNA327680 DWW327680 EGS327680 EQO327680 FAK327680 FKG327680 FUC327680 GDY327680 GNU327680 GXQ327680 HHM327680 HRI327680 IBE327680 ILA327680 IUW327680 JES327680 JOO327680 JYK327680 KIG327680 KSC327680 LBY327680 LLU327680 LVQ327680 MFM327680 MPI327680 MZE327680 NJA327680 NSW327680 OCS327680 OMO327680 OWK327680 PGG327680 PQC327680 PZY327680 QJU327680 QTQ327680 RDM327680 RNI327680 RXE327680 SHA327680 SQW327680 TAS327680 TKO327680 TUK327680 UEG327680 UOC327680 UXY327680 VHU327680 VRQ327680 WBM327680 WLI327680 WVE327680 A393216 IS393216 SO393216 ACK393216 AMG393216 AWC393216 BFY393216 BPU393216 BZQ393216 CJM393216 CTI393216 DDE393216 DNA393216 DWW393216 EGS393216 EQO393216 FAK393216 FKG393216 FUC393216 GDY393216 GNU393216 GXQ393216 HHM393216 HRI393216 IBE393216 ILA393216 IUW393216 JES393216 JOO393216 JYK393216 KIG393216 KSC393216 LBY393216 LLU393216 LVQ393216 MFM393216 MPI393216 MZE393216 NJA393216 NSW393216 OCS393216 OMO393216 OWK393216 PGG393216 PQC393216 PZY393216 QJU393216 QTQ393216 RDM393216 RNI393216 RXE393216 SHA393216 SQW393216 TAS393216 TKO393216 TUK393216 UEG393216 UOC393216 UXY393216 VHU393216 VRQ393216 WBM393216 WLI393216 WVE393216 A458752 IS458752 SO458752 ACK458752 AMG458752 AWC458752 BFY458752 BPU458752 BZQ458752 CJM458752 CTI458752 DDE458752 DNA458752 DWW458752 EGS458752 EQO458752 FAK458752 FKG458752 FUC458752 GDY458752 GNU458752 GXQ458752 HHM458752 HRI458752 IBE458752 ILA458752 IUW458752 JES458752 JOO458752 JYK458752 KIG458752 KSC458752 LBY458752 LLU458752 LVQ458752 MFM458752 MPI458752 MZE458752 NJA458752 NSW458752 OCS458752 OMO458752 OWK458752 PGG458752 PQC458752 PZY458752 QJU458752 QTQ458752 RDM458752 RNI458752 RXE458752 SHA458752 SQW458752 TAS458752 TKO458752 TUK458752 UEG458752 UOC458752 UXY458752 VHU458752 VRQ458752 WBM458752 WLI458752 WVE458752 A524288 IS524288 SO524288 ACK524288 AMG524288 AWC524288 BFY524288 BPU524288 BZQ524288 CJM524288 CTI524288 DDE524288 DNA524288 DWW524288 EGS524288 EQO524288 FAK524288 FKG524288 FUC524288 GDY524288 GNU524288 GXQ524288 HHM524288 HRI524288 IBE524288 ILA524288 IUW524288 JES524288 JOO524288 JYK524288 KIG524288 KSC524288 LBY524288 LLU524288 LVQ524288 MFM524288 MPI524288 MZE524288 NJA524288 NSW524288 OCS524288 OMO524288 OWK524288 PGG524288 PQC524288 PZY524288 QJU524288 QTQ524288 RDM524288 RNI524288 RXE524288 SHA524288 SQW524288 TAS524288 TKO524288 TUK524288 UEG524288 UOC524288 UXY524288 VHU524288 VRQ524288 WBM524288 WLI524288 WVE524288 A589824 IS589824 SO589824 ACK589824 AMG589824 AWC589824 BFY589824 BPU589824 BZQ589824 CJM589824 CTI589824 DDE589824 DNA589824 DWW589824 EGS589824 EQO589824 FAK589824 FKG589824 FUC589824 GDY589824 GNU589824 GXQ589824 HHM589824 HRI589824 IBE589824 ILA589824 IUW589824 JES589824 JOO589824 JYK589824 KIG589824 KSC589824 LBY589824 LLU589824 LVQ589824 MFM589824 MPI589824 MZE589824 NJA589824 NSW589824 OCS589824 OMO589824 OWK589824 PGG589824 PQC589824 PZY589824 QJU589824 QTQ589824 RDM589824 RNI589824 RXE589824 SHA589824 SQW589824 TAS589824 TKO589824 TUK589824 UEG589824 UOC589824 UXY589824 VHU589824 VRQ589824 WBM589824 WLI589824 WVE589824 A655360 IS655360 SO655360 ACK655360 AMG655360 AWC655360 BFY655360 BPU655360 BZQ655360 CJM655360 CTI655360 DDE655360 DNA655360 DWW655360 EGS655360 EQO655360 FAK655360 FKG655360 FUC655360 GDY655360 GNU655360 GXQ655360 HHM655360 HRI655360 IBE655360 ILA655360 IUW655360 JES655360 JOO655360 JYK655360 KIG655360 KSC655360 LBY655360 LLU655360 LVQ655360 MFM655360 MPI655360 MZE655360 NJA655360 NSW655360 OCS655360 OMO655360 OWK655360 PGG655360 PQC655360 PZY655360 QJU655360 QTQ655360 RDM655360 RNI655360 RXE655360 SHA655360 SQW655360 TAS655360 TKO655360 TUK655360 UEG655360 UOC655360 UXY655360 VHU655360 VRQ655360 WBM655360 WLI655360 WVE655360 A720896 IS720896 SO720896 ACK720896 AMG720896 AWC720896 BFY720896 BPU720896 BZQ720896 CJM720896 CTI720896 DDE720896 DNA720896 DWW720896 EGS720896 EQO720896 FAK720896 FKG720896 FUC720896 GDY720896 GNU720896 GXQ720896 HHM720896 HRI720896 IBE720896 ILA720896 IUW720896 JES720896 JOO720896 JYK720896 KIG720896 KSC720896 LBY720896 LLU720896 LVQ720896 MFM720896 MPI720896 MZE720896 NJA720896 NSW720896 OCS720896 OMO720896 OWK720896 PGG720896 PQC720896 PZY720896 QJU720896 QTQ720896 RDM720896 RNI720896 RXE720896 SHA720896 SQW720896 TAS720896 TKO720896 TUK720896 UEG720896 UOC720896 UXY720896 VHU720896 VRQ720896 WBM720896 WLI720896 WVE720896 A786432 IS786432 SO786432 ACK786432 AMG786432 AWC786432 BFY786432 BPU786432 BZQ786432 CJM786432 CTI786432 DDE786432 DNA786432 DWW786432 EGS786432 EQO786432 FAK786432 FKG786432 FUC786432 GDY786432 GNU786432 GXQ786432 HHM786432 HRI786432 IBE786432 ILA786432 IUW786432 JES786432 JOO786432 JYK786432 KIG786432 KSC786432 LBY786432 LLU786432 LVQ786432 MFM786432 MPI786432 MZE786432 NJA786432 NSW786432 OCS786432 OMO786432 OWK786432 PGG786432 PQC786432 PZY786432 QJU786432 QTQ786432 RDM786432 RNI786432 RXE786432 SHA786432 SQW786432 TAS786432 TKO786432 TUK786432 UEG786432 UOC786432 UXY786432 VHU786432 VRQ786432 WBM786432 WLI786432 WVE786432 A851968 IS851968 SO851968 ACK851968 AMG851968 AWC851968 BFY851968 BPU851968 BZQ851968 CJM851968 CTI851968 DDE851968 DNA851968 DWW851968 EGS851968 EQO851968 FAK851968 FKG851968 FUC851968 GDY851968 GNU851968 GXQ851968 HHM851968 HRI851968 IBE851968 ILA851968 IUW851968 JES851968 JOO851968 JYK851968 KIG851968 KSC851968 LBY851968 LLU851968 LVQ851968 MFM851968 MPI851968 MZE851968 NJA851968 NSW851968 OCS851968 OMO851968 OWK851968 PGG851968 PQC851968 PZY851968 QJU851968 QTQ851968 RDM851968 RNI851968 RXE851968 SHA851968 SQW851968 TAS851968 TKO851968 TUK851968 UEG851968 UOC851968 UXY851968 VHU851968 VRQ851968 WBM851968 WLI851968 WVE851968 A917504 IS917504 SO917504 ACK917504 AMG917504 AWC917504 BFY917504 BPU917504 BZQ917504 CJM917504 CTI917504 DDE917504 DNA917504 DWW917504 EGS917504 EQO917504 FAK917504 FKG917504 FUC917504 GDY917504 GNU917504 GXQ917504 HHM917504 HRI917504 IBE917504 ILA917504 IUW917504 JES917504 JOO917504 JYK917504 KIG917504 KSC917504 LBY917504 LLU917504 LVQ917504 MFM917504 MPI917504 MZE917504 NJA917504 NSW917504 OCS917504 OMO917504 OWK917504 PGG917504 PQC917504 PZY917504 QJU917504 QTQ917504 RDM917504 RNI917504 RXE917504 SHA917504 SQW917504 TAS917504 TKO917504 TUK917504 UEG917504 UOC917504 UXY917504 VHU917504 VRQ917504 WBM917504 WLI917504 WVE917504 A983040 IS983040 SO983040 ACK983040 AMG983040 AWC983040 BFY983040 BPU983040 BZQ983040 CJM983040 CTI983040 DDE983040 DNA983040 DWW983040 EGS983040 EQO983040 FAK983040 FKG983040 FUC983040 GDY983040 GNU983040 GXQ983040 HHM983040 HRI983040 IBE983040 ILA983040 IUW983040 JES983040 JOO983040 JYK983040 KIG983040 KSC983040 LBY983040 LLU983040 LVQ983040 MFM983040 MPI983040 MZE983040 NJA983040 NSW983040 OCS983040 OMO983040 OWK983040 PGG983040 PQC983040 PZY983040 QJU983040 QTQ983040 RDM983040 RNI983040 RXE983040 SHA983040 SQW983040 TAS983040 TKO983040 TUK983040 UEG983040 UOC983040 UXY983040 VHU983040 VRQ983040 WBM983040 WLI983040 A20:A40 IS20:IS40 SO20:SO40 ACK20:ACK40 AMG20:AMG40 AWC20:AWC40 BFY20:BFY40 BPU20:BPU40 BZQ20:BZQ40 CJM20:CJM40 CTI20:CTI40 DDE20:DDE40 DNA20:DNA40 DWW20:DWW40 EGS20:EGS40 EQO20:EQO40 FAK20:FAK40 FKG20:FKG40 FUC20:FUC40 GDY20:GDY40 GNU20:GNU40 GXQ20:GXQ40 HHM20:HHM40 HRI20:HRI40 IBE20:IBE40 ILA20:ILA40 IUW20:IUW40 JES20:JES40 JOO20:JOO40 JYK20:JYK40 KIG20:KIG40 KSC20:KSC40 LBY20:LBY40 LLU20:LLU40 LVQ20:LVQ40 MFM20:MFM40 MPI20:MPI40 MZE20:MZE40 NJA20:NJA40 NSW20:NSW40 OCS20:OCS40 OMO20:OMO40 OWK20:OWK40 PGG20:PGG40 PQC20:PQC40 PZY20:PZY40 QJU20:QJU40 QTQ20:QTQ40 RDM20:RDM40 RNI20:RNI40 RXE20:RXE40 SHA20:SHA40 SQW20:SQW40 TAS20:TAS40 TKO20:TKO40 TUK20:TUK40 UEG20:UEG40 UOC20:UOC40 UXY20:UXY40 VHU20:VHU40 VRQ20:VRQ40 WBM20:WBM40 WLI20:WLI40 WVE20:WVE40">
      <formula1>"1,2,3,4,5"</formula1>
    </dataValidation>
  </dataValidations>
  <pageMargins left="0.7" right="0.7" top="0.75" bottom="0.75" header="0.3" footer="0.3"/>
  <pageSetup orientation="portrait" horizontalDpi="4294967295" verticalDpi="4294967295"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36"/>
  <sheetViews>
    <sheetView topLeftCell="A22" workbookViewId="0">
      <selection activeCell="D37" sqref="D37"/>
    </sheetView>
  </sheetViews>
  <sheetFormatPr baseColWidth="10" defaultRowHeight="15" x14ac:dyDescent="0.25"/>
  <cols>
    <col min="1" max="1" width="3.140625" style="44" bestFit="1" customWidth="1"/>
    <col min="2" max="2" width="102.7109375" style="44" bestFit="1"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1391</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1396</v>
      </c>
      <c r="D10" s="420"/>
      <c r="E10" s="421"/>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1" t="s">
        <v>97</v>
      </c>
      <c r="C14" s="492"/>
      <c r="D14" s="303" t="s">
        <v>11</v>
      </c>
      <c r="E14" s="303" t="s">
        <v>12</v>
      </c>
      <c r="F14" s="303" t="s">
        <v>28</v>
      </c>
      <c r="G14" s="57"/>
      <c r="I14" s="56"/>
      <c r="J14" s="56"/>
      <c r="K14" s="56"/>
      <c r="L14" s="56"/>
      <c r="M14" s="56"/>
      <c r="N14" s="55"/>
    </row>
    <row r="15" spans="2:16" x14ac:dyDescent="0.25">
      <c r="B15" s="493"/>
      <c r="C15" s="494"/>
      <c r="D15" s="303">
        <v>2</v>
      </c>
      <c r="E15" s="3">
        <v>313242150</v>
      </c>
      <c r="F15" s="241">
        <v>150</v>
      </c>
      <c r="G15" s="57"/>
      <c r="I15" s="57"/>
      <c r="J15" s="57"/>
      <c r="K15" s="57"/>
      <c r="L15" s="57"/>
      <c r="M15" s="57"/>
      <c r="N15" s="55"/>
    </row>
    <row r="16" spans="2:16" x14ac:dyDescent="0.25">
      <c r="B16" s="493"/>
      <c r="C16" s="494"/>
      <c r="D16" s="303">
        <v>5</v>
      </c>
      <c r="E16" s="3">
        <v>1252968600</v>
      </c>
      <c r="F16" s="241">
        <v>600</v>
      </c>
      <c r="G16" s="57"/>
      <c r="I16" s="57"/>
      <c r="J16" s="57"/>
      <c r="K16" s="57"/>
      <c r="L16" s="57"/>
      <c r="M16" s="57"/>
      <c r="N16" s="55"/>
    </row>
    <row r="17" spans="1:14" x14ac:dyDescent="0.25">
      <c r="B17" s="495"/>
      <c r="C17" s="496"/>
      <c r="D17" s="303">
        <v>6</v>
      </c>
      <c r="E17" s="3">
        <v>1053997446</v>
      </c>
      <c r="F17" s="241">
        <v>492</v>
      </c>
      <c r="G17" s="57"/>
      <c r="I17" s="57"/>
      <c r="J17" s="57"/>
      <c r="K17" s="57"/>
      <c r="L17" s="57"/>
      <c r="M17" s="57"/>
      <c r="N17" s="55"/>
    </row>
    <row r="18" spans="1:14" ht="15.75" thickBot="1" x14ac:dyDescent="0.3">
      <c r="B18" s="474" t="s">
        <v>13</v>
      </c>
      <c r="C18" s="475"/>
      <c r="D18" s="303"/>
      <c r="E18" s="3">
        <f>SUM(E15:E17)</f>
        <v>2620208196</v>
      </c>
      <c r="F18" s="131">
        <f>SUM(F15:F17)</f>
        <v>1242</v>
      </c>
      <c r="G18" s="57"/>
      <c r="H18" s="58"/>
      <c r="I18" s="54"/>
      <c r="J18" s="54"/>
      <c r="K18" s="54"/>
      <c r="L18" s="54"/>
      <c r="M18" s="54"/>
      <c r="N18" s="59"/>
    </row>
    <row r="19" spans="1:14" ht="45.75" thickBot="1" x14ac:dyDescent="0.3">
      <c r="A19" s="60"/>
      <c r="B19" s="6" t="s">
        <v>14</v>
      </c>
      <c r="C19" s="6" t="s">
        <v>98</v>
      </c>
      <c r="E19" s="56"/>
      <c r="F19" s="56"/>
      <c r="G19" s="57"/>
      <c r="H19" s="56"/>
      <c r="I19" s="61"/>
      <c r="J19" s="61"/>
      <c r="K19" s="61"/>
      <c r="L19" s="61"/>
      <c r="M19" s="61"/>
    </row>
    <row r="20" spans="1:14" ht="15.75" thickBot="1" x14ac:dyDescent="0.3">
      <c r="A20" s="62">
        <v>1</v>
      </c>
      <c r="C20" s="5">
        <f>+F16*80%</f>
        <v>480</v>
      </c>
      <c r="D20" s="57"/>
      <c r="E20" s="4">
        <f>E16</f>
        <v>1252968600</v>
      </c>
      <c r="F20" s="63"/>
      <c r="G20" s="63"/>
      <c r="H20" s="63"/>
      <c r="I20" s="64"/>
      <c r="J20" s="64"/>
      <c r="K20" s="64"/>
      <c r="L20" s="64"/>
      <c r="M20" s="64"/>
    </row>
    <row r="21" spans="1:14" x14ac:dyDescent="0.25">
      <c r="A21" s="65"/>
      <c r="C21" s="66"/>
      <c r="D21" s="57"/>
      <c r="E21" s="67"/>
      <c r="F21" s="63"/>
      <c r="G21" s="63"/>
      <c r="H21" s="63"/>
      <c r="I21" s="64"/>
      <c r="J21" s="64"/>
      <c r="K21" s="64"/>
      <c r="L21" s="64"/>
      <c r="M21" s="64"/>
    </row>
    <row r="22" spans="1:14" x14ac:dyDescent="0.25">
      <c r="A22" s="65"/>
      <c r="B22" s="68" t="s">
        <v>134</v>
      </c>
      <c r="C22" s="42"/>
      <c r="D22" s="42"/>
      <c r="E22" s="42"/>
      <c r="F22" s="42"/>
      <c r="G22" s="42"/>
      <c r="H22" s="42"/>
      <c r="I22" s="54"/>
      <c r="J22" s="54"/>
      <c r="K22" s="54"/>
      <c r="L22" s="54"/>
      <c r="M22" s="54"/>
      <c r="N22" s="55"/>
    </row>
    <row r="23" spans="1:14" x14ac:dyDescent="0.25">
      <c r="A23" s="65"/>
      <c r="B23" s="42"/>
      <c r="C23" s="42"/>
      <c r="D23" s="42"/>
      <c r="E23" s="42"/>
      <c r="F23" s="42"/>
      <c r="G23" s="42"/>
      <c r="H23" s="42"/>
      <c r="I23" s="54"/>
      <c r="J23" s="54"/>
      <c r="K23" s="54"/>
      <c r="L23" s="54"/>
      <c r="M23" s="54"/>
      <c r="N23" s="55"/>
    </row>
    <row r="24" spans="1:14" x14ac:dyDescent="0.25">
      <c r="A24" s="65"/>
      <c r="B24" s="22" t="s">
        <v>32</v>
      </c>
      <c r="C24" s="22" t="s">
        <v>135</v>
      </c>
      <c r="D24" s="22" t="s">
        <v>136</v>
      </c>
      <c r="E24" s="42"/>
      <c r="F24" s="42"/>
      <c r="G24" s="42"/>
      <c r="H24" s="42"/>
      <c r="I24" s="54"/>
      <c r="J24" s="54"/>
      <c r="K24" s="54"/>
      <c r="L24" s="54"/>
      <c r="M24" s="54"/>
      <c r="N24" s="55"/>
    </row>
    <row r="25" spans="1:14" x14ac:dyDescent="0.25">
      <c r="A25" s="65"/>
      <c r="B25" s="69" t="s">
        <v>137</v>
      </c>
      <c r="C25" s="243" t="s">
        <v>68</v>
      </c>
      <c r="D25" s="69"/>
      <c r="E25" s="42"/>
      <c r="F25" s="42"/>
      <c r="G25" s="42"/>
      <c r="H25" s="42"/>
      <c r="I25" s="54"/>
      <c r="J25" s="54"/>
      <c r="K25" s="54"/>
      <c r="L25" s="54"/>
      <c r="M25" s="54"/>
      <c r="N25" s="55"/>
    </row>
    <row r="26" spans="1:14" x14ac:dyDescent="0.25">
      <c r="A26" s="65"/>
      <c r="B26" s="69" t="s">
        <v>138</v>
      </c>
      <c r="C26" s="243" t="s">
        <v>68</v>
      </c>
      <c r="D26" s="69"/>
      <c r="E26" s="42"/>
      <c r="F26" s="42"/>
      <c r="G26" s="42"/>
      <c r="H26" s="42"/>
      <c r="I26" s="54"/>
      <c r="J26" s="54"/>
      <c r="K26" s="54"/>
      <c r="L26" s="54"/>
      <c r="M26" s="54"/>
      <c r="N26" s="55"/>
    </row>
    <row r="27" spans="1:14" x14ac:dyDescent="0.25">
      <c r="A27" s="65"/>
      <c r="B27" s="69" t="s">
        <v>139</v>
      </c>
      <c r="C27" s="309" t="s">
        <v>68</v>
      </c>
      <c r="D27" s="69"/>
      <c r="E27" s="42"/>
      <c r="F27" s="42"/>
      <c r="G27" s="42"/>
      <c r="H27" s="42"/>
      <c r="I27" s="54"/>
      <c r="J27" s="54"/>
      <c r="K27" s="54"/>
      <c r="L27" s="54"/>
      <c r="M27" s="54"/>
      <c r="N27" s="55"/>
    </row>
    <row r="28" spans="1:14" x14ac:dyDescent="0.25">
      <c r="A28" s="65"/>
      <c r="B28" s="69" t="s">
        <v>140</v>
      </c>
      <c r="C28" s="309" t="s">
        <v>68</v>
      </c>
      <c r="D28" s="69"/>
      <c r="E28" s="42"/>
      <c r="F28" s="42"/>
      <c r="G28" s="42"/>
      <c r="H28" s="42"/>
      <c r="I28" s="54"/>
      <c r="J28" s="54"/>
      <c r="K28" s="54"/>
      <c r="L28" s="54"/>
      <c r="M28" s="54"/>
      <c r="N28" s="55"/>
    </row>
    <row r="29" spans="1:14" x14ac:dyDescent="0.25">
      <c r="A29" s="65"/>
      <c r="B29" s="42"/>
      <c r="C29" s="42"/>
      <c r="D29" s="42"/>
      <c r="E29" s="42"/>
      <c r="F29" s="42"/>
      <c r="G29" s="42"/>
      <c r="H29" s="42"/>
      <c r="I29" s="54"/>
      <c r="J29" s="54"/>
      <c r="K29" s="54"/>
      <c r="L29" s="54"/>
      <c r="M29" s="54"/>
      <c r="N29" s="55"/>
    </row>
    <row r="30" spans="1:14" x14ac:dyDescent="0.25">
      <c r="A30" s="65"/>
      <c r="B30" s="42"/>
      <c r="C30" s="42"/>
      <c r="D30" s="42"/>
      <c r="E30" s="42"/>
      <c r="F30" s="42"/>
      <c r="G30" s="42"/>
      <c r="H30" s="42"/>
      <c r="I30" s="54"/>
      <c r="J30" s="54"/>
      <c r="K30" s="54"/>
      <c r="L30" s="54"/>
      <c r="M30" s="54"/>
      <c r="N30" s="55"/>
    </row>
    <row r="31" spans="1:14" x14ac:dyDescent="0.25">
      <c r="A31" s="65"/>
      <c r="B31" s="68" t="s">
        <v>141</v>
      </c>
      <c r="C31" s="42"/>
      <c r="D31" s="42"/>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42"/>
      <c r="C33" s="42"/>
      <c r="D33" s="42"/>
      <c r="E33" s="42"/>
      <c r="F33" s="42"/>
      <c r="G33" s="42"/>
      <c r="H33" s="42"/>
      <c r="I33" s="54"/>
      <c r="J33" s="54"/>
      <c r="K33" s="54"/>
      <c r="L33" s="54"/>
      <c r="M33" s="54"/>
      <c r="N33" s="55"/>
    </row>
    <row r="34" spans="1:26" x14ac:dyDescent="0.25">
      <c r="A34" s="65"/>
      <c r="B34" s="22" t="s">
        <v>32</v>
      </c>
      <c r="C34" s="22" t="s">
        <v>57</v>
      </c>
      <c r="D34" s="21" t="s">
        <v>50</v>
      </c>
      <c r="E34" s="21" t="s">
        <v>15</v>
      </c>
      <c r="F34" s="42"/>
      <c r="G34" s="42"/>
      <c r="H34" s="42"/>
      <c r="I34" s="54"/>
      <c r="J34" s="54"/>
      <c r="K34" s="54"/>
      <c r="L34" s="54"/>
      <c r="M34" s="54"/>
      <c r="N34" s="55"/>
    </row>
    <row r="35" spans="1:26" ht="28.5" x14ac:dyDescent="0.25">
      <c r="A35" s="65"/>
      <c r="B35" s="70" t="s">
        <v>142</v>
      </c>
      <c r="C35" s="71">
        <v>40</v>
      </c>
      <c r="D35" s="185">
        <v>30</v>
      </c>
      <c r="E35" s="422">
        <f>+D35+D36</f>
        <v>65</v>
      </c>
      <c r="F35" s="42"/>
      <c r="G35" s="42"/>
      <c r="H35" s="42"/>
      <c r="I35" s="54"/>
      <c r="J35" s="54"/>
      <c r="K35" s="54"/>
      <c r="L35" s="54"/>
      <c r="M35" s="54"/>
      <c r="N35" s="55"/>
    </row>
    <row r="36" spans="1:26" ht="42.75" x14ac:dyDescent="0.25">
      <c r="A36" s="65"/>
      <c r="B36" s="70" t="s">
        <v>143</v>
      </c>
      <c r="C36" s="71">
        <v>60</v>
      </c>
      <c r="D36" s="185">
        <v>35</v>
      </c>
      <c r="E36" s="423"/>
      <c r="F36" s="42"/>
      <c r="G36" s="42"/>
      <c r="H36" s="42"/>
      <c r="I36" s="54"/>
      <c r="J36" s="54"/>
      <c r="K36" s="54"/>
      <c r="L36" s="54"/>
      <c r="M36" s="54"/>
      <c r="N36" s="55"/>
    </row>
    <row r="37" spans="1:26" x14ac:dyDescent="0.25">
      <c r="A37" s="65"/>
      <c r="C37" s="66"/>
      <c r="D37" s="57"/>
      <c r="E37" s="67"/>
      <c r="F37" s="63"/>
      <c r="G37" s="63"/>
      <c r="H37" s="63"/>
      <c r="I37" s="64"/>
      <c r="J37" s="64"/>
      <c r="K37" s="64"/>
      <c r="L37" s="64"/>
      <c r="M37" s="64"/>
    </row>
    <row r="38" spans="1:26" x14ac:dyDescent="0.25">
      <c r="A38" s="65"/>
      <c r="C38" s="66"/>
      <c r="D38" s="57"/>
      <c r="E38" s="67"/>
      <c r="F38" s="63"/>
      <c r="G38" s="63"/>
      <c r="H38" s="63"/>
      <c r="I38" s="64"/>
      <c r="J38" s="64"/>
      <c r="K38" s="64"/>
      <c r="L38" s="64"/>
      <c r="M38" s="64"/>
    </row>
    <row r="39" spans="1:26" x14ac:dyDescent="0.25">
      <c r="A39" s="65"/>
      <c r="C39" s="66"/>
      <c r="D39" s="57"/>
      <c r="E39" s="67"/>
      <c r="F39" s="63"/>
      <c r="G39" s="63"/>
      <c r="H39" s="63"/>
      <c r="I39" s="64"/>
      <c r="J39" s="64"/>
      <c r="K39" s="64"/>
      <c r="L39" s="64"/>
      <c r="M39" s="64"/>
    </row>
    <row r="40" spans="1:26" ht="15.75" thickBot="1" x14ac:dyDescent="0.3">
      <c r="M40" s="424" t="s">
        <v>34</v>
      </c>
      <c r="N40" s="424"/>
    </row>
    <row r="41" spans="1:26" x14ac:dyDescent="0.25">
      <c r="B41" s="68" t="s">
        <v>29</v>
      </c>
      <c r="M41" s="73"/>
      <c r="N41" s="73"/>
    </row>
    <row r="42" spans="1:26" ht="15.75" thickBot="1" x14ac:dyDescent="0.3">
      <c r="M42" s="73"/>
      <c r="N42" s="73"/>
    </row>
    <row r="43" spans="1:26" s="54" customFormat="1" ht="109.5" customHeight="1" x14ac:dyDescent="0.25">
      <c r="B43" s="18" t="s">
        <v>144</v>
      </c>
      <c r="C43" s="18" t="s">
        <v>145</v>
      </c>
      <c r="D43" s="18" t="s">
        <v>146</v>
      </c>
      <c r="E43" s="18" t="s">
        <v>44</v>
      </c>
      <c r="F43" s="18" t="s">
        <v>21</v>
      </c>
      <c r="G43" s="18" t="s">
        <v>99</v>
      </c>
      <c r="H43" s="18" t="s">
        <v>16</v>
      </c>
      <c r="I43" s="18" t="s">
        <v>9</v>
      </c>
      <c r="J43" s="18" t="s">
        <v>30</v>
      </c>
      <c r="K43" s="18" t="s">
        <v>60</v>
      </c>
      <c r="L43" s="18" t="s">
        <v>19</v>
      </c>
      <c r="M43" s="17" t="s">
        <v>25</v>
      </c>
      <c r="N43" s="18" t="s">
        <v>147</v>
      </c>
      <c r="O43" s="18" t="s">
        <v>35</v>
      </c>
      <c r="P43" s="192" t="s">
        <v>10</v>
      </c>
      <c r="Q43" s="192" t="s">
        <v>18</v>
      </c>
    </row>
    <row r="44" spans="1:26" s="86" customFormat="1" ht="44.25" customHeight="1" x14ac:dyDescent="0.25">
      <c r="A44" s="74">
        <v>1</v>
      </c>
      <c r="B44" s="87" t="s">
        <v>1391</v>
      </c>
      <c r="C44" s="76" t="s">
        <v>1391</v>
      </c>
      <c r="D44" s="76" t="s">
        <v>668</v>
      </c>
      <c r="E44" s="136">
        <v>76</v>
      </c>
      <c r="F44" s="78" t="s">
        <v>135</v>
      </c>
      <c r="G44" s="79" t="s">
        <v>670</v>
      </c>
      <c r="H44" s="80">
        <v>39815</v>
      </c>
      <c r="I44" s="81" t="s">
        <v>1397</v>
      </c>
      <c r="J44" s="81" t="s">
        <v>136</v>
      </c>
      <c r="K44" s="136">
        <v>0</v>
      </c>
      <c r="L44" s="136">
        <v>12</v>
      </c>
      <c r="M44" s="136">
        <v>1625</v>
      </c>
      <c r="N44" s="82">
        <v>0</v>
      </c>
      <c r="O44" s="83">
        <v>956901911</v>
      </c>
      <c r="P44" s="83" t="s">
        <v>1398</v>
      </c>
      <c r="Q44" s="84" t="s">
        <v>1399</v>
      </c>
      <c r="R44" s="85"/>
      <c r="S44" s="85"/>
      <c r="T44" s="85"/>
      <c r="U44" s="85"/>
      <c r="V44" s="85"/>
      <c r="W44" s="85"/>
      <c r="X44" s="85"/>
      <c r="Y44" s="85"/>
      <c r="Z44" s="85"/>
    </row>
    <row r="45" spans="1:26" s="86" customFormat="1" ht="45" x14ac:dyDescent="0.25">
      <c r="A45" s="74">
        <f>+A44+1</f>
        <v>2</v>
      </c>
      <c r="B45" s="87" t="s">
        <v>1391</v>
      </c>
      <c r="C45" s="76" t="s">
        <v>1391</v>
      </c>
      <c r="D45" s="76" t="s">
        <v>668</v>
      </c>
      <c r="E45" s="136">
        <v>43</v>
      </c>
      <c r="F45" s="78" t="s">
        <v>135</v>
      </c>
      <c r="G45" s="78" t="s">
        <v>670</v>
      </c>
      <c r="H45" s="80">
        <v>40182</v>
      </c>
      <c r="I45" s="81">
        <v>40543</v>
      </c>
      <c r="J45" s="81" t="s">
        <v>136</v>
      </c>
      <c r="K45" s="136">
        <v>12</v>
      </c>
      <c r="L45" s="136">
        <v>0</v>
      </c>
      <c r="M45" s="136">
        <v>1653</v>
      </c>
      <c r="N45" s="82">
        <v>0</v>
      </c>
      <c r="O45" s="83">
        <v>1102224933</v>
      </c>
      <c r="P45" s="83" t="s">
        <v>1400</v>
      </c>
      <c r="Q45" s="84"/>
      <c r="R45" s="85"/>
      <c r="S45" s="85"/>
      <c r="T45" s="85"/>
      <c r="U45" s="85"/>
      <c r="V45" s="85"/>
      <c r="W45" s="85"/>
      <c r="X45" s="85"/>
      <c r="Y45" s="85"/>
      <c r="Z45" s="85"/>
    </row>
    <row r="46" spans="1:26" s="86" customFormat="1" ht="45" x14ac:dyDescent="0.25">
      <c r="A46" s="74">
        <f t="shared" ref="A46" si="0">+A45+1</f>
        <v>3</v>
      </c>
      <c r="B46" s="87" t="s">
        <v>1391</v>
      </c>
      <c r="C46" s="76" t="s">
        <v>1391</v>
      </c>
      <c r="D46" s="76" t="s">
        <v>668</v>
      </c>
      <c r="E46" s="136">
        <v>97</v>
      </c>
      <c r="F46" s="78" t="s">
        <v>135</v>
      </c>
      <c r="G46" s="78" t="s">
        <v>670</v>
      </c>
      <c r="H46" s="80">
        <v>40556</v>
      </c>
      <c r="I46" s="81">
        <v>40908</v>
      </c>
      <c r="J46" s="81" t="s">
        <v>136</v>
      </c>
      <c r="K46" s="136">
        <v>12</v>
      </c>
      <c r="L46" s="136">
        <v>0</v>
      </c>
      <c r="M46" s="136">
        <v>1653</v>
      </c>
      <c r="N46" s="82">
        <v>0</v>
      </c>
      <c r="O46" s="83">
        <v>1159581079</v>
      </c>
      <c r="P46" s="83" t="s">
        <v>1401</v>
      </c>
      <c r="Q46" s="84"/>
      <c r="R46" s="85"/>
      <c r="S46" s="85"/>
      <c r="T46" s="85"/>
      <c r="U46" s="85"/>
      <c r="V46" s="85"/>
      <c r="W46" s="85"/>
      <c r="X46" s="85"/>
      <c r="Y46" s="85"/>
      <c r="Z46" s="85"/>
    </row>
    <row r="47" spans="1:26" s="86" customFormat="1" x14ac:dyDescent="0.25">
      <c r="A47" s="74"/>
      <c r="B47" s="87" t="s">
        <v>15</v>
      </c>
      <c r="C47" s="76"/>
      <c r="D47" s="75"/>
      <c r="E47" s="77"/>
      <c r="F47" s="78"/>
      <c r="G47" s="78"/>
      <c r="H47" s="78"/>
      <c r="I47" s="81"/>
      <c r="J47" s="81"/>
      <c r="K47" s="88">
        <f>SUM(K44:K46)</f>
        <v>24</v>
      </c>
      <c r="L47" s="88">
        <f>SUM(L44:L46)</f>
        <v>12</v>
      </c>
      <c r="M47" s="89">
        <f>SUM(M44:M46)</f>
        <v>4931</v>
      </c>
      <c r="N47" s="88">
        <f>SUM(N44:N46)</f>
        <v>0</v>
      </c>
      <c r="O47" s="83"/>
      <c r="P47" s="83"/>
      <c r="Q47" s="90"/>
    </row>
    <row r="48" spans="1:26" x14ac:dyDescent="0.25">
      <c r="E48" s="91"/>
    </row>
    <row r="49" spans="2:17" x14ac:dyDescent="0.25">
      <c r="B49" s="425" t="s">
        <v>27</v>
      </c>
      <c r="C49" s="425" t="s">
        <v>26</v>
      </c>
      <c r="D49" s="427" t="s">
        <v>33</v>
      </c>
      <c r="E49" s="427"/>
    </row>
    <row r="50" spans="2:17" x14ac:dyDescent="0.25">
      <c r="B50" s="426"/>
      <c r="C50" s="426"/>
      <c r="D50" s="188" t="s">
        <v>22</v>
      </c>
      <c r="E50" s="93" t="s">
        <v>23</v>
      </c>
    </row>
    <row r="51" spans="2:17" ht="30.6" customHeight="1" x14ac:dyDescent="0.25">
      <c r="B51" s="94" t="s">
        <v>20</v>
      </c>
      <c r="C51" s="95">
        <f>+K47</f>
        <v>24</v>
      </c>
      <c r="D51" s="243" t="s">
        <v>68</v>
      </c>
      <c r="E51" s="69"/>
      <c r="F51" s="96"/>
      <c r="G51" s="96"/>
      <c r="H51" s="96"/>
      <c r="I51" s="96"/>
      <c r="J51" s="96"/>
      <c r="K51" s="96"/>
      <c r="L51" s="96"/>
      <c r="M51" s="96"/>
    </row>
    <row r="52" spans="2:17" ht="30" customHeight="1" x14ac:dyDescent="0.25">
      <c r="B52" s="94" t="s">
        <v>24</v>
      </c>
      <c r="C52" s="95">
        <f>+M47</f>
        <v>4931</v>
      </c>
      <c r="D52" s="309" t="s">
        <v>68</v>
      </c>
      <c r="E52" s="69"/>
    </row>
    <row r="53" spans="2:17" x14ac:dyDescent="0.25">
      <c r="B53" s="97"/>
      <c r="C53" s="437"/>
      <c r="D53" s="437"/>
      <c r="E53" s="437"/>
      <c r="F53" s="437"/>
      <c r="G53" s="437"/>
      <c r="H53" s="437"/>
      <c r="I53" s="437"/>
      <c r="J53" s="437"/>
      <c r="K53" s="437"/>
      <c r="L53" s="437"/>
      <c r="M53" s="437"/>
      <c r="N53" s="437"/>
    </row>
    <row r="54" spans="2:17" ht="28.15" customHeight="1" thickBot="1" x14ac:dyDescent="0.3"/>
    <row r="55" spans="2:17" ht="27" thickBot="1" x14ac:dyDescent="0.3">
      <c r="B55" s="438" t="s">
        <v>100</v>
      </c>
      <c r="C55" s="438"/>
      <c r="D55" s="438"/>
      <c r="E55" s="438"/>
      <c r="F55" s="438"/>
      <c r="G55" s="438"/>
      <c r="H55" s="438"/>
      <c r="I55" s="438"/>
      <c r="J55" s="438"/>
      <c r="K55" s="438"/>
      <c r="L55" s="438"/>
      <c r="M55" s="438"/>
      <c r="N55" s="438"/>
    </row>
    <row r="58" spans="2:17" ht="109.5" customHeight="1" x14ac:dyDescent="0.25">
      <c r="B58" s="197" t="s">
        <v>148</v>
      </c>
      <c r="C58" s="9" t="s">
        <v>2</v>
      </c>
      <c r="D58" s="9" t="s">
        <v>102</v>
      </c>
      <c r="E58" s="9" t="s">
        <v>101</v>
      </c>
      <c r="F58" s="9" t="s">
        <v>103</v>
      </c>
      <c r="G58" s="9" t="s">
        <v>104</v>
      </c>
      <c r="H58" s="9" t="s">
        <v>105</v>
      </c>
      <c r="I58" s="9" t="s">
        <v>106</v>
      </c>
      <c r="J58" s="9" t="s">
        <v>107</v>
      </c>
      <c r="K58" s="9" t="s">
        <v>108</v>
      </c>
      <c r="L58" s="9" t="s">
        <v>109</v>
      </c>
      <c r="M58" s="16" t="s">
        <v>110</v>
      </c>
      <c r="N58" s="16" t="s">
        <v>111</v>
      </c>
      <c r="O58" s="439" t="s">
        <v>3</v>
      </c>
      <c r="P58" s="440"/>
      <c r="Q58" s="9" t="s">
        <v>17</v>
      </c>
    </row>
    <row r="59" spans="2:17" ht="45" customHeight="1" x14ac:dyDescent="0.25">
      <c r="B59" s="69" t="s">
        <v>256</v>
      </c>
      <c r="C59" s="69" t="s">
        <v>256</v>
      </c>
      <c r="D59" s="69" t="s">
        <v>914</v>
      </c>
      <c r="E59" s="291">
        <v>50</v>
      </c>
      <c r="F59" s="291" t="s">
        <v>670</v>
      </c>
      <c r="G59" s="291" t="s">
        <v>670</v>
      </c>
      <c r="H59" s="291" t="s">
        <v>670</v>
      </c>
      <c r="I59" s="291" t="s">
        <v>135</v>
      </c>
      <c r="J59" s="291" t="s">
        <v>135</v>
      </c>
      <c r="K59" s="291" t="s">
        <v>135</v>
      </c>
      <c r="L59" s="291" t="s">
        <v>135</v>
      </c>
      <c r="M59" s="291" t="s">
        <v>135</v>
      </c>
      <c r="N59" s="291" t="s">
        <v>135</v>
      </c>
      <c r="O59" s="572" t="s">
        <v>1402</v>
      </c>
      <c r="P59" s="573"/>
      <c r="Q59" s="291" t="s">
        <v>135</v>
      </c>
    </row>
    <row r="60" spans="2:17" x14ac:dyDescent="0.25">
      <c r="B60" s="44" t="s">
        <v>1</v>
      </c>
    </row>
    <row r="61" spans="2:17" x14ac:dyDescent="0.25">
      <c r="B61" s="44" t="s">
        <v>36</v>
      </c>
    </row>
    <row r="62" spans="2:17" x14ac:dyDescent="0.25">
      <c r="B62" s="44" t="s">
        <v>61</v>
      </c>
    </row>
    <row r="64" spans="2:17" ht="15.75" thickBot="1" x14ac:dyDescent="0.3"/>
    <row r="65" spans="1:17" ht="27" thickBot="1" x14ac:dyDescent="0.3">
      <c r="B65" s="430" t="s">
        <v>37</v>
      </c>
      <c r="C65" s="431"/>
      <c r="D65" s="431"/>
      <c r="E65" s="431"/>
      <c r="F65" s="431"/>
      <c r="G65" s="431"/>
      <c r="H65" s="431"/>
      <c r="I65" s="431"/>
      <c r="J65" s="431"/>
      <c r="K65" s="431"/>
      <c r="L65" s="431"/>
      <c r="M65" s="431"/>
      <c r="N65" s="432"/>
    </row>
    <row r="70" spans="1:17" ht="76.5" customHeight="1" x14ac:dyDescent="0.25">
      <c r="A70" s="441"/>
      <c r="B70" s="441" t="s">
        <v>0</v>
      </c>
      <c r="C70" s="441" t="s">
        <v>38</v>
      </c>
      <c r="D70" s="441" t="s">
        <v>39</v>
      </c>
      <c r="E70" s="441" t="s">
        <v>112</v>
      </c>
      <c r="F70" s="441" t="s">
        <v>114</v>
      </c>
      <c r="G70" s="441" t="s">
        <v>115</v>
      </c>
      <c r="H70" s="441" t="s">
        <v>116</v>
      </c>
      <c r="I70" s="441" t="s">
        <v>113</v>
      </c>
      <c r="J70" s="439" t="s">
        <v>117</v>
      </c>
      <c r="K70" s="443"/>
      <c r="L70" s="440"/>
      <c r="M70" s="441" t="s">
        <v>121</v>
      </c>
      <c r="N70" s="441" t="s">
        <v>40</v>
      </c>
      <c r="O70" s="441" t="s">
        <v>41</v>
      </c>
      <c r="P70" s="445" t="s">
        <v>3</v>
      </c>
      <c r="Q70" s="446"/>
    </row>
    <row r="71" spans="1:17" ht="60.75" customHeight="1" x14ac:dyDescent="0.25">
      <c r="A71" s="442"/>
      <c r="B71" s="442"/>
      <c r="C71" s="442"/>
      <c r="D71" s="442"/>
      <c r="E71" s="442"/>
      <c r="F71" s="442"/>
      <c r="G71" s="442"/>
      <c r="H71" s="442"/>
      <c r="I71" s="442"/>
      <c r="J71" s="304" t="s">
        <v>118</v>
      </c>
      <c r="K71" s="304" t="s">
        <v>119</v>
      </c>
      <c r="L71" s="304" t="s">
        <v>120</v>
      </c>
      <c r="M71" s="442"/>
      <c r="N71" s="442"/>
      <c r="O71" s="442"/>
      <c r="P71" s="447"/>
      <c r="Q71" s="448"/>
    </row>
    <row r="72" spans="1:17" ht="61.5" customHeight="1" x14ac:dyDescent="0.25">
      <c r="B72" s="455" t="s">
        <v>42</v>
      </c>
      <c r="C72" s="422" t="s">
        <v>279</v>
      </c>
      <c r="D72" s="422" t="s">
        <v>1403</v>
      </c>
      <c r="E72" s="422">
        <v>40076106</v>
      </c>
      <c r="F72" s="455" t="s">
        <v>385</v>
      </c>
      <c r="G72" s="455" t="s">
        <v>510</v>
      </c>
      <c r="H72" s="457">
        <v>40165</v>
      </c>
      <c r="I72" s="422" t="s">
        <v>670</v>
      </c>
      <c r="J72" s="189" t="s">
        <v>1404</v>
      </c>
      <c r="K72" s="189" t="s">
        <v>1405</v>
      </c>
      <c r="L72" s="189" t="s">
        <v>1406</v>
      </c>
      <c r="M72" s="422" t="s">
        <v>135</v>
      </c>
      <c r="N72" s="422" t="s">
        <v>135</v>
      </c>
      <c r="O72" s="422" t="s">
        <v>135</v>
      </c>
      <c r="P72" s="576" t="s">
        <v>1407</v>
      </c>
      <c r="Q72" s="577"/>
    </row>
    <row r="73" spans="1:17" ht="57" customHeight="1" x14ac:dyDescent="0.25">
      <c r="B73" s="465"/>
      <c r="C73" s="451"/>
      <c r="D73" s="451"/>
      <c r="E73" s="451"/>
      <c r="F73" s="465"/>
      <c r="G73" s="465"/>
      <c r="H73" s="505"/>
      <c r="I73" s="451"/>
      <c r="J73" s="189" t="s">
        <v>1404</v>
      </c>
      <c r="K73" s="189" t="s">
        <v>1408</v>
      </c>
      <c r="L73" s="189" t="s">
        <v>1406</v>
      </c>
      <c r="M73" s="451"/>
      <c r="N73" s="451"/>
      <c r="O73" s="451"/>
      <c r="P73" s="578"/>
      <c r="Q73" s="579"/>
    </row>
    <row r="74" spans="1:17" ht="42.75" customHeight="1" x14ac:dyDescent="0.25">
      <c r="B74" s="465"/>
      <c r="C74" s="451"/>
      <c r="D74" s="451"/>
      <c r="E74" s="451"/>
      <c r="F74" s="465"/>
      <c r="G74" s="465"/>
      <c r="H74" s="505"/>
      <c r="I74" s="451"/>
      <c r="J74" s="189" t="s">
        <v>482</v>
      </c>
      <c r="K74" s="178" t="s">
        <v>1409</v>
      </c>
      <c r="L74" s="189" t="s">
        <v>1410</v>
      </c>
      <c r="M74" s="451"/>
      <c r="N74" s="451"/>
      <c r="O74" s="451"/>
      <c r="P74" s="578"/>
      <c r="Q74" s="579"/>
    </row>
    <row r="75" spans="1:17" ht="45" customHeight="1" x14ac:dyDescent="0.25">
      <c r="B75" s="465"/>
      <c r="C75" s="451"/>
      <c r="D75" s="451"/>
      <c r="E75" s="451"/>
      <c r="F75" s="465"/>
      <c r="G75" s="465"/>
      <c r="H75" s="505"/>
      <c r="I75" s="451"/>
      <c r="J75" s="189" t="s">
        <v>482</v>
      </c>
      <c r="K75" s="178" t="s">
        <v>1411</v>
      </c>
      <c r="L75" s="189" t="s">
        <v>1410</v>
      </c>
      <c r="M75" s="451"/>
      <c r="N75" s="451"/>
      <c r="O75" s="451"/>
      <c r="P75" s="578"/>
      <c r="Q75" s="579"/>
    </row>
    <row r="76" spans="1:17" ht="33.6" customHeight="1" x14ac:dyDescent="0.25">
      <c r="B76" s="456"/>
      <c r="C76" s="423"/>
      <c r="D76" s="423"/>
      <c r="E76" s="423"/>
      <c r="F76" s="456"/>
      <c r="G76" s="456"/>
      <c r="H76" s="458"/>
      <c r="I76" s="423"/>
      <c r="J76" s="101" t="s">
        <v>1412</v>
      </c>
      <c r="K76" s="178" t="s">
        <v>1413</v>
      </c>
      <c r="L76" s="189" t="s">
        <v>1414</v>
      </c>
      <c r="M76" s="423"/>
      <c r="N76" s="423"/>
      <c r="O76" s="423"/>
      <c r="P76" s="580"/>
      <c r="Q76" s="581"/>
    </row>
    <row r="77" spans="1:17" ht="75" x14ac:dyDescent="0.25">
      <c r="B77" s="455" t="s">
        <v>42</v>
      </c>
      <c r="C77" s="422" t="s">
        <v>279</v>
      </c>
      <c r="D77" s="455" t="s">
        <v>1415</v>
      </c>
      <c r="E77" s="422">
        <v>17641901</v>
      </c>
      <c r="F77" s="455" t="s">
        <v>1416</v>
      </c>
      <c r="G77" s="422" t="s">
        <v>263</v>
      </c>
      <c r="H77" s="457">
        <v>37036</v>
      </c>
      <c r="I77" s="422"/>
      <c r="J77" s="189" t="s">
        <v>1404</v>
      </c>
      <c r="K77" s="178" t="s">
        <v>1417</v>
      </c>
      <c r="L77" s="189" t="s">
        <v>1418</v>
      </c>
      <c r="M77" s="422" t="s">
        <v>135</v>
      </c>
      <c r="N77" s="422" t="s">
        <v>135</v>
      </c>
      <c r="O77" s="422" t="s">
        <v>135</v>
      </c>
      <c r="P77" s="576" t="s">
        <v>1419</v>
      </c>
      <c r="Q77" s="577"/>
    </row>
    <row r="78" spans="1:17" ht="33.6" customHeight="1" x14ac:dyDescent="0.25">
      <c r="B78" s="456"/>
      <c r="C78" s="423"/>
      <c r="D78" s="456"/>
      <c r="E78" s="423"/>
      <c r="F78" s="456"/>
      <c r="G78" s="423"/>
      <c r="H78" s="458"/>
      <c r="I78" s="423"/>
      <c r="J78" s="189" t="s">
        <v>1420</v>
      </c>
      <c r="K78" s="178" t="s">
        <v>1301</v>
      </c>
      <c r="L78" s="189" t="s">
        <v>1414</v>
      </c>
      <c r="M78" s="423"/>
      <c r="N78" s="423"/>
      <c r="O78" s="423"/>
      <c r="P78" s="580"/>
      <c r="Q78" s="581"/>
    </row>
    <row r="79" spans="1:17" ht="33.6" customHeight="1" x14ac:dyDescent="0.25">
      <c r="B79" s="189" t="s">
        <v>43</v>
      </c>
      <c r="C79" s="181" t="s">
        <v>702</v>
      </c>
      <c r="D79" s="181" t="s">
        <v>1421</v>
      </c>
      <c r="E79" s="181">
        <v>43205022</v>
      </c>
      <c r="F79" s="181" t="s">
        <v>445</v>
      </c>
      <c r="G79" s="191" t="s">
        <v>345</v>
      </c>
      <c r="H79" s="195">
        <v>41258</v>
      </c>
      <c r="I79" s="181">
        <v>133144</v>
      </c>
      <c r="J79" s="101" t="s">
        <v>1422</v>
      </c>
      <c r="K79" s="178" t="s">
        <v>1423</v>
      </c>
      <c r="L79" s="189" t="s">
        <v>290</v>
      </c>
      <c r="M79" s="181" t="s">
        <v>135</v>
      </c>
      <c r="N79" s="181" t="s">
        <v>135</v>
      </c>
      <c r="O79" s="181" t="s">
        <v>135</v>
      </c>
      <c r="P79" s="576" t="s">
        <v>1424</v>
      </c>
      <c r="Q79" s="577"/>
    </row>
    <row r="80" spans="1:17" ht="45" x14ac:dyDescent="0.25">
      <c r="B80" s="455" t="s">
        <v>43</v>
      </c>
      <c r="C80" s="422" t="s">
        <v>702</v>
      </c>
      <c r="D80" s="455" t="s">
        <v>1425</v>
      </c>
      <c r="E80" s="422">
        <v>34989847</v>
      </c>
      <c r="F80" s="422" t="s">
        <v>1426</v>
      </c>
      <c r="G80" s="455" t="s">
        <v>1390</v>
      </c>
      <c r="H80" s="457">
        <v>38332</v>
      </c>
      <c r="I80" s="422"/>
      <c r="J80" s="189" t="s">
        <v>482</v>
      </c>
      <c r="K80" s="178" t="s">
        <v>750</v>
      </c>
      <c r="L80" s="189" t="s">
        <v>290</v>
      </c>
      <c r="M80" s="422" t="s">
        <v>135</v>
      </c>
      <c r="N80" s="422" t="s">
        <v>135</v>
      </c>
      <c r="O80" s="422" t="s">
        <v>135</v>
      </c>
      <c r="P80" s="576" t="s">
        <v>1427</v>
      </c>
      <c r="Q80" s="577"/>
    </row>
    <row r="81" spans="2:17" ht="60" x14ac:dyDescent="0.25">
      <c r="B81" s="456"/>
      <c r="C81" s="423"/>
      <c r="D81" s="456"/>
      <c r="E81" s="423"/>
      <c r="F81" s="423"/>
      <c r="G81" s="456"/>
      <c r="H81" s="458"/>
      <c r="I81" s="423"/>
      <c r="J81" s="189" t="s">
        <v>1404</v>
      </c>
      <c r="K81" s="263" t="s">
        <v>1428</v>
      </c>
      <c r="L81" s="202" t="s">
        <v>1429</v>
      </c>
      <c r="M81" s="423"/>
      <c r="N81" s="423"/>
      <c r="O81" s="423"/>
      <c r="P81" s="580"/>
      <c r="Q81" s="581"/>
    </row>
    <row r="82" spans="2:17" ht="60" x14ac:dyDescent="0.25">
      <c r="B82" s="189" t="s">
        <v>43</v>
      </c>
      <c r="C82" s="185" t="s">
        <v>702</v>
      </c>
      <c r="D82" s="185" t="s">
        <v>1430</v>
      </c>
      <c r="E82" s="185">
        <v>40781833</v>
      </c>
      <c r="F82" s="189" t="s">
        <v>445</v>
      </c>
      <c r="G82" s="191" t="s">
        <v>345</v>
      </c>
      <c r="H82" s="196">
        <v>41152</v>
      </c>
      <c r="I82" s="185">
        <v>130922</v>
      </c>
      <c r="J82" s="189" t="s">
        <v>1404</v>
      </c>
      <c r="K82" s="178" t="s">
        <v>1431</v>
      </c>
      <c r="L82" s="202" t="s">
        <v>1432</v>
      </c>
      <c r="M82" s="185" t="s">
        <v>135</v>
      </c>
      <c r="N82" s="185" t="s">
        <v>135</v>
      </c>
      <c r="O82" s="185" t="s">
        <v>135</v>
      </c>
      <c r="P82" s="521" t="s">
        <v>1433</v>
      </c>
      <c r="Q82" s="524"/>
    </row>
    <row r="83" spans="2:17" ht="60" x14ac:dyDescent="0.25">
      <c r="B83" s="189" t="s">
        <v>43</v>
      </c>
      <c r="C83" s="185" t="s">
        <v>702</v>
      </c>
      <c r="D83" s="185" t="s">
        <v>1434</v>
      </c>
      <c r="E83" s="185">
        <v>40276461</v>
      </c>
      <c r="F83" s="189" t="s">
        <v>445</v>
      </c>
      <c r="G83" s="191" t="s">
        <v>345</v>
      </c>
      <c r="H83" s="196">
        <v>38163</v>
      </c>
      <c r="I83" s="185">
        <v>136677</v>
      </c>
      <c r="J83" s="189" t="s">
        <v>1404</v>
      </c>
      <c r="K83" s="178" t="s">
        <v>1435</v>
      </c>
      <c r="L83" s="189" t="s">
        <v>1436</v>
      </c>
      <c r="M83" s="185" t="s">
        <v>135</v>
      </c>
      <c r="N83" s="185" t="s">
        <v>135</v>
      </c>
      <c r="O83" s="185" t="s">
        <v>135</v>
      </c>
      <c r="P83" s="521" t="s">
        <v>1437</v>
      </c>
      <c r="Q83" s="524"/>
    </row>
    <row r="84" spans="2:17" ht="33.6" customHeight="1" x14ac:dyDescent="0.25">
      <c r="D84" s="276"/>
      <c r="E84" s="276"/>
      <c r="F84" s="65"/>
      <c r="G84" s="276"/>
      <c r="H84" s="278"/>
      <c r="I84" s="279"/>
      <c r="J84" s="279"/>
      <c r="K84" s="280"/>
      <c r="L84" s="277"/>
      <c r="M84" s="250"/>
      <c r="N84" s="250"/>
      <c r="O84" s="250"/>
      <c r="P84" s="250"/>
      <c r="Q84" s="250"/>
    </row>
    <row r="85" spans="2:17" x14ac:dyDescent="0.25">
      <c r="C85" s="61"/>
    </row>
    <row r="86" spans="2:17" ht="15.75" thickBot="1" x14ac:dyDescent="0.3"/>
    <row r="87" spans="2:17" ht="27" thickBot="1" x14ac:dyDescent="0.3">
      <c r="B87" s="430" t="s">
        <v>45</v>
      </c>
      <c r="C87" s="431"/>
      <c r="D87" s="431"/>
      <c r="E87" s="431"/>
      <c r="F87" s="431"/>
      <c r="G87" s="431"/>
      <c r="H87" s="431"/>
      <c r="I87" s="431"/>
      <c r="J87" s="431"/>
      <c r="K87" s="431"/>
      <c r="L87" s="431"/>
      <c r="M87" s="431"/>
      <c r="N87" s="432"/>
    </row>
    <row r="90" spans="2:17" ht="46.15" customHeight="1" x14ac:dyDescent="0.25">
      <c r="B90" s="9" t="s">
        <v>32</v>
      </c>
      <c r="C90" s="9" t="s">
        <v>46</v>
      </c>
      <c r="D90" s="439" t="s">
        <v>3</v>
      </c>
      <c r="E90" s="440"/>
    </row>
    <row r="91" spans="2:17" ht="46.9" customHeight="1" x14ac:dyDescent="0.25">
      <c r="B91" s="101" t="s">
        <v>122</v>
      </c>
      <c r="C91" s="185" t="s">
        <v>135</v>
      </c>
      <c r="D91" s="449"/>
      <c r="E91" s="449"/>
    </row>
    <row r="94" spans="2:17" ht="26.25" x14ac:dyDescent="0.25">
      <c r="B94" s="433" t="s">
        <v>63</v>
      </c>
      <c r="C94" s="434"/>
      <c r="D94" s="434"/>
      <c r="E94" s="434"/>
      <c r="F94" s="434"/>
      <c r="G94" s="434"/>
      <c r="H94" s="434"/>
      <c r="I94" s="434"/>
      <c r="J94" s="434"/>
      <c r="K94" s="434"/>
      <c r="L94" s="434"/>
      <c r="M94" s="434"/>
      <c r="N94" s="434"/>
      <c r="O94" s="434"/>
      <c r="P94" s="434"/>
    </row>
    <row r="96" spans="2:17" ht="15.75" thickBot="1" x14ac:dyDescent="0.3"/>
    <row r="97" spans="1:26" ht="27" thickBot="1" x14ac:dyDescent="0.3">
      <c r="B97" s="430" t="s">
        <v>53</v>
      </c>
      <c r="C97" s="431"/>
      <c r="D97" s="431"/>
      <c r="E97" s="431"/>
      <c r="F97" s="431"/>
      <c r="G97" s="431"/>
      <c r="H97" s="431"/>
      <c r="I97" s="431"/>
      <c r="J97" s="431"/>
      <c r="K97" s="431"/>
      <c r="L97" s="431"/>
      <c r="M97" s="431"/>
      <c r="N97" s="432"/>
    </row>
    <row r="99" spans="1:26" ht="15.75" thickBot="1" x14ac:dyDescent="0.3">
      <c r="M99" s="73"/>
      <c r="N99" s="73"/>
    </row>
    <row r="100" spans="1:26" s="54" customFormat="1" ht="109.5" customHeight="1" x14ac:dyDescent="0.25">
      <c r="B100" s="18" t="s">
        <v>144</v>
      </c>
      <c r="C100" s="18" t="s">
        <v>145</v>
      </c>
      <c r="D100" s="18" t="s">
        <v>146</v>
      </c>
      <c r="E100" s="18" t="s">
        <v>44</v>
      </c>
      <c r="F100" s="18" t="s">
        <v>21</v>
      </c>
      <c r="G100" s="18" t="s">
        <v>99</v>
      </c>
      <c r="H100" s="18" t="s">
        <v>16</v>
      </c>
      <c r="I100" s="18" t="s">
        <v>9</v>
      </c>
      <c r="J100" s="18" t="s">
        <v>30</v>
      </c>
      <c r="K100" s="18" t="s">
        <v>60</v>
      </c>
      <c r="L100" s="18" t="s">
        <v>19</v>
      </c>
      <c r="M100" s="17" t="s">
        <v>25</v>
      </c>
      <c r="N100" s="18" t="s">
        <v>147</v>
      </c>
      <c r="O100" s="18" t="s">
        <v>35</v>
      </c>
      <c r="P100" s="192" t="s">
        <v>10</v>
      </c>
      <c r="Q100" s="192" t="s">
        <v>18</v>
      </c>
    </row>
    <row r="101" spans="1:26" s="86" customFormat="1" ht="45" x14ac:dyDescent="0.25">
      <c r="A101" s="74">
        <v>1</v>
      </c>
      <c r="B101" s="87" t="s">
        <v>1391</v>
      </c>
      <c r="C101" s="76" t="s">
        <v>1391</v>
      </c>
      <c r="D101" s="76" t="s">
        <v>668</v>
      </c>
      <c r="E101" s="136">
        <v>200</v>
      </c>
      <c r="F101" s="78" t="s">
        <v>135</v>
      </c>
      <c r="G101" s="79" t="s">
        <v>670</v>
      </c>
      <c r="H101" s="80">
        <v>41192</v>
      </c>
      <c r="I101" s="81">
        <v>41274</v>
      </c>
      <c r="J101" s="81" t="s">
        <v>136</v>
      </c>
      <c r="K101" s="136">
        <v>2</v>
      </c>
      <c r="L101" s="136">
        <v>0</v>
      </c>
      <c r="M101" s="136">
        <v>300</v>
      </c>
      <c r="N101" s="82" t="s">
        <v>670</v>
      </c>
      <c r="O101" s="83">
        <v>113171640</v>
      </c>
      <c r="P101" s="83" t="s">
        <v>1438</v>
      </c>
      <c r="Q101" s="84"/>
      <c r="R101" s="85"/>
      <c r="S101" s="85"/>
      <c r="T101" s="85"/>
      <c r="U101" s="85"/>
      <c r="V101" s="85"/>
      <c r="W101" s="85"/>
      <c r="X101" s="85"/>
      <c r="Y101" s="85"/>
      <c r="Z101" s="85"/>
    </row>
    <row r="102" spans="1:26" s="86" customFormat="1" ht="45" x14ac:dyDescent="0.25">
      <c r="A102" s="74">
        <f>+A101+1</f>
        <v>2</v>
      </c>
      <c r="B102" s="87" t="s">
        <v>1391</v>
      </c>
      <c r="C102" s="76" t="s">
        <v>1391</v>
      </c>
      <c r="D102" s="76" t="s">
        <v>668</v>
      </c>
      <c r="E102" s="136">
        <v>67</v>
      </c>
      <c r="F102" s="78" t="s">
        <v>135</v>
      </c>
      <c r="G102" s="78" t="s">
        <v>670</v>
      </c>
      <c r="H102" s="80">
        <v>41291</v>
      </c>
      <c r="I102" s="81">
        <v>41639</v>
      </c>
      <c r="J102" s="81" t="s">
        <v>136</v>
      </c>
      <c r="K102" s="136">
        <v>12</v>
      </c>
      <c r="L102" s="136">
        <v>0</v>
      </c>
      <c r="M102" s="136">
        <v>650</v>
      </c>
      <c r="N102" s="82" t="s">
        <v>670</v>
      </c>
      <c r="O102" s="83">
        <v>597874595</v>
      </c>
      <c r="P102" s="83" t="s">
        <v>1439</v>
      </c>
      <c r="Q102" s="84"/>
      <c r="R102" s="85"/>
      <c r="S102" s="85"/>
      <c r="T102" s="85"/>
      <c r="U102" s="85"/>
      <c r="V102" s="85"/>
      <c r="W102" s="85"/>
      <c r="X102" s="85"/>
      <c r="Y102" s="85"/>
      <c r="Z102" s="85"/>
    </row>
    <row r="103" spans="1:26" s="86" customFormat="1" ht="135" x14ac:dyDescent="0.25">
      <c r="A103" s="74">
        <f t="shared" ref="A103" si="1">+A102+1</f>
        <v>3</v>
      </c>
      <c r="B103" s="87" t="s">
        <v>1391</v>
      </c>
      <c r="C103" s="76" t="s">
        <v>1391</v>
      </c>
      <c r="D103" s="76" t="s">
        <v>668</v>
      </c>
      <c r="E103" s="136">
        <v>284</v>
      </c>
      <c r="F103" s="78" t="s">
        <v>135</v>
      </c>
      <c r="G103" s="78" t="s">
        <v>670</v>
      </c>
      <c r="H103" s="80">
        <v>40541</v>
      </c>
      <c r="I103" s="81">
        <v>41851</v>
      </c>
      <c r="J103" s="81" t="s">
        <v>136</v>
      </c>
      <c r="K103" s="136">
        <v>0</v>
      </c>
      <c r="L103" s="136">
        <v>48</v>
      </c>
      <c r="M103" s="136">
        <v>492</v>
      </c>
      <c r="N103" s="82" t="s">
        <v>670</v>
      </c>
      <c r="O103" s="83">
        <v>1783706694</v>
      </c>
      <c r="P103" s="83" t="s">
        <v>1440</v>
      </c>
      <c r="Q103" s="84" t="s">
        <v>1652</v>
      </c>
      <c r="R103" s="85"/>
      <c r="S103" s="85"/>
      <c r="T103" s="85"/>
      <c r="U103" s="85"/>
      <c r="V103" s="85"/>
      <c r="W103" s="85"/>
      <c r="X103" s="85"/>
      <c r="Y103" s="85"/>
      <c r="Z103" s="85"/>
    </row>
    <row r="104" spans="1:26" s="86" customFormat="1" x14ac:dyDescent="0.25">
      <c r="A104" s="74"/>
      <c r="B104" s="87" t="s">
        <v>15</v>
      </c>
      <c r="C104" s="76"/>
      <c r="D104" s="75"/>
      <c r="E104" s="77"/>
      <c r="F104" s="78"/>
      <c r="G104" s="78"/>
      <c r="H104" s="78"/>
      <c r="I104" s="81"/>
      <c r="J104" s="81"/>
      <c r="K104" s="88">
        <f>SUM(K101:K103)</f>
        <v>14</v>
      </c>
      <c r="L104" s="88">
        <f>SUM(L101:L103)</f>
        <v>48</v>
      </c>
      <c r="M104" s="89">
        <f>SUM(M101:M103)</f>
        <v>1442</v>
      </c>
      <c r="N104" s="88">
        <f>SUM(N101:N103)</f>
        <v>0</v>
      </c>
      <c r="O104" s="83"/>
      <c r="P104" s="83"/>
      <c r="Q104" s="90"/>
    </row>
    <row r="105" spans="1:26" x14ac:dyDescent="0.25">
      <c r="E105" s="91"/>
    </row>
    <row r="106" spans="1:26" ht="18.75" x14ac:dyDescent="0.25">
      <c r="B106" s="94" t="s">
        <v>31</v>
      </c>
      <c r="C106" s="10">
        <f>+K104</f>
        <v>14</v>
      </c>
      <c r="H106" s="96"/>
      <c r="I106" s="96"/>
      <c r="J106" s="96"/>
      <c r="K106" s="96"/>
      <c r="L106" s="96"/>
      <c r="M106" s="96"/>
    </row>
    <row r="108" spans="1:26" ht="15.75" thickBot="1" x14ac:dyDescent="0.3"/>
    <row r="109" spans="1:26" ht="37.15" customHeight="1" thickBot="1" x14ac:dyDescent="0.3">
      <c r="B109" s="11" t="s">
        <v>48</v>
      </c>
      <c r="C109" s="12" t="s">
        <v>49</v>
      </c>
      <c r="D109" s="11" t="s">
        <v>50</v>
      </c>
      <c r="E109" s="12" t="s">
        <v>54</v>
      </c>
    </row>
    <row r="110" spans="1:26" ht="41.45" customHeight="1" x14ac:dyDescent="0.25">
      <c r="B110" s="8" t="s">
        <v>123</v>
      </c>
      <c r="C110" s="102">
        <v>20</v>
      </c>
      <c r="D110" s="343">
        <v>0</v>
      </c>
      <c r="E110" s="450">
        <f>+D110+D111+D112</f>
        <v>30</v>
      </c>
    </row>
    <row r="111" spans="1:26" x14ac:dyDescent="0.25">
      <c r="B111" s="8" t="s">
        <v>124</v>
      </c>
      <c r="C111" s="185">
        <v>30</v>
      </c>
      <c r="D111" s="185">
        <v>30</v>
      </c>
      <c r="E111" s="451"/>
    </row>
    <row r="112" spans="1:26" ht="15.75" thickBot="1" x14ac:dyDescent="0.3">
      <c r="B112" s="8" t="s">
        <v>125</v>
      </c>
      <c r="C112" s="103">
        <v>40</v>
      </c>
      <c r="D112" s="103">
        <v>0</v>
      </c>
      <c r="E112" s="452"/>
    </row>
    <row r="114" spans="2:17" ht="15.75" thickBot="1" x14ac:dyDescent="0.3"/>
    <row r="115" spans="2:17" ht="27" thickBot="1" x14ac:dyDescent="0.3">
      <c r="B115" s="430" t="s">
        <v>51</v>
      </c>
      <c r="C115" s="431"/>
      <c r="D115" s="431"/>
      <c r="E115" s="431"/>
      <c r="F115" s="431"/>
      <c r="G115" s="431"/>
      <c r="H115" s="431"/>
      <c r="I115" s="431"/>
      <c r="J115" s="431"/>
      <c r="K115" s="431"/>
      <c r="L115" s="431"/>
      <c r="M115" s="431"/>
      <c r="N115" s="432"/>
    </row>
    <row r="117" spans="2:17" ht="76.5" customHeight="1" x14ac:dyDescent="0.25">
      <c r="B117" s="197" t="s">
        <v>0</v>
      </c>
      <c r="C117" s="197" t="s">
        <v>38</v>
      </c>
      <c r="D117" s="197" t="s">
        <v>39</v>
      </c>
      <c r="E117" s="197" t="s">
        <v>112</v>
      </c>
      <c r="F117" s="197" t="s">
        <v>114</v>
      </c>
      <c r="G117" s="197" t="s">
        <v>115</v>
      </c>
      <c r="H117" s="197" t="s">
        <v>116</v>
      </c>
      <c r="I117" s="197" t="s">
        <v>113</v>
      </c>
      <c r="J117" s="439" t="s">
        <v>117</v>
      </c>
      <c r="K117" s="443"/>
      <c r="L117" s="440"/>
      <c r="M117" s="197" t="s">
        <v>121</v>
      </c>
      <c r="N117" s="197" t="s">
        <v>40</v>
      </c>
      <c r="O117" s="197" t="s">
        <v>41</v>
      </c>
      <c r="P117" s="439" t="s">
        <v>3</v>
      </c>
      <c r="Q117" s="440"/>
    </row>
    <row r="118" spans="2:17" ht="60.75" customHeight="1" x14ac:dyDescent="0.25">
      <c r="B118" s="293" t="s">
        <v>129</v>
      </c>
      <c r="C118" s="189" t="s">
        <v>1548</v>
      </c>
      <c r="D118" s="294" t="s">
        <v>1441</v>
      </c>
      <c r="E118" s="185">
        <v>40765198</v>
      </c>
      <c r="F118" s="309" t="s">
        <v>470</v>
      </c>
      <c r="G118" s="309" t="s">
        <v>263</v>
      </c>
      <c r="H118" s="312">
        <v>32854</v>
      </c>
      <c r="I118" s="185" t="s">
        <v>1442</v>
      </c>
      <c r="J118" s="189" t="s">
        <v>764</v>
      </c>
      <c r="K118" s="189" t="s">
        <v>1443</v>
      </c>
      <c r="L118" s="189" t="s">
        <v>1444</v>
      </c>
      <c r="M118" s="185" t="s">
        <v>135</v>
      </c>
      <c r="N118" s="185" t="s">
        <v>135</v>
      </c>
      <c r="O118" s="185" t="s">
        <v>135</v>
      </c>
      <c r="P118" s="449"/>
      <c r="Q118" s="449"/>
    </row>
    <row r="119" spans="2:17" ht="60.75" customHeight="1" x14ac:dyDescent="0.25">
      <c r="B119" s="293" t="s">
        <v>131</v>
      </c>
      <c r="C119" s="189" t="s">
        <v>1548</v>
      </c>
      <c r="D119" s="185" t="s">
        <v>1445</v>
      </c>
      <c r="E119" s="185">
        <v>40079735</v>
      </c>
      <c r="F119" s="185" t="s">
        <v>470</v>
      </c>
      <c r="G119" s="185" t="s">
        <v>263</v>
      </c>
      <c r="H119" s="196">
        <v>41628</v>
      </c>
      <c r="I119" s="185" t="s">
        <v>1446</v>
      </c>
      <c r="J119" s="189" t="s">
        <v>1447</v>
      </c>
      <c r="K119" s="189" t="s">
        <v>1448</v>
      </c>
      <c r="L119" s="189" t="s">
        <v>1449</v>
      </c>
      <c r="M119" s="185" t="s">
        <v>135</v>
      </c>
      <c r="N119" s="185" t="s">
        <v>135</v>
      </c>
      <c r="O119" s="185" t="s">
        <v>135</v>
      </c>
      <c r="P119" s="428"/>
      <c r="Q119" s="429"/>
    </row>
    <row r="120" spans="2:17" ht="60" x14ac:dyDescent="0.25">
      <c r="B120" s="293" t="s">
        <v>130</v>
      </c>
      <c r="C120" s="189" t="s">
        <v>1548</v>
      </c>
      <c r="D120" s="189" t="s">
        <v>1450</v>
      </c>
      <c r="E120" s="185">
        <v>55173695</v>
      </c>
      <c r="F120" s="189" t="s">
        <v>1451</v>
      </c>
      <c r="G120" s="185" t="s">
        <v>1452</v>
      </c>
      <c r="H120" s="196">
        <v>37337</v>
      </c>
      <c r="I120" s="185"/>
      <c r="J120" s="189" t="s">
        <v>764</v>
      </c>
      <c r="K120" s="189" t="s">
        <v>1453</v>
      </c>
      <c r="L120" s="189" t="s">
        <v>1454</v>
      </c>
      <c r="M120" s="185" t="s">
        <v>135</v>
      </c>
      <c r="N120" s="185" t="s">
        <v>135</v>
      </c>
      <c r="O120" s="185" t="s">
        <v>135</v>
      </c>
      <c r="P120" s="449"/>
      <c r="Q120" s="449"/>
    </row>
    <row r="124" spans="2:17" ht="54" customHeight="1" x14ac:dyDescent="0.25">
      <c r="B124" s="21" t="s">
        <v>32</v>
      </c>
      <c r="C124" s="21" t="s">
        <v>48</v>
      </c>
      <c r="D124" s="197" t="s">
        <v>49</v>
      </c>
      <c r="E124" s="21" t="s">
        <v>50</v>
      </c>
      <c r="F124" s="313" t="s">
        <v>55</v>
      </c>
    </row>
    <row r="125" spans="2:17" ht="120.75" customHeight="1" x14ac:dyDescent="0.2">
      <c r="B125" s="466" t="s">
        <v>52</v>
      </c>
      <c r="C125" s="104" t="s">
        <v>126</v>
      </c>
      <c r="D125" s="185">
        <v>25</v>
      </c>
      <c r="E125" s="185">
        <v>12.5</v>
      </c>
      <c r="F125" s="425">
        <f>+E125+E126+E127</f>
        <v>35</v>
      </c>
      <c r="G125" s="105"/>
    </row>
    <row r="126" spans="2:17" ht="114.75" customHeight="1" x14ac:dyDescent="0.25">
      <c r="B126" s="466"/>
      <c r="C126" s="292" t="s">
        <v>127</v>
      </c>
      <c r="D126" s="189">
        <v>25</v>
      </c>
      <c r="E126" s="185">
        <v>12.5</v>
      </c>
      <c r="F126" s="467"/>
      <c r="G126" s="105"/>
    </row>
    <row r="127" spans="2:17" ht="69" customHeight="1" x14ac:dyDescent="0.2">
      <c r="B127" s="466"/>
      <c r="C127" s="104" t="s">
        <v>128</v>
      </c>
      <c r="D127" s="185">
        <v>10</v>
      </c>
      <c r="E127" s="185">
        <v>10</v>
      </c>
      <c r="F127" s="426"/>
      <c r="G127" s="105"/>
    </row>
    <row r="128" spans="2:17" x14ac:dyDescent="0.25">
      <c r="C128" s="42"/>
    </row>
    <row r="131" spans="2:5" x14ac:dyDescent="0.25">
      <c r="B131" s="68" t="s">
        <v>56</v>
      </c>
    </row>
    <row r="134" spans="2:5" x14ac:dyDescent="0.25">
      <c r="B134" s="22" t="s">
        <v>32</v>
      </c>
      <c r="C134" s="22" t="s">
        <v>57</v>
      </c>
      <c r="D134" s="21" t="s">
        <v>50</v>
      </c>
      <c r="E134" s="21" t="s">
        <v>15</v>
      </c>
    </row>
    <row r="135" spans="2:5" ht="28.5" x14ac:dyDescent="0.25">
      <c r="B135" s="70" t="s">
        <v>58</v>
      </c>
      <c r="C135" s="71">
        <v>40</v>
      </c>
      <c r="D135" s="185">
        <f>+E110</f>
        <v>30</v>
      </c>
      <c r="E135" s="422">
        <f>+D135+D136</f>
        <v>65</v>
      </c>
    </row>
    <row r="136" spans="2:5" ht="42.75" x14ac:dyDescent="0.25">
      <c r="B136" s="70" t="s">
        <v>59</v>
      </c>
      <c r="C136" s="71">
        <v>60</v>
      </c>
      <c r="D136" s="185">
        <f>+F125</f>
        <v>35</v>
      </c>
      <c r="E136" s="423"/>
    </row>
  </sheetData>
  <mergeCells count="87">
    <mergeCell ref="E135:E136"/>
    <mergeCell ref="B115:N115"/>
    <mergeCell ref="J117:L117"/>
    <mergeCell ref="P117:Q117"/>
    <mergeCell ref="P118:Q118"/>
    <mergeCell ref="P120:Q120"/>
    <mergeCell ref="B125:B127"/>
    <mergeCell ref="F125:F127"/>
    <mergeCell ref="P119:Q119"/>
    <mergeCell ref="E110:E112"/>
    <mergeCell ref="M80:M81"/>
    <mergeCell ref="N80:N81"/>
    <mergeCell ref="O80:O81"/>
    <mergeCell ref="P80:Q81"/>
    <mergeCell ref="P82:Q82"/>
    <mergeCell ref="P83:Q83"/>
    <mergeCell ref="B87:N87"/>
    <mergeCell ref="D90:E90"/>
    <mergeCell ref="D91:E91"/>
    <mergeCell ref="B94:P94"/>
    <mergeCell ref="B97:N97"/>
    <mergeCell ref="P77:Q78"/>
    <mergeCell ref="P79:Q79"/>
    <mergeCell ref="B80:B81"/>
    <mergeCell ref="C80:C81"/>
    <mergeCell ref="D80:D81"/>
    <mergeCell ref="E80:E81"/>
    <mergeCell ref="F80:F81"/>
    <mergeCell ref="G80:G81"/>
    <mergeCell ref="H80:H81"/>
    <mergeCell ref="I80:I81"/>
    <mergeCell ref="G77:G78"/>
    <mergeCell ref="H77:H78"/>
    <mergeCell ref="I77:I78"/>
    <mergeCell ref="M77:M78"/>
    <mergeCell ref="N77:N78"/>
    <mergeCell ref="O77:O78"/>
    <mergeCell ref="I72:I76"/>
    <mergeCell ref="M72:M76"/>
    <mergeCell ref="N72:N76"/>
    <mergeCell ref="O72:O76"/>
    <mergeCell ref="P72:Q76"/>
    <mergeCell ref="B77:B78"/>
    <mergeCell ref="C77:C78"/>
    <mergeCell ref="D77:D78"/>
    <mergeCell ref="E77:E78"/>
    <mergeCell ref="F77:F78"/>
    <mergeCell ref="N70:N71"/>
    <mergeCell ref="O70:O71"/>
    <mergeCell ref="P70:Q71"/>
    <mergeCell ref="B72:B76"/>
    <mergeCell ref="C72:C76"/>
    <mergeCell ref="D72:D76"/>
    <mergeCell ref="E72:E76"/>
    <mergeCell ref="F72:F76"/>
    <mergeCell ref="G72:G76"/>
    <mergeCell ref="H72:H76"/>
    <mergeCell ref="F70:F71"/>
    <mergeCell ref="G70:G71"/>
    <mergeCell ref="H70:H71"/>
    <mergeCell ref="I70:I71"/>
    <mergeCell ref="J70:L70"/>
    <mergeCell ref="M70:M71"/>
    <mergeCell ref="C53:N53"/>
    <mergeCell ref="B55:N55"/>
    <mergeCell ref="O58:P58"/>
    <mergeCell ref="O59:P59"/>
    <mergeCell ref="B65:N65"/>
    <mergeCell ref="A70:A71"/>
    <mergeCell ref="B70:B71"/>
    <mergeCell ref="C70:C71"/>
    <mergeCell ref="D70:D71"/>
    <mergeCell ref="E70:E71"/>
    <mergeCell ref="B49:B50"/>
    <mergeCell ref="C49:C50"/>
    <mergeCell ref="D49:E49"/>
    <mergeCell ref="B2:P2"/>
    <mergeCell ref="B4:P4"/>
    <mergeCell ref="C6:N6"/>
    <mergeCell ref="C7:N7"/>
    <mergeCell ref="C8:N8"/>
    <mergeCell ref="C9:N9"/>
    <mergeCell ref="C10:E10"/>
    <mergeCell ref="E35:E36"/>
    <mergeCell ref="M40:N40"/>
    <mergeCell ref="B14:C17"/>
    <mergeCell ref="B18:C18"/>
  </mergeCells>
  <dataValidations count="2">
    <dataValidation type="list" allowBlank="1" showInputMessage="1" showErrorMessage="1" sqref="WVE983052 A65548 IS65548 SO65548 ACK65548 AMG65548 AWC65548 BFY65548 BPU65548 BZQ65548 CJM65548 CTI65548 DDE65548 DNA65548 DWW65548 EGS65548 EQO65548 FAK65548 FKG65548 FUC65548 GDY65548 GNU65548 GXQ65548 HHM65548 HRI65548 IBE65548 ILA65548 IUW65548 JES65548 JOO65548 JYK65548 KIG65548 KSC65548 LBY65548 LLU65548 LVQ65548 MFM65548 MPI65548 MZE65548 NJA65548 NSW65548 OCS65548 OMO65548 OWK65548 PGG65548 PQC65548 PZY65548 QJU65548 QTQ65548 RDM65548 RNI65548 RXE65548 SHA65548 SQW65548 TAS65548 TKO65548 TUK65548 UEG65548 UOC65548 UXY65548 VHU65548 VRQ65548 WBM65548 WLI65548 WVE65548 A131084 IS131084 SO131084 ACK131084 AMG131084 AWC131084 BFY131084 BPU131084 BZQ131084 CJM131084 CTI131084 DDE131084 DNA131084 DWW131084 EGS131084 EQO131084 FAK131084 FKG131084 FUC131084 GDY131084 GNU131084 GXQ131084 HHM131084 HRI131084 IBE131084 ILA131084 IUW131084 JES131084 JOO131084 JYK131084 KIG131084 KSC131084 LBY131084 LLU131084 LVQ131084 MFM131084 MPI131084 MZE131084 NJA131084 NSW131084 OCS131084 OMO131084 OWK131084 PGG131084 PQC131084 PZY131084 QJU131084 QTQ131084 RDM131084 RNI131084 RXE131084 SHA131084 SQW131084 TAS131084 TKO131084 TUK131084 UEG131084 UOC131084 UXY131084 VHU131084 VRQ131084 WBM131084 WLI131084 WVE131084 A196620 IS196620 SO196620 ACK196620 AMG196620 AWC196620 BFY196620 BPU196620 BZQ196620 CJM196620 CTI196620 DDE196620 DNA196620 DWW196620 EGS196620 EQO196620 FAK196620 FKG196620 FUC196620 GDY196620 GNU196620 GXQ196620 HHM196620 HRI196620 IBE196620 ILA196620 IUW196620 JES196620 JOO196620 JYK196620 KIG196620 KSC196620 LBY196620 LLU196620 LVQ196620 MFM196620 MPI196620 MZE196620 NJA196620 NSW196620 OCS196620 OMO196620 OWK196620 PGG196620 PQC196620 PZY196620 QJU196620 QTQ196620 RDM196620 RNI196620 RXE196620 SHA196620 SQW196620 TAS196620 TKO196620 TUK196620 UEG196620 UOC196620 UXY196620 VHU196620 VRQ196620 WBM196620 WLI196620 WVE196620 A262156 IS262156 SO262156 ACK262156 AMG262156 AWC262156 BFY262156 BPU262156 BZQ262156 CJM262156 CTI262156 DDE262156 DNA262156 DWW262156 EGS262156 EQO262156 FAK262156 FKG262156 FUC262156 GDY262156 GNU262156 GXQ262156 HHM262156 HRI262156 IBE262156 ILA262156 IUW262156 JES262156 JOO262156 JYK262156 KIG262156 KSC262156 LBY262156 LLU262156 LVQ262156 MFM262156 MPI262156 MZE262156 NJA262156 NSW262156 OCS262156 OMO262156 OWK262156 PGG262156 PQC262156 PZY262156 QJU262156 QTQ262156 RDM262156 RNI262156 RXE262156 SHA262156 SQW262156 TAS262156 TKO262156 TUK262156 UEG262156 UOC262156 UXY262156 VHU262156 VRQ262156 WBM262156 WLI262156 WVE262156 A327692 IS327692 SO327692 ACK327692 AMG327692 AWC327692 BFY327692 BPU327692 BZQ327692 CJM327692 CTI327692 DDE327692 DNA327692 DWW327692 EGS327692 EQO327692 FAK327692 FKG327692 FUC327692 GDY327692 GNU327692 GXQ327692 HHM327692 HRI327692 IBE327692 ILA327692 IUW327692 JES327692 JOO327692 JYK327692 KIG327692 KSC327692 LBY327692 LLU327692 LVQ327692 MFM327692 MPI327692 MZE327692 NJA327692 NSW327692 OCS327692 OMO327692 OWK327692 PGG327692 PQC327692 PZY327692 QJU327692 QTQ327692 RDM327692 RNI327692 RXE327692 SHA327692 SQW327692 TAS327692 TKO327692 TUK327692 UEG327692 UOC327692 UXY327692 VHU327692 VRQ327692 WBM327692 WLI327692 WVE327692 A393228 IS393228 SO393228 ACK393228 AMG393228 AWC393228 BFY393228 BPU393228 BZQ393228 CJM393228 CTI393228 DDE393228 DNA393228 DWW393228 EGS393228 EQO393228 FAK393228 FKG393228 FUC393228 GDY393228 GNU393228 GXQ393228 HHM393228 HRI393228 IBE393228 ILA393228 IUW393228 JES393228 JOO393228 JYK393228 KIG393228 KSC393228 LBY393228 LLU393228 LVQ393228 MFM393228 MPI393228 MZE393228 NJA393228 NSW393228 OCS393228 OMO393228 OWK393228 PGG393228 PQC393228 PZY393228 QJU393228 QTQ393228 RDM393228 RNI393228 RXE393228 SHA393228 SQW393228 TAS393228 TKO393228 TUK393228 UEG393228 UOC393228 UXY393228 VHU393228 VRQ393228 WBM393228 WLI393228 WVE393228 A458764 IS458764 SO458764 ACK458764 AMG458764 AWC458764 BFY458764 BPU458764 BZQ458764 CJM458764 CTI458764 DDE458764 DNA458764 DWW458764 EGS458764 EQO458764 FAK458764 FKG458764 FUC458764 GDY458764 GNU458764 GXQ458764 HHM458764 HRI458764 IBE458764 ILA458764 IUW458764 JES458764 JOO458764 JYK458764 KIG458764 KSC458764 LBY458764 LLU458764 LVQ458764 MFM458764 MPI458764 MZE458764 NJA458764 NSW458764 OCS458764 OMO458764 OWK458764 PGG458764 PQC458764 PZY458764 QJU458764 QTQ458764 RDM458764 RNI458764 RXE458764 SHA458764 SQW458764 TAS458764 TKO458764 TUK458764 UEG458764 UOC458764 UXY458764 VHU458764 VRQ458764 WBM458764 WLI458764 WVE458764 A524300 IS524300 SO524300 ACK524300 AMG524300 AWC524300 BFY524300 BPU524300 BZQ524300 CJM524300 CTI524300 DDE524300 DNA524300 DWW524300 EGS524300 EQO524300 FAK524300 FKG524300 FUC524300 GDY524300 GNU524300 GXQ524300 HHM524300 HRI524300 IBE524300 ILA524300 IUW524300 JES524300 JOO524300 JYK524300 KIG524300 KSC524300 LBY524300 LLU524300 LVQ524300 MFM524300 MPI524300 MZE524300 NJA524300 NSW524300 OCS524300 OMO524300 OWK524300 PGG524300 PQC524300 PZY524300 QJU524300 QTQ524300 RDM524300 RNI524300 RXE524300 SHA524300 SQW524300 TAS524300 TKO524300 TUK524300 UEG524300 UOC524300 UXY524300 VHU524300 VRQ524300 WBM524300 WLI524300 WVE524300 A589836 IS589836 SO589836 ACK589836 AMG589836 AWC589836 BFY589836 BPU589836 BZQ589836 CJM589836 CTI589836 DDE589836 DNA589836 DWW589836 EGS589836 EQO589836 FAK589836 FKG589836 FUC589836 GDY589836 GNU589836 GXQ589836 HHM589836 HRI589836 IBE589836 ILA589836 IUW589836 JES589836 JOO589836 JYK589836 KIG589836 KSC589836 LBY589836 LLU589836 LVQ589836 MFM589836 MPI589836 MZE589836 NJA589836 NSW589836 OCS589836 OMO589836 OWK589836 PGG589836 PQC589836 PZY589836 QJU589836 QTQ589836 RDM589836 RNI589836 RXE589836 SHA589836 SQW589836 TAS589836 TKO589836 TUK589836 UEG589836 UOC589836 UXY589836 VHU589836 VRQ589836 WBM589836 WLI589836 WVE589836 A655372 IS655372 SO655372 ACK655372 AMG655372 AWC655372 BFY655372 BPU655372 BZQ655372 CJM655372 CTI655372 DDE655372 DNA655372 DWW655372 EGS655372 EQO655372 FAK655372 FKG655372 FUC655372 GDY655372 GNU655372 GXQ655372 HHM655372 HRI655372 IBE655372 ILA655372 IUW655372 JES655372 JOO655372 JYK655372 KIG655372 KSC655372 LBY655372 LLU655372 LVQ655372 MFM655372 MPI655372 MZE655372 NJA655372 NSW655372 OCS655372 OMO655372 OWK655372 PGG655372 PQC655372 PZY655372 QJU655372 QTQ655372 RDM655372 RNI655372 RXE655372 SHA655372 SQW655372 TAS655372 TKO655372 TUK655372 UEG655372 UOC655372 UXY655372 VHU655372 VRQ655372 WBM655372 WLI655372 WVE655372 A720908 IS720908 SO720908 ACK720908 AMG720908 AWC720908 BFY720908 BPU720908 BZQ720908 CJM720908 CTI720908 DDE720908 DNA720908 DWW720908 EGS720908 EQO720908 FAK720908 FKG720908 FUC720908 GDY720908 GNU720908 GXQ720908 HHM720908 HRI720908 IBE720908 ILA720908 IUW720908 JES720908 JOO720908 JYK720908 KIG720908 KSC720908 LBY720908 LLU720908 LVQ720908 MFM720908 MPI720908 MZE720908 NJA720908 NSW720908 OCS720908 OMO720908 OWK720908 PGG720908 PQC720908 PZY720908 QJU720908 QTQ720908 RDM720908 RNI720908 RXE720908 SHA720908 SQW720908 TAS720908 TKO720908 TUK720908 UEG720908 UOC720908 UXY720908 VHU720908 VRQ720908 WBM720908 WLI720908 WVE720908 A786444 IS786444 SO786444 ACK786444 AMG786444 AWC786444 BFY786444 BPU786444 BZQ786444 CJM786444 CTI786444 DDE786444 DNA786444 DWW786444 EGS786444 EQO786444 FAK786444 FKG786444 FUC786444 GDY786444 GNU786444 GXQ786444 HHM786444 HRI786444 IBE786444 ILA786444 IUW786444 JES786444 JOO786444 JYK786444 KIG786444 KSC786444 LBY786444 LLU786444 LVQ786444 MFM786444 MPI786444 MZE786444 NJA786444 NSW786444 OCS786444 OMO786444 OWK786444 PGG786444 PQC786444 PZY786444 QJU786444 QTQ786444 RDM786444 RNI786444 RXE786444 SHA786444 SQW786444 TAS786444 TKO786444 TUK786444 UEG786444 UOC786444 UXY786444 VHU786444 VRQ786444 WBM786444 WLI786444 WVE786444 A851980 IS851980 SO851980 ACK851980 AMG851980 AWC851980 BFY851980 BPU851980 BZQ851980 CJM851980 CTI851980 DDE851980 DNA851980 DWW851980 EGS851980 EQO851980 FAK851980 FKG851980 FUC851980 GDY851980 GNU851980 GXQ851980 HHM851980 HRI851980 IBE851980 ILA851980 IUW851980 JES851980 JOO851980 JYK851980 KIG851980 KSC851980 LBY851980 LLU851980 LVQ851980 MFM851980 MPI851980 MZE851980 NJA851980 NSW851980 OCS851980 OMO851980 OWK851980 PGG851980 PQC851980 PZY851980 QJU851980 QTQ851980 RDM851980 RNI851980 RXE851980 SHA851980 SQW851980 TAS851980 TKO851980 TUK851980 UEG851980 UOC851980 UXY851980 VHU851980 VRQ851980 WBM851980 WLI851980 WVE851980 A917516 IS917516 SO917516 ACK917516 AMG917516 AWC917516 BFY917516 BPU917516 BZQ917516 CJM917516 CTI917516 DDE917516 DNA917516 DWW917516 EGS917516 EQO917516 FAK917516 FKG917516 FUC917516 GDY917516 GNU917516 GXQ917516 HHM917516 HRI917516 IBE917516 ILA917516 IUW917516 JES917516 JOO917516 JYK917516 KIG917516 KSC917516 LBY917516 LLU917516 LVQ917516 MFM917516 MPI917516 MZE917516 NJA917516 NSW917516 OCS917516 OMO917516 OWK917516 PGG917516 PQC917516 PZY917516 QJU917516 QTQ917516 RDM917516 RNI917516 RXE917516 SHA917516 SQW917516 TAS917516 TKO917516 TUK917516 UEG917516 UOC917516 UXY917516 VHU917516 VRQ917516 WBM917516 WLI917516 WVE917516 A983052 IS983052 SO983052 ACK983052 AMG983052 AWC983052 BFY983052 BPU983052 BZQ983052 CJM983052 CTI983052 DDE983052 DNA983052 DWW983052 EGS983052 EQO983052 FAK983052 FKG983052 FUC983052 GDY983052 GNU983052 GXQ983052 HHM983052 HRI983052 IBE983052 ILA983052 IUW983052 JES983052 JOO983052 JYK983052 KIG983052 KSC983052 LBY983052 LLU983052 LVQ983052 MFM983052 MPI983052 MZE983052 NJA983052 NSW983052 OCS983052 OMO983052 OWK983052 PGG983052 PQC983052 PZY983052 QJU983052 QTQ983052 RDM983052 RNI983052 RXE983052 SHA983052 SQW983052 TAS983052 TKO983052 TUK983052 UEG983052 UOC983052 UXY983052 VHU983052 VRQ983052 WBM983052 WLI983052 A20:A39 IS20:IS39 SO20:SO39 ACK20:ACK39 AMG20:AMG39 AWC20:AWC39 BFY20:BFY39 BPU20:BPU39 BZQ20:BZQ39 CJM20:CJM39 CTI20:CTI39 DDE20:DDE39 DNA20:DNA39 DWW20:DWW39 EGS20:EGS39 EQO20:EQO39 FAK20:FAK39 FKG20:FKG39 FUC20:FUC39 GDY20:GDY39 GNU20:GNU39 GXQ20:GXQ39 HHM20:HHM39 HRI20:HRI39 IBE20:IBE39 ILA20:ILA39 IUW20:IUW39 JES20:JES39 JOO20:JOO39 JYK20:JYK39 KIG20:KIG39 KSC20:KSC39 LBY20:LBY39 LLU20:LLU39 LVQ20:LVQ39 MFM20:MFM39 MPI20:MPI39 MZE20:MZE39 NJA20:NJA39 NSW20:NSW39 OCS20:OCS39 OMO20:OMO39 OWK20:OWK39 PGG20:PGG39 PQC20:PQC39 PZY20:PZY39 QJU20:QJU39 QTQ20:QTQ39 RDM20:RDM39 RNI20:RNI39 RXE20:RXE39 SHA20:SHA39 SQW20:SQW39 TAS20:TAS39 TKO20:TKO39 TUK20:TUK39 UEG20:UEG39 UOC20:UOC39 UXY20:UXY39 VHU20:VHU39 VRQ20:VRQ39 WBM20:WBM39 WLI20:WLI39 WVE20:WVE39">
      <formula1>"1,2,3,4,5"</formula1>
    </dataValidation>
    <dataValidation type="decimal" allowBlank="1" showInputMessage="1" showErrorMessage="1" sqref="WVH983052 WLL983052 C65548 IV65548 SR65548 ACN65548 AMJ65548 AWF65548 BGB65548 BPX65548 BZT65548 CJP65548 CTL65548 DDH65548 DND65548 DWZ65548 EGV65548 EQR65548 FAN65548 FKJ65548 FUF65548 GEB65548 GNX65548 GXT65548 HHP65548 HRL65548 IBH65548 ILD65548 IUZ65548 JEV65548 JOR65548 JYN65548 KIJ65548 KSF65548 LCB65548 LLX65548 LVT65548 MFP65548 MPL65548 MZH65548 NJD65548 NSZ65548 OCV65548 OMR65548 OWN65548 PGJ65548 PQF65548 QAB65548 QJX65548 QTT65548 RDP65548 RNL65548 RXH65548 SHD65548 SQZ65548 TAV65548 TKR65548 TUN65548 UEJ65548 UOF65548 UYB65548 VHX65548 VRT65548 WBP65548 WLL65548 WVH65548 C131084 IV131084 SR131084 ACN131084 AMJ131084 AWF131084 BGB131084 BPX131084 BZT131084 CJP131084 CTL131084 DDH131084 DND131084 DWZ131084 EGV131084 EQR131084 FAN131084 FKJ131084 FUF131084 GEB131084 GNX131084 GXT131084 HHP131084 HRL131084 IBH131084 ILD131084 IUZ131084 JEV131084 JOR131084 JYN131084 KIJ131084 KSF131084 LCB131084 LLX131084 LVT131084 MFP131084 MPL131084 MZH131084 NJD131084 NSZ131084 OCV131084 OMR131084 OWN131084 PGJ131084 PQF131084 QAB131084 QJX131084 QTT131084 RDP131084 RNL131084 RXH131084 SHD131084 SQZ131084 TAV131084 TKR131084 TUN131084 UEJ131084 UOF131084 UYB131084 VHX131084 VRT131084 WBP131084 WLL131084 WVH131084 C196620 IV196620 SR196620 ACN196620 AMJ196620 AWF196620 BGB196620 BPX196620 BZT196620 CJP196620 CTL196620 DDH196620 DND196620 DWZ196620 EGV196620 EQR196620 FAN196620 FKJ196620 FUF196620 GEB196620 GNX196620 GXT196620 HHP196620 HRL196620 IBH196620 ILD196620 IUZ196620 JEV196620 JOR196620 JYN196620 KIJ196620 KSF196620 LCB196620 LLX196620 LVT196620 MFP196620 MPL196620 MZH196620 NJD196620 NSZ196620 OCV196620 OMR196620 OWN196620 PGJ196620 PQF196620 QAB196620 QJX196620 QTT196620 RDP196620 RNL196620 RXH196620 SHD196620 SQZ196620 TAV196620 TKR196620 TUN196620 UEJ196620 UOF196620 UYB196620 VHX196620 VRT196620 WBP196620 WLL196620 WVH196620 C262156 IV262156 SR262156 ACN262156 AMJ262156 AWF262156 BGB262156 BPX262156 BZT262156 CJP262156 CTL262156 DDH262156 DND262156 DWZ262156 EGV262156 EQR262156 FAN262156 FKJ262156 FUF262156 GEB262156 GNX262156 GXT262156 HHP262156 HRL262156 IBH262156 ILD262156 IUZ262156 JEV262156 JOR262156 JYN262156 KIJ262156 KSF262156 LCB262156 LLX262156 LVT262156 MFP262156 MPL262156 MZH262156 NJD262156 NSZ262156 OCV262156 OMR262156 OWN262156 PGJ262156 PQF262156 QAB262156 QJX262156 QTT262156 RDP262156 RNL262156 RXH262156 SHD262156 SQZ262156 TAV262156 TKR262156 TUN262156 UEJ262156 UOF262156 UYB262156 VHX262156 VRT262156 WBP262156 WLL262156 WVH262156 C327692 IV327692 SR327692 ACN327692 AMJ327692 AWF327692 BGB327692 BPX327692 BZT327692 CJP327692 CTL327692 DDH327692 DND327692 DWZ327692 EGV327692 EQR327692 FAN327692 FKJ327692 FUF327692 GEB327692 GNX327692 GXT327692 HHP327692 HRL327692 IBH327692 ILD327692 IUZ327692 JEV327692 JOR327692 JYN327692 KIJ327692 KSF327692 LCB327692 LLX327692 LVT327692 MFP327692 MPL327692 MZH327692 NJD327692 NSZ327692 OCV327692 OMR327692 OWN327692 PGJ327692 PQF327692 QAB327692 QJX327692 QTT327692 RDP327692 RNL327692 RXH327692 SHD327692 SQZ327692 TAV327692 TKR327692 TUN327692 UEJ327692 UOF327692 UYB327692 VHX327692 VRT327692 WBP327692 WLL327692 WVH327692 C393228 IV393228 SR393228 ACN393228 AMJ393228 AWF393228 BGB393228 BPX393228 BZT393228 CJP393228 CTL393228 DDH393228 DND393228 DWZ393228 EGV393228 EQR393228 FAN393228 FKJ393228 FUF393228 GEB393228 GNX393228 GXT393228 HHP393228 HRL393228 IBH393228 ILD393228 IUZ393228 JEV393228 JOR393228 JYN393228 KIJ393228 KSF393228 LCB393228 LLX393228 LVT393228 MFP393228 MPL393228 MZH393228 NJD393228 NSZ393228 OCV393228 OMR393228 OWN393228 PGJ393228 PQF393228 QAB393228 QJX393228 QTT393228 RDP393228 RNL393228 RXH393228 SHD393228 SQZ393228 TAV393228 TKR393228 TUN393228 UEJ393228 UOF393228 UYB393228 VHX393228 VRT393228 WBP393228 WLL393228 WVH393228 C458764 IV458764 SR458764 ACN458764 AMJ458764 AWF458764 BGB458764 BPX458764 BZT458764 CJP458764 CTL458764 DDH458764 DND458764 DWZ458764 EGV458764 EQR458764 FAN458764 FKJ458764 FUF458764 GEB458764 GNX458764 GXT458764 HHP458764 HRL458764 IBH458764 ILD458764 IUZ458764 JEV458764 JOR458764 JYN458764 KIJ458764 KSF458764 LCB458764 LLX458764 LVT458764 MFP458764 MPL458764 MZH458764 NJD458764 NSZ458764 OCV458764 OMR458764 OWN458764 PGJ458764 PQF458764 QAB458764 QJX458764 QTT458764 RDP458764 RNL458764 RXH458764 SHD458764 SQZ458764 TAV458764 TKR458764 TUN458764 UEJ458764 UOF458764 UYB458764 VHX458764 VRT458764 WBP458764 WLL458764 WVH458764 C524300 IV524300 SR524300 ACN524300 AMJ524300 AWF524300 BGB524300 BPX524300 BZT524300 CJP524300 CTL524300 DDH524300 DND524300 DWZ524300 EGV524300 EQR524300 FAN524300 FKJ524300 FUF524300 GEB524300 GNX524300 GXT524300 HHP524300 HRL524300 IBH524300 ILD524300 IUZ524300 JEV524300 JOR524300 JYN524300 KIJ524300 KSF524300 LCB524300 LLX524300 LVT524300 MFP524300 MPL524300 MZH524300 NJD524300 NSZ524300 OCV524300 OMR524300 OWN524300 PGJ524300 PQF524300 QAB524300 QJX524300 QTT524300 RDP524300 RNL524300 RXH524300 SHD524300 SQZ524300 TAV524300 TKR524300 TUN524300 UEJ524300 UOF524300 UYB524300 VHX524300 VRT524300 WBP524300 WLL524300 WVH524300 C589836 IV589836 SR589836 ACN589836 AMJ589836 AWF589836 BGB589836 BPX589836 BZT589836 CJP589836 CTL589836 DDH589836 DND589836 DWZ589836 EGV589836 EQR589836 FAN589836 FKJ589836 FUF589836 GEB589836 GNX589836 GXT589836 HHP589836 HRL589836 IBH589836 ILD589836 IUZ589836 JEV589836 JOR589836 JYN589836 KIJ589836 KSF589836 LCB589836 LLX589836 LVT589836 MFP589836 MPL589836 MZH589836 NJD589836 NSZ589836 OCV589836 OMR589836 OWN589836 PGJ589836 PQF589836 QAB589836 QJX589836 QTT589836 RDP589836 RNL589836 RXH589836 SHD589836 SQZ589836 TAV589836 TKR589836 TUN589836 UEJ589836 UOF589836 UYB589836 VHX589836 VRT589836 WBP589836 WLL589836 WVH589836 C655372 IV655372 SR655372 ACN655372 AMJ655372 AWF655372 BGB655372 BPX655372 BZT655372 CJP655372 CTL655372 DDH655372 DND655372 DWZ655372 EGV655372 EQR655372 FAN655372 FKJ655372 FUF655372 GEB655372 GNX655372 GXT655372 HHP655372 HRL655372 IBH655372 ILD655372 IUZ655372 JEV655372 JOR655372 JYN655372 KIJ655372 KSF655372 LCB655372 LLX655372 LVT655372 MFP655372 MPL655372 MZH655372 NJD655372 NSZ655372 OCV655372 OMR655372 OWN655372 PGJ655372 PQF655372 QAB655372 QJX655372 QTT655372 RDP655372 RNL655372 RXH655372 SHD655372 SQZ655372 TAV655372 TKR655372 TUN655372 UEJ655372 UOF655372 UYB655372 VHX655372 VRT655372 WBP655372 WLL655372 WVH655372 C720908 IV720908 SR720908 ACN720908 AMJ720908 AWF720908 BGB720908 BPX720908 BZT720908 CJP720908 CTL720908 DDH720908 DND720908 DWZ720908 EGV720908 EQR720908 FAN720908 FKJ720908 FUF720908 GEB720908 GNX720908 GXT720908 HHP720908 HRL720908 IBH720908 ILD720908 IUZ720908 JEV720908 JOR720908 JYN720908 KIJ720908 KSF720908 LCB720908 LLX720908 LVT720908 MFP720908 MPL720908 MZH720908 NJD720908 NSZ720908 OCV720908 OMR720908 OWN720908 PGJ720908 PQF720908 QAB720908 QJX720908 QTT720908 RDP720908 RNL720908 RXH720908 SHD720908 SQZ720908 TAV720908 TKR720908 TUN720908 UEJ720908 UOF720908 UYB720908 VHX720908 VRT720908 WBP720908 WLL720908 WVH720908 C786444 IV786444 SR786444 ACN786444 AMJ786444 AWF786444 BGB786444 BPX786444 BZT786444 CJP786444 CTL786444 DDH786444 DND786444 DWZ786444 EGV786444 EQR786444 FAN786444 FKJ786444 FUF786444 GEB786444 GNX786444 GXT786444 HHP786444 HRL786444 IBH786444 ILD786444 IUZ786444 JEV786444 JOR786444 JYN786444 KIJ786444 KSF786444 LCB786444 LLX786444 LVT786444 MFP786444 MPL786444 MZH786444 NJD786444 NSZ786444 OCV786444 OMR786444 OWN786444 PGJ786444 PQF786444 QAB786444 QJX786444 QTT786444 RDP786444 RNL786444 RXH786444 SHD786444 SQZ786444 TAV786444 TKR786444 TUN786444 UEJ786444 UOF786444 UYB786444 VHX786444 VRT786444 WBP786444 WLL786444 WVH786444 C851980 IV851980 SR851980 ACN851980 AMJ851980 AWF851980 BGB851980 BPX851980 BZT851980 CJP851980 CTL851980 DDH851980 DND851980 DWZ851980 EGV851980 EQR851980 FAN851980 FKJ851980 FUF851980 GEB851980 GNX851980 GXT851980 HHP851980 HRL851980 IBH851980 ILD851980 IUZ851980 JEV851980 JOR851980 JYN851980 KIJ851980 KSF851980 LCB851980 LLX851980 LVT851980 MFP851980 MPL851980 MZH851980 NJD851980 NSZ851980 OCV851980 OMR851980 OWN851980 PGJ851980 PQF851980 QAB851980 QJX851980 QTT851980 RDP851980 RNL851980 RXH851980 SHD851980 SQZ851980 TAV851980 TKR851980 TUN851980 UEJ851980 UOF851980 UYB851980 VHX851980 VRT851980 WBP851980 WLL851980 WVH851980 C917516 IV917516 SR917516 ACN917516 AMJ917516 AWF917516 BGB917516 BPX917516 BZT917516 CJP917516 CTL917516 DDH917516 DND917516 DWZ917516 EGV917516 EQR917516 FAN917516 FKJ917516 FUF917516 GEB917516 GNX917516 GXT917516 HHP917516 HRL917516 IBH917516 ILD917516 IUZ917516 JEV917516 JOR917516 JYN917516 KIJ917516 KSF917516 LCB917516 LLX917516 LVT917516 MFP917516 MPL917516 MZH917516 NJD917516 NSZ917516 OCV917516 OMR917516 OWN917516 PGJ917516 PQF917516 QAB917516 QJX917516 QTT917516 RDP917516 RNL917516 RXH917516 SHD917516 SQZ917516 TAV917516 TKR917516 TUN917516 UEJ917516 UOF917516 UYB917516 VHX917516 VRT917516 WBP917516 WLL917516 WVH917516 C983052 IV983052 SR983052 ACN983052 AMJ983052 AWF983052 BGB983052 BPX983052 BZT983052 CJP983052 CTL983052 DDH983052 DND983052 DWZ983052 EGV983052 EQR983052 FAN983052 FKJ983052 FUF983052 GEB983052 GNX983052 GXT983052 HHP983052 HRL983052 IBH983052 ILD983052 IUZ983052 JEV983052 JOR983052 JYN983052 KIJ983052 KSF983052 LCB983052 LLX983052 LVT983052 MFP983052 MPL983052 MZH983052 NJD983052 NSZ983052 OCV983052 OMR983052 OWN983052 PGJ983052 PQF983052 QAB983052 QJX983052 QTT983052 RDP983052 RNL983052 RXH983052 SHD983052 SQZ983052 TAV983052 TKR983052 TUN983052 UEJ983052 UOF983052 UYB983052 VHX983052 VRT983052 WBP983052 IV20:IV39 SR20:SR39 ACN20:ACN39 AMJ20:AMJ39 AWF20:AWF39 BGB20:BGB39 BPX20:BPX39 BZT20:BZT39 CJP20:CJP39 CTL20:CTL39 DDH20:DDH39 DND20:DND39 DWZ20:DWZ39 EGV20:EGV39 EQR20:EQR39 FAN20:FAN39 FKJ20:FKJ39 FUF20:FUF39 GEB20:GEB39 GNX20:GNX39 GXT20:GXT39 HHP20:HHP39 HRL20:HRL39 IBH20:IBH39 ILD20:ILD39 IUZ20:IUZ39 JEV20:JEV39 JOR20:JOR39 JYN20:JYN39 KIJ20:KIJ39 KSF20:KSF39 LCB20:LCB39 LLX20:LLX39 LVT20:LVT39 MFP20:MFP39 MPL20:MPL39 MZH20:MZH39 NJD20:NJD39 NSZ20:NSZ39 OCV20:OCV39 OMR20:OMR39 OWN20:OWN39 PGJ20:PGJ39 PQF20:PQF39 QAB20:QAB39 QJX20:QJX39 QTT20:QTT39 RDP20:RDP39 RNL20:RNL39 RXH20:RXH39 SHD20:SHD39 SQZ20:SQZ39 TAV20:TAV39 TKR20:TKR39 TUN20:TUN39 UEJ20:UEJ39 UOF20:UOF39 UYB20:UYB39 VHX20:VHX39 VRT20:VRT39 WBP20:WBP39 WLL20:WLL39 WVH20:WVH39">
      <formula1>0</formula1>
      <formula2>1</formula2>
    </dataValidation>
  </dataValidations>
  <pageMargins left="0.7" right="0.7" top="0.75" bottom="0.75" header="0.3" footer="0.3"/>
  <pageSetup orientation="portrait" horizontalDpi="4294967295" verticalDpi="4294967295"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Z137"/>
  <sheetViews>
    <sheetView topLeftCell="A124" workbookViewId="0">
      <selection activeCell="E128" sqref="E128"/>
    </sheetView>
  </sheetViews>
  <sheetFormatPr baseColWidth="10" defaultRowHeight="15" x14ac:dyDescent="0.25"/>
  <cols>
    <col min="1" max="1" width="3.140625" style="44" bestFit="1" customWidth="1"/>
    <col min="2" max="2" width="102.7109375" style="44" bestFit="1" customWidth="1"/>
    <col min="3" max="3" width="31.140625" style="44" customWidth="1"/>
    <col min="4" max="4" width="26.710937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1391</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1392</v>
      </c>
      <c r="D10" s="420"/>
      <c r="E10" s="421"/>
      <c r="F10" s="1"/>
      <c r="G10" s="1"/>
      <c r="H10" s="1"/>
      <c r="I10" s="1"/>
      <c r="J10" s="1"/>
      <c r="K10" s="1"/>
      <c r="L10" s="1"/>
      <c r="M10" s="1"/>
      <c r="N10" s="2"/>
    </row>
    <row r="11" spans="2:16" ht="16.5" thickBot="1" x14ac:dyDescent="0.3">
      <c r="B11" s="47" t="s">
        <v>8</v>
      </c>
      <c r="C11" s="48">
        <v>41971</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0" t="s">
        <v>97</v>
      </c>
      <c r="C14" s="490"/>
      <c r="D14" s="187" t="s">
        <v>11</v>
      </c>
      <c r="E14" s="187" t="s">
        <v>12</v>
      </c>
      <c r="F14" s="187" t="s">
        <v>28</v>
      </c>
      <c r="G14" s="13"/>
      <c r="I14" s="56"/>
      <c r="J14" s="56"/>
      <c r="K14" s="56"/>
      <c r="L14" s="56"/>
      <c r="M14" s="56"/>
      <c r="N14" s="55"/>
    </row>
    <row r="15" spans="2:16" x14ac:dyDescent="0.25">
      <c r="B15" s="490"/>
      <c r="C15" s="490"/>
      <c r="D15" s="187">
        <v>6</v>
      </c>
      <c r="E15" s="3">
        <v>1053997446</v>
      </c>
      <c r="F15" s="241">
        <v>492</v>
      </c>
      <c r="G15" s="14"/>
      <c r="I15" s="57"/>
      <c r="J15" s="57"/>
      <c r="K15" s="57"/>
      <c r="L15" s="57"/>
      <c r="M15" s="57"/>
      <c r="N15" s="55"/>
    </row>
    <row r="16" spans="2:16" ht="15.75" thickBot="1" x14ac:dyDescent="0.3">
      <c r="B16" s="474" t="s">
        <v>13</v>
      </c>
      <c r="C16" s="475"/>
      <c r="D16" s="187"/>
      <c r="E16" s="7"/>
      <c r="F16" s="241"/>
      <c r="G16" s="14"/>
      <c r="H16" s="58"/>
      <c r="I16" s="54"/>
      <c r="J16" s="54"/>
      <c r="K16" s="54"/>
      <c r="L16" s="54"/>
      <c r="M16" s="54"/>
      <c r="N16" s="59"/>
    </row>
    <row r="17" spans="1:14" ht="45.75" thickBot="1" x14ac:dyDescent="0.3">
      <c r="A17" s="60"/>
      <c r="B17" s="6" t="s">
        <v>14</v>
      </c>
      <c r="C17" s="6" t="s">
        <v>98</v>
      </c>
      <c r="E17" s="56"/>
      <c r="F17" s="56"/>
      <c r="G17" s="56"/>
      <c r="H17" s="56"/>
      <c r="I17" s="61"/>
      <c r="J17" s="61"/>
      <c r="K17" s="61"/>
      <c r="L17" s="61"/>
      <c r="M17" s="61"/>
    </row>
    <row r="18" spans="1:14" ht="15.75" thickBot="1" x14ac:dyDescent="0.3">
      <c r="A18" s="62">
        <v>1</v>
      </c>
      <c r="C18" s="5">
        <f>+F15*80%</f>
        <v>393.6</v>
      </c>
      <c r="D18" s="57"/>
      <c r="E18" s="4">
        <f>E15</f>
        <v>1053997446</v>
      </c>
      <c r="F18" s="63"/>
      <c r="G18" s="63"/>
      <c r="H18" s="63"/>
      <c r="I18" s="64"/>
      <c r="J18" s="64"/>
      <c r="K18" s="64"/>
      <c r="L18" s="64"/>
      <c r="M18" s="64"/>
    </row>
    <row r="19" spans="1:14" x14ac:dyDescent="0.25">
      <c r="A19" s="65"/>
      <c r="C19" s="66"/>
      <c r="D19" s="57"/>
      <c r="E19" s="67"/>
      <c r="F19" s="63"/>
      <c r="G19" s="63"/>
      <c r="H19" s="63"/>
      <c r="I19" s="64"/>
      <c r="J19" s="64"/>
      <c r="K19" s="64"/>
      <c r="L19" s="64"/>
      <c r="M19" s="64"/>
    </row>
    <row r="20" spans="1:14" x14ac:dyDescent="0.25">
      <c r="A20" s="65"/>
      <c r="C20" s="66"/>
      <c r="D20" s="57"/>
      <c r="E20" s="67"/>
      <c r="F20" s="63"/>
      <c r="G20" s="63"/>
      <c r="H20" s="63"/>
      <c r="I20" s="64"/>
      <c r="J20" s="64"/>
      <c r="K20" s="64"/>
      <c r="L20" s="64"/>
      <c r="M20" s="64"/>
    </row>
    <row r="21" spans="1:14" x14ac:dyDescent="0.25">
      <c r="A21" s="65"/>
      <c r="B21" s="68" t="s">
        <v>134</v>
      </c>
      <c r="C21" s="42"/>
      <c r="D21" s="42"/>
      <c r="E21" s="42"/>
      <c r="F21" s="42"/>
      <c r="G21" s="42"/>
      <c r="H21" s="42"/>
      <c r="I21" s="54"/>
      <c r="J21" s="54"/>
      <c r="K21" s="54"/>
      <c r="L21" s="54"/>
      <c r="M21" s="54"/>
      <c r="N21" s="55"/>
    </row>
    <row r="22" spans="1:14" x14ac:dyDescent="0.25">
      <c r="A22" s="65"/>
      <c r="B22" s="42"/>
      <c r="C22" s="42"/>
      <c r="D22" s="42"/>
      <c r="E22" s="42"/>
      <c r="F22" s="42"/>
      <c r="G22" s="42"/>
      <c r="H22" s="42"/>
      <c r="I22" s="54"/>
      <c r="J22" s="54"/>
      <c r="K22" s="54"/>
      <c r="L22" s="54"/>
      <c r="M22" s="54"/>
      <c r="N22" s="55"/>
    </row>
    <row r="23" spans="1:14" x14ac:dyDescent="0.25">
      <c r="A23" s="65"/>
      <c r="B23" s="22" t="s">
        <v>32</v>
      </c>
      <c r="C23" s="22" t="s">
        <v>135</v>
      </c>
      <c r="D23" s="22" t="s">
        <v>136</v>
      </c>
      <c r="E23" s="42"/>
      <c r="F23" s="42"/>
      <c r="G23" s="42"/>
      <c r="H23" s="42"/>
      <c r="I23" s="54"/>
      <c r="J23" s="54"/>
      <c r="K23" s="54"/>
      <c r="L23" s="54"/>
      <c r="M23" s="54"/>
      <c r="N23" s="55"/>
    </row>
    <row r="24" spans="1:14" x14ac:dyDescent="0.25">
      <c r="A24" s="65"/>
      <c r="B24" s="69" t="s">
        <v>137</v>
      </c>
      <c r="C24" s="326" t="s">
        <v>68</v>
      </c>
      <c r="D24" s="345"/>
      <c r="E24" s="42"/>
      <c r="F24" s="42"/>
      <c r="G24" s="42"/>
      <c r="H24" s="42"/>
      <c r="I24" s="54"/>
      <c r="J24" s="54"/>
      <c r="K24" s="54"/>
      <c r="L24" s="54"/>
      <c r="M24" s="54"/>
      <c r="N24" s="55"/>
    </row>
    <row r="25" spans="1:14" x14ac:dyDescent="0.25">
      <c r="A25" s="65"/>
      <c r="B25" s="69" t="s">
        <v>138</v>
      </c>
      <c r="C25" s="185" t="s">
        <v>68</v>
      </c>
      <c r="D25" s="69"/>
      <c r="E25" s="42"/>
      <c r="F25" s="42"/>
      <c r="G25" s="42"/>
      <c r="H25" s="42"/>
      <c r="I25" s="54"/>
      <c r="J25" s="54"/>
      <c r="K25" s="54"/>
      <c r="L25" s="54"/>
      <c r="M25" s="54"/>
      <c r="N25" s="55"/>
    </row>
    <row r="26" spans="1:14" x14ac:dyDescent="0.25">
      <c r="A26" s="65"/>
      <c r="B26" s="69" t="s">
        <v>139</v>
      </c>
      <c r="C26" s="332" t="s">
        <v>68</v>
      </c>
      <c r="D26" s="69"/>
      <c r="E26" s="42"/>
      <c r="F26" s="42"/>
      <c r="G26" s="42"/>
      <c r="H26" s="42"/>
      <c r="I26" s="54"/>
      <c r="J26" s="54"/>
      <c r="K26" s="54"/>
      <c r="L26" s="54"/>
      <c r="M26" s="54"/>
      <c r="N26" s="55"/>
    </row>
    <row r="27" spans="1:14" x14ac:dyDescent="0.25">
      <c r="A27" s="65"/>
      <c r="B27" s="69" t="s">
        <v>140</v>
      </c>
      <c r="C27" s="332" t="s">
        <v>68</v>
      </c>
      <c r="D27" s="69"/>
      <c r="E27" s="42"/>
      <c r="F27" s="42"/>
      <c r="G27" s="42"/>
      <c r="H27" s="42"/>
      <c r="I27" s="54"/>
      <c r="J27" s="54"/>
      <c r="K27" s="54"/>
      <c r="L27" s="54"/>
      <c r="M27" s="54"/>
      <c r="N27" s="55"/>
    </row>
    <row r="28" spans="1:14" x14ac:dyDescent="0.25">
      <c r="A28" s="65"/>
      <c r="B28" s="42"/>
      <c r="C28" s="42"/>
      <c r="D28" s="42"/>
      <c r="E28" s="42"/>
      <c r="F28" s="42"/>
      <c r="G28" s="42"/>
      <c r="H28" s="42"/>
      <c r="I28" s="54"/>
      <c r="J28" s="54"/>
      <c r="K28" s="54"/>
      <c r="L28" s="54"/>
      <c r="M28" s="54"/>
      <c r="N28" s="55"/>
    </row>
    <row r="29" spans="1:14" x14ac:dyDescent="0.25">
      <c r="A29" s="65"/>
      <c r="B29" s="42"/>
      <c r="C29" s="42"/>
      <c r="D29" s="42"/>
      <c r="E29" s="42"/>
      <c r="F29" s="42"/>
      <c r="G29" s="42"/>
      <c r="H29" s="42"/>
      <c r="I29" s="54"/>
      <c r="J29" s="54"/>
      <c r="K29" s="54"/>
      <c r="L29" s="54"/>
      <c r="M29" s="54"/>
      <c r="N29" s="55"/>
    </row>
    <row r="30" spans="1:14" x14ac:dyDescent="0.25">
      <c r="A30" s="65"/>
      <c r="B30" s="68" t="s">
        <v>141</v>
      </c>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22" t="s">
        <v>32</v>
      </c>
      <c r="C33" s="22" t="s">
        <v>57</v>
      </c>
      <c r="D33" s="21" t="s">
        <v>50</v>
      </c>
      <c r="E33" s="21" t="s">
        <v>15</v>
      </c>
      <c r="F33" s="42"/>
      <c r="G33" s="42"/>
      <c r="H33" s="42"/>
      <c r="I33" s="54"/>
      <c r="J33" s="54"/>
      <c r="K33" s="54"/>
      <c r="L33" s="54"/>
      <c r="M33" s="54"/>
      <c r="N33" s="55"/>
    </row>
    <row r="34" spans="1:26" ht="28.5" x14ac:dyDescent="0.25">
      <c r="A34" s="65"/>
      <c r="B34" s="70" t="s">
        <v>142</v>
      </c>
      <c r="C34" s="71">
        <v>40</v>
      </c>
      <c r="D34" s="185">
        <v>40</v>
      </c>
      <c r="E34" s="422">
        <f>+D34+D35</f>
        <v>74</v>
      </c>
      <c r="F34" s="42"/>
      <c r="G34" s="42"/>
      <c r="H34" s="42"/>
      <c r="I34" s="54"/>
      <c r="J34" s="54"/>
      <c r="K34" s="54"/>
      <c r="L34" s="54"/>
      <c r="M34" s="54"/>
      <c r="N34" s="55"/>
    </row>
    <row r="35" spans="1:26" ht="42.75" x14ac:dyDescent="0.25">
      <c r="A35" s="65"/>
      <c r="B35" s="70" t="s">
        <v>143</v>
      </c>
      <c r="C35" s="71">
        <v>60</v>
      </c>
      <c r="D35" s="185">
        <v>34</v>
      </c>
      <c r="E35" s="423"/>
      <c r="F35" s="42"/>
      <c r="G35" s="42"/>
      <c r="H35" s="42"/>
      <c r="I35" s="54"/>
      <c r="J35" s="54"/>
      <c r="K35" s="54"/>
      <c r="L35" s="54"/>
      <c r="M35" s="54"/>
      <c r="N35" s="55"/>
    </row>
    <row r="36" spans="1:26" x14ac:dyDescent="0.25">
      <c r="A36" s="65"/>
      <c r="C36" s="66"/>
      <c r="D36" s="57"/>
      <c r="E36" s="67"/>
      <c r="F36" s="63"/>
      <c r="G36" s="63"/>
      <c r="H36" s="63"/>
      <c r="I36" s="64"/>
      <c r="J36" s="64"/>
      <c r="K36" s="64"/>
      <c r="L36" s="64"/>
      <c r="M36" s="64"/>
    </row>
    <row r="37" spans="1:26" x14ac:dyDescent="0.25">
      <c r="A37" s="65"/>
      <c r="C37" s="66"/>
      <c r="D37" s="57"/>
      <c r="E37" s="67"/>
      <c r="F37" s="63"/>
      <c r="G37" s="63"/>
      <c r="H37" s="63"/>
      <c r="I37" s="64"/>
      <c r="J37" s="64"/>
      <c r="K37" s="64"/>
      <c r="L37" s="64"/>
      <c r="M37" s="64"/>
    </row>
    <row r="38" spans="1:26" x14ac:dyDescent="0.25">
      <c r="A38" s="65"/>
      <c r="C38" s="66"/>
      <c r="D38" s="57"/>
      <c r="E38" s="67"/>
      <c r="F38" s="63"/>
      <c r="G38" s="63"/>
      <c r="H38" s="63"/>
      <c r="I38" s="64"/>
      <c r="J38" s="64"/>
      <c r="K38" s="64"/>
      <c r="L38" s="64"/>
      <c r="M38" s="64"/>
    </row>
    <row r="39" spans="1:26" ht="15.75" thickBot="1" x14ac:dyDescent="0.3">
      <c r="M39" s="424" t="s">
        <v>34</v>
      </c>
      <c r="N39" s="424"/>
    </row>
    <row r="40" spans="1:26" x14ac:dyDescent="0.25">
      <c r="B40" s="68" t="s">
        <v>29</v>
      </c>
      <c r="M40" s="73"/>
      <c r="N40" s="73"/>
    </row>
    <row r="41" spans="1:26" ht="15.75" thickBot="1" x14ac:dyDescent="0.3">
      <c r="M41" s="73"/>
      <c r="N41" s="73"/>
    </row>
    <row r="42" spans="1:26" s="54" customFormat="1" ht="109.5" customHeight="1" x14ac:dyDescent="0.25">
      <c r="B42" s="18" t="s">
        <v>144</v>
      </c>
      <c r="C42" s="18" t="s">
        <v>145</v>
      </c>
      <c r="D42" s="18" t="s">
        <v>146</v>
      </c>
      <c r="E42" s="18" t="s">
        <v>44</v>
      </c>
      <c r="F42" s="18" t="s">
        <v>21</v>
      </c>
      <c r="G42" s="18" t="s">
        <v>99</v>
      </c>
      <c r="H42" s="18" t="s">
        <v>16</v>
      </c>
      <c r="I42" s="18" t="s">
        <v>9</v>
      </c>
      <c r="J42" s="18" t="s">
        <v>30</v>
      </c>
      <c r="K42" s="18" t="s">
        <v>60</v>
      </c>
      <c r="L42" s="18" t="s">
        <v>19</v>
      </c>
      <c r="M42" s="17" t="s">
        <v>25</v>
      </c>
      <c r="N42" s="18" t="s">
        <v>147</v>
      </c>
      <c r="O42" s="18" t="s">
        <v>35</v>
      </c>
      <c r="P42" s="192" t="s">
        <v>10</v>
      </c>
      <c r="Q42" s="192" t="s">
        <v>18</v>
      </c>
    </row>
    <row r="43" spans="1:26" s="86" customFormat="1" ht="44.25" customHeight="1" x14ac:dyDescent="0.25">
      <c r="A43" s="74">
        <v>1</v>
      </c>
      <c r="B43" s="87" t="s">
        <v>1391</v>
      </c>
      <c r="C43" s="76" t="s">
        <v>1391</v>
      </c>
      <c r="D43" s="76" t="s">
        <v>668</v>
      </c>
      <c r="E43" s="136">
        <v>28</v>
      </c>
      <c r="F43" s="78" t="s">
        <v>135</v>
      </c>
      <c r="G43" s="79" t="s">
        <v>670</v>
      </c>
      <c r="H43" s="80">
        <v>40921</v>
      </c>
      <c r="I43" s="81" t="s">
        <v>1393</v>
      </c>
      <c r="J43" s="81" t="s">
        <v>136</v>
      </c>
      <c r="K43" s="136">
        <v>11</v>
      </c>
      <c r="L43" s="136">
        <v>0</v>
      </c>
      <c r="M43" s="136">
        <v>1498</v>
      </c>
      <c r="N43" s="82">
        <v>0</v>
      </c>
      <c r="O43" s="83">
        <v>1216250973</v>
      </c>
      <c r="P43" s="83" t="s">
        <v>1394</v>
      </c>
      <c r="Q43" s="84"/>
      <c r="R43" s="85"/>
      <c r="S43" s="85"/>
      <c r="T43" s="85"/>
      <c r="U43" s="85"/>
      <c r="V43" s="85"/>
      <c r="W43" s="85"/>
      <c r="X43" s="85"/>
      <c r="Y43" s="85"/>
      <c r="Z43" s="85"/>
    </row>
    <row r="44" spans="1:26" s="86" customFormat="1" ht="45" x14ac:dyDescent="0.25">
      <c r="A44" s="74">
        <f>+A43+1</f>
        <v>2</v>
      </c>
      <c r="B44" s="87" t="s">
        <v>1391</v>
      </c>
      <c r="C44" s="76" t="s">
        <v>1391</v>
      </c>
      <c r="D44" s="76" t="s">
        <v>668</v>
      </c>
      <c r="E44" s="136">
        <v>256</v>
      </c>
      <c r="F44" s="78" t="s">
        <v>135</v>
      </c>
      <c r="G44" s="78" t="s">
        <v>670</v>
      </c>
      <c r="H44" s="80">
        <v>41257</v>
      </c>
      <c r="I44" s="81">
        <v>41851</v>
      </c>
      <c r="J44" s="81" t="s">
        <v>136</v>
      </c>
      <c r="K44" s="136">
        <v>19</v>
      </c>
      <c r="L44" s="136">
        <v>0</v>
      </c>
      <c r="M44" s="136">
        <v>342</v>
      </c>
      <c r="N44" s="82">
        <v>0</v>
      </c>
      <c r="O44" s="83">
        <v>637801572</v>
      </c>
      <c r="P44" s="83" t="s">
        <v>1395</v>
      </c>
      <c r="Q44" s="84"/>
      <c r="R44" s="85"/>
      <c r="S44" s="85"/>
      <c r="T44" s="85"/>
      <c r="U44" s="85"/>
      <c r="V44" s="85"/>
      <c r="W44" s="85"/>
      <c r="X44" s="85"/>
      <c r="Y44" s="85"/>
      <c r="Z44" s="85"/>
    </row>
    <row r="45" spans="1:26" s="86" customFormat="1" x14ac:dyDescent="0.25">
      <c r="A45" s="74"/>
      <c r="B45" s="87" t="s">
        <v>15</v>
      </c>
      <c r="C45" s="76"/>
      <c r="D45" s="75"/>
      <c r="E45" s="77"/>
      <c r="F45" s="78"/>
      <c r="G45" s="78"/>
      <c r="H45" s="78"/>
      <c r="I45" s="81"/>
      <c r="J45" s="81"/>
      <c r="K45" s="88">
        <f>SUM(K43:K44)</f>
        <v>30</v>
      </c>
      <c r="L45" s="88">
        <f>SUM(L43:L44)</f>
        <v>0</v>
      </c>
      <c r="M45" s="89">
        <f>SUM(M43:M44)</f>
        <v>1840</v>
      </c>
      <c r="N45" s="88">
        <f>SUM(N43:N44)</f>
        <v>0</v>
      </c>
      <c r="O45" s="83"/>
      <c r="P45" s="83"/>
      <c r="Q45" s="90"/>
    </row>
    <row r="46" spans="1:26" x14ac:dyDescent="0.25">
      <c r="E46" s="91"/>
    </row>
    <row r="47" spans="1:26" x14ac:dyDescent="0.25">
      <c r="B47" s="425" t="s">
        <v>27</v>
      </c>
      <c r="C47" s="425" t="s">
        <v>26</v>
      </c>
      <c r="D47" s="427" t="s">
        <v>33</v>
      </c>
      <c r="E47" s="427"/>
    </row>
    <row r="48" spans="1:26" x14ac:dyDescent="0.25">
      <c r="B48" s="426"/>
      <c r="C48" s="426"/>
      <c r="D48" s="188" t="s">
        <v>22</v>
      </c>
      <c r="E48" s="93" t="s">
        <v>23</v>
      </c>
    </row>
    <row r="49" spans="2:17" ht="30.6" customHeight="1" x14ac:dyDescent="0.25">
      <c r="B49" s="94" t="s">
        <v>20</v>
      </c>
      <c r="C49" s="95">
        <f>+K45</f>
        <v>30</v>
      </c>
      <c r="D49" s="253" t="s">
        <v>68</v>
      </c>
      <c r="E49" s="345"/>
      <c r="F49" s="96"/>
      <c r="G49" s="96"/>
      <c r="H49" s="96"/>
      <c r="I49" s="96"/>
      <c r="J49" s="96"/>
      <c r="K49" s="96"/>
      <c r="L49" s="96"/>
      <c r="M49" s="96"/>
    </row>
    <row r="50" spans="2:17" ht="30" customHeight="1" x14ac:dyDescent="0.25">
      <c r="B50" s="94" t="s">
        <v>24</v>
      </c>
      <c r="C50" s="95">
        <f>+M45</f>
        <v>1840</v>
      </c>
      <c r="D50" s="253" t="s">
        <v>68</v>
      </c>
      <c r="E50" s="69"/>
    </row>
    <row r="51" spans="2:17" x14ac:dyDescent="0.25">
      <c r="B51" s="97"/>
      <c r="C51" s="437"/>
      <c r="D51" s="437"/>
      <c r="E51" s="437"/>
      <c r="F51" s="437"/>
      <c r="G51" s="437"/>
      <c r="H51" s="437"/>
      <c r="I51" s="437"/>
      <c r="J51" s="437"/>
      <c r="K51" s="437"/>
      <c r="L51" s="437"/>
      <c r="M51" s="437"/>
      <c r="N51" s="437"/>
    </row>
    <row r="52" spans="2:17" ht="28.15" customHeight="1" thickBot="1" x14ac:dyDescent="0.3"/>
    <row r="53" spans="2:17" ht="27" thickBot="1" x14ac:dyDescent="0.3">
      <c r="B53" s="438" t="s">
        <v>100</v>
      </c>
      <c r="C53" s="438"/>
      <c r="D53" s="438"/>
      <c r="E53" s="438"/>
      <c r="F53" s="438"/>
      <c r="G53" s="438"/>
      <c r="H53" s="438"/>
      <c r="I53" s="438"/>
      <c r="J53" s="438"/>
      <c r="K53" s="438"/>
      <c r="L53" s="438"/>
      <c r="M53" s="438"/>
      <c r="N53" s="438"/>
    </row>
    <row r="56" spans="2:17" ht="109.5" customHeight="1" x14ac:dyDescent="0.25">
      <c r="B56" s="197" t="s">
        <v>148</v>
      </c>
      <c r="C56" s="9" t="s">
        <v>2</v>
      </c>
      <c r="D56" s="9" t="s">
        <v>102</v>
      </c>
      <c r="E56" s="9" t="s">
        <v>101</v>
      </c>
      <c r="F56" s="9" t="s">
        <v>103</v>
      </c>
      <c r="G56" s="9" t="s">
        <v>104</v>
      </c>
      <c r="H56" s="9" t="s">
        <v>105</v>
      </c>
      <c r="I56" s="9" t="s">
        <v>106</v>
      </c>
      <c r="J56" s="9" t="s">
        <v>107</v>
      </c>
      <c r="K56" s="9" t="s">
        <v>108</v>
      </c>
      <c r="L56" s="9" t="s">
        <v>109</v>
      </c>
      <c r="M56" s="16" t="s">
        <v>110</v>
      </c>
      <c r="N56" s="16" t="s">
        <v>111</v>
      </c>
      <c r="O56" s="439" t="s">
        <v>3</v>
      </c>
      <c r="P56" s="440"/>
      <c r="Q56" s="9" t="s">
        <v>17</v>
      </c>
    </row>
    <row r="57" spans="2:17" x14ac:dyDescent="0.25">
      <c r="B57" s="98" t="s">
        <v>1609</v>
      </c>
      <c r="C57" s="98" t="s">
        <v>1609</v>
      </c>
      <c r="D57" s="43" t="s">
        <v>1610</v>
      </c>
      <c r="E57" s="43">
        <v>42</v>
      </c>
      <c r="F57" s="99" t="s">
        <v>670</v>
      </c>
      <c r="G57" s="99" t="s">
        <v>135</v>
      </c>
      <c r="H57" s="99" t="s">
        <v>135</v>
      </c>
      <c r="I57" s="99" t="s">
        <v>135</v>
      </c>
      <c r="J57" s="98" t="s">
        <v>135</v>
      </c>
      <c r="K57" s="69" t="s">
        <v>135</v>
      </c>
      <c r="L57" s="69" t="s">
        <v>135</v>
      </c>
      <c r="M57" s="69" t="s">
        <v>135</v>
      </c>
      <c r="N57" s="69" t="s">
        <v>135</v>
      </c>
      <c r="O57" s="428"/>
      <c r="P57" s="429"/>
      <c r="Q57" s="69" t="s">
        <v>135</v>
      </c>
    </row>
    <row r="58" spans="2:17" x14ac:dyDescent="0.25">
      <c r="B58" s="98" t="s">
        <v>257</v>
      </c>
      <c r="C58" s="98" t="s">
        <v>257</v>
      </c>
      <c r="D58" s="43" t="s">
        <v>1611</v>
      </c>
      <c r="E58" s="43">
        <v>300</v>
      </c>
      <c r="F58" s="99" t="s">
        <v>670</v>
      </c>
      <c r="G58" s="99" t="s">
        <v>135</v>
      </c>
      <c r="H58" s="99" t="s">
        <v>135</v>
      </c>
      <c r="I58" s="99" t="s">
        <v>135</v>
      </c>
      <c r="J58" s="98" t="s">
        <v>135</v>
      </c>
      <c r="K58" s="69" t="s">
        <v>135</v>
      </c>
      <c r="L58" s="69" t="s">
        <v>135</v>
      </c>
      <c r="M58" s="69" t="s">
        <v>135</v>
      </c>
      <c r="N58" s="69" t="s">
        <v>135</v>
      </c>
      <c r="O58" s="428"/>
      <c r="P58" s="429"/>
      <c r="Q58" s="69" t="s">
        <v>135</v>
      </c>
    </row>
    <row r="59" spans="2:17" x14ac:dyDescent="0.25">
      <c r="B59" s="98" t="s">
        <v>257</v>
      </c>
      <c r="C59" s="98" t="s">
        <v>257</v>
      </c>
      <c r="D59" s="43" t="s">
        <v>1612</v>
      </c>
      <c r="E59" s="43">
        <v>100</v>
      </c>
      <c r="F59" s="99" t="s">
        <v>670</v>
      </c>
      <c r="G59" s="99" t="s">
        <v>135</v>
      </c>
      <c r="H59" s="99" t="s">
        <v>135</v>
      </c>
      <c r="I59" s="99" t="s">
        <v>135</v>
      </c>
      <c r="J59" s="98" t="s">
        <v>135</v>
      </c>
      <c r="K59" s="69" t="s">
        <v>135</v>
      </c>
      <c r="L59" s="69" t="s">
        <v>135</v>
      </c>
      <c r="M59" s="69" t="s">
        <v>135</v>
      </c>
      <c r="N59" s="69" t="s">
        <v>135</v>
      </c>
      <c r="O59" s="428"/>
      <c r="P59" s="429"/>
      <c r="Q59" s="69" t="s">
        <v>135</v>
      </c>
    </row>
    <row r="60" spans="2:17" x14ac:dyDescent="0.25">
      <c r="B60" s="98" t="s">
        <v>257</v>
      </c>
      <c r="C60" s="98" t="s">
        <v>257</v>
      </c>
      <c r="D60" s="43" t="s">
        <v>1613</v>
      </c>
      <c r="E60" s="43">
        <v>50</v>
      </c>
      <c r="F60" s="99" t="s">
        <v>670</v>
      </c>
      <c r="G60" s="99" t="s">
        <v>135</v>
      </c>
      <c r="H60" s="99" t="s">
        <v>135</v>
      </c>
      <c r="I60" s="99" t="s">
        <v>135</v>
      </c>
      <c r="J60" s="98" t="s">
        <v>135</v>
      </c>
      <c r="K60" s="69" t="s">
        <v>135</v>
      </c>
      <c r="L60" s="69" t="s">
        <v>135</v>
      </c>
      <c r="M60" s="69" t="s">
        <v>135</v>
      </c>
      <c r="N60" s="69" t="s">
        <v>135</v>
      </c>
      <c r="O60" s="428"/>
      <c r="P60" s="429"/>
      <c r="Q60" s="69" t="s">
        <v>135</v>
      </c>
    </row>
    <row r="61" spans="2:17" x14ac:dyDescent="0.25">
      <c r="B61" s="44" t="s">
        <v>1</v>
      </c>
    </row>
    <row r="62" spans="2:17" x14ac:dyDescent="0.25">
      <c r="B62" s="44" t="s">
        <v>36</v>
      </c>
    </row>
    <row r="63" spans="2:17" x14ac:dyDescent="0.25">
      <c r="B63" s="44" t="s">
        <v>61</v>
      </c>
    </row>
    <row r="65" spans="1:17" ht="15.75" thickBot="1" x14ac:dyDescent="0.3"/>
    <row r="66" spans="1:17" ht="27" thickBot="1" x14ac:dyDescent="0.3">
      <c r="B66" s="430" t="s">
        <v>37</v>
      </c>
      <c r="C66" s="431"/>
      <c r="D66" s="431"/>
      <c r="E66" s="431"/>
      <c r="F66" s="431"/>
      <c r="G66" s="431"/>
      <c r="H66" s="431"/>
      <c r="I66" s="431"/>
      <c r="J66" s="431"/>
      <c r="K66" s="431"/>
      <c r="L66" s="431"/>
      <c r="M66" s="431"/>
      <c r="N66" s="432"/>
    </row>
    <row r="71" spans="1:17" ht="76.5" customHeight="1" x14ac:dyDescent="0.25">
      <c r="A71" s="441"/>
      <c r="B71" s="441" t="s">
        <v>0</v>
      </c>
      <c r="C71" s="441" t="s">
        <v>38</v>
      </c>
      <c r="D71" s="441" t="s">
        <v>39</v>
      </c>
      <c r="E71" s="441" t="s">
        <v>112</v>
      </c>
      <c r="F71" s="441" t="s">
        <v>114</v>
      </c>
      <c r="G71" s="441" t="s">
        <v>115</v>
      </c>
      <c r="H71" s="441" t="s">
        <v>116</v>
      </c>
      <c r="I71" s="441" t="s">
        <v>113</v>
      </c>
      <c r="J71" s="439" t="s">
        <v>117</v>
      </c>
      <c r="K71" s="443"/>
      <c r="L71" s="440"/>
      <c r="M71" s="441" t="s">
        <v>121</v>
      </c>
      <c r="N71" s="441" t="s">
        <v>40</v>
      </c>
      <c r="O71" s="441" t="s">
        <v>41</v>
      </c>
      <c r="P71" s="445" t="s">
        <v>3</v>
      </c>
      <c r="Q71" s="446"/>
    </row>
    <row r="72" spans="1:17" ht="60.75" customHeight="1" x14ac:dyDescent="0.25">
      <c r="A72" s="442"/>
      <c r="B72" s="442"/>
      <c r="C72" s="442"/>
      <c r="D72" s="442"/>
      <c r="E72" s="442"/>
      <c r="F72" s="442"/>
      <c r="G72" s="442"/>
      <c r="H72" s="442"/>
      <c r="I72" s="442"/>
      <c r="J72" s="99" t="s">
        <v>118</v>
      </c>
      <c r="K72" s="202" t="s">
        <v>119</v>
      </c>
      <c r="L72" s="99" t="s">
        <v>120</v>
      </c>
      <c r="M72" s="442"/>
      <c r="N72" s="442"/>
      <c r="O72" s="442"/>
      <c r="P72" s="447"/>
      <c r="Q72" s="448"/>
    </row>
    <row r="73" spans="1:17" ht="104.25" customHeight="1" x14ac:dyDescent="0.25">
      <c r="B73" s="455" t="s">
        <v>42</v>
      </c>
      <c r="C73" s="340" t="s">
        <v>1614</v>
      </c>
      <c r="D73" s="455" t="s">
        <v>1615</v>
      </c>
      <c r="E73" s="422">
        <v>1117511500</v>
      </c>
      <c r="F73" s="455" t="s">
        <v>1616</v>
      </c>
      <c r="G73" s="455" t="s">
        <v>263</v>
      </c>
      <c r="H73" s="457">
        <v>40998</v>
      </c>
      <c r="I73" s="542"/>
      <c r="J73" s="100" t="s">
        <v>1617</v>
      </c>
      <c r="K73" s="263" t="s">
        <v>1618</v>
      </c>
      <c r="L73" s="339" t="s">
        <v>1619</v>
      </c>
      <c r="M73" s="422" t="s">
        <v>135</v>
      </c>
      <c r="N73" s="582" t="s">
        <v>135</v>
      </c>
      <c r="O73" s="422" t="s">
        <v>135</v>
      </c>
      <c r="P73" s="415"/>
      <c r="Q73" s="416"/>
    </row>
    <row r="74" spans="1:17" ht="75.75" customHeight="1" x14ac:dyDescent="0.25">
      <c r="B74" s="456"/>
      <c r="C74" s="340" t="s">
        <v>702</v>
      </c>
      <c r="D74" s="456"/>
      <c r="E74" s="423"/>
      <c r="F74" s="456"/>
      <c r="G74" s="456"/>
      <c r="H74" s="458"/>
      <c r="I74" s="543"/>
      <c r="J74" s="100" t="s">
        <v>1047</v>
      </c>
      <c r="K74" s="263" t="s">
        <v>1620</v>
      </c>
      <c r="L74" s="339" t="s">
        <v>1621</v>
      </c>
      <c r="M74" s="423"/>
      <c r="N74" s="583"/>
      <c r="O74" s="423"/>
      <c r="P74" s="417"/>
      <c r="Q74" s="418"/>
    </row>
    <row r="75" spans="1:17" ht="60.75" customHeight="1" x14ac:dyDescent="0.25">
      <c r="B75" s="455" t="s">
        <v>42</v>
      </c>
      <c r="C75" s="455" t="s">
        <v>279</v>
      </c>
      <c r="D75" s="422" t="s">
        <v>1622</v>
      </c>
      <c r="E75" s="422">
        <v>1117507596</v>
      </c>
      <c r="F75" s="455" t="s">
        <v>281</v>
      </c>
      <c r="G75" s="461" t="s">
        <v>263</v>
      </c>
      <c r="H75" s="457">
        <v>40718</v>
      </c>
      <c r="I75" s="457"/>
      <c r="J75" s="100" t="s">
        <v>719</v>
      </c>
      <c r="K75" s="263" t="s">
        <v>1623</v>
      </c>
      <c r="L75" s="339" t="s">
        <v>1624</v>
      </c>
      <c r="M75" s="457" t="s">
        <v>135</v>
      </c>
      <c r="N75" s="457" t="s">
        <v>135</v>
      </c>
      <c r="O75" s="457" t="s">
        <v>135</v>
      </c>
      <c r="P75" s="415"/>
      <c r="Q75" s="416"/>
    </row>
    <row r="76" spans="1:17" ht="67.5" customHeight="1" x14ac:dyDescent="0.25">
      <c r="B76" s="456"/>
      <c r="C76" s="456"/>
      <c r="D76" s="423"/>
      <c r="E76" s="423"/>
      <c r="F76" s="456"/>
      <c r="G76" s="462"/>
      <c r="H76" s="458"/>
      <c r="I76" s="458"/>
      <c r="J76" s="100" t="s">
        <v>1047</v>
      </c>
      <c r="K76" s="263" t="s">
        <v>1625</v>
      </c>
      <c r="L76" s="339" t="s">
        <v>1624</v>
      </c>
      <c r="M76" s="458"/>
      <c r="N76" s="458"/>
      <c r="O76" s="458"/>
      <c r="P76" s="417"/>
      <c r="Q76" s="418"/>
    </row>
    <row r="77" spans="1:17" ht="166.5" customHeight="1" x14ac:dyDescent="0.25">
      <c r="B77" s="455" t="s">
        <v>43</v>
      </c>
      <c r="C77" s="484" t="s">
        <v>1614</v>
      </c>
      <c r="D77" s="455" t="s">
        <v>1626</v>
      </c>
      <c r="E77" s="422">
        <v>40614931</v>
      </c>
      <c r="F77" s="455" t="s">
        <v>445</v>
      </c>
      <c r="G77" s="455" t="s">
        <v>1627</v>
      </c>
      <c r="H77" s="457">
        <v>40998</v>
      </c>
      <c r="I77" s="422">
        <v>128488</v>
      </c>
      <c r="J77" s="331" t="s">
        <v>1047</v>
      </c>
      <c r="K77" s="336" t="s">
        <v>1625</v>
      </c>
      <c r="L77" s="331" t="s">
        <v>1624</v>
      </c>
      <c r="M77" s="457" t="s">
        <v>135</v>
      </c>
      <c r="N77" s="457" t="s">
        <v>135</v>
      </c>
      <c r="O77" s="457" t="s">
        <v>135</v>
      </c>
      <c r="P77" s="449"/>
      <c r="Q77" s="449"/>
    </row>
    <row r="78" spans="1:17" ht="68.25" customHeight="1" x14ac:dyDescent="0.25">
      <c r="B78" s="456"/>
      <c r="C78" s="485"/>
      <c r="D78" s="456"/>
      <c r="E78" s="423"/>
      <c r="F78" s="456"/>
      <c r="G78" s="456"/>
      <c r="H78" s="458"/>
      <c r="I78" s="423"/>
      <c r="J78" s="331" t="s">
        <v>1047</v>
      </c>
      <c r="K78" s="336" t="s">
        <v>1628</v>
      </c>
      <c r="L78" s="331" t="s">
        <v>1629</v>
      </c>
      <c r="M78" s="458"/>
      <c r="N78" s="458"/>
      <c r="O78" s="458"/>
      <c r="P78" s="449"/>
      <c r="Q78" s="449"/>
    </row>
    <row r="79" spans="1:17" ht="68.25" customHeight="1" x14ac:dyDescent="0.25">
      <c r="B79" s="444" t="s">
        <v>43</v>
      </c>
      <c r="C79" s="464" t="s">
        <v>702</v>
      </c>
      <c r="D79" s="444" t="s">
        <v>1630</v>
      </c>
      <c r="E79" s="449">
        <v>40763986</v>
      </c>
      <c r="F79" s="455" t="s">
        <v>819</v>
      </c>
      <c r="G79" s="455" t="s">
        <v>1627</v>
      </c>
      <c r="H79" s="457">
        <v>38163</v>
      </c>
      <c r="I79" s="449">
        <v>100667</v>
      </c>
      <c r="J79" s="331" t="s">
        <v>1047</v>
      </c>
      <c r="K79" s="336" t="s">
        <v>1230</v>
      </c>
      <c r="L79" s="331" t="s">
        <v>1631</v>
      </c>
      <c r="M79" s="449" t="s">
        <v>135</v>
      </c>
      <c r="N79" s="449" t="s">
        <v>135</v>
      </c>
      <c r="O79" s="449" t="s">
        <v>135</v>
      </c>
      <c r="P79" s="415"/>
      <c r="Q79" s="416"/>
    </row>
    <row r="80" spans="1:17" ht="68.25" customHeight="1" x14ac:dyDescent="0.25">
      <c r="B80" s="444"/>
      <c r="C80" s="464"/>
      <c r="D80" s="444"/>
      <c r="E80" s="449"/>
      <c r="F80" s="465"/>
      <c r="G80" s="465"/>
      <c r="H80" s="505"/>
      <c r="I80" s="449"/>
      <c r="J80" s="331" t="s">
        <v>1632</v>
      </c>
      <c r="K80" s="336" t="s">
        <v>1633</v>
      </c>
      <c r="L80" s="331" t="s">
        <v>1634</v>
      </c>
      <c r="M80" s="449"/>
      <c r="N80" s="449"/>
      <c r="O80" s="449"/>
      <c r="P80" s="506"/>
      <c r="Q80" s="507"/>
    </row>
    <row r="81" spans="2:17" ht="60" x14ac:dyDescent="0.25">
      <c r="B81" s="444"/>
      <c r="C81" s="464"/>
      <c r="D81" s="444"/>
      <c r="E81" s="449"/>
      <c r="F81" s="456"/>
      <c r="G81" s="456"/>
      <c r="H81" s="458"/>
      <c r="I81" s="449"/>
      <c r="J81" s="331" t="s">
        <v>1047</v>
      </c>
      <c r="K81" s="336" t="s">
        <v>1635</v>
      </c>
      <c r="L81" s="331" t="s">
        <v>1631</v>
      </c>
      <c r="M81" s="449"/>
      <c r="N81" s="449"/>
      <c r="O81" s="449"/>
      <c r="P81" s="417"/>
      <c r="Q81" s="418"/>
    </row>
    <row r="82" spans="2:17" ht="90" x14ac:dyDescent="0.25">
      <c r="B82" s="455" t="s">
        <v>43</v>
      </c>
      <c r="C82" s="484" t="s">
        <v>702</v>
      </c>
      <c r="D82" s="455" t="s">
        <v>1636</v>
      </c>
      <c r="E82" s="422">
        <v>40781969</v>
      </c>
      <c r="F82" s="455" t="s">
        <v>819</v>
      </c>
      <c r="G82" s="455" t="s">
        <v>1627</v>
      </c>
      <c r="H82" s="457">
        <v>37603</v>
      </c>
      <c r="I82" s="422"/>
      <c r="J82" s="331" t="s">
        <v>1637</v>
      </c>
      <c r="K82" s="336" t="s">
        <v>1638</v>
      </c>
      <c r="L82" s="331" t="s">
        <v>1639</v>
      </c>
      <c r="M82" s="422" t="s">
        <v>135</v>
      </c>
      <c r="N82" s="341" t="s">
        <v>135</v>
      </c>
      <c r="O82" s="422" t="s">
        <v>135</v>
      </c>
      <c r="P82" s="415" t="s">
        <v>1640</v>
      </c>
      <c r="Q82" s="416"/>
    </row>
    <row r="83" spans="2:17" ht="45" x14ac:dyDescent="0.25">
      <c r="B83" s="456"/>
      <c r="C83" s="485"/>
      <c r="D83" s="456"/>
      <c r="E83" s="423"/>
      <c r="F83" s="456"/>
      <c r="G83" s="456"/>
      <c r="H83" s="458"/>
      <c r="I83" s="423"/>
      <c r="J83" s="331" t="s">
        <v>668</v>
      </c>
      <c r="K83" s="336" t="s">
        <v>1641</v>
      </c>
      <c r="L83" s="331" t="s">
        <v>290</v>
      </c>
      <c r="M83" s="423"/>
      <c r="N83" s="342"/>
      <c r="O83" s="423"/>
      <c r="P83" s="417"/>
      <c r="Q83" s="418"/>
    </row>
    <row r="84" spans="2:17" ht="60" x14ac:dyDescent="0.25">
      <c r="B84" s="455" t="s">
        <v>43</v>
      </c>
      <c r="C84" s="484" t="s">
        <v>702</v>
      </c>
      <c r="D84" s="455" t="s">
        <v>1642</v>
      </c>
      <c r="E84" s="422">
        <v>40078153</v>
      </c>
      <c r="F84" s="455" t="s">
        <v>290</v>
      </c>
      <c r="G84" s="455" t="s">
        <v>1627</v>
      </c>
      <c r="H84" s="457">
        <v>41152</v>
      </c>
      <c r="I84" s="422">
        <v>131924</v>
      </c>
      <c r="J84" s="331" t="s">
        <v>668</v>
      </c>
      <c r="K84" s="336" t="s">
        <v>1643</v>
      </c>
      <c r="L84" s="331" t="s">
        <v>1644</v>
      </c>
      <c r="M84" s="422" t="s">
        <v>135</v>
      </c>
      <c r="N84" s="422" t="s">
        <v>135</v>
      </c>
      <c r="O84" s="422" t="s">
        <v>135</v>
      </c>
      <c r="P84" s="69"/>
      <c r="Q84" s="69"/>
    </row>
    <row r="85" spans="2:17" ht="60" x14ac:dyDescent="0.25">
      <c r="B85" s="456"/>
      <c r="C85" s="485"/>
      <c r="D85" s="456"/>
      <c r="E85" s="423"/>
      <c r="F85" s="456"/>
      <c r="G85" s="456"/>
      <c r="H85" s="458"/>
      <c r="I85" s="423"/>
      <c r="J85" s="331" t="s">
        <v>668</v>
      </c>
      <c r="K85" s="336" t="s">
        <v>1645</v>
      </c>
      <c r="L85" s="331" t="s">
        <v>1644</v>
      </c>
      <c r="M85" s="423"/>
      <c r="N85" s="423"/>
      <c r="O85" s="423"/>
      <c r="P85" s="69"/>
      <c r="Q85" s="69"/>
    </row>
    <row r="87" spans="2:17" ht="15.75" thickBot="1" x14ac:dyDescent="0.3"/>
    <row r="88" spans="2:17" ht="27" thickBot="1" x14ac:dyDescent="0.3">
      <c r="B88" s="430" t="s">
        <v>45</v>
      </c>
      <c r="C88" s="431"/>
      <c r="D88" s="431"/>
      <c r="E88" s="431"/>
      <c r="F88" s="431"/>
      <c r="G88" s="431"/>
      <c r="H88" s="431"/>
      <c r="I88" s="431"/>
      <c r="J88" s="431"/>
      <c r="K88" s="431"/>
      <c r="L88" s="431"/>
      <c r="M88" s="431"/>
      <c r="N88" s="432"/>
    </row>
    <row r="91" spans="2:17" ht="46.15" customHeight="1" x14ac:dyDescent="0.25">
      <c r="B91" s="9" t="s">
        <v>32</v>
      </c>
      <c r="C91" s="9" t="s">
        <v>46</v>
      </c>
      <c r="D91" s="439" t="s">
        <v>3</v>
      </c>
      <c r="E91" s="440"/>
    </row>
    <row r="92" spans="2:17" ht="46.9" customHeight="1" x14ac:dyDescent="0.25">
      <c r="B92" s="101" t="s">
        <v>122</v>
      </c>
      <c r="C92" s="326" t="s">
        <v>135</v>
      </c>
      <c r="D92" s="449"/>
      <c r="E92" s="449"/>
    </row>
    <row r="95" spans="2:17" ht="26.25" x14ac:dyDescent="0.25">
      <c r="B95" s="433" t="s">
        <v>63</v>
      </c>
      <c r="C95" s="434"/>
      <c r="D95" s="434"/>
      <c r="E95" s="434"/>
      <c r="F95" s="434"/>
      <c r="G95" s="434"/>
      <c r="H95" s="434"/>
      <c r="I95" s="434"/>
      <c r="J95" s="434"/>
      <c r="K95" s="434"/>
      <c r="L95" s="434"/>
      <c r="M95" s="434"/>
      <c r="N95" s="434"/>
      <c r="O95" s="434"/>
      <c r="P95" s="434"/>
    </row>
    <row r="97" spans="1:26" ht="15.75" thickBot="1" x14ac:dyDescent="0.3"/>
    <row r="98" spans="1:26" ht="27" thickBot="1" x14ac:dyDescent="0.3">
      <c r="B98" s="430" t="s">
        <v>53</v>
      </c>
      <c r="C98" s="431"/>
      <c r="D98" s="431"/>
      <c r="E98" s="431"/>
      <c r="F98" s="431"/>
      <c r="G98" s="431"/>
      <c r="H98" s="431"/>
      <c r="I98" s="431"/>
      <c r="J98" s="431"/>
      <c r="K98" s="431"/>
      <c r="L98" s="431"/>
      <c r="M98" s="431"/>
      <c r="N98" s="432"/>
    </row>
    <row r="100" spans="1:26" ht="15.75" thickBot="1" x14ac:dyDescent="0.3">
      <c r="M100" s="73"/>
      <c r="N100" s="73"/>
    </row>
    <row r="101" spans="1:26" s="54" customFormat="1" ht="109.5" customHeight="1" x14ac:dyDescent="0.25">
      <c r="B101" s="18" t="s">
        <v>144</v>
      </c>
      <c r="C101" s="18" t="s">
        <v>145</v>
      </c>
      <c r="D101" s="18" t="s">
        <v>146</v>
      </c>
      <c r="E101" s="18" t="s">
        <v>44</v>
      </c>
      <c r="F101" s="18" t="s">
        <v>21</v>
      </c>
      <c r="G101" s="18" t="s">
        <v>99</v>
      </c>
      <c r="H101" s="18" t="s">
        <v>16</v>
      </c>
      <c r="I101" s="18" t="s">
        <v>9</v>
      </c>
      <c r="J101" s="18" t="s">
        <v>30</v>
      </c>
      <c r="K101" s="18" t="s">
        <v>60</v>
      </c>
      <c r="L101" s="18" t="s">
        <v>19</v>
      </c>
      <c r="M101" s="17" t="s">
        <v>25</v>
      </c>
      <c r="N101" s="18" t="s">
        <v>147</v>
      </c>
      <c r="O101" s="18" t="s">
        <v>35</v>
      </c>
      <c r="P101" s="192" t="s">
        <v>10</v>
      </c>
      <c r="Q101" s="192" t="s">
        <v>18</v>
      </c>
    </row>
    <row r="102" spans="1:26" s="86" customFormat="1" ht="45" x14ac:dyDescent="0.25">
      <c r="A102" s="74">
        <v>1</v>
      </c>
      <c r="B102" s="87" t="s">
        <v>1391</v>
      </c>
      <c r="C102" s="76" t="s">
        <v>1391</v>
      </c>
      <c r="D102" s="76" t="s">
        <v>668</v>
      </c>
      <c r="E102" s="264" t="s">
        <v>1646</v>
      </c>
      <c r="F102" s="78" t="s">
        <v>135</v>
      </c>
      <c r="G102" s="79" t="s">
        <v>670</v>
      </c>
      <c r="H102" s="80">
        <v>40182</v>
      </c>
      <c r="I102" s="81">
        <v>40543</v>
      </c>
      <c r="J102" s="81" t="s">
        <v>136</v>
      </c>
      <c r="K102" s="136">
        <v>11</v>
      </c>
      <c r="L102" s="136">
        <v>0</v>
      </c>
      <c r="M102" s="136">
        <v>8</v>
      </c>
      <c r="N102" s="82" t="s">
        <v>670</v>
      </c>
      <c r="O102" s="83">
        <v>42535836</v>
      </c>
      <c r="P102" s="83" t="s">
        <v>1647</v>
      </c>
      <c r="Q102" s="84"/>
      <c r="R102" s="85"/>
      <c r="S102" s="85"/>
      <c r="T102" s="85"/>
      <c r="U102" s="85"/>
      <c r="V102" s="85"/>
      <c r="W102" s="85"/>
      <c r="X102" s="85"/>
      <c r="Y102" s="85"/>
      <c r="Z102" s="85"/>
    </row>
    <row r="103" spans="1:26" s="86" customFormat="1" ht="45" x14ac:dyDescent="0.25">
      <c r="A103" s="74">
        <f>+A102+1</f>
        <v>2</v>
      </c>
      <c r="B103" s="87" t="s">
        <v>1391</v>
      </c>
      <c r="C103" s="76" t="s">
        <v>1391</v>
      </c>
      <c r="D103" s="76" t="s">
        <v>668</v>
      </c>
      <c r="E103" s="264" t="s">
        <v>1648</v>
      </c>
      <c r="F103" s="78" t="s">
        <v>135</v>
      </c>
      <c r="G103" s="78" t="s">
        <v>670</v>
      </c>
      <c r="H103" s="80">
        <v>40556</v>
      </c>
      <c r="I103" s="81">
        <v>40908</v>
      </c>
      <c r="J103" s="81" t="s">
        <v>136</v>
      </c>
      <c r="K103" s="136">
        <v>11</v>
      </c>
      <c r="L103" s="136">
        <v>0</v>
      </c>
      <c r="M103" s="136">
        <v>8</v>
      </c>
      <c r="N103" s="82" t="s">
        <v>670</v>
      </c>
      <c r="O103" s="83">
        <v>52587652</v>
      </c>
      <c r="P103" s="83" t="s">
        <v>1649</v>
      </c>
      <c r="Q103" s="84"/>
      <c r="R103" s="85"/>
      <c r="S103" s="85"/>
      <c r="T103" s="85"/>
      <c r="U103" s="85"/>
      <c r="V103" s="85"/>
      <c r="W103" s="85"/>
      <c r="X103" s="85"/>
      <c r="Y103" s="85"/>
      <c r="Z103" s="85"/>
    </row>
    <row r="104" spans="1:26" s="86" customFormat="1" x14ac:dyDescent="0.25">
      <c r="A104" s="74"/>
      <c r="B104" s="87" t="s">
        <v>15</v>
      </c>
      <c r="C104" s="76"/>
      <c r="D104" s="75"/>
      <c r="E104" s="77"/>
      <c r="F104" s="78"/>
      <c r="G104" s="78"/>
      <c r="H104" s="78"/>
      <c r="I104" s="81"/>
      <c r="J104" s="81"/>
      <c r="K104" s="88">
        <f>SUM(K102:K103)</f>
        <v>22</v>
      </c>
      <c r="L104" s="88">
        <f>SUM(L102:L103)</f>
        <v>0</v>
      </c>
      <c r="M104" s="89">
        <f>SUM(M102:M103)</f>
        <v>16</v>
      </c>
      <c r="N104" s="88">
        <f>SUM(N102:N103)</f>
        <v>0</v>
      </c>
      <c r="O104" s="83"/>
      <c r="P104" s="83"/>
      <c r="Q104" s="90"/>
    </row>
    <row r="105" spans="1:26" x14ac:dyDescent="0.25">
      <c r="E105" s="91"/>
    </row>
    <row r="106" spans="1:26" ht="18.75" x14ac:dyDescent="0.25">
      <c r="B106" s="94" t="s">
        <v>31</v>
      </c>
      <c r="C106" s="10">
        <f>+K104</f>
        <v>22</v>
      </c>
      <c r="H106" s="96"/>
      <c r="I106" s="96"/>
      <c r="J106" s="96"/>
      <c r="K106" s="96"/>
      <c r="L106" s="96"/>
      <c r="M106" s="96"/>
    </row>
    <row r="108" spans="1:26" ht="15.75" thickBot="1" x14ac:dyDescent="0.3"/>
    <row r="109" spans="1:26" ht="37.15" customHeight="1" thickBot="1" x14ac:dyDescent="0.3">
      <c r="B109" s="11" t="s">
        <v>48</v>
      </c>
      <c r="C109" s="12" t="s">
        <v>49</v>
      </c>
      <c r="D109" s="11" t="s">
        <v>50</v>
      </c>
      <c r="E109" s="12" t="s">
        <v>54</v>
      </c>
    </row>
    <row r="110" spans="1:26" ht="41.45" customHeight="1" x14ac:dyDescent="0.25">
      <c r="B110" s="8" t="s">
        <v>123</v>
      </c>
      <c r="C110" s="102">
        <v>20</v>
      </c>
      <c r="D110" s="102">
        <v>0</v>
      </c>
      <c r="E110" s="450">
        <f>+D110+D111+D112</f>
        <v>40</v>
      </c>
    </row>
    <row r="111" spans="1:26" x14ac:dyDescent="0.25">
      <c r="B111" s="8" t="s">
        <v>124</v>
      </c>
      <c r="C111" s="185">
        <v>30</v>
      </c>
      <c r="D111" s="185">
        <v>0</v>
      </c>
      <c r="E111" s="451"/>
    </row>
    <row r="112" spans="1:26" ht="15.75" thickBot="1" x14ac:dyDescent="0.3">
      <c r="B112" s="8" t="s">
        <v>125</v>
      </c>
      <c r="C112" s="103">
        <v>40</v>
      </c>
      <c r="D112" s="103">
        <v>40</v>
      </c>
      <c r="E112" s="452"/>
    </row>
    <row r="114" spans="2:17" ht="15.75" thickBot="1" x14ac:dyDescent="0.3"/>
    <row r="115" spans="2:17" ht="27" thickBot="1" x14ac:dyDescent="0.3">
      <c r="B115" s="430" t="s">
        <v>51</v>
      </c>
      <c r="C115" s="431"/>
      <c r="D115" s="431"/>
      <c r="E115" s="431"/>
      <c r="F115" s="431"/>
      <c r="G115" s="431"/>
      <c r="H115" s="431"/>
      <c r="I115" s="431"/>
      <c r="J115" s="431"/>
      <c r="K115" s="431"/>
      <c r="L115" s="431"/>
      <c r="M115" s="431"/>
      <c r="N115" s="432"/>
    </row>
    <row r="117" spans="2:17" ht="76.5" customHeight="1" x14ac:dyDescent="0.25">
      <c r="B117" s="197" t="s">
        <v>0</v>
      </c>
      <c r="C117" s="197" t="s">
        <v>38</v>
      </c>
      <c r="D117" s="197" t="s">
        <v>39</v>
      </c>
      <c r="E117" s="197" t="s">
        <v>112</v>
      </c>
      <c r="F117" s="197" t="s">
        <v>114</v>
      </c>
      <c r="G117" s="197" t="s">
        <v>115</v>
      </c>
      <c r="H117" s="197" t="s">
        <v>116</v>
      </c>
      <c r="I117" s="197" t="s">
        <v>113</v>
      </c>
      <c r="J117" s="439" t="s">
        <v>117</v>
      </c>
      <c r="K117" s="443"/>
      <c r="L117" s="440"/>
      <c r="M117" s="197" t="s">
        <v>121</v>
      </c>
      <c r="N117" s="197" t="s">
        <v>40</v>
      </c>
      <c r="O117" s="197" t="s">
        <v>41</v>
      </c>
      <c r="P117" s="439" t="s">
        <v>3</v>
      </c>
      <c r="Q117" s="440"/>
    </row>
    <row r="118" spans="2:17" ht="60.75" customHeight="1" x14ac:dyDescent="0.25">
      <c r="B118" s="100"/>
      <c r="C118" s="100"/>
      <c r="D118" s="98"/>
      <c r="E118" s="98"/>
      <c r="F118" s="98"/>
      <c r="G118" s="98"/>
      <c r="H118" s="98"/>
      <c r="I118" s="43"/>
      <c r="J118" s="43" t="s">
        <v>118</v>
      </c>
      <c r="K118" s="100" t="s">
        <v>119</v>
      </c>
      <c r="L118" s="98" t="s">
        <v>120</v>
      </c>
      <c r="M118" s="69"/>
      <c r="N118" s="69"/>
      <c r="O118" s="69"/>
      <c r="P118" s="449"/>
      <c r="Q118" s="449"/>
    </row>
    <row r="119" spans="2:17" ht="60.75" customHeight="1" x14ac:dyDescent="0.25">
      <c r="B119" s="335" t="s">
        <v>129</v>
      </c>
      <c r="C119" s="331" t="s">
        <v>1548</v>
      </c>
      <c r="D119" s="331" t="s">
        <v>1441</v>
      </c>
      <c r="E119" s="332">
        <v>40765198</v>
      </c>
      <c r="F119" s="332" t="s">
        <v>470</v>
      </c>
      <c r="G119" s="332" t="s">
        <v>263</v>
      </c>
      <c r="H119" s="337">
        <v>32854</v>
      </c>
      <c r="I119" s="332" t="s">
        <v>1442</v>
      </c>
      <c r="J119" s="331" t="s">
        <v>764</v>
      </c>
      <c r="K119" s="331" t="s">
        <v>1443</v>
      </c>
      <c r="L119" s="331" t="s">
        <v>1444</v>
      </c>
      <c r="M119" s="332" t="s">
        <v>135</v>
      </c>
      <c r="N119" s="332" t="s">
        <v>135</v>
      </c>
      <c r="O119" s="332" t="s">
        <v>135</v>
      </c>
      <c r="P119" s="449"/>
      <c r="Q119" s="449"/>
    </row>
    <row r="120" spans="2:17" ht="60.75" customHeight="1" x14ac:dyDescent="0.25">
      <c r="B120" s="335" t="s">
        <v>131</v>
      </c>
      <c r="C120" s="331" t="s">
        <v>1548</v>
      </c>
      <c r="D120" s="331" t="s">
        <v>1445</v>
      </c>
      <c r="E120" s="332">
        <v>40079735</v>
      </c>
      <c r="F120" s="332" t="s">
        <v>470</v>
      </c>
      <c r="G120" s="332" t="s">
        <v>263</v>
      </c>
      <c r="H120" s="337">
        <v>41628</v>
      </c>
      <c r="I120" s="332" t="s">
        <v>1446</v>
      </c>
      <c r="J120" s="331" t="s">
        <v>1447</v>
      </c>
      <c r="K120" s="331" t="s">
        <v>1448</v>
      </c>
      <c r="L120" s="331" t="s">
        <v>1449</v>
      </c>
      <c r="M120" s="332" t="s">
        <v>135</v>
      </c>
      <c r="N120" s="332" t="s">
        <v>135</v>
      </c>
      <c r="O120" s="332" t="s">
        <v>135</v>
      </c>
      <c r="P120" s="428"/>
      <c r="Q120" s="429"/>
    </row>
    <row r="121" spans="2:17" ht="60" customHeight="1" x14ac:dyDescent="0.25">
      <c r="B121" s="335" t="s">
        <v>130</v>
      </c>
      <c r="C121" s="331" t="s">
        <v>1548</v>
      </c>
      <c r="D121" s="331" t="s">
        <v>1450</v>
      </c>
      <c r="E121" s="332">
        <v>55173695</v>
      </c>
      <c r="F121" s="331" t="s">
        <v>1451</v>
      </c>
      <c r="G121" s="332" t="s">
        <v>1452</v>
      </c>
      <c r="H121" s="337">
        <v>37337</v>
      </c>
      <c r="I121" s="332"/>
      <c r="J121" s="331" t="s">
        <v>764</v>
      </c>
      <c r="K121" s="331" t="s">
        <v>1453</v>
      </c>
      <c r="L121" s="331" t="s">
        <v>1454</v>
      </c>
      <c r="M121" s="332" t="s">
        <v>135</v>
      </c>
      <c r="N121" s="332" t="s">
        <v>135</v>
      </c>
      <c r="O121" s="332" t="s">
        <v>135</v>
      </c>
      <c r="P121" s="449"/>
      <c r="Q121" s="449"/>
    </row>
    <row r="124" spans="2:17" ht="15.75" thickBot="1" x14ac:dyDescent="0.3"/>
    <row r="125" spans="2:17" ht="54" customHeight="1" x14ac:dyDescent="0.25">
      <c r="B125" s="21" t="s">
        <v>32</v>
      </c>
      <c r="C125" s="21" t="s">
        <v>48</v>
      </c>
      <c r="D125" s="197" t="s">
        <v>49</v>
      </c>
      <c r="E125" s="21" t="s">
        <v>50</v>
      </c>
      <c r="F125" s="12" t="s">
        <v>55</v>
      </c>
      <c r="G125" s="15"/>
    </row>
    <row r="126" spans="2:17" ht="120.75" customHeight="1" x14ac:dyDescent="0.2">
      <c r="B126" s="466" t="s">
        <v>52</v>
      </c>
      <c r="C126" s="104" t="s">
        <v>126</v>
      </c>
      <c r="D126" s="185">
        <v>25</v>
      </c>
      <c r="E126" s="185">
        <v>12.5</v>
      </c>
      <c r="F126" s="425">
        <f>+E126+E127+E128</f>
        <v>35</v>
      </c>
      <c r="G126" s="105"/>
    </row>
    <row r="127" spans="2:17" ht="76.150000000000006" customHeight="1" x14ac:dyDescent="0.2">
      <c r="B127" s="466"/>
      <c r="C127" s="104" t="s">
        <v>127</v>
      </c>
      <c r="D127" s="189">
        <v>25</v>
      </c>
      <c r="E127" s="185">
        <v>12.5</v>
      </c>
      <c r="F127" s="467"/>
      <c r="G127" s="105"/>
    </row>
    <row r="128" spans="2:17" ht="69" customHeight="1" x14ac:dyDescent="0.2">
      <c r="B128" s="466"/>
      <c r="C128" s="104" t="s">
        <v>128</v>
      </c>
      <c r="D128" s="185">
        <v>10</v>
      </c>
      <c r="E128" s="185">
        <v>10</v>
      </c>
      <c r="F128" s="426"/>
      <c r="G128" s="105"/>
    </row>
    <row r="129" spans="2:5" x14ac:dyDescent="0.25">
      <c r="C129" s="42"/>
    </row>
    <row r="132" spans="2:5" x14ac:dyDescent="0.25">
      <c r="B132" s="68" t="s">
        <v>56</v>
      </c>
    </row>
    <row r="135" spans="2:5" x14ac:dyDescent="0.25">
      <c r="B135" s="22" t="s">
        <v>32</v>
      </c>
      <c r="C135" s="22" t="s">
        <v>57</v>
      </c>
      <c r="D135" s="21" t="s">
        <v>50</v>
      </c>
      <c r="E135" s="21" t="s">
        <v>15</v>
      </c>
    </row>
    <row r="136" spans="2:5" ht="28.5" x14ac:dyDescent="0.25">
      <c r="B136" s="70" t="s">
        <v>58</v>
      </c>
      <c r="C136" s="71">
        <v>40</v>
      </c>
      <c r="D136" s="185">
        <f>+E110</f>
        <v>40</v>
      </c>
      <c r="E136" s="422">
        <f>+D136+D137</f>
        <v>75</v>
      </c>
    </row>
    <row r="137" spans="2:5" ht="42.75" x14ac:dyDescent="0.25">
      <c r="B137" s="70" t="s">
        <v>59</v>
      </c>
      <c r="C137" s="71">
        <v>60</v>
      </c>
      <c r="D137" s="185">
        <f>+F126</f>
        <v>35</v>
      </c>
      <c r="E137" s="423"/>
    </row>
  </sheetData>
  <mergeCells count="122">
    <mergeCell ref="B126:B128"/>
    <mergeCell ref="F126:F128"/>
    <mergeCell ref="E136:E137"/>
    <mergeCell ref="B115:N115"/>
    <mergeCell ref="J117:L117"/>
    <mergeCell ref="P121:Q121"/>
    <mergeCell ref="B88:N88"/>
    <mergeCell ref="D91:E91"/>
    <mergeCell ref="B95:P95"/>
    <mergeCell ref="B98:N98"/>
    <mergeCell ref="E110:E112"/>
    <mergeCell ref="D92:E92"/>
    <mergeCell ref="P119:Q119"/>
    <mergeCell ref="P120:Q120"/>
    <mergeCell ref="O60:P60"/>
    <mergeCell ref="O71:O72"/>
    <mergeCell ref="P71:Q72"/>
    <mergeCell ref="P73:Q74"/>
    <mergeCell ref="O75:O76"/>
    <mergeCell ref="P75:Q76"/>
    <mergeCell ref="O77:O78"/>
    <mergeCell ref="P117:Q117"/>
    <mergeCell ref="P118:Q118"/>
    <mergeCell ref="P77:Q77"/>
    <mergeCell ref="P78:Q78"/>
    <mergeCell ref="P82:Q83"/>
    <mergeCell ref="B66:N66"/>
    <mergeCell ref="A71:A72"/>
    <mergeCell ref="B71:B72"/>
    <mergeCell ref="C71:C72"/>
    <mergeCell ref="D71:D72"/>
    <mergeCell ref="E71:E72"/>
    <mergeCell ref="F71:F72"/>
    <mergeCell ref="G71:G72"/>
    <mergeCell ref="H71:H72"/>
    <mergeCell ref="I71:I72"/>
    <mergeCell ref="J71:L71"/>
    <mergeCell ref="M71:M72"/>
    <mergeCell ref="N71:N72"/>
    <mergeCell ref="C9:N9"/>
    <mergeCell ref="B2:P2"/>
    <mergeCell ref="B4:P4"/>
    <mergeCell ref="C6:N6"/>
    <mergeCell ref="C7:N7"/>
    <mergeCell ref="C8:N8"/>
    <mergeCell ref="O59:P59"/>
    <mergeCell ref="C10:E10"/>
    <mergeCell ref="B14:C15"/>
    <mergeCell ref="B16:C16"/>
    <mergeCell ref="E34:E35"/>
    <mergeCell ref="M39:N39"/>
    <mergeCell ref="B47:B48"/>
    <mergeCell ref="C47:C48"/>
    <mergeCell ref="D47:E47"/>
    <mergeCell ref="C51:N51"/>
    <mergeCell ref="B53:N53"/>
    <mergeCell ref="O56:P56"/>
    <mergeCell ref="O57:P57"/>
    <mergeCell ref="O58:P58"/>
    <mergeCell ref="H73:H74"/>
    <mergeCell ref="I73:I74"/>
    <mergeCell ref="M73:M74"/>
    <mergeCell ref="N73:N74"/>
    <mergeCell ref="O73:O74"/>
    <mergeCell ref="B73:B74"/>
    <mergeCell ref="D73:D74"/>
    <mergeCell ref="E73:E74"/>
    <mergeCell ref="F73:F74"/>
    <mergeCell ref="G73:G74"/>
    <mergeCell ref="G75:G76"/>
    <mergeCell ref="H75:H76"/>
    <mergeCell ref="I75:I76"/>
    <mergeCell ref="M75:M76"/>
    <mergeCell ref="N75:N76"/>
    <mergeCell ref="B75:B76"/>
    <mergeCell ref="C75:C76"/>
    <mergeCell ref="D75:D76"/>
    <mergeCell ref="E75:E76"/>
    <mergeCell ref="F75:F76"/>
    <mergeCell ref="N79:N81"/>
    <mergeCell ref="O79:O81"/>
    <mergeCell ref="P79:Q81"/>
    <mergeCell ref="G77:G78"/>
    <mergeCell ref="H77:H78"/>
    <mergeCell ref="I77:I78"/>
    <mergeCell ref="M77:M78"/>
    <mergeCell ref="N77:N78"/>
    <mergeCell ref="B77:B78"/>
    <mergeCell ref="C77:C78"/>
    <mergeCell ref="D77:D78"/>
    <mergeCell ref="E77:E78"/>
    <mergeCell ref="F77:F78"/>
    <mergeCell ref="B79:B81"/>
    <mergeCell ref="C79:C81"/>
    <mergeCell ref="D79:D81"/>
    <mergeCell ref="E79:E81"/>
    <mergeCell ref="F79:F81"/>
    <mergeCell ref="G79:G81"/>
    <mergeCell ref="H79:H81"/>
    <mergeCell ref="I79:I81"/>
    <mergeCell ref="M79:M81"/>
    <mergeCell ref="N84:N85"/>
    <mergeCell ref="O84:O85"/>
    <mergeCell ref="G82:G83"/>
    <mergeCell ref="H82:H83"/>
    <mergeCell ref="I82:I83"/>
    <mergeCell ref="M82:M83"/>
    <mergeCell ref="O82:O83"/>
    <mergeCell ref="B82:B83"/>
    <mergeCell ref="C82:C83"/>
    <mergeCell ref="D82:D83"/>
    <mergeCell ref="E82:E83"/>
    <mergeCell ref="F82:F83"/>
    <mergeCell ref="B84:B85"/>
    <mergeCell ref="C84:C85"/>
    <mergeCell ref="D84:D85"/>
    <mergeCell ref="E84:E85"/>
    <mergeCell ref="F84:F85"/>
    <mergeCell ref="G84:G85"/>
    <mergeCell ref="H84:H85"/>
    <mergeCell ref="I84:I85"/>
    <mergeCell ref="M84:M85"/>
  </mergeCells>
  <dataValidations count="2">
    <dataValidation type="decimal" allowBlank="1" showInputMessage="1" showErrorMessage="1" sqref="WVH983053 WLL983053 C65549 IV65549 SR65549 ACN65549 AMJ65549 AWF65549 BGB65549 BPX65549 BZT65549 CJP65549 CTL65549 DDH65549 DND65549 DWZ65549 EGV65549 EQR65549 FAN65549 FKJ65549 FUF65549 GEB65549 GNX65549 GXT65549 HHP65549 HRL65549 IBH65549 ILD65549 IUZ65549 JEV65549 JOR65549 JYN65549 KIJ65549 KSF65549 LCB65549 LLX65549 LVT65549 MFP65549 MPL65549 MZH65549 NJD65549 NSZ65549 OCV65549 OMR65549 OWN65549 PGJ65549 PQF65549 QAB65549 QJX65549 QTT65549 RDP65549 RNL65549 RXH65549 SHD65549 SQZ65549 TAV65549 TKR65549 TUN65549 UEJ65549 UOF65549 UYB65549 VHX65549 VRT65549 WBP65549 WLL65549 WVH65549 C131085 IV131085 SR131085 ACN131085 AMJ131085 AWF131085 BGB131085 BPX131085 BZT131085 CJP131085 CTL131085 DDH131085 DND131085 DWZ131085 EGV131085 EQR131085 FAN131085 FKJ131085 FUF131085 GEB131085 GNX131085 GXT131085 HHP131085 HRL131085 IBH131085 ILD131085 IUZ131085 JEV131085 JOR131085 JYN131085 KIJ131085 KSF131085 LCB131085 LLX131085 LVT131085 MFP131085 MPL131085 MZH131085 NJD131085 NSZ131085 OCV131085 OMR131085 OWN131085 PGJ131085 PQF131085 QAB131085 QJX131085 QTT131085 RDP131085 RNL131085 RXH131085 SHD131085 SQZ131085 TAV131085 TKR131085 TUN131085 UEJ131085 UOF131085 UYB131085 VHX131085 VRT131085 WBP131085 WLL131085 WVH131085 C196621 IV196621 SR196621 ACN196621 AMJ196621 AWF196621 BGB196621 BPX196621 BZT196621 CJP196621 CTL196621 DDH196621 DND196621 DWZ196621 EGV196621 EQR196621 FAN196621 FKJ196621 FUF196621 GEB196621 GNX196621 GXT196621 HHP196621 HRL196621 IBH196621 ILD196621 IUZ196621 JEV196621 JOR196621 JYN196621 KIJ196621 KSF196621 LCB196621 LLX196621 LVT196621 MFP196621 MPL196621 MZH196621 NJD196621 NSZ196621 OCV196621 OMR196621 OWN196621 PGJ196621 PQF196621 QAB196621 QJX196621 QTT196621 RDP196621 RNL196621 RXH196621 SHD196621 SQZ196621 TAV196621 TKR196621 TUN196621 UEJ196621 UOF196621 UYB196621 VHX196621 VRT196621 WBP196621 WLL196621 WVH196621 C262157 IV262157 SR262157 ACN262157 AMJ262157 AWF262157 BGB262157 BPX262157 BZT262157 CJP262157 CTL262157 DDH262157 DND262157 DWZ262157 EGV262157 EQR262157 FAN262157 FKJ262157 FUF262157 GEB262157 GNX262157 GXT262157 HHP262157 HRL262157 IBH262157 ILD262157 IUZ262157 JEV262157 JOR262157 JYN262157 KIJ262157 KSF262157 LCB262157 LLX262157 LVT262157 MFP262157 MPL262157 MZH262157 NJD262157 NSZ262157 OCV262157 OMR262157 OWN262157 PGJ262157 PQF262157 QAB262157 QJX262157 QTT262157 RDP262157 RNL262157 RXH262157 SHD262157 SQZ262157 TAV262157 TKR262157 TUN262157 UEJ262157 UOF262157 UYB262157 VHX262157 VRT262157 WBP262157 WLL262157 WVH262157 C327693 IV327693 SR327693 ACN327693 AMJ327693 AWF327693 BGB327693 BPX327693 BZT327693 CJP327693 CTL327693 DDH327693 DND327693 DWZ327693 EGV327693 EQR327693 FAN327693 FKJ327693 FUF327693 GEB327693 GNX327693 GXT327693 HHP327693 HRL327693 IBH327693 ILD327693 IUZ327693 JEV327693 JOR327693 JYN327693 KIJ327693 KSF327693 LCB327693 LLX327693 LVT327693 MFP327693 MPL327693 MZH327693 NJD327693 NSZ327693 OCV327693 OMR327693 OWN327693 PGJ327693 PQF327693 QAB327693 QJX327693 QTT327693 RDP327693 RNL327693 RXH327693 SHD327693 SQZ327693 TAV327693 TKR327693 TUN327693 UEJ327693 UOF327693 UYB327693 VHX327693 VRT327693 WBP327693 WLL327693 WVH327693 C393229 IV393229 SR393229 ACN393229 AMJ393229 AWF393229 BGB393229 BPX393229 BZT393229 CJP393229 CTL393229 DDH393229 DND393229 DWZ393229 EGV393229 EQR393229 FAN393229 FKJ393229 FUF393229 GEB393229 GNX393229 GXT393229 HHP393229 HRL393229 IBH393229 ILD393229 IUZ393229 JEV393229 JOR393229 JYN393229 KIJ393229 KSF393229 LCB393229 LLX393229 LVT393229 MFP393229 MPL393229 MZH393229 NJD393229 NSZ393229 OCV393229 OMR393229 OWN393229 PGJ393229 PQF393229 QAB393229 QJX393229 QTT393229 RDP393229 RNL393229 RXH393229 SHD393229 SQZ393229 TAV393229 TKR393229 TUN393229 UEJ393229 UOF393229 UYB393229 VHX393229 VRT393229 WBP393229 WLL393229 WVH393229 C458765 IV458765 SR458765 ACN458765 AMJ458765 AWF458765 BGB458765 BPX458765 BZT458765 CJP458765 CTL458765 DDH458765 DND458765 DWZ458765 EGV458765 EQR458765 FAN458765 FKJ458765 FUF458765 GEB458765 GNX458765 GXT458765 HHP458765 HRL458765 IBH458765 ILD458765 IUZ458765 JEV458765 JOR458765 JYN458765 KIJ458765 KSF458765 LCB458765 LLX458765 LVT458765 MFP458765 MPL458765 MZH458765 NJD458765 NSZ458765 OCV458765 OMR458765 OWN458765 PGJ458765 PQF458765 QAB458765 QJX458765 QTT458765 RDP458765 RNL458765 RXH458765 SHD458765 SQZ458765 TAV458765 TKR458765 TUN458765 UEJ458765 UOF458765 UYB458765 VHX458765 VRT458765 WBP458765 WLL458765 WVH458765 C524301 IV524301 SR524301 ACN524301 AMJ524301 AWF524301 BGB524301 BPX524301 BZT524301 CJP524301 CTL524301 DDH524301 DND524301 DWZ524301 EGV524301 EQR524301 FAN524301 FKJ524301 FUF524301 GEB524301 GNX524301 GXT524301 HHP524301 HRL524301 IBH524301 ILD524301 IUZ524301 JEV524301 JOR524301 JYN524301 KIJ524301 KSF524301 LCB524301 LLX524301 LVT524301 MFP524301 MPL524301 MZH524301 NJD524301 NSZ524301 OCV524301 OMR524301 OWN524301 PGJ524301 PQF524301 QAB524301 QJX524301 QTT524301 RDP524301 RNL524301 RXH524301 SHD524301 SQZ524301 TAV524301 TKR524301 TUN524301 UEJ524301 UOF524301 UYB524301 VHX524301 VRT524301 WBP524301 WLL524301 WVH524301 C589837 IV589837 SR589837 ACN589837 AMJ589837 AWF589837 BGB589837 BPX589837 BZT589837 CJP589837 CTL589837 DDH589837 DND589837 DWZ589837 EGV589837 EQR589837 FAN589837 FKJ589837 FUF589837 GEB589837 GNX589837 GXT589837 HHP589837 HRL589837 IBH589837 ILD589837 IUZ589837 JEV589837 JOR589837 JYN589837 KIJ589837 KSF589837 LCB589837 LLX589837 LVT589837 MFP589837 MPL589837 MZH589837 NJD589837 NSZ589837 OCV589837 OMR589837 OWN589837 PGJ589837 PQF589837 QAB589837 QJX589837 QTT589837 RDP589837 RNL589837 RXH589837 SHD589837 SQZ589837 TAV589837 TKR589837 TUN589837 UEJ589837 UOF589837 UYB589837 VHX589837 VRT589837 WBP589837 WLL589837 WVH589837 C655373 IV655373 SR655373 ACN655373 AMJ655373 AWF655373 BGB655373 BPX655373 BZT655373 CJP655373 CTL655373 DDH655373 DND655373 DWZ655373 EGV655373 EQR655373 FAN655373 FKJ655373 FUF655373 GEB655373 GNX655373 GXT655373 HHP655373 HRL655373 IBH655373 ILD655373 IUZ655373 JEV655373 JOR655373 JYN655373 KIJ655373 KSF655373 LCB655373 LLX655373 LVT655373 MFP655373 MPL655373 MZH655373 NJD655373 NSZ655373 OCV655373 OMR655373 OWN655373 PGJ655373 PQF655373 QAB655373 QJX655373 QTT655373 RDP655373 RNL655373 RXH655373 SHD655373 SQZ655373 TAV655373 TKR655373 TUN655373 UEJ655373 UOF655373 UYB655373 VHX655373 VRT655373 WBP655373 WLL655373 WVH655373 C720909 IV720909 SR720909 ACN720909 AMJ720909 AWF720909 BGB720909 BPX720909 BZT720909 CJP720909 CTL720909 DDH720909 DND720909 DWZ720909 EGV720909 EQR720909 FAN720909 FKJ720909 FUF720909 GEB720909 GNX720909 GXT720909 HHP720909 HRL720909 IBH720909 ILD720909 IUZ720909 JEV720909 JOR720909 JYN720909 KIJ720909 KSF720909 LCB720909 LLX720909 LVT720909 MFP720909 MPL720909 MZH720909 NJD720909 NSZ720909 OCV720909 OMR720909 OWN720909 PGJ720909 PQF720909 QAB720909 QJX720909 QTT720909 RDP720909 RNL720909 RXH720909 SHD720909 SQZ720909 TAV720909 TKR720909 TUN720909 UEJ720909 UOF720909 UYB720909 VHX720909 VRT720909 WBP720909 WLL720909 WVH720909 C786445 IV786445 SR786445 ACN786445 AMJ786445 AWF786445 BGB786445 BPX786445 BZT786445 CJP786445 CTL786445 DDH786445 DND786445 DWZ786445 EGV786445 EQR786445 FAN786445 FKJ786445 FUF786445 GEB786445 GNX786445 GXT786445 HHP786445 HRL786445 IBH786445 ILD786445 IUZ786445 JEV786445 JOR786445 JYN786445 KIJ786445 KSF786445 LCB786445 LLX786445 LVT786445 MFP786445 MPL786445 MZH786445 NJD786445 NSZ786445 OCV786445 OMR786445 OWN786445 PGJ786445 PQF786445 QAB786445 QJX786445 QTT786445 RDP786445 RNL786445 RXH786445 SHD786445 SQZ786445 TAV786445 TKR786445 TUN786445 UEJ786445 UOF786445 UYB786445 VHX786445 VRT786445 WBP786445 WLL786445 WVH786445 C851981 IV851981 SR851981 ACN851981 AMJ851981 AWF851981 BGB851981 BPX851981 BZT851981 CJP851981 CTL851981 DDH851981 DND851981 DWZ851981 EGV851981 EQR851981 FAN851981 FKJ851981 FUF851981 GEB851981 GNX851981 GXT851981 HHP851981 HRL851981 IBH851981 ILD851981 IUZ851981 JEV851981 JOR851981 JYN851981 KIJ851981 KSF851981 LCB851981 LLX851981 LVT851981 MFP851981 MPL851981 MZH851981 NJD851981 NSZ851981 OCV851981 OMR851981 OWN851981 PGJ851981 PQF851981 QAB851981 QJX851981 QTT851981 RDP851981 RNL851981 RXH851981 SHD851981 SQZ851981 TAV851981 TKR851981 TUN851981 UEJ851981 UOF851981 UYB851981 VHX851981 VRT851981 WBP851981 WLL851981 WVH851981 C917517 IV917517 SR917517 ACN917517 AMJ917517 AWF917517 BGB917517 BPX917517 BZT917517 CJP917517 CTL917517 DDH917517 DND917517 DWZ917517 EGV917517 EQR917517 FAN917517 FKJ917517 FUF917517 GEB917517 GNX917517 GXT917517 HHP917517 HRL917517 IBH917517 ILD917517 IUZ917517 JEV917517 JOR917517 JYN917517 KIJ917517 KSF917517 LCB917517 LLX917517 LVT917517 MFP917517 MPL917517 MZH917517 NJD917517 NSZ917517 OCV917517 OMR917517 OWN917517 PGJ917517 PQF917517 QAB917517 QJX917517 QTT917517 RDP917517 RNL917517 RXH917517 SHD917517 SQZ917517 TAV917517 TKR917517 TUN917517 UEJ917517 UOF917517 UYB917517 VHX917517 VRT917517 WBP917517 WLL917517 WVH917517 C983053 IV983053 SR983053 ACN983053 AMJ983053 AWF983053 BGB983053 BPX983053 BZT983053 CJP983053 CTL983053 DDH983053 DND983053 DWZ983053 EGV983053 EQR983053 FAN983053 FKJ983053 FUF983053 GEB983053 GNX983053 GXT983053 HHP983053 HRL983053 IBH983053 ILD983053 IUZ983053 JEV983053 JOR983053 JYN983053 KIJ983053 KSF983053 LCB983053 LLX983053 LVT983053 MFP983053 MPL983053 MZH983053 NJD983053 NSZ983053 OCV983053 OMR983053 OWN983053 PGJ983053 PQF983053 QAB983053 QJX983053 QTT983053 RDP983053 RNL983053 RXH983053 SHD983053 SQZ983053 TAV983053 TKR983053 TUN983053 UEJ983053 UOF983053 UYB983053 VHX983053 VRT983053 WBP983053 WVH18:WVH38 WLL18:WLL38 WBP18:WBP38 VRT18:VRT38 VHX18:VHX38 UYB18:UYB38 UOF18:UOF38 UEJ18:UEJ38 TUN18:TUN38 TKR18:TKR38 TAV18:TAV38 SQZ18:SQZ38 SHD18:SHD38 RXH18:RXH38 RNL18:RNL38 RDP18:RDP38 QTT18:QTT38 QJX18:QJX38 QAB18:QAB38 PQF18:PQF38 PGJ18:PGJ38 OWN18:OWN38 OMR18:OMR38 OCV18:OCV38 NSZ18:NSZ38 NJD18:NJD38 MZH18:MZH38 MPL18:MPL38 MFP18:MFP38 LVT18:LVT38 LLX18:LLX38 LCB18:LCB38 KSF18:KSF38 KIJ18:KIJ38 JYN18:JYN38 JOR18:JOR38 JEV18:JEV38 IUZ18:IUZ38 ILD18:ILD38 IBH18:IBH38 HRL18:HRL38 HHP18:HHP38 GXT18:GXT38 GNX18:GNX38 GEB18:GEB38 FUF18:FUF38 FKJ18:FKJ38 FAN18:FAN38 EQR18:EQR38 EGV18:EGV38 DWZ18:DWZ38 DND18:DND38 DDH18:DDH38 CTL18:CTL38 CJP18:CJP38 BZT18:BZT38 BPX18:BPX38 BGB18:BGB38 AWF18:AWF38 AMJ18:AMJ38 ACN18:ACN38 SR18:SR38 IV18:IV38">
      <formula1>0</formula1>
      <formula2>1</formula2>
    </dataValidation>
    <dataValidation type="list" allowBlank="1" showInputMessage="1" showErrorMessage="1" sqref="WVE983053 A65549 IS65549 SO65549 ACK65549 AMG65549 AWC65549 BFY65549 BPU65549 BZQ65549 CJM65549 CTI65549 DDE65549 DNA65549 DWW65549 EGS65549 EQO65549 FAK65549 FKG65549 FUC65549 GDY65549 GNU65549 GXQ65549 HHM65549 HRI65549 IBE65549 ILA65549 IUW65549 JES65549 JOO65549 JYK65549 KIG65549 KSC65549 LBY65549 LLU65549 LVQ65549 MFM65549 MPI65549 MZE65549 NJA65549 NSW65549 OCS65549 OMO65549 OWK65549 PGG65549 PQC65549 PZY65549 QJU65549 QTQ65549 RDM65549 RNI65549 RXE65549 SHA65549 SQW65549 TAS65549 TKO65549 TUK65549 UEG65549 UOC65549 UXY65549 VHU65549 VRQ65549 WBM65549 WLI65549 WVE65549 A131085 IS131085 SO131085 ACK131085 AMG131085 AWC131085 BFY131085 BPU131085 BZQ131085 CJM131085 CTI131085 DDE131085 DNA131085 DWW131085 EGS131085 EQO131085 FAK131085 FKG131085 FUC131085 GDY131085 GNU131085 GXQ131085 HHM131085 HRI131085 IBE131085 ILA131085 IUW131085 JES131085 JOO131085 JYK131085 KIG131085 KSC131085 LBY131085 LLU131085 LVQ131085 MFM131085 MPI131085 MZE131085 NJA131085 NSW131085 OCS131085 OMO131085 OWK131085 PGG131085 PQC131085 PZY131085 QJU131085 QTQ131085 RDM131085 RNI131085 RXE131085 SHA131085 SQW131085 TAS131085 TKO131085 TUK131085 UEG131085 UOC131085 UXY131085 VHU131085 VRQ131085 WBM131085 WLI131085 WVE131085 A196621 IS196621 SO196621 ACK196621 AMG196621 AWC196621 BFY196621 BPU196621 BZQ196621 CJM196621 CTI196621 DDE196621 DNA196621 DWW196621 EGS196621 EQO196621 FAK196621 FKG196621 FUC196621 GDY196621 GNU196621 GXQ196621 HHM196621 HRI196621 IBE196621 ILA196621 IUW196621 JES196621 JOO196621 JYK196621 KIG196621 KSC196621 LBY196621 LLU196621 LVQ196621 MFM196621 MPI196621 MZE196621 NJA196621 NSW196621 OCS196621 OMO196621 OWK196621 PGG196621 PQC196621 PZY196621 QJU196621 QTQ196621 RDM196621 RNI196621 RXE196621 SHA196621 SQW196621 TAS196621 TKO196621 TUK196621 UEG196621 UOC196621 UXY196621 VHU196621 VRQ196621 WBM196621 WLI196621 WVE196621 A262157 IS262157 SO262157 ACK262157 AMG262157 AWC262157 BFY262157 BPU262157 BZQ262157 CJM262157 CTI262157 DDE262157 DNA262157 DWW262157 EGS262157 EQO262157 FAK262157 FKG262157 FUC262157 GDY262157 GNU262157 GXQ262157 HHM262157 HRI262157 IBE262157 ILA262157 IUW262157 JES262157 JOO262157 JYK262157 KIG262157 KSC262157 LBY262157 LLU262157 LVQ262157 MFM262157 MPI262157 MZE262157 NJA262157 NSW262157 OCS262157 OMO262157 OWK262157 PGG262157 PQC262157 PZY262157 QJU262157 QTQ262157 RDM262157 RNI262157 RXE262157 SHA262157 SQW262157 TAS262157 TKO262157 TUK262157 UEG262157 UOC262157 UXY262157 VHU262157 VRQ262157 WBM262157 WLI262157 WVE262157 A327693 IS327693 SO327693 ACK327693 AMG327693 AWC327693 BFY327693 BPU327693 BZQ327693 CJM327693 CTI327693 DDE327693 DNA327693 DWW327693 EGS327693 EQO327693 FAK327693 FKG327693 FUC327693 GDY327693 GNU327693 GXQ327693 HHM327693 HRI327693 IBE327693 ILA327693 IUW327693 JES327693 JOO327693 JYK327693 KIG327693 KSC327693 LBY327693 LLU327693 LVQ327693 MFM327693 MPI327693 MZE327693 NJA327693 NSW327693 OCS327693 OMO327693 OWK327693 PGG327693 PQC327693 PZY327693 QJU327693 QTQ327693 RDM327693 RNI327693 RXE327693 SHA327693 SQW327693 TAS327693 TKO327693 TUK327693 UEG327693 UOC327693 UXY327693 VHU327693 VRQ327693 WBM327693 WLI327693 WVE327693 A393229 IS393229 SO393229 ACK393229 AMG393229 AWC393229 BFY393229 BPU393229 BZQ393229 CJM393229 CTI393229 DDE393229 DNA393229 DWW393229 EGS393229 EQO393229 FAK393229 FKG393229 FUC393229 GDY393229 GNU393229 GXQ393229 HHM393229 HRI393229 IBE393229 ILA393229 IUW393229 JES393229 JOO393229 JYK393229 KIG393229 KSC393229 LBY393229 LLU393229 LVQ393229 MFM393229 MPI393229 MZE393229 NJA393229 NSW393229 OCS393229 OMO393229 OWK393229 PGG393229 PQC393229 PZY393229 QJU393229 QTQ393229 RDM393229 RNI393229 RXE393229 SHA393229 SQW393229 TAS393229 TKO393229 TUK393229 UEG393229 UOC393229 UXY393229 VHU393229 VRQ393229 WBM393229 WLI393229 WVE393229 A458765 IS458765 SO458765 ACK458765 AMG458765 AWC458765 BFY458765 BPU458765 BZQ458765 CJM458765 CTI458765 DDE458765 DNA458765 DWW458765 EGS458765 EQO458765 FAK458765 FKG458765 FUC458765 GDY458765 GNU458765 GXQ458765 HHM458765 HRI458765 IBE458765 ILA458765 IUW458765 JES458765 JOO458765 JYK458765 KIG458765 KSC458765 LBY458765 LLU458765 LVQ458765 MFM458765 MPI458765 MZE458765 NJA458765 NSW458765 OCS458765 OMO458765 OWK458765 PGG458765 PQC458765 PZY458765 QJU458765 QTQ458765 RDM458765 RNI458765 RXE458765 SHA458765 SQW458765 TAS458765 TKO458765 TUK458765 UEG458765 UOC458765 UXY458765 VHU458765 VRQ458765 WBM458765 WLI458765 WVE458765 A524301 IS524301 SO524301 ACK524301 AMG524301 AWC524301 BFY524301 BPU524301 BZQ524301 CJM524301 CTI524301 DDE524301 DNA524301 DWW524301 EGS524301 EQO524301 FAK524301 FKG524301 FUC524301 GDY524301 GNU524301 GXQ524301 HHM524301 HRI524301 IBE524301 ILA524301 IUW524301 JES524301 JOO524301 JYK524301 KIG524301 KSC524301 LBY524301 LLU524301 LVQ524301 MFM524301 MPI524301 MZE524301 NJA524301 NSW524301 OCS524301 OMO524301 OWK524301 PGG524301 PQC524301 PZY524301 QJU524301 QTQ524301 RDM524301 RNI524301 RXE524301 SHA524301 SQW524301 TAS524301 TKO524301 TUK524301 UEG524301 UOC524301 UXY524301 VHU524301 VRQ524301 WBM524301 WLI524301 WVE524301 A589837 IS589837 SO589837 ACK589837 AMG589837 AWC589837 BFY589837 BPU589837 BZQ589837 CJM589837 CTI589837 DDE589837 DNA589837 DWW589837 EGS589837 EQO589837 FAK589837 FKG589837 FUC589837 GDY589837 GNU589837 GXQ589837 HHM589837 HRI589837 IBE589837 ILA589837 IUW589837 JES589837 JOO589837 JYK589837 KIG589837 KSC589837 LBY589837 LLU589837 LVQ589837 MFM589837 MPI589837 MZE589837 NJA589837 NSW589837 OCS589837 OMO589837 OWK589837 PGG589837 PQC589837 PZY589837 QJU589837 QTQ589837 RDM589837 RNI589837 RXE589837 SHA589837 SQW589837 TAS589837 TKO589837 TUK589837 UEG589837 UOC589837 UXY589837 VHU589837 VRQ589837 WBM589837 WLI589837 WVE589837 A655373 IS655373 SO655373 ACK655373 AMG655373 AWC655373 BFY655373 BPU655373 BZQ655373 CJM655373 CTI655373 DDE655373 DNA655373 DWW655373 EGS655373 EQO655373 FAK655373 FKG655373 FUC655373 GDY655373 GNU655373 GXQ655373 HHM655373 HRI655373 IBE655373 ILA655373 IUW655373 JES655373 JOO655373 JYK655373 KIG655373 KSC655373 LBY655373 LLU655373 LVQ655373 MFM655373 MPI655373 MZE655373 NJA655373 NSW655373 OCS655373 OMO655373 OWK655373 PGG655373 PQC655373 PZY655373 QJU655373 QTQ655373 RDM655373 RNI655373 RXE655373 SHA655373 SQW655373 TAS655373 TKO655373 TUK655373 UEG655373 UOC655373 UXY655373 VHU655373 VRQ655373 WBM655373 WLI655373 WVE655373 A720909 IS720909 SO720909 ACK720909 AMG720909 AWC720909 BFY720909 BPU720909 BZQ720909 CJM720909 CTI720909 DDE720909 DNA720909 DWW720909 EGS720909 EQO720909 FAK720909 FKG720909 FUC720909 GDY720909 GNU720909 GXQ720909 HHM720909 HRI720909 IBE720909 ILA720909 IUW720909 JES720909 JOO720909 JYK720909 KIG720909 KSC720909 LBY720909 LLU720909 LVQ720909 MFM720909 MPI720909 MZE720909 NJA720909 NSW720909 OCS720909 OMO720909 OWK720909 PGG720909 PQC720909 PZY720909 QJU720909 QTQ720909 RDM720909 RNI720909 RXE720909 SHA720909 SQW720909 TAS720909 TKO720909 TUK720909 UEG720909 UOC720909 UXY720909 VHU720909 VRQ720909 WBM720909 WLI720909 WVE720909 A786445 IS786445 SO786445 ACK786445 AMG786445 AWC786445 BFY786445 BPU786445 BZQ786445 CJM786445 CTI786445 DDE786445 DNA786445 DWW786445 EGS786445 EQO786445 FAK786445 FKG786445 FUC786445 GDY786445 GNU786445 GXQ786445 HHM786445 HRI786445 IBE786445 ILA786445 IUW786445 JES786445 JOO786445 JYK786445 KIG786445 KSC786445 LBY786445 LLU786445 LVQ786445 MFM786445 MPI786445 MZE786445 NJA786445 NSW786445 OCS786445 OMO786445 OWK786445 PGG786445 PQC786445 PZY786445 QJU786445 QTQ786445 RDM786445 RNI786445 RXE786445 SHA786445 SQW786445 TAS786445 TKO786445 TUK786445 UEG786445 UOC786445 UXY786445 VHU786445 VRQ786445 WBM786445 WLI786445 WVE786445 A851981 IS851981 SO851981 ACK851981 AMG851981 AWC851981 BFY851981 BPU851981 BZQ851981 CJM851981 CTI851981 DDE851981 DNA851981 DWW851981 EGS851981 EQO851981 FAK851981 FKG851981 FUC851981 GDY851981 GNU851981 GXQ851981 HHM851981 HRI851981 IBE851981 ILA851981 IUW851981 JES851981 JOO851981 JYK851981 KIG851981 KSC851981 LBY851981 LLU851981 LVQ851981 MFM851981 MPI851981 MZE851981 NJA851981 NSW851981 OCS851981 OMO851981 OWK851981 PGG851981 PQC851981 PZY851981 QJU851981 QTQ851981 RDM851981 RNI851981 RXE851981 SHA851981 SQW851981 TAS851981 TKO851981 TUK851981 UEG851981 UOC851981 UXY851981 VHU851981 VRQ851981 WBM851981 WLI851981 WVE851981 A917517 IS917517 SO917517 ACK917517 AMG917517 AWC917517 BFY917517 BPU917517 BZQ917517 CJM917517 CTI917517 DDE917517 DNA917517 DWW917517 EGS917517 EQO917517 FAK917517 FKG917517 FUC917517 GDY917517 GNU917517 GXQ917517 HHM917517 HRI917517 IBE917517 ILA917517 IUW917517 JES917517 JOO917517 JYK917517 KIG917517 KSC917517 LBY917517 LLU917517 LVQ917517 MFM917517 MPI917517 MZE917517 NJA917517 NSW917517 OCS917517 OMO917517 OWK917517 PGG917517 PQC917517 PZY917517 QJU917517 QTQ917517 RDM917517 RNI917517 RXE917517 SHA917517 SQW917517 TAS917517 TKO917517 TUK917517 UEG917517 UOC917517 UXY917517 VHU917517 VRQ917517 WBM917517 WLI917517 WVE917517 A983053 IS983053 SO983053 ACK983053 AMG983053 AWC983053 BFY983053 BPU983053 BZQ983053 CJM983053 CTI983053 DDE983053 DNA983053 DWW983053 EGS983053 EQO983053 FAK983053 FKG983053 FUC983053 GDY983053 GNU983053 GXQ983053 HHM983053 HRI983053 IBE983053 ILA983053 IUW983053 JES983053 JOO983053 JYK983053 KIG983053 KSC983053 LBY983053 LLU983053 LVQ983053 MFM983053 MPI983053 MZE983053 NJA983053 NSW983053 OCS983053 OMO983053 OWK983053 PGG983053 PQC983053 PZY983053 QJU983053 QTQ983053 RDM983053 RNI983053 RXE983053 SHA983053 SQW983053 TAS983053 TKO983053 TUK983053 UEG983053 UOC983053 UXY983053 VHU983053 VRQ983053 WBM983053 WLI983053 WVE18:WVE38 WLI18:WLI38 WBM18:WBM38 VRQ18:VRQ38 VHU18:VHU38 UXY18:UXY38 UOC18:UOC38 UEG18:UEG38 TUK18:TUK38 TKO18:TKO38 TAS18:TAS38 SQW18:SQW38 SHA18:SHA38 RXE18:RXE38 RNI18:RNI38 RDM18:RDM38 QTQ18:QTQ38 QJU18:QJU38 PZY18:PZY38 PQC18:PQC38 PGG18:PGG38 OWK18:OWK38 OMO18:OMO38 OCS18:OCS38 NSW18:NSW38 NJA18:NJA38 MZE18:MZE38 MPI18:MPI38 MFM18:MFM38 LVQ18:LVQ38 LLU18:LLU38 LBY18:LBY38 KSC18:KSC38 KIG18:KIG38 JYK18:JYK38 JOO18:JOO38 JES18:JES38 IUW18:IUW38 ILA18:ILA38 IBE18:IBE38 HRI18:HRI38 HHM18:HHM38 GXQ18:GXQ38 GNU18:GNU38 GDY18:GDY38 FUC18:FUC38 FKG18:FKG38 FAK18:FAK38 EQO18:EQO38 EGS18:EGS38 DWW18:DWW38 DNA18:DNA38 DDE18:DDE38 CTI18:CTI38 CJM18:CJM38 BZQ18:BZQ38 BPU18:BPU38 BFY18:BFY38 AWC18:AWC38 AMG18:AMG38 ACK18:ACK38 SO18:SO38 IS18:IS38 A18:A38">
      <formula1>"1,2,3,4,5"</formula1>
    </dataValidation>
  </dataValidations>
  <pageMargins left="0.7" right="0.7" top="0.75" bottom="0.75" header="0.3" footer="0.3"/>
  <pageSetup orientation="portrait" horizontalDpi="4294967295" verticalDpi="4294967295"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2:Z151"/>
  <sheetViews>
    <sheetView zoomScale="90" zoomScaleNormal="90" workbookViewId="0">
      <selection activeCell="D35" sqref="D35"/>
    </sheetView>
  </sheetViews>
  <sheetFormatPr baseColWidth="10" defaultRowHeight="15" x14ac:dyDescent="0.25"/>
  <cols>
    <col min="1" max="1" width="3.140625" style="44" bestFit="1" customWidth="1"/>
    <col min="2" max="2" width="102.7109375" style="44" bestFit="1" customWidth="1"/>
    <col min="3" max="3" width="31.140625" style="44" customWidth="1"/>
    <col min="4" max="4" width="29.5703125" style="44" customWidth="1"/>
    <col min="5" max="5" width="25" style="44" customWidth="1"/>
    <col min="6" max="7" width="29.7109375" style="44" customWidth="1"/>
    <col min="8" max="8" width="24.5703125" style="44" customWidth="1"/>
    <col min="9" max="9" width="24" style="44" customWidth="1"/>
    <col min="10" max="10" width="20.28515625" style="44" customWidth="1"/>
    <col min="11" max="11" width="14.7109375" style="44" bestFit="1" customWidth="1"/>
    <col min="12" max="13" width="18.7109375" style="44" customWidth="1"/>
    <col min="14" max="14" width="22.140625" style="44" customWidth="1"/>
    <col min="15" max="15" width="26.140625" style="44" customWidth="1"/>
    <col min="16" max="16" width="19.5703125" style="44" bestFit="1" customWidth="1"/>
    <col min="17" max="17" width="14.5703125" style="44" customWidth="1"/>
    <col min="18" max="22" width="6.42578125" style="44" customWidth="1"/>
    <col min="23" max="251" width="11.42578125" style="44"/>
    <col min="252" max="252" width="1" style="44" customWidth="1"/>
    <col min="253" max="253" width="4.28515625" style="44" customWidth="1"/>
    <col min="254" max="254" width="34.7109375" style="44" customWidth="1"/>
    <col min="255" max="255" width="0" style="44" hidden="1" customWidth="1"/>
    <col min="256" max="256" width="20" style="44" customWidth="1"/>
    <col min="257" max="257" width="20.85546875" style="44" customWidth="1"/>
    <col min="258" max="258" width="25" style="44" customWidth="1"/>
    <col min="259" max="259" width="18.7109375" style="44" customWidth="1"/>
    <col min="260" max="260" width="29.7109375" style="44" customWidth="1"/>
    <col min="261" max="261" width="13.42578125" style="44" customWidth="1"/>
    <col min="262" max="262" width="13.85546875" style="44" customWidth="1"/>
    <col min="263" max="267" width="16.5703125" style="44" customWidth="1"/>
    <col min="268" max="268" width="20.5703125" style="44" customWidth="1"/>
    <col min="269" max="269" width="21.140625" style="44" customWidth="1"/>
    <col min="270" max="270" width="9.5703125" style="44" customWidth="1"/>
    <col min="271" max="271" width="0.42578125" style="44" customWidth="1"/>
    <col min="272" max="278" width="6.42578125" style="44" customWidth="1"/>
    <col min="279" max="507" width="11.42578125" style="44"/>
    <col min="508" max="508" width="1" style="44" customWidth="1"/>
    <col min="509" max="509" width="4.28515625" style="44" customWidth="1"/>
    <col min="510" max="510" width="34.7109375" style="44" customWidth="1"/>
    <col min="511" max="511" width="0" style="44" hidden="1" customWidth="1"/>
    <col min="512" max="512" width="20" style="44" customWidth="1"/>
    <col min="513" max="513" width="20.85546875" style="44" customWidth="1"/>
    <col min="514" max="514" width="25" style="44" customWidth="1"/>
    <col min="515" max="515" width="18.7109375" style="44" customWidth="1"/>
    <col min="516" max="516" width="29.7109375" style="44" customWidth="1"/>
    <col min="517" max="517" width="13.42578125" style="44" customWidth="1"/>
    <col min="518" max="518" width="13.85546875" style="44" customWidth="1"/>
    <col min="519" max="523" width="16.5703125" style="44" customWidth="1"/>
    <col min="524" max="524" width="20.5703125" style="44" customWidth="1"/>
    <col min="525" max="525" width="21.140625" style="44" customWidth="1"/>
    <col min="526" max="526" width="9.5703125" style="44" customWidth="1"/>
    <col min="527" max="527" width="0.42578125" style="44" customWidth="1"/>
    <col min="528" max="534" width="6.42578125" style="44" customWidth="1"/>
    <col min="535" max="763" width="11.42578125" style="44"/>
    <col min="764" max="764" width="1" style="44" customWidth="1"/>
    <col min="765" max="765" width="4.28515625" style="44" customWidth="1"/>
    <col min="766" max="766" width="34.7109375" style="44" customWidth="1"/>
    <col min="767" max="767" width="0" style="44" hidden="1" customWidth="1"/>
    <col min="768" max="768" width="20" style="44" customWidth="1"/>
    <col min="769" max="769" width="20.85546875" style="44" customWidth="1"/>
    <col min="770" max="770" width="25" style="44" customWidth="1"/>
    <col min="771" max="771" width="18.7109375" style="44" customWidth="1"/>
    <col min="772" max="772" width="29.7109375" style="44" customWidth="1"/>
    <col min="773" max="773" width="13.42578125" style="44" customWidth="1"/>
    <col min="774" max="774" width="13.85546875" style="44" customWidth="1"/>
    <col min="775" max="779" width="16.5703125" style="44" customWidth="1"/>
    <col min="780" max="780" width="20.5703125" style="44" customWidth="1"/>
    <col min="781" max="781" width="21.140625" style="44" customWidth="1"/>
    <col min="782" max="782" width="9.5703125" style="44" customWidth="1"/>
    <col min="783" max="783" width="0.42578125" style="44" customWidth="1"/>
    <col min="784" max="790" width="6.42578125" style="44" customWidth="1"/>
    <col min="791" max="1019" width="11.42578125" style="44"/>
    <col min="1020" max="1020" width="1" style="44" customWidth="1"/>
    <col min="1021" max="1021" width="4.28515625" style="44" customWidth="1"/>
    <col min="1022" max="1022" width="34.7109375" style="44" customWidth="1"/>
    <col min="1023" max="1023" width="0" style="44" hidden="1" customWidth="1"/>
    <col min="1024" max="1024" width="20" style="44" customWidth="1"/>
    <col min="1025" max="1025" width="20.85546875" style="44" customWidth="1"/>
    <col min="1026" max="1026" width="25" style="44" customWidth="1"/>
    <col min="1027" max="1027" width="18.7109375" style="44" customWidth="1"/>
    <col min="1028" max="1028" width="29.7109375" style="44" customWidth="1"/>
    <col min="1029" max="1029" width="13.42578125" style="44" customWidth="1"/>
    <col min="1030" max="1030" width="13.85546875" style="44" customWidth="1"/>
    <col min="1031" max="1035" width="16.5703125" style="44" customWidth="1"/>
    <col min="1036" max="1036" width="20.5703125" style="44" customWidth="1"/>
    <col min="1037" max="1037" width="21.140625" style="44" customWidth="1"/>
    <col min="1038" max="1038" width="9.5703125" style="44" customWidth="1"/>
    <col min="1039" max="1039" width="0.42578125" style="44" customWidth="1"/>
    <col min="1040" max="1046" width="6.42578125" style="44" customWidth="1"/>
    <col min="1047" max="1275" width="11.42578125" style="44"/>
    <col min="1276" max="1276" width="1" style="44" customWidth="1"/>
    <col min="1277" max="1277" width="4.28515625" style="44" customWidth="1"/>
    <col min="1278" max="1278" width="34.7109375" style="44" customWidth="1"/>
    <col min="1279" max="1279" width="0" style="44" hidden="1" customWidth="1"/>
    <col min="1280" max="1280" width="20" style="44" customWidth="1"/>
    <col min="1281" max="1281" width="20.85546875" style="44" customWidth="1"/>
    <col min="1282" max="1282" width="25" style="44" customWidth="1"/>
    <col min="1283" max="1283" width="18.7109375" style="44" customWidth="1"/>
    <col min="1284" max="1284" width="29.7109375" style="44" customWidth="1"/>
    <col min="1285" max="1285" width="13.42578125" style="44" customWidth="1"/>
    <col min="1286" max="1286" width="13.85546875" style="44" customWidth="1"/>
    <col min="1287" max="1291" width="16.5703125" style="44" customWidth="1"/>
    <col min="1292" max="1292" width="20.5703125" style="44" customWidth="1"/>
    <col min="1293" max="1293" width="21.140625" style="44" customWidth="1"/>
    <col min="1294" max="1294" width="9.5703125" style="44" customWidth="1"/>
    <col min="1295" max="1295" width="0.42578125" style="44" customWidth="1"/>
    <col min="1296" max="1302" width="6.42578125" style="44" customWidth="1"/>
    <col min="1303" max="1531" width="11.42578125" style="44"/>
    <col min="1532" max="1532" width="1" style="44" customWidth="1"/>
    <col min="1533" max="1533" width="4.28515625" style="44" customWidth="1"/>
    <col min="1534" max="1534" width="34.7109375" style="44" customWidth="1"/>
    <col min="1535" max="1535" width="0" style="44" hidden="1" customWidth="1"/>
    <col min="1536" max="1536" width="20" style="44" customWidth="1"/>
    <col min="1537" max="1537" width="20.85546875" style="44" customWidth="1"/>
    <col min="1538" max="1538" width="25" style="44" customWidth="1"/>
    <col min="1539" max="1539" width="18.7109375" style="44" customWidth="1"/>
    <col min="1540" max="1540" width="29.7109375" style="44" customWidth="1"/>
    <col min="1541" max="1541" width="13.42578125" style="44" customWidth="1"/>
    <col min="1542" max="1542" width="13.85546875" style="44" customWidth="1"/>
    <col min="1543" max="1547" width="16.5703125" style="44" customWidth="1"/>
    <col min="1548" max="1548" width="20.5703125" style="44" customWidth="1"/>
    <col min="1549" max="1549" width="21.140625" style="44" customWidth="1"/>
    <col min="1550" max="1550" width="9.5703125" style="44" customWidth="1"/>
    <col min="1551" max="1551" width="0.42578125" style="44" customWidth="1"/>
    <col min="1552" max="1558" width="6.42578125" style="44" customWidth="1"/>
    <col min="1559" max="1787" width="11.42578125" style="44"/>
    <col min="1788" max="1788" width="1" style="44" customWidth="1"/>
    <col min="1789" max="1789" width="4.28515625" style="44" customWidth="1"/>
    <col min="1790" max="1790" width="34.7109375" style="44" customWidth="1"/>
    <col min="1791" max="1791" width="0" style="44" hidden="1" customWidth="1"/>
    <col min="1792" max="1792" width="20" style="44" customWidth="1"/>
    <col min="1793" max="1793" width="20.85546875" style="44" customWidth="1"/>
    <col min="1794" max="1794" width="25" style="44" customWidth="1"/>
    <col min="1795" max="1795" width="18.7109375" style="44" customWidth="1"/>
    <col min="1796" max="1796" width="29.7109375" style="44" customWidth="1"/>
    <col min="1797" max="1797" width="13.42578125" style="44" customWidth="1"/>
    <col min="1798" max="1798" width="13.85546875" style="44" customWidth="1"/>
    <col min="1799" max="1803" width="16.5703125" style="44" customWidth="1"/>
    <col min="1804" max="1804" width="20.5703125" style="44" customWidth="1"/>
    <col min="1805" max="1805" width="21.140625" style="44" customWidth="1"/>
    <col min="1806" max="1806" width="9.5703125" style="44" customWidth="1"/>
    <col min="1807" max="1807" width="0.42578125" style="44" customWidth="1"/>
    <col min="1808" max="1814" width="6.42578125" style="44" customWidth="1"/>
    <col min="1815" max="2043" width="11.42578125" style="44"/>
    <col min="2044" max="2044" width="1" style="44" customWidth="1"/>
    <col min="2045" max="2045" width="4.28515625" style="44" customWidth="1"/>
    <col min="2046" max="2046" width="34.7109375" style="44" customWidth="1"/>
    <col min="2047" max="2047" width="0" style="44" hidden="1" customWidth="1"/>
    <col min="2048" max="2048" width="20" style="44" customWidth="1"/>
    <col min="2049" max="2049" width="20.85546875" style="44" customWidth="1"/>
    <col min="2050" max="2050" width="25" style="44" customWidth="1"/>
    <col min="2051" max="2051" width="18.7109375" style="44" customWidth="1"/>
    <col min="2052" max="2052" width="29.7109375" style="44" customWidth="1"/>
    <col min="2053" max="2053" width="13.42578125" style="44" customWidth="1"/>
    <col min="2054" max="2054" width="13.85546875" style="44" customWidth="1"/>
    <col min="2055" max="2059" width="16.5703125" style="44" customWidth="1"/>
    <col min="2060" max="2060" width="20.5703125" style="44" customWidth="1"/>
    <col min="2061" max="2061" width="21.140625" style="44" customWidth="1"/>
    <col min="2062" max="2062" width="9.5703125" style="44" customWidth="1"/>
    <col min="2063" max="2063" width="0.42578125" style="44" customWidth="1"/>
    <col min="2064" max="2070" width="6.42578125" style="44" customWidth="1"/>
    <col min="2071" max="2299" width="11.42578125" style="44"/>
    <col min="2300" max="2300" width="1" style="44" customWidth="1"/>
    <col min="2301" max="2301" width="4.28515625" style="44" customWidth="1"/>
    <col min="2302" max="2302" width="34.7109375" style="44" customWidth="1"/>
    <col min="2303" max="2303" width="0" style="44" hidden="1" customWidth="1"/>
    <col min="2304" max="2304" width="20" style="44" customWidth="1"/>
    <col min="2305" max="2305" width="20.85546875" style="44" customWidth="1"/>
    <col min="2306" max="2306" width="25" style="44" customWidth="1"/>
    <col min="2307" max="2307" width="18.7109375" style="44" customWidth="1"/>
    <col min="2308" max="2308" width="29.7109375" style="44" customWidth="1"/>
    <col min="2309" max="2309" width="13.42578125" style="44" customWidth="1"/>
    <col min="2310" max="2310" width="13.85546875" style="44" customWidth="1"/>
    <col min="2311" max="2315" width="16.5703125" style="44" customWidth="1"/>
    <col min="2316" max="2316" width="20.5703125" style="44" customWidth="1"/>
    <col min="2317" max="2317" width="21.140625" style="44" customWidth="1"/>
    <col min="2318" max="2318" width="9.5703125" style="44" customWidth="1"/>
    <col min="2319" max="2319" width="0.42578125" style="44" customWidth="1"/>
    <col min="2320" max="2326" width="6.42578125" style="44" customWidth="1"/>
    <col min="2327" max="2555" width="11.42578125" style="44"/>
    <col min="2556" max="2556" width="1" style="44" customWidth="1"/>
    <col min="2557" max="2557" width="4.28515625" style="44" customWidth="1"/>
    <col min="2558" max="2558" width="34.7109375" style="44" customWidth="1"/>
    <col min="2559" max="2559" width="0" style="44" hidden="1" customWidth="1"/>
    <col min="2560" max="2560" width="20" style="44" customWidth="1"/>
    <col min="2561" max="2561" width="20.85546875" style="44" customWidth="1"/>
    <col min="2562" max="2562" width="25" style="44" customWidth="1"/>
    <col min="2563" max="2563" width="18.7109375" style="44" customWidth="1"/>
    <col min="2564" max="2564" width="29.7109375" style="44" customWidth="1"/>
    <col min="2565" max="2565" width="13.42578125" style="44" customWidth="1"/>
    <col min="2566" max="2566" width="13.85546875" style="44" customWidth="1"/>
    <col min="2567" max="2571" width="16.5703125" style="44" customWidth="1"/>
    <col min="2572" max="2572" width="20.5703125" style="44" customWidth="1"/>
    <col min="2573" max="2573" width="21.140625" style="44" customWidth="1"/>
    <col min="2574" max="2574" width="9.5703125" style="44" customWidth="1"/>
    <col min="2575" max="2575" width="0.42578125" style="44" customWidth="1"/>
    <col min="2576" max="2582" width="6.42578125" style="44" customWidth="1"/>
    <col min="2583" max="2811" width="11.42578125" style="44"/>
    <col min="2812" max="2812" width="1" style="44" customWidth="1"/>
    <col min="2813" max="2813" width="4.28515625" style="44" customWidth="1"/>
    <col min="2814" max="2814" width="34.7109375" style="44" customWidth="1"/>
    <col min="2815" max="2815" width="0" style="44" hidden="1" customWidth="1"/>
    <col min="2816" max="2816" width="20" style="44" customWidth="1"/>
    <col min="2817" max="2817" width="20.85546875" style="44" customWidth="1"/>
    <col min="2818" max="2818" width="25" style="44" customWidth="1"/>
    <col min="2819" max="2819" width="18.7109375" style="44" customWidth="1"/>
    <col min="2820" max="2820" width="29.7109375" style="44" customWidth="1"/>
    <col min="2821" max="2821" width="13.42578125" style="44" customWidth="1"/>
    <col min="2822" max="2822" width="13.85546875" style="44" customWidth="1"/>
    <col min="2823" max="2827" width="16.5703125" style="44" customWidth="1"/>
    <col min="2828" max="2828" width="20.5703125" style="44" customWidth="1"/>
    <col min="2829" max="2829" width="21.140625" style="44" customWidth="1"/>
    <col min="2830" max="2830" width="9.5703125" style="44" customWidth="1"/>
    <col min="2831" max="2831" width="0.42578125" style="44" customWidth="1"/>
    <col min="2832" max="2838" width="6.42578125" style="44" customWidth="1"/>
    <col min="2839" max="3067" width="11.42578125" style="44"/>
    <col min="3068" max="3068" width="1" style="44" customWidth="1"/>
    <col min="3069" max="3069" width="4.28515625" style="44" customWidth="1"/>
    <col min="3070" max="3070" width="34.7109375" style="44" customWidth="1"/>
    <col min="3071" max="3071" width="0" style="44" hidden="1" customWidth="1"/>
    <col min="3072" max="3072" width="20" style="44" customWidth="1"/>
    <col min="3073" max="3073" width="20.85546875" style="44" customWidth="1"/>
    <col min="3074" max="3074" width="25" style="44" customWidth="1"/>
    <col min="3075" max="3075" width="18.7109375" style="44" customWidth="1"/>
    <col min="3076" max="3076" width="29.7109375" style="44" customWidth="1"/>
    <col min="3077" max="3077" width="13.42578125" style="44" customWidth="1"/>
    <col min="3078" max="3078" width="13.85546875" style="44" customWidth="1"/>
    <col min="3079" max="3083" width="16.5703125" style="44" customWidth="1"/>
    <col min="3084" max="3084" width="20.5703125" style="44" customWidth="1"/>
    <col min="3085" max="3085" width="21.140625" style="44" customWidth="1"/>
    <col min="3086" max="3086" width="9.5703125" style="44" customWidth="1"/>
    <col min="3087" max="3087" width="0.42578125" style="44" customWidth="1"/>
    <col min="3088" max="3094" width="6.42578125" style="44" customWidth="1"/>
    <col min="3095" max="3323" width="11.42578125" style="44"/>
    <col min="3324" max="3324" width="1" style="44" customWidth="1"/>
    <col min="3325" max="3325" width="4.28515625" style="44" customWidth="1"/>
    <col min="3326" max="3326" width="34.7109375" style="44" customWidth="1"/>
    <col min="3327" max="3327" width="0" style="44" hidden="1" customWidth="1"/>
    <col min="3328" max="3328" width="20" style="44" customWidth="1"/>
    <col min="3329" max="3329" width="20.85546875" style="44" customWidth="1"/>
    <col min="3330" max="3330" width="25" style="44" customWidth="1"/>
    <col min="3331" max="3331" width="18.7109375" style="44" customWidth="1"/>
    <col min="3332" max="3332" width="29.7109375" style="44" customWidth="1"/>
    <col min="3333" max="3333" width="13.42578125" style="44" customWidth="1"/>
    <col min="3334" max="3334" width="13.85546875" style="44" customWidth="1"/>
    <col min="3335" max="3339" width="16.5703125" style="44" customWidth="1"/>
    <col min="3340" max="3340" width="20.5703125" style="44" customWidth="1"/>
    <col min="3341" max="3341" width="21.140625" style="44" customWidth="1"/>
    <col min="3342" max="3342" width="9.5703125" style="44" customWidth="1"/>
    <col min="3343" max="3343" width="0.42578125" style="44" customWidth="1"/>
    <col min="3344" max="3350" width="6.42578125" style="44" customWidth="1"/>
    <col min="3351" max="3579" width="11.42578125" style="44"/>
    <col min="3580" max="3580" width="1" style="44" customWidth="1"/>
    <col min="3581" max="3581" width="4.28515625" style="44" customWidth="1"/>
    <col min="3582" max="3582" width="34.7109375" style="44" customWidth="1"/>
    <col min="3583" max="3583" width="0" style="44" hidden="1" customWidth="1"/>
    <col min="3584" max="3584" width="20" style="44" customWidth="1"/>
    <col min="3585" max="3585" width="20.85546875" style="44" customWidth="1"/>
    <col min="3586" max="3586" width="25" style="44" customWidth="1"/>
    <col min="3587" max="3587" width="18.7109375" style="44" customWidth="1"/>
    <col min="3588" max="3588" width="29.7109375" style="44" customWidth="1"/>
    <col min="3589" max="3589" width="13.42578125" style="44" customWidth="1"/>
    <col min="3590" max="3590" width="13.85546875" style="44" customWidth="1"/>
    <col min="3591" max="3595" width="16.5703125" style="44" customWidth="1"/>
    <col min="3596" max="3596" width="20.5703125" style="44" customWidth="1"/>
    <col min="3597" max="3597" width="21.140625" style="44" customWidth="1"/>
    <col min="3598" max="3598" width="9.5703125" style="44" customWidth="1"/>
    <col min="3599" max="3599" width="0.42578125" style="44" customWidth="1"/>
    <col min="3600" max="3606" width="6.42578125" style="44" customWidth="1"/>
    <col min="3607" max="3835" width="11.42578125" style="44"/>
    <col min="3836" max="3836" width="1" style="44" customWidth="1"/>
    <col min="3837" max="3837" width="4.28515625" style="44" customWidth="1"/>
    <col min="3838" max="3838" width="34.7109375" style="44" customWidth="1"/>
    <col min="3839" max="3839" width="0" style="44" hidden="1" customWidth="1"/>
    <col min="3840" max="3840" width="20" style="44" customWidth="1"/>
    <col min="3841" max="3841" width="20.85546875" style="44" customWidth="1"/>
    <col min="3842" max="3842" width="25" style="44" customWidth="1"/>
    <col min="3843" max="3843" width="18.7109375" style="44" customWidth="1"/>
    <col min="3844" max="3844" width="29.7109375" style="44" customWidth="1"/>
    <col min="3845" max="3845" width="13.42578125" style="44" customWidth="1"/>
    <col min="3846" max="3846" width="13.85546875" style="44" customWidth="1"/>
    <col min="3847" max="3851" width="16.5703125" style="44" customWidth="1"/>
    <col min="3852" max="3852" width="20.5703125" style="44" customWidth="1"/>
    <col min="3853" max="3853" width="21.140625" style="44" customWidth="1"/>
    <col min="3854" max="3854" width="9.5703125" style="44" customWidth="1"/>
    <col min="3855" max="3855" width="0.42578125" style="44" customWidth="1"/>
    <col min="3856" max="3862" width="6.42578125" style="44" customWidth="1"/>
    <col min="3863" max="4091" width="11.42578125" style="44"/>
    <col min="4092" max="4092" width="1" style="44" customWidth="1"/>
    <col min="4093" max="4093" width="4.28515625" style="44" customWidth="1"/>
    <col min="4094" max="4094" width="34.7109375" style="44" customWidth="1"/>
    <col min="4095" max="4095" width="0" style="44" hidden="1" customWidth="1"/>
    <col min="4096" max="4096" width="20" style="44" customWidth="1"/>
    <col min="4097" max="4097" width="20.85546875" style="44" customWidth="1"/>
    <col min="4098" max="4098" width="25" style="44" customWidth="1"/>
    <col min="4099" max="4099" width="18.7109375" style="44" customWidth="1"/>
    <col min="4100" max="4100" width="29.7109375" style="44" customWidth="1"/>
    <col min="4101" max="4101" width="13.42578125" style="44" customWidth="1"/>
    <col min="4102" max="4102" width="13.85546875" style="44" customWidth="1"/>
    <col min="4103" max="4107" width="16.5703125" style="44" customWidth="1"/>
    <col min="4108" max="4108" width="20.5703125" style="44" customWidth="1"/>
    <col min="4109" max="4109" width="21.140625" style="44" customWidth="1"/>
    <col min="4110" max="4110" width="9.5703125" style="44" customWidth="1"/>
    <col min="4111" max="4111" width="0.42578125" style="44" customWidth="1"/>
    <col min="4112" max="4118" width="6.42578125" style="44" customWidth="1"/>
    <col min="4119" max="4347" width="11.42578125" style="44"/>
    <col min="4348" max="4348" width="1" style="44" customWidth="1"/>
    <col min="4349" max="4349" width="4.28515625" style="44" customWidth="1"/>
    <col min="4350" max="4350" width="34.7109375" style="44" customWidth="1"/>
    <col min="4351" max="4351" width="0" style="44" hidden="1" customWidth="1"/>
    <col min="4352" max="4352" width="20" style="44" customWidth="1"/>
    <col min="4353" max="4353" width="20.85546875" style="44" customWidth="1"/>
    <col min="4354" max="4354" width="25" style="44" customWidth="1"/>
    <col min="4355" max="4355" width="18.7109375" style="44" customWidth="1"/>
    <col min="4356" max="4356" width="29.7109375" style="44" customWidth="1"/>
    <col min="4357" max="4357" width="13.42578125" style="44" customWidth="1"/>
    <col min="4358" max="4358" width="13.85546875" style="44" customWidth="1"/>
    <col min="4359" max="4363" width="16.5703125" style="44" customWidth="1"/>
    <col min="4364" max="4364" width="20.5703125" style="44" customWidth="1"/>
    <col min="4365" max="4365" width="21.140625" style="44" customWidth="1"/>
    <col min="4366" max="4366" width="9.5703125" style="44" customWidth="1"/>
    <col min="4367" max="4367" width="0.42578125" style="44" customWidth="1"/>
    <col min="4368" max="4374" width="6.42578125" style="44" customWidth="1"/>
    <col min="4375" max="4603" width="11.42578125" style="44"/>
    <col min="4604" max="4604" width="1" style="44" customWidth="1"/>
    <col min="4605" max="4605" width="4.28515625" style="44" customWidth="1"/>
    <col min="4606" max="4606" width="34.7109375" style="44" customWidth="1"/>
    <col min="4607" max="4607" width="0" style="44" hidden="1" customWidth="1"/>
    <col min="4608" max="4608" width="20" style="44" customWidth="1"/>
    <col min="4609" max="4609" width="20.85546875" style="44" customWidth="1"/>
    <col min="4610" max="4610" width="25" style="44" customWidth="1"/>
    <col min="4611" max="4611" width="18.7109375" style="44" customWidth="1"/>
    <col min="4612" max="4612" width="29.7109375" style="44" customWidth="1"/>
    <col min="4613" max="4613" width="13.42578125" style="44" customWidth="1"/>
    <col min="4614" max="4614" width="13.85546875" style="44" customWidth="1"/>
    <col min="4615" max="4619" width="16.5703125" style="44" customWidth="1"/>
    <col min="4620" max="4620" width="20.5703125" style="44" customWidth="1"/>
    <col min="4621" max="4621" width="21.140625" style="44" customWidth="1"/>
    <col min="4622" max="4622" width="9.5703125" style="44" customWidth="1"/>
    <col min="4623" max="4623" width="0.42578125" style="44" customWidth="1"/>
    <col min="4624" max="4630" width="6.42578125" style="44" customWidth="1"/>
    <col min="4631" max="4859" width="11.42578125" style="44"/>
    <col min="4860" max="4860" width="1" style="44" customWidth="1"/>
    <col min="4861" max="4861" width="4.28515625" style="44" customWidth="1"/>
    <col min="4862" max="4862" width="34.7109375" style="44" customWidth="1"/>
    <col min="4863" max="4863" width="0" style="44" hidden="1" customWidth="1"/>
    <col min="4864" max="4864" width="20" style="44" customWidth="1"/>
    <col min="4865" max="4865" width="20.85546875" style="44" customWidth="1"/>
    <col min="4866" max="4866" width="25" style="44" customWidth="1"/>
    <col min="4867" max="4867" width="18.7109375" style="44" customWidth="1"/>
    <col min="4868" max="4868" width="29.7109375" style="44" customWidth="1"/>
    <col min="4869" max="4869" width="13.42578125" style="44" customWidth="1"/>
    <col min="4870" max="4870" width="13.85546875" style="44" customWidth="1"/>
    <col min="4871" max="4875" width="16.5703125" style="44" customWidth="1"/>
    <col min="4876" max="4876" width="20.5703125" style="44" customWidth="1"/>
    <col min="4877" max="4877" width="21.140625" style="44" customWidth="1"/>
    <col min="4878" max="4878" width="9.5703125" style="44" customWidth="1"/>
    <col min="4879" max="4879" width="0.42578125" style="44" customWidth="1"/>
    <col min="4880" max="4886" width="6.42578125" style="44" customWidth="1"/>
    <col min="4887" max="5115" width="11.42578125" style="44"/>
    <col min="5116" max="5116" width="1" style="44" customWidth="1"/>
    <col min="5117" max="5117" width="4.28515625" style="44" customWidth="1"/>
    <col min="5118" max="5118" width="34.7109375" style="44" customWidth="1"/>
    <col min="5119" max="5119" width="0" style="44" hidden="1" customWidth="1"/>
    <col min="5120" max="5120" width="20" style="44" customWidth="1"/>
    <col min="5121" max="5121" width="20.85546875" style="44" customWidth="1"/>
    <col min="5122" max="5122" width="25" style="44" customWidth="1"/>
    <col min="5123" max="5123" width="18.7109375" style="44" customWidth="1"/>
    <col min="5124" max="5124" width="29.7109375" style="44" customWidth="1"/>
    <col min="5125" max="5125" width="13.42578125" style="44" customWidth="1"/>
    <col min="5126" max="5126" width="13.85546875" style="44" customWidth="1"/>
    <col min="5127" max="5131" width="16.5703125" style="44" customWidth="1"/>
    <col min="5132" max="5132" width="20.5703125" style="44" customWidth="1"/>
    <col min="5133" max="5133" width="21.140625" style="44" customWidth="1"/>
    <col min="5134" max="5134" width="9.5703125" style="44" customWidth="1"/>
    <col min="5135" max="5135" width="0.42578125" style="44" customWidth="1"/>
    <col min="5136" max="5142" width="6.42578125" style="44" customWidth="1"/>
    <col min="5143" max="5371" width="11.42578125" style="44"/>
    <col min="5372" max="5372" width="1" style="44" customWidth="1"/>
    <col min="5373" max="5373" width="4.28515625" style="44" customWidth="1"/>
    <col min="5374" max="5374" width="34.7109375" style="44" customWidth="1"/>
    <col min="5375" max="5375" width="0" style="44" hidden="1" customWidth="1"/>
    <col min="5376" max="5376" width="20" style="44" customWidth="1"/>
    <col min="5377" max="5377" width="20.85546875" style="44" customWidth="1"/>
    <col min="5378" max="5378" width="25" style="44" customWidth="1"/>
    <col min="5379" max="5379" width="18.7109375" style="44" customWidth="1"/>
    <col min="5380" max="5380" width="29.7109375" style="44" customWidth="1"/>
    <col min="5381" max="5381" width="13.42578125" style="44" customWidth="1"/>
    <col min="5382" max="5382" width="13.85546875" style="44" customWidth="1"/>
    <col min="5383" max="5387" width="16.5703125" style="44" customWidth="1"/>
    <col min="5388" max="5388" width="20.5703125" style="44" customWidth="1"/>
    <col min="5389" max="5389" width="21.140625" style="44" customWidth="1"/>
    <col min="5390" max="5390" width="9.5703125" style="44" customWidth="1"/>
    <col min="5391" max="5391" width="0.42578125" style="44" customWidth="1"/>
    <col min="5392" max="5398" width="6.42578125" style="44" customWidth="1"/>
    <col min="5399" max="5627" width="11.42578125" style="44"/>
    <col min="5628" max="5628" width="1" style="44" customWidth="1"/>
    <col min="5629" max="5629" width="4.28515625" style="44" customWidth="1"/>
    <col min="5630" max="5630" width="34.7109375" style="44" customWidth="1"/>
    <col min="5631" max="5631" width="0" style="44" hidden="1" customWidth="1"/>
    <col min="5632" max="5632" width="20" style="44" customWidth="1"/>
    <col min="5633" max="5633" width="20.85546875" style="44" customWidth="1"/>
    <col min="5634" max="5634" width="25" style="44" customWidth="1"/>
    <col min="5635" max="5635" width="18.7109375" style="44" customWidth="1"/>
    <col min="5636" max="5636" width="29.7109375" style="44" customWidth="1"/>
    <col min="5637" max="5637" width="13.42578125" style="44" customWidth="1"/>
    <col min="5638" max="5638" width="13.85546875" style="44" customWidth="1"/>
    <col min="5639" max="5643" width="16.5703125" style="44" customWidth="1"/>
    <col min="5644" max="5644" width="20.5703125" style="44" customWidth="1"/>
    <col min="5645" max="5645" width="21.140625" style="44" customWidth="1"/>
    <col min="5646" max="5646" width="9.5703125" style="44" customWidth="1"/>
    <col min="5647" max="5647" width="0.42578125" style="44" customWidth="1"/>
    <col min="5648" max="5654" width="6.42578125" style="44" customWidth="1"/>
    <col min="5655" max="5883" width="11.42578125" style="44"/>
    <col min="5884" max="5884" width="1" style="44" customWidth="1"/>
    <col min="5885" max="5885" width="4.28515625" style="44" customWidth="1"/>
    <col min="5886" max="5886" width="34.7109375" style="44" customWidth="1"/>
    <col min="5887" max="5887" width="0" style="44" hidden="1" customWidth="1"/>
    <col min="5888" max="5888" width="20" style="44" customWidth="1"/>
    <col min="5889" max="5889" width="20.85546875" style="44" customWidth="1"/>
    <col min="5890" max="5890" width="25" style="44" customWidth="1"/>
    <col min="5891" max="5891" width="18.7109375" style="44" customWidth="1"/>
    <col min="5892" max="5892" width="29.7109375" style="44" customWidth="1"/>
    <col min="5893" max="5893" width="13.42578125" style="44" customWidth="1"/>
    <col min="5894" max="5894" width="13.85546875" style="44" customWidth="1"/>
    <col min="5895" max="5899" width="16.5703125" style="44" customWidth="1"/>
    <col min="5900" max="5900" width="20.5703125" style="44" customWidth="1"/>
    <col min="5901" max="5901" width="21.140625" style="44" customWidth="1"/>
    <col min="5902" max="5902" width="9.5703125" style="44" customWidth="1"/>
    <col min="5903" max="5903" width="0.42578125" style="44" customWidth="1"/>
    <col min="5904" max="5910" width="6.42578125" style="44" customWidth="1"/>
    <col min="5911" max="6139" width="11.42578125" style="44"/>
    <col min="6140" max="6140" width="1" style="44" customWidth="1"/>
    <col min="6141" max="6141" width="4.28515625" style="44" customWidth="1"/>
    <col min="6142" max="6142" width="34.7109375" style="44" customWidth="1"/>
    <col min="6143" max="6143" width="0" style="44" hidden="1" customWidth="1"/>
    <col min="6144" max="6144" width="20" style="44" customWidth="1"/>
    <col min="6145" max="6145" width="20.85546875" style="44" customWidth="1"/>
    <col min="6146" max="6146" width="25" style="44" customWidth="1"/>
    <col min="6147" max="6147" width="18.7109375" style="44" customWidth="1"/>
    <col min="6148" max="6148" width="29.7109375" style="44" customWidth="1"/>
    <col min="6149" max="6149" width="13.42578125" style="44" customWidth="1"/>
    <col min="6150" max="6150" width="13.85546875" style="44" customWidth="1"/>
    <col min="6151" max="6155" width="16.5703125" style="44" customWidth="1"/>
    <col min="6156" max="6156" width="20.5703125" style="44" customWidth="1"/>
    <col min="6157" max="6157" width="21.140625" style="44" customWidth="1"/>
    <col min="6158" max="6158" width="9.5703125" style="44" customWidth="1"/>
    <col min="6159" max="6159" width="0.42578125" style="44" customWidth="1"/>
    <col min="6160" max="6166" width="6.42578125" style="44" customWidth="1"/>
    <col min="6167" max="6395" width="11.42578125" style="44"/>
    <col min="6396" max="6396" width="1" style="44" customWidth="1"/>
    <col min="6397" max="6397" width="4.28515625" style="44" customWidth="1"/>
    <col min="6398" max="6398" width="34.7109375" style="44" customWidth="1"/>
    <col min="6399" max="6399" width="0" style="44" hidden="1" customWidth="1"/>
    <col min="6400" max="6400" width="20" style="44" customWidth="1"/>
    <col min="6401" max="6401" width="20.85546875" style="44" customWidth="1"/>
    <col min="6402" max="6402" width="25" style="44" customWidth="1"/>
    <col min="6403" max="6403" width="18.7109375" style="44" customWidth="1"/>
    <col min="6404" max="6404" width="29.7109375" style="44" customWidth="1"/>
    <col min="6405" max="6405" width="13.42578125" style="44" customWidth="1"/>
    <col min="6406" max="6406" width="13.85546875" style="44" customWidth="1"/>
    <col min="6407" max="6411" width="16.5703125" style="44" customWidth="1"/>
    <col min="6412" max="6412" width="20.5703125" style="44" customWidth="1"/>
    <col min="6413" max="6413" width="21.140625" style="44" customWidth="1"/>
    <col min="6414" max="6414" width="9.5703125" style="44" customWidth="1"/>
    <col min="6415" max="6415" width="0.42578125" style="44" customWidth="1"/>
    <col min="6416" max="6422" width="6.42578125" style="44" customWidth="1"/>
    <col min="6423" max="6651" width="11.42578125" style="44"/>
    <col min="6652" max="6652" width="1" style="44" customWidth="1"/>
    <col min="6653" max="6653" width="4.28515625" style="44" customWidth="1"/>
    <col min="6654" max="6654" width="34.7109375" style="44" customWidth="1"/>
    <col min="6655" max="6655" width="0" style="44" hidden="1" customWidth="1"/>
    <col min="6656" max="6656" width="20" style="44" customWidth="1"/>
    <col min="6657" max="6657" width="20.85546875" style="44" customWidth="1"/>
    <col min="6658" max="6658" width="25" style="44" customWidth="1"/>
    <col min="6659" max="6659" width="18.7109375" style="44" customWidth="1"/>
    <col min="6660" max="6660" width="29.7109375" style="44" customWidth="1"/>
    <col min="6661" max="6661" width="13.42578125" style="44" customWidth="1"/>
    <col min="6662" max="6662" width="13.85546875" style="44" customWidth="1"/>
    <col min="6663" max="6667" width="16.5703125" style="44" customWidth="1"/>
    <col min="6668" max="6668" width="20.5703125" style="44" customWidth="1"/>
    <col min="6669" max="6669" width="21.140625" style="44" customWidth="1"/>
    <col min="6670" max="6670" width="9.5703125" style="44" customWidth="1"/>
    <col min="6671" max="6671" width="0.42578125" style="44" customWidth="1"/>
    <col min="6672" max="6678" width="6.42578125" style="44" customWidth="1"/>
    <col min="6679" max="6907" width="11.42578125" style="44"/>
    <col min="6908" max="6908" width="1" style="44" customWidth="1"/>
    <col min="6909" max="6909" width="4.28515625" style="44" customWidth="1"/>
    <col min="6910" max="6910" width="34.7109375" style="44" customWidth="1"/>
    <col min="6911" max="6911" width="0" style="44" hidden="1" customWidth="1"/>
    <col min="6912" max="6912" width="20" style="44" customWidth="1"/>
    <col min="6913" max="6913" width="20.85546875" style="44" customWidth="1"/>
    <col min="6914" max="6914" width="25" style="44" customWidth="1"/>
    <col min="6915" max="6915" width="18.7109375" style="44" customWidth="1"/>
    <col min="6916" max="6916" width="29.7109375" style="44" customWidth="1"/>
    <col min="6917" max="6917" width="13.42578125" style="44" customWidth="1"/>
    <col min="6918" max="6918" width="13.85546875" style="44" customWidth="1"/>
    <col min="6919" max="6923" width="16.5703125" style="44" customWidth="1"/>
    <col min="6924" max="6924" width="20.5703125" style="44" customWidth="1"/>
    <col min="6925" max="6925" width="21.140625" style="44" customWidth="1"/>
    <col min="6926" max="6926" width="9.5703125" style="44" customWidth="1"/>
    <col min="6927" max="6927" width="0.42578125" style="44" customWidth="1"/>
    <col min="6928" max="6934" width="6.42578125" style="44" customWidth="1"/>
    <col min="6935" max="7163" width="11.42578125" style="44"/>
    <col min="7164" max="7164" width="1" style="44" customWidth="1"/>
    <col min="7165" max="7165" width="4.28515625" style="44" customWidth="1"/>
    <col min="7166" max="7166" width="34.7109375" style="44" customWidth="1"/>
    <col min="7167" max="7167" width="0" style="44" hidden="1" customWidth="1"/>
    <col min="7168" max="7168" width="20" style="44" customWidth="1"/>
    <col min="7169" max="7169" width="20.85546875" style="44" customWidth="1"/>
    <col min="7170" max="7170" width="25" style="44" customWidth="1"/>
    <col min="7171" max="7171" width="18.7109375" style="44" customWidth="1"/>
    <col min="7172" max="7172" width="29.7109375" style="44" customWidth="1"/>
    <col min="7173" max="7173" width="13.42578125" style="44" customWidth="1"/>
    <col min="7174" max="7174" width="13.85546875" style="44" customWidth="1"/>
    <col min="7175" max="7179" width="16.5703125" style="44" customWidth="1"/>
    <col min="7180" max="7180" width="20.5703125" style="44" customWidth="1"/>
    <col min="7181" max="7181" width="21.140625" style="44" customWidth="1"/>
    <col min="7182" max="7182" width="9.5703125" style="44" customWidth="1"/>
    <col min="7183" max="7183" width="0.42578125" style="44" customWidth="1"/>
    <col min="7184" max="7190" width="6.42578125" style="44" customWidth="1"/>
    <col min="7191" max="7419" width="11.42578125" style="44"/>
    <col min="7420" max="7420" width="1" style="44" customWidth="1"/>
    <col min="7421" max="7421" width="4.28515625" style="44" customWidth="1"/>
    <col min="7422" max="7422" width="34.7109375" style="44" customWidth="1"/>
    <col min="7423" max="7423" width="0" style="44" hidden="1" customWidth="1"/>
    <col min="7424" max="7424" width="20" style="44" customWidth="1"/>
    <col min="7425" max="7425" width="20.85546875" style="44" customWidth="1"/>
    <col min="7426" max="7426" width="25" style="44" customWidth="1"/>
    <col min="7427" max="7427" width="18.7109375" style="44" customWidth="1"/>
    <col min="7428" max="7428" width="29.7109375" style="44" customWidth="1"/>
    <col min="7429" max="7429" width="13.42578125" style="44" customWidth="1"/>
    <col min="7430" max="7430" width="13.85546875" style="44" customWidth="1"/>
    <col min="7431" max="7435" width="16.5703125" style="44" customWidth="1"/>
    <col min="7436" max="7436" width="20.5703125" style="44" customWidth="1"/>
    <col min="7437" max="7437" width="21.140625" style="44" customWidth="1"/>
    <col min="7438" max="7438" width="9.5703125" style="44" customWidth="1"/>
    <col min="7439" max="7439" width="0.42578125" style="44" customWidth="1"/>
    <col min="7440" max="7446" width="6.42578125" style="44" customWidth="1"/>
    <col min="7447" max="7675" width="11.42578125" style="44"/>
    <col min="7676" max="7676" width="1" style="44" customWidth="1"/>
    <col min="7677" max="7677" width="4.28515625" style="44" customWidth="1"/>
    <col min="7678" max="7678" width="34.7109375" style="44" customWidth="1"/>
    <col min="7679" max="7679" width="0" style="44" hidden="1" customWidth="1"/>
    <col min="7680" max="7680" width="20" style="44" customWidth="1"/>
    <col min="7681" max="7681" width="20.85546875" style="44" customWidth="1"/>
    <col min="7682" max="7682" width="25" style="44" customWidth="1"/>
    <col min="7683" max="7683" width="18.7109375" style="44" customWidth="1"/>
    <col min="7684" max="7684" width="29.7109375" style="44" customWidth="1"/>
    <col min="7685" max="7685" width="13.42578125" style="44" customWidth="1"/>
    <col min="7686" max="7686" width="13.85546875" style="44" customWidth="1"/>
    <col min="7687" max="7691" width="16.5703125" style="44" customWidth="1"/>
    <col min="7692" max="7692" width="20.5703125" style="44" customWidth="1"/>
    <col min="7693" max="7693" width="21.140625" style="44" customWidth="1"/>
    <col min="7694" max="7694" width="9.5703125" style="44" customWidth="1"/>
    <col min="7695" max="7695" width="0.42578125" style="44" customWidth="1"/>
    <col min="7696" max="7702" width="6.42578125" style="44" customWidth="1"/>
    <col min="7703" max="7931" width="11.42578125" style="44"/>
    <col min="7932" max="7932" width="1" style="44" customWidth="1"/>
    <col min="7933" max="7933" width="4.28515625" style="44" customWidth="1"/>
    <col min="7934" max="7934" width="34.7109375" style="44" customWidth="1"/>
    <col min="7935" max="7935" width="0" style="44" hidden="1" customWidth="1"/>
    <col min="7936" max="7936" width="20" style="44" customWidth="1"/>
    <col min="7937" max="7937" width="20.85546875" style="44" customWidth="1"/>
    <col min="7938" max="7938" width="25" style="44" customWidth="1"/>
    <col min="7939" max="7939" width="18.7109375" style="44" customWidth="1"/>
    <col min="7940" max="7940" width="29.7109375" style="44" customWidth="1"/>
    <col min="7941" max="7941" width="13.42578125" style="44" customWidth="1"/>
    <col min="7942" max="7942" width="13.85546875" style="44" customWidth="1"/>
    <col min="7943" max="7947" width="16.5703125" style="44" customWidth="1"/>
    <col min="7948" max="7948" width="20.5703125" style="44" customWidth="1"/>
    <col min="7949" max="7949" width="21.140625" style="44" customWidth="1"/>
    <col min="7950" max="7950" width="9.5703125" style="44" customWidth="1"/>
    <col min="7951" max="7951" width="0.42578125" style="44" customWidth="1"/>
    <col min="7952" max="7958" width="6.42578125" style="44" customWidth="1"/>
    <col min="7959" max="8187" width="11.42578125" style="44"/>
    <col min="8188" max="8188" width="1" style="44" customWidth="1"/>
    <col min="8189" max="8189" width="4.28515625" style="44" customWidth="1"/>
    <col min="8190" max="8190" width="34.7109375" style="44" customWidth="1"/>
    <col min="8191" max="8191" width="0" style="44" hidden="1" customWidth="1"/>
    <col min="8192" max="8192" width="20" style="44" customWidth="1"/>
    <col min="8193" max="8193" width="20.85546875" style="44" customWidth="1"/>
    <col min="8194" max="8194" width="25" style="44" customWidth="1"/>
    <col min="8195" max="8195" width="18.7109375" style="44" customWidth="1"/>
    <col min="8196" max="8196" width="29.7109375" style="44" customWidth="1"/>
    <col min="8197" max="8197" width="13.42578125" style="44" customWidth="1"/>
    <col min="8198" max="8198" width="13.85546875" style="44" customWidth="1"/>
    <col min="8199" max="8203" width="16.5703125" style="44" customWidth="1"/>
    <col min="8204" max="8204" width="20.5703125" style="44" customWidth="1"/>
    <col min="8205" max="8205" width="21.140625" style="44" customWidth="1"/>
    <col min="8206" max="8206" width="9.5703125" style="44" customWidth="1"/>
    <col min="8207" max="8207" width="0.42578125" style="44" customWidth="1"/>
    <col min="8208" max="8214" width="6.42578125" style="44" customWidth="1"/>
    <col min="8215" max="8443" width="11.42578125" style="44"/>
    <col min="8444" max="8444" width="1" style="44" customWidth="1"/>
    <col min="8445" max="8445" width="4.28515625" style="44" customWidth="1"/>
    <col min="8446" max="8446" width="34.7109375" style="44" customWidth="1"/>
    <col min="8447" max="8447" width="0" style="44" hidden="1" customWidth="1"/>
    <col min="8448" max="8448" width="20" style="44" customWidth="1"/>
    <col min="8449" max="8449" width="20.85546875" style="44" customWidth="1"/>
    <col min="8450" max="8450" width="25" style="44" customWidth="1"/>
    <col min="8451" max="8451" width="18.7109375" style="44" customWidth="1"/>
    <col min="8452" max="8452" width="29.7109375" style="44" customWidth="1"/>
    <col min="8453" max="8453" width="13.42578125" style="44" customWidth="1"/>
    <col min="8454" max="8454" width="13.85546875" style="44" customWidth="1"/>
    <col min="8455" max="8459" width="16.5703125" style="44" customWidth="1"/>
    <col min="8460" max="8460" width="20.5703125" style="44" customWidth="1"/>
    <col min="8461" max="8461" width="21.140625" style="44" customWidth="1"/>
    <col min="8462" max="8462" width="9.5703125" style="44" customWidth="1"/>
    <col min="8463" max="8463" width="0.42578125" style="44" customWidth="1"/>
    <col min="8464" max="8470" width="6.42578125" style="44" customWidth="1"/>
    <col min="8471" max="8699" width="11.42578125" style="44"/>
    <col min="8700" max="8700" width="1" style="44" customWidth="1"/>
    <col min="8701" max="8701" width="4.28515625" style="44" customWidth="1"/>
    <col min="8702" max="8702" width="34.7109375" style="44" customWidth="1"/>
    <col min="8703" max="8703" width="0" style="44" hidden="1" customWidth="1"/>
    <col min="8704" max="8704" width="20" style="44" customWidth="1"/>
    <col min="8705" max="8705" width="20.85546875" style="44" customWidth="1"/>
    <col min="8706" max="8706" width="25" style="44" customWidth="1"/>
    <col min="8707" max="8707" width="18.7109375" style="44" customWidth="1"/>
    <col min="8708" max="8708" width="29.7109375" style="44" customWidth="1"/>
    <col min="8709" max="8709" width="13.42578125" style="44" customWidth="1"/>
    <col min="8710" max="8710" width="13.85546875" style="44" customWidth="1"/>
    <col min="8711" max="8715" width="16.5703125" style="44" customWidth="1"/>
    <col min="8716" max="8716" width="20.5703125" style="44" customWidth="1"/>
    <col min="8717" max="8717" width="21.140625" style="44" customWidth="1"/>
    <col min="8718" max="8718" width="9.5703125" style="44" customWidth="1"/>
    <col min="8719" max="8719" width="0.42578125" style="44" customWidth="1"/>
    <col min="8720" max="8726" width="6.42578125" style="44" customWidth="1"/>
    <col min="8727" max="8955" width="11.42578125" style="44"/>
    <col min="8956" max="8956" width="1" style="44" customWidth="1"/>
    <col min="8957" max="8957" width="4.28515625" style="44" customWidth="1"/>
    <col min="8958" max="8958" width="34.7109375" style="44" customWidth="1"/>
    <col min="8959" max="8959" width="0" style="44" hidden="1" customWidth="1"/>
    <col min="8960" max="8960" width="20" style="44" customWidth="1"/>
    <col min="8961" max="8961" width="20.85546875" style="44" customWidth="1"/>
    <col min="8962" max="8962" width="25" style="44" customWidth="1"/>
    <col min="8963" max="8963" width="18.7109375" style="44" customWidth="1"/>
    <col min="8964" max="8964" width="29.7109375" style="44" customWidth="1"/>
    <col min="8965" max="8965" width="13.42578125" style="44" customWidth="1"/>
    <col min="8966" max="8966" width="13.85546875" style="44" customWidth="1"/>
    <col min="8967" max="8971" width="16.5703125" style="44" customWidth="1"/>
    <col min="8972" max="8972" width="20.5703125" style="44" customWidth="1"/>
    <col min="8973" max="8973" width="21.140625" style="44" customWidth="1"/>
    <col min="8974" max="8974" width="9.5703125" style="44" customWidth="1"/>
    <col min="8975" max="8975" width="0.42578125" style="44" customWidth="1"/>
    <col min="8976" max="8982" width="6.42578125" style="44" customWidth="1"/>
    <col min="8983" max="9211" width="11.42578125" style="44"/>
    <col min="9212" max="9212" width="1" style="44" customWidth="1"/>
    <col min="9213" max="9213" width="4.28515625" style="44" customWidth="1"/>
    <col min="9214" max="9214" width="34.7109375" style="44" customWidth="1"/>
    <col min="9215" max="9215" width="0" style="44" hidden="1" customWidth="1"/>
    <col min="9216" max="9216" width="20" style="44" customWidth="1"/>
    <col min="9217" max="9217" width="20.85546875" style="44" customWidth="1"/>
    <col min="9218" max="9218" width="25" style="44" customWidth="1"/>
    <col min="9219" max="9219" width="18.7109375" style="44" customWidth="1"/>
    <col min="9220" max="9220" width="29.7109375" style="44" customWidth="1"/>
    <col min="9221" max="9221" width="13.42578125" style="44" customWidth="1"/>
    <col min="9222" max="9222" width="13.85546875" style="44" customWidth="1"/>
    <col min="9223" max="9227" width="16.5703125" style="44" customWidth="1"/>
    <col min="9228" max="9228" width="20.5703125" style="44" customWidth="1"/>
    <col min="9229" max="9229" width="21.140625" style="44" customWidth="1"/>
    <col min="9230" max="9230" width="9.5703125" style="44" customWidth="1"/>
    <col min="9231" max="9231" width="0.42578125" style="44" customWidth="1"/>
    <col min="9232" max="9238" width="6.42578125" style="44" customWidth="1"/>
    <col min="9239" max="9467" width="11.42578125" style="44"/>
    <col min="9468" max="9468" width="1" style="44" customWidth="1"/>
    <col min="9469" max="9469" width="4.28515625" style="44" customWidth="1"/>
    <col min="9470" max="9470" width="34.7109375" style="44" customWidth="1"/>
    <col min="9471" max="9471" width="0" style="44" hidden="1" customWidth="1"/>
    <col min="9472" max="9472" width="20" style="44" customWidth="1"/>
    <col min="9473" max="9473" width="20.85546875" style="44" customWidth="1"/>
    <col min="9474" max="9474" width="25" style="44" customWidth="1"/>
    <col min="9475" max="9475" width="18.7109375" style="44" customWidth="1"/>
    <col min="9476" max="9476" width="29.7109375" style="44" customWidth="1"/>
    <col min="9477" max="9477" width="13.42578125" style="44" customWidth="1"/>
    <col min="9478" max="9478" width="13.85546875" style="44" customWidth="1"/>
    <col min="9479" max="9483" width="16.5703125" style="44" customWidth="1"/>
    <col min="9484" max="9484" width="20.5703125" style="44" customWidth="1"/>
    <col min="9485" max="9485" width="21.140625" style="44" customWidth="1"/>
    <col min="9486" max="9486" width="9.5703125" style="44" customWidth="1"/>
    <col min="9487" max="9487" width="0.42578125" style="44" customWidth="1"/>
    <col min="9488" max="9494" width="6.42578125" style="44" customWidth="1"/>
    <col min="9495" max="9723" width="11.42578125" style="44"/>
    <col min="9724" max="9724" width="1" style="44" customWidth="1"/>
    <col min="9725" max="9725" width="4.28515625" style="44" customWidth="1"/>
    <col min="9726" max="9726" width="34.7109375" style="44" customWidth="1"/>
    <col min="9727" max="9727" width="0" style="44" hidden="1" customWidth="1"/>
    <col min="9728" max="9728" width="20" style="44" customWidth="1"/>
    <col min="9729" max="9729" width="20.85546875" style="44" customWidth="1"/>
    <col min="9730" max="9730" width="25" style="44" customWidth="1"/>
    <col min="9731" max="9731" width="18.7109375" style="44" customWidth="1"/>
    <col min="9732" max="9732" width="29.7109375" style="44" customWidth="1"/>
    <col min="9733" max="9733" width="13.42578125" style="44" customWidth="1"/>
    <col min="9734" max="9734" width="13.85546875" style="44" customWidth="1"/>
    <col min="9735" max="9739" width="16.5703125" style="44" customWidth="1"/>
    <col min="9740" max="9740" width="20.5703125" style="44" customWidth="1"/>
    <col min="9741" max="9741" width="21.140625" style="44" customWidth="1"/>
    <col min="9742" max="9742" width="9.5703125" style="44" customWidth="1"/>
    <col min="9743" max="9743" width="0.42578125" style="44" customWidth="1"/>
    <col min="9744" max="9750" width="6.42578125" style="44" customWidth="1"/>
    <col min="9751" max="9979" width="11.42578125" style="44"/>
    <col min="9980" max="9980" width="1" style="44" customWidth="1"/>
    <col min="9981" max="9981" width="4.28515625" style="44" customWidth="1"/>
    <col min="9982" max="9982" width="34.7109375" style="44" customWidth="1"/>
    <col min="9983" max="9983" width="0" style="44" hidden="1" customWidth="1"/>
    <col min="9984" max="9984" width="20" style="44" customWidth="1"/>
    <col min="9985" max="9985" width="20.85546875" style="44" customWidth="1"/>
    <col min="9986" max="9986" width="25" style="44" customWidth="1"/>
    <col min="9987" max="9987" width="18.7109375" style="44" customWidth="1"/>
    <col min="9988" max="9988" width="29.7109375" style="44" customWidth="1"/>
    <col min="9989" max="9989" width="13.42578125" style="44" customWidth="1"/>
    <col min="9990" max="9990" width="13.85546875" style="44" customWidth="1"/>
    <col min="9991" max="9995" width="16.5703125" style="44" customWidth="1"/>
    <col min="9996" max="9996" width="20.5703125" style="44" customWidth="1"/>
    <col min="9997" max="9997" width="21.140625" style="44" customWidth="1"/>
    <col min="9998" max="9998" width="9.5703125" style="44" customWidth="1"/>
    <col min="9999" max="9999" width="0.42578125" style="44" customWidth="1"/>
    <col min="10000" max="10006" width="6.42578125" style="44" customWidth="1"/>
    <col min="10007" max="10235" width="11.42578125" style="44"/>
    <col min="10236" max="10236" width="1" style="44" customWidth="1"/>
    <col min="10237" max="10237" width="4.28515625" style="44" customWidth="1"/>
    <col min="10238" max="10238" width="34.7109375" style="44" customWidth="1"/>
    <col min="10239" max="10239" width="0" style="44" hidden="1" customWidth="1"/>
    <col min="10240" max="10240" width="20" style="44" customWidth="1"/>
    <col min="10241" max="10241" width="20.85546875" style="44" customWidth="1"/>
    <col min="10242" max="10242" width="25" style="44" customWidth="1"/>
    <col min="10243" max="10243" width="18.7109375" style="44" customWidth="1"/>
    <col min="10244" max="10244" width="29.7109375" style="44" customWidth="1"/>
    <col min="10245" max="10245" width="13.42578125" style="44" customWidth="1"/>
    <col min="10246" max="10246" width="13.85546875" style="44" customWidth="1"/>
    <col min="10247" max="10251" width="16.5703125" style="44" customWidth="1"/>
    <col min="10252" max="10252" width="20.5703125" style="44" customWidth="1"/>
    <col min="10253" max="10253" width="21.140625" style="44" customWidth="1"/>
    <col min="10254" max="10254" width="9.5703125" style="44" customWidth="1"/>
    <col min="10255" max="10255" width="0.42578125" style="44" customWidth="1"/>
    <col min="10256" max="10262" width="6.42578125" style="44" customWidth="1"/>
    <col min="10263" max="10491" width="11.42578125" style="44"/>
    <col min="10492" max="10492" width="1" style="44" customWidth="1"/>
    <col min="10493" max="10493" width="4.28515625" style="44" customWidth="1"/>
    <col min="10494" max="10494" width="34.7109375" style="44" customWidth="1"/>
    <col min="10495" max="10495" width="0" style="44" hidden="1" customWidth="1"/>
    <col min="10496" max="10496" width="20" style="44" customWidth="1"/>
    <col min="10497" max="10497" width="20.85546875" style="44" customWidth="1"/>
    <col min="10498" max="10498" width="25" style="44" customWidth="1"/>
    <col min="10499" max="10499" width="18.7109375" style="44" customWidth="1"/>
    <col min="10500" max="10500" width="29.7109375" style="44" customWidth="1"/>
    <col min="10501" max="10501" width="13.42578125" style="44" customWidth="1"/>
    <col min="10502" max="10502" width="13.85546875" style="44" customWidth="1"/>
    <col min="10503" max="10507" width="16.5703125" style="44" customWidth="1"/>
    <col min="10508" max="10508" width="20.5703125" style="44" customWidth="1"/>
    <col min="10509" max="10509" width="21.140625" style="44" customWidth="1"/>
    <col min="10510" max="10510" width="9.5703125" style="44" customWidth="1"/>
    <col min="10511" max="10511" width="0.42578125" style="44" customWidth="1"/>
    <col min="10512" max="10518" width="6.42578125" style="44" customWidth="1"/>
    <col min="10519" max="10747" width="11.42578125" style="44"/>
    <col min="10748" max="10748" width="1" style="44" customWidth="1"/>
    <col min="10749" max="10749" width="4.28515625" style="44" customWidth="1"/>
    <col min="10750" max="10750" width="34.7109375" style="44" customWidth="1"/>
    <col min="10751" max="10751" width="0" style="44" hidden="1" customWidth="1"/>
    <col min="10752" max="10752" width="20" style="44" customWidth="1"/>
    <col min="10753" max="10753" width="20.85546875" style="44" customWidth="1"/>
    <col min="10754" max="10754" width="25" style="44" customWidth="1"/>
    <col min="10755" max="10755" width="18.7109375" style="44" customWidth="1"/>
    <col min="10756" max="10756" width="29.7109375" style="44" customWidth="1"/>
    <col min="10757" max="10757" width="13.42578125" style="44" customWidth="1"/>
    <col min="10758" max="10758" width="13.85546875" style="44" customWidth="1"/>
    <col min="10759" max="10763" width="16.5703125" style="44" customWidth="1"/>
    <col min="10764" max="10764" width="20.5703125" style="44" customWidth="1"/>
    <col min="10765" max="10765" width="21.140625" style="44" customWidth="1"/>
    <col min="10766" max="10766" width="9.5703125" style="44" customWidth="1"/>
    <col min="10767" max="10767" width="0.42578125" style="44" customWidth="1"/>
    <col min="10768" max="10774" width="6.42578125" style="44" customWidth="1"/>
    <col min="10775" max="11003" width="11.42578125" style="44"/>
    <col min="11004" max="11004" width="1" style="44" customWidth="1"/>
    <col min="11005" max="11005" width="4.28515625" style="44" customWidth="1"/>
    <col min="11006" max="11006" width="34.7109375" style="44" customWidth="1"/>
    <col min="11007" max="11007" width="0" style="44" hidden="1" customWidth="1"/>
    <col min="11008" max="11008" width="20" style="44" customWidth="1"/>
    <col min="11009" max="11009" width="20.85546875" style="44" customWidth="1"/>
    <col min="11010" max="11010" width="25" style="44" customWidth="1"/>
    <col min="11011" max="11011" width="18.7109375" style="44" customWidth="1"/>
    <col min="11012" max="11012" width="29.7109375" style="44" customWidth="1"/>
    <col min="11013" max="11013" width="13.42578125" style="44" customWidth="1"/>
    <col min="11014" max="11014" width="13.85546875" style="44" customWidth="1"/>
    <col min="11015" max="11019" width="16.5703125" style="44" customWidth="1"/>
    <col min="11020" max="11020" width="20.5703125" style="44" customWidth="1"/>
    <col min="11021" max="11021" width="21.140625" style="44" customWidth="1"/>
    <col min="11022" max="11022" width="9.5703125" style="44" customWidth="1"/>
    <col min="11023" max="11023" width="0.42578125" style="44" customWidth="1"/>
    <col min="11024" max="11030" width="6.42578125" style="44" customWidth="1"/>
    <col min="11031" max="11259" width="11.42578125" style="44"/>
    <col min="11260" max="11260" width="1" style="44" customWidth="1"/>
    <col min="11261" max="11261" width="4.28515625" style="44" customWidth="1"/>
    <col min="11262" max="11262" width="34.7109375" style="44" customWidth="1"/>
    <col min="11263" max="11263" width="0" style="44" hidden="1" customWidth="1"/>
    <col min="11264" max="11264" width="20" style="44" customWidth="1"/>
    <col min="11265" max="11265" width="20.85546875" style="44" customWidth="1"/>
    <col min="11266" max="11266" width="25" style="44" customWidth="1"/>
    <col min="11267" max="11267" width="18.7109375" style="44" customWidth="1"/>
    <col min="11268" max="11268" width="29.7109375" style="44" customWidth="1"/>
    <col min="11269" max="11269" width="13.42578125" style="44" customWidth="1"/>
    <col min="11270" max="11270" width="13.85546875" style="44" customWidth="1"/>
    <col min="11271" max="11275" width="16.5703125" style="44" customWidth="1"/>
    <col min="11276" max="11276" width="20.5703125" style="44" customWidth="1"/>
    <col min="11277" max="11277" width="21.140625" style="44" customWidth="1"/>
    <col min="11278" max="11278" width="9.5703125" style="44" customWidth="1"/>
    <col min="11279" max="11279" width="0.42578125" style="44" customWidth="1"/>
    <col min="11280" max="11286" width="6.42578125" style="44" customWidth="1"/>
    <col min="11287" max="11515" width="11.42578125" style="44"/>
    <col min="11516" max="11516" width="1" style="44" customWidth="1"/>
    <col min="11517" max="11517" width="4.28515625" style="44" customWidth="1"/>
    <col min="11518" max="11518" width="34.7109375" style="44" customWidth="1"/>
    <col min="11519" max="11519" width="0" style="44" hidden="1" customWidth="1"/>
    <col min="11520" max="11520" width="20" style="44" customWidth="1"/>
    <col min="11521" max="11521" width="20.85546875" style="44" customWidth="1"/>
    <col min="11522" max="11522" width="25" style="44" customWidth="1"/>
    <col min="11523" max="11523" width="18.7109375" style="44" customWidth="1"/>
    <col min="11524" max="11524" width="29.7109375" style="44" customWidth="1"/>
    <col min="11525" max="11525" width="13.42578125" style="44" customWidth="1"/>
    <col min="11526" max="11526" width="13.85546875" style="44" customWidth="1"/>
    <col min="11527" max="11531" width="16.5703125" style="44" customWidth="1"/>
    <col min="11532" max="11532" width="20.5703125" style="44" customWidth="1"/>
    <col min="11533" max="11533" width="21.140625" style="44" customWidth="1"/>
    <col min="11534" max="11534" width="9.5703125" style="44" customWidth="1"/>
    <col min="11535" max="11535" width="0.42578125" style="44" customWidth="1"/>
    <col min="11536" max="11542" width="6.42578125" style="44" customWidth="1"/>
    <col min="11543" max="11771" width="11.42578125" style="44"/>
    <col min="11772" max="11772" width="1" style="44" customWidth="1"/>
    <col min="11773" max="11773" width="4.28515625" style="44" customWidth="1"/>
    <col min="11774" max="11774" width="34.7109375" style="44" customWidth="1"/>
    <col min="11775" max="11775" width="0" style="44" hidden="1" customWidth="1"/>
    <col min="11776" max="11776" width="20" style="44" customWidth="1"/>
    <col min="11777" max="11777" width="20.85546875" style="44" customWidth="1"/>
    <col min="11778" max="11778" width="25" style="44" customWidth="1"/>
    <col min="11779" max="11779" width="18.7109375" style="44" customWidth="1"/>
    <col min="11780" max="11780" width="29.7109375" style="44" customWidth="1"/>
    <col min="11781" max="11781" width="13.42578125" style="44" customWidth="1"/>
    <col min="11782" max="11782" width="13.85546875" style="44" customWidth="1"/>
    <col min="11783" max="11787" width="16.5703125" style="44" customWidth="1"/>
    <col min="11788" max="11788" width="20.5703125" style="44" customWidth="1"/>
    <col min="11789" max="11789" width="21.140625" style="44" customWidth="1"/>
    <col min="11790" max="11790" width="9.5703125" style="44" customWidth="1"/>
    <col min="11791" max="11791" width="0.42578125" style="44" customWidth="1"/>
    <col min="11792" max="11798" width="6.42578125" style="44" customWidth="1"/>
    <col min="11799" max="12027" width="11.42578125" style="44"/>
    <col min="12028" max="12028" width="1" style="44" customWidth="1"/>
    <col min="12029" max="12029" width="4.28515625" style="44" customWidth="1"/>
    <col min="12030" max="12030" width="34.7109375" style="44" customWidth="1"/>
    <col min="12031" max="12031" width="0" style="44" hidden="1" customWidth="1"/>
    <col min="12032" max="12032" width="20" style="44" customWidth="1"/>
    <col min="12033" max="12033" width="20.85546875" style="44" customWidth="1"/>
    <col min="12034" max="12034" width="25" style="44" customWidth="1"/>
    <col min="12035" max="12035" width="18.7109375" style="44" customWidth="1"/>
    <col min="12036" max="12036" width="29.7109375" style="44" customWidth="1"/>
    <col min="12037" max="12037" width="13.42578125" style="44" customWidth="1"/>
    <col min="12038" max="12038" width="13.85546875" style="44" customWidth="1"/>
    <col min="12039" max="12043" width="16.5703125" style="44" customWidth="1"/>
    <col min="12044" max="12044" width="20.5703125" style="44" customWidth="1"/>
    <col min="12045" max="12045" width="21.140625" style="44" customWidth="1"/>
    <col min="12046" max="12046" width="9.5703125" style="44" customWidth="1"/>
    <col min="12047" max="12047" width="0.42578125" style="44" customWidth="1"/>
    <col min="12048" max="12054" width="6.42578125" style="44" customWidth="1"/>
    <col min="12055" max="12283" width="11.42578125" style="44"/>
    <col min="12284" max="12284" width="1" style="44" customWidth="1"/>
    <col min="12285" max="12285" width="4.28515625" style="44" customWidth="1"/>
    <col min="12286" max="12286" width="34.7109375" style="44" customWidth="1"/>
    <col min="12287" max="12287" width="0" style="44" hidden="1" customWidth="1"/>
    <col min="12288" max="12288" width="20" style="44" customWidth="1"/>
    <col min="12289" max="12289" width="20.85546875" style="44" customWidth="1"/>
    <col min="12290" max="12290" width="25" style="44" customWidth="1"/>
    <col min="12291" max="12291" width="18.7109375" style="44" customWidth="1"/>
    <col min="12292" max="12292" width="29.7109375" style="44" customWidth="1"/>
    <col min="12293" max="12293" width="13.42578125" style="44" customWidth="1"/>
    <col min="12294" max="12294" width="13.85546875" style="44" customWidth="1"/>
    <col min="12295" max="12299" width="16.5703125" style="44" customWidth="1"/>
    <col min="12300" max="12300" width="20.5703125" style="44" customWidth="1"/>
    <col min="12301" max="12301" width="21.140625" style="44" customWidth="1"/>
    <col min="12302" max="12302" width="9.5703125" style="44" customWidth="1"/>
    <col min="12303" max="12303" width="0.42578125" style="44" customWidth="1"/>
    <col min="12304" max="12310" width="6.42578125" style="44" customWidth="1"/>
    <col min="12311" max="12539" width="11.42578125" style="44"/>
    <col min="12540" max="12540" width="1" style="44" customWidth="1"/>
    <col min="12541" max="12541" width="4.28515625" style="44" customWidth="1"/>
    <col min="12542" max="12542" width="34.7109375" style="44" customWidth="1"/>
    <col min="12543" max="12543" width="0" style="44" hidden="1" customWidth="1"/>
    <col min="12544" max="12544" width="20" style="44" customWidth="1"/>
    <col min="12545" max="12545" width="20.85546875" style="44" customWidth="1"/>
    <col min="12546" max="12546" width="25" style="44" customWidth="1"/>
    <col min="12547" max="12547" width="18.7109375" style="44" customWidth="1"/>
    <col min="12548" max="12548" width="29.7109375" style="44" customWidth="1"/>
    <col min="12549" max="12549" width="13.42578125" style="44" customWidth="1"/>
    <col min="12550" max="12550" width="13.85546875" style="44" customWidth="1"/>
    <col min="12551" max="12555" width="16.5703125" style="44" customWidth="1"/>
    <col min="12556" max="12556" width="20.5703125" style="44" customWidth="1"/>
    <col min="12557" max="12557" width="21.140625" style="44" customWidth="1"/>
    <col min="12558" max="12558" width="9.5703125" style="44" customWidth="1"/>
    <col min="12559" max="12559" width="0.42578125" style="44" customWidth="1"/>
    <col min="12560" max="12566" width="6.42578125" style="44" customWidth="1"/>
    <col min="12567" max="12795" width="11.42578125" style="44"/>
    <col min="12796" max="12796" width="1" style="44" customWidth="1"/>
    <col min="12797" max="12797" width="4.28515625" style="44" customWidth="1"/>
    <col min="12798" max="12798" width="34.7109375" style="44" customWidth="1"/>
    <col min="12799" max="12799" width="0" style="44" hidden="1" customWidth="1"/>
    <col min="12800" max="12800" width="20" style="44" customWidth="1"/>
    <col min="12801" max="12801" width="20.85546875" style="44" customWidth="1"/>
    <col min="12802" max="12802" width="25" style="44" customWidth="1"/>
    <col min="12803" max="12803" width="18.7109375" style="44" customWidth="1"/>
    <col min="12804" max="12804" width="29.7109375" style="44" customWidth="1"/>
    <col min="12805" max="12805" width="13.42578125" style="44" customWidth="1"/>
    <col min="12806" max="12806" width="13.85546875" style="44" customWidth="1"/>
    <col min="12807" max="12811" width="16.5703125" style="44" customWidth="1"/>
    <col min="12812" max="12812" width="20.5703125" style="44" customWidth="1"/>
    <col min="12813" max="12813" width="21.140625" style="44" customWidth="1"/>
    <col min="12814" max="12814" width="9.5703125" style="44" customWidth="1"/>
    <col min="12815" max="12815" width="0.42578125" style="44" customWidth="1"/>
    <col min="12816" max="12822" width="6.42578125" style="44" customWidth="1"/>
    <col min="12823" max="13051" width="11.42578125" style="44"/>
    <col min="13052" max="13052" width="1" style="44" customWidth="1"/>
    <col min="13053" max="13053" width="4.28515625" style="44" customWidth="1"/>
    <col min="13054" max="13054" width="34.7109375" style="44" customWidth="1"/>
    <col min="13055" max="13055" width="0" style="44" hidden="1" customWidth="1"/>
    <col min="13056" max="13056" width="20" style="44" customWidth="1"/>
    <col min="13057" max="13057" width="20.85546875" style="44" customWidth="1"/>
    <col min="13058" max="13058" width="25" style="44" customWidth="1"/>
    <col min="13059" max="13059" width="18.7109375" style="44" customWidth="1"/>
    <col min="13060" max="13060" width="29.7109375" style="44" customWidth="1"/>
    <col min="13061" max="13061" width="13.42578125" style="44" customWidth="1"/>
    <col min="13062" max="13062" width="13.85546875" style="44" customWidth="1"/>
    <col min="13063" max="13067" width="16.5703125" style="44" customWidth="1"/>
    <col min="13068" max="13068" width="20.5703125" style="44" customWidth="1"/>
    <col min="13069" max="13069" width="21.140625" style="44" customWidth="1"/>
    <col min="13070" max="13070" width="9.5703125" style="44" customWidth="1"/>
    <col min="13071" max="13071" width="0.42578125" style="44" customWidth="1"/>
    <col min="13072" max="13078" width="6.42578125" style="44" customWidth="1"/>
    <col min="13079" max="13307" width="11.42578125" style="44"/>
    <col min="13308" max="13308" width="1" style="44" customWidth="1"/>
    <col min="13309" max="13309" width="4.28515625" style="44" customWidth="1"/>
    <col min="13310" max="13310" width="34.7109375" style="44" customWidth="1"/>
    <col min="13311" max="13311" width="0" style="44" hidden="1" customWidth="1"/>
    <col min="13312" max="13312" width="20" style="44" customWidth="1"/>
    <col min="13313" max="13313" width="20.85546875" style="44" customWidth="1"/>
    <col min="13314" max="13314" width="25" style="44" customWidth="1"/>
    <col min="13315" max="13315" width="18.7109375" style="44" customWidth="1"/>
    <col min="13316" max="13316" width="29.7109375" style="44" customWidth="1"/>
    <col min="13317" max="13317" width="13.42578125" style="44" customWidth="1"/>
    <col min="13318" max="13318" width="13.85546875" style="44" customWidth="1"/>
    <col min="13319" max="13323" width="16.5703125" style="44" customWidth="1"/>
    <col min="13324" max="13324" width="20.5703125" style="44" customWidth="1"/>
    <col min="13325" max="13325" width="21.140625" style="44" customWidth="1"/>
    <col min="13326" max="13326" width="9.5703125" style="44" customWidth="1"/>
    <col min="13327" max="13327" width="0.42578125" style="44" customWidth="1"/>
    <col min="13328" max="13334" width="6.42578125" style="44" customWidth="1"/>
    <col min="13335" max="13563" width="11.42578125" style="44"/>
    <col min="13564" max="13564" width="1" style="44" customWidth="1"/>
    <col min="13565" max="13565" width="4.28515625" style="44" customWidth="1"/>
    <col min="13566" max="13566" width="34.7109375" style="44" customWidth="1"/>
    <col min="13567" max="13567" width="0" style="44" hidden="1" customWidth="1"/>
    <col min="13568" max="13568" width="20" style="44" customWidth="1"/>
    <col min="13569" max="13569" width="20.85546875" style="44" customWidth="1"/>
    <col min="13570" max="13570" width="25" style="44" customWidth="1"/>
    <col min="13571" max="13571" width="18.7109375" style="44" customWidth="1"/>
    <col min="13572" max="13572" width="29.7109375" style="44" customWidth="1"/>
    <col min="13573" max="13573" width="13.42578125" style="44" customWidth="1"/>
    <col min="13574" max="13574" width="13.85546875" style="44" customWidth="1"/>
    <col min="13575" max="13579" width="16.5703125" style="44" customWidth="1"/>
    <col min="13580" max="13580" width="20.5703125" style="44" customWidth="1"/>
    <col min="13581" max="13581" width="21.140625" style="44" customWidth="1"/>
    <col min="13582" max="13582" width="9.5703125" style="44" customWidth="1"/>
    <col min="13583" max="13583" width="0.42578125" style="44" customWidth="1"/>
    <col min="13584" max="13590" width="6.42578125" style="44" customWidth="1"/>
    <col min="13591" max="13819" width="11.42578125" style="44"/>
    <col min="13820" max="13820" width="1" style="44" customWidth="1"/>
    <col min="13821" max="13821" width="4.28515625" style="44" customWidth="1"/>
    <col min="13822" max="13822" width="34.7109375" style="44" customWidth="1"/>
    <col min="13823" max="13823" width="0" style="44" hidden="1" customWidth="1"/>
    <col min="13824" max="13824" width="20" style="44" customWidth="1"/>
    <col min="13825" max="13825" width="20.85546875" style="44" customWidth="1"/>
    <col min="13826" max="13826" width="25" style="44" customWidth="1"/>
    <col min="13827" max="13827" width="18.7109375" style="44" customWidth="1"/>
    <col min="13828" max="13828" width="29.7109375" style="44" customWidth="1"/>
    <col min="13829" max="13829" width="13.42578125" style="44" customWidth="1"/>
    <col min="13830" max="13830" width="13.85546875" style="44" customWidth="1"/>
    <col min="13831" max="13835" width="16.5703125" style="44" customWidth="1"/>
    <col min="13836" max="13836" width="20.5703125" style="44" customWidth="1"/>
    <col min="13837" max="13837" width="21.140625" style="44" customWidth="1"/>
    <col min="13838" max="13838" width="9.5703125" style="44" customWidth="1"/>
    <col min="13839" max="13839" width="0.42578125" style="44" customWidth="1"/>
    <col min="13840" max="13846" width="6.42578125" style="44" customWidth="1"/>
    <col min="13847" max="14075" width="11.42578125" style="44"/>
    <col min="14076" max="14076" width="1" style="44" customWidth="1"/>
    <col min="14077" max="14077" width="4.28515625" style="44" customWidth="1"/>
    <col min="14078" max="14078" width="34.7109375" style="44" customWidth="1"/>
    <col min="14079" max="14079" width="0" style="44" hidden="1" customWidth="1"/>
    <col min="14080" max="14080" width="20" style="44" customWidth="1"/>
    <col min="14081" max="14081" width="20.85546875" style="44" customWidth="1"/>
    <col min="14082" max="14082" width="25" style="44" customWidth="1"/>
    <col min="14083" max="14083" width="18.7109375" style="44" customWidth="1"/>
    <col min="14084" max="14084" width="29.7109375" style="44" customWidth="1"/>
    <col min="14085" max="14085" width="13.42578125" style="44" customWidth="1"/>
    <col min="14086" max="14086" width="13.85546875" style="44" customWidth="1"/>
    <col min="14087" max="14091" width="16.5703125" style="44" customWidth="1"/>
    <col min="14092" max="14092" width="20.5703125" style="44" customWidth="1"/>
    <col min="14093" max="14093" width="21.140625" style="44" customWidth="1"/>
    <col min="14094" max="14094" width="9.5703125" style="44" customWidth="1"/>
    <col min="14095" max="14095" width="0.42578125" style="44" customWidth="1"/>
    <col min="14096" max="14102" width="6.42578125" style="44" customWidth="1"/>
    <col min="14103" max="14331" width="11.42578125" style="44"/>
    <col min="14332" max="14332" width="1" style="44" customWidth="1"/>
    <col min="14333" max="14333" width="4.28515625" style="44" customWidth="1"/>
    <col min="14334" max="14334" width="34.7109375" style="44" customWidth="1"/>
    <col min="14335" max="14335" width="0" style="44" hidden="1" customWidth="1"/>
    <col min="14336" max="14336" width="20" style="44" customWidth="1"/>
    <col min="14337" max="14337" width="20.85546875" style="44" customWidth="1"/>
    <col min="14338" max="14338" width="25" style="44" customWidth="1"/>
    <col min="14339" max="14339" width="18.7109375" style="44" customWidth="1"/>
    <col min="14340" max="14340" width="29.7109375" style="44" customWidth="1"/>
    <col min="14341" max="14341" width="13.42578125" style="44" customWidth="1"/>
    <col min="14342" max="14342" width="13.85546875" style="44" customWidth="1"/>
    <col min="14343" max="14347" width="16.5703125" style="44" customWidth="1"/>
    <col min="14348" max="14348" width="20.5703125" style="44" customWidth="1"/>
    <col min="14349" max="14349" width="21.140625" style="44" customWidth="1"/>
    <col min="14350" max="14350" width="9.5703125" style="44" customWidth="1"/>
    <col min="14351" max="14351" width="0.42578125" style="44" customWidth="1"/>
    <col min="14352" max="14358" width="6.42578125" style="44" customWidth="1"/>
    <col min="14359" max="14587" width="11.42578125" style="44"/>
    <col min="14588" max="14588" width="1" style="44" customWidth="1"/>
    <col min="14589" max="14589" width="4.28515625" style="44" customWidth="1"/>
    <col min="14590" max="14590" width="34.7109375" style="44" customWidth="1"/>
    <col min="14591" max="14591" width="0" style="44" hidden="1" customWidth="1"/>
    <col min="14592" max="14592" width="20" style="44" customWidth="1"/>
    <col min="14593" max="14593" width="20.85546875" style="44" customWidth="1"/>
    <col min="14594" max="14594" width="25" style="44" customWidth="1"/>
    <col min="14595" max="14595" width="18.7109375" style="44" customWidth="1"/>
    <col min="14596" max="14596" width="29.7109375" style="44" customWidth="1"/>
    <col min="14597" max="14597" width="13.42578125" style="44" customWidth="1"/>
    <col min="14598" max="14598" width="13.85546875" style="44" customWidth="1"/>
    <col min="14599" max="14603" width="16.5703125" style="44" customWidth="1"/>
    <col min="14604" max="14604" width="20.5703125" style="44" customWidth="1"/>
    <col min="14605" max="14605" width="21.140625" style="44" customWidth="1"/>
    <col min="14606" max="14606" width="9.5703125" style="44" customWidth="1"/>
    <col min="14607" max="14607" width="0.42578125" style="44" customWidth="1"/>
    <col min="14608" max="14614" width="6.42578125" style="44" customWidth="1"/>
    <col min="14615" max="14843" width="11.42578125" style="44"/>
    <col min="14844" max="14844" width="1" style="44" customWidth="1"/>
    <col min="14845" max="14845" width="4.28515625" style="44" customWidth="1"/>
    <col min="14846" max="14846" width="34.7109375" style="44" customWidth="1"/>
    <col min="14847" max="14847" width="0" style="44" hidden="1" customWidth="1"/>
    <col min="14848" max="14848" width="20" style="44" customWidth="1"/>
    <col min="14849" max="14849" width="20.85546875" style="44" customWidth="1"/>
    <col min="14850" max="14850" width="25" style="44" customWidth="1"/>
    <col min="14851" max="14851" width="18.7109375" style="44" customWidth="1"/>
    <col min="14852" max="14852" width="29.7109375" style="44" customWidth="1"/>
    <col min="14853" max="14853" width="13.42578125" style="44" customWidth="1"/>
    <col min="14854" max="14854" width="13.85546875" style="44" customWidth="1"/>
    <col min="14855" max="14859" width="16.5703125" style="44" customWidth="1"/>
    <col min="14860" max="14860" width="20.5703125" style="44" customWidth="1"/>
    <col min="14861" max="14861" width="21.140625" style="44" customWidth="1"/>
    <col min="14862" max="14862" width="9.5703125" style="44" customWidth="1"/>
    <col min="14863" max="14863" width="0.42578125" style="44" customWidth="1"/>
    <col min="14864" max="14870" width="6.42578125" style="44" customWidth="1"/>
    <col min="14871" max="15099" width="11.42578125" style="44"/>
    <col min="15100" max="15100" width="1" style="44" customWidth="1"/>
    <col min="15101" max="15101" width="4.28515625" style="44" customWidth="1"/>
    <col min="15102" max="15102" width="34.7109375" style="44" customWidth="1"/>
    <col min="15103" max="15103" width="0" style="44" hidden="1" customWidth="1"/>
    <col min="15104" max="15104" width="20" style="44" customWidth="1"/>
    <col min="15105" max="15105" width="20.85546875" style="44" customWidth="1"/>
    <col min="15106" max="15106" width="25" style="44" customWidth="1"/>
    <col min="15107" max="15107" width="18.7109375" style="44" customWidth="1"/>
    <col min="15108" max="15108" width="29.7109375" style="44" customWidth="1"/>
    <col min="15109" max="15109" width="13.42578125" style="44" customWidth="1"/>
    <col min="15110" max="15110" width="13.85546875" style="44" customWidth="1"/>
    <col min="15111" max="15115" width="16.5703125" style="44" customWidth="1"/>
    <col min="15116" max="15116" width="20.5703125" style="44" customWidth="1"/>
    <col min="15117" max="15117" width="21.140625" style="44" customWidth="1"/>
    <col min="15118" max="15118" width="9.5703125" style="44" customWidth="1"/>
    <col min="15119" max="15119" width="0.42578125" style="44" customWidth="1"/>
    <col min="15120" max="15126" width="6.42578125" style="44" customWidth="1"/>
    <col min="15127" max="15355" width="11.42578125" style="44"/>
    <col min="15356" max="15356" width="1" style="44" customWidth="1"/>
    <col min="15357" max="15357" width="4.28515625" style="44" customWidth="1"/>
    <col min="15358" max="15358" width="34.7109375" style="44" customWidth="1"/>
    <col min="15359" max="15359" width="0" style="44" hidden="1" customWidth="1"/>
    <col min="15360" max="15360" width="20" style="44" customWidth="1"/>
    <col min="15361" max="15361" width="20.85546875" style="44" customWidth="1"/>
    <col min="15362" max="15362" width="25" style="44" customWidth="1"/>
    <col min="15363" max="15363" width="18.7109375" style="44" customWidth="1"/>
    <col min="15364" max="15364" width="29.7109375" style="44" customWidth="1"/>
    <col min="15365" max="15365" width="13.42578125" style="44" customWidth="1"/>
    <col min="15366" max="15366" width="13.85546875" style="44" customWidth="1"/>
    <col min="15367" max="15371" width="16.5703125" style="44" customWidth="1"/>
    <col min="15372" max="15372" width="20.5703125" style="44" customWidth="1"/>
    <col min="15373" max="15373" width="21.140625" style="44" customWidth="1"/>
    <col min="15374" max="15374" width="9.5703125" style="44" customWidth="1"/>
    <col min="15375" max="15375" width="0.42578125" style="44" customWidth="1"/>
    <col min="15376" max="15382" width="6.42578125" style="44" customWidth="1"/>
    <col min="15383" max="15611" width="11.42578125" style="44"/>
    <col min="15612" max="15612" width="1" style="44" customWidth="1"/>
    <col min="15613" max="15613" width="4.28515625" style="44" customWidth="1"/>
    <col min="15614" max="15614" width="34.7109375" style="44" customWidth="1"/>
    <col min="15615" max="15615" width="0" style="44" hidden="1" customWidth="1"/>
    <col min="15616" max="15616" width="20" style="44" customWidth="1"/>
    <col min="15617" max="15617" width="20.85546875" style="44" customWidth="1"/>
    <col min="15618" max="15618" width="25" style="44" customWidth="1"/>
    <col min="15619" max="15619" width="18.7109375" style="44" customWidth="1"/>
    <col min="15620" max="15620" width="29.7109375" style="44" customWidth="1"/>
    <col min="15621" max="15621" width="13.42578125" style="44" customWidth="1"/>
    <col min="15622" max="15622" width="13.85546875" style="44" customWidth="1"/>
    <col min="15623" max="15627" width="16.5703125" style="44" customWidth="1"/>
    <col min="15628" max="15628" width="20.5703125" style="44" customWidth="1"/>
    <col min="15629" max="15629" width="21.140625" style="44" customWidth="1"/>
    <col min="15630" max="15630" width="9.5703125" style="44" customWidth="1"/>
    <col min="15631" max="15631" width="0.42578125" style="44" customWidth="1"/>
    <col min="15632" max="15638" width="6.42578125" style="44" customWidth="1"/>
    <col min="15639" max="15867" width="11.42578125" style="44"/>
    <col min="15868" max="15868" width="1" style="44" customWidth="1"/>
    <col min="15869" max="15869" width="4.28515625" style="44" customWidth="1"/>
    <col min="15870" max="15870" width="34.7109375" style="44" customWidth="1"/>
    <col min="15871" max="15871" width="0" style="44" hidden="1" customWidth="1"/>
    <col min="15872" max="15872" width="20" style="44" customWidth="1"/>
    <col min="15873" max="15873" width="20.85546875" style="44" customWidth="1"/>
    <col min="15874" max="15874" width="25" style="44" customWidth="1"/>
    <col min="15875" max="15875" width="18.7109375" style="44" customWidth="1"/>
    <col min="15876" max="15876" width="29.7109375" style="44" customWidth="1"/>
    <col min="15877" max="15877" width="13.42578125" style="44" customWidth="1"/>
    <col min="15878" max="15878" width="13.85546875" style="44" customWidth="1"/>
    <col min="15879" max="15883" width="16.5703125" style="44" customWidth="1"/>
    <col min="15884" max="15884" width="20.5703125" style="44" customWidth="1"/>
    <col min="15885" max="15885" width="21.140625" style="44" customWidth="1"/>
    <col min="15886" max="15886" width="9.5703125" style="44" customWidth="1"/>
    <col min="15887" max="15887" width="0.42578125" style="44" customWidth="1"/>
    <col min="15888" max="15894" width="6.42578125" style="44" customWidth="1"/>
    <col min="15895" max="16123" width="11.42578125" style="44"/>
    <col min="16124" max="16124" width="1" style="44" customWidth="1"/>
    <col min="16125" max="16125" width="4.28515625" style="44" customWidth="1"/>
    <col min="16126" max="16126" width="34.7109375" style="44" customWidth="1"/>
    <col min="16127" max="16127" width="0" style="44" hidden="1" customWidth="1"/>
    <col min="16128" max="16128" width="20" style="44" customWidth="1"/>
    <col min="16129" max="16129" width="20.85546875" style="44" customWidth="1"/>
    <col min="16130" max="16130" width="25" style="44" customWidth="1"/>
    <col min="16131" max="16131" width="18.7109375" style="44" customWidth="1"/>
    <col min="16132" max="16132" width="29.7109375" style="44" customWidth="1"/>
    <col min="16133" max="16133" width="13.42578125" style="44" customWidth="1"/>
    <col min="16134" max="16134" width="13.85546875" style="44" customWidth="1"/>
    <col min="16135" max="16139" width="16.5703125" style="44" customWidth="1"/>
    <col min="16140" max="16140" width="20.5703125" style="44" customWidth="1"/>
    <col min="16141" max="16141" width="21.140625" style="44" customWidth="1"/>
    <col min="16142" max="16142" width="9.5703125" style="44" customWidth="1"/>
    <col min="16143" max="16143" width="0.42578125" style="44" customWidth="1"/>
    <col min="16144" max="16150" width="6.42578125" style="44" customWidth="1"/>
    <col min="16151" max="16371" width="11.42578125" style="44"/>
    <col min="16372" max="16384" width="11.42578125" style="44" customWidth="1"/>
  </cols>
  <sheetData>
    <row r="2" spans="2:16" ht="26.25" x14ac:dyDescent="0.25">
      <c r="B2" s="433" t="s">
        <v>62</v>
      </c>
      <c r="C2" s="434"/>
      <c r="D2" s="434"/>
      <c r="E2" s="434"/>
      <c r="F2" s="434"/>
      <c r="G2" s="434"/>
      <c r="H2" s="434"/>
      <c r="I2" s="434"/>
      <c r="J2" s="434"/>
      <c r="K2" s="434"/>
      <c r="L2" s="434"/>
      <c r="M2" s="434"/>
      <c r="N2" s="434"/>
      <c r="O2" s="434"/>
      <c r="P2" s="434"/>
    </row>
    <row r="4" spans="2:16" ht="26.25" x14ac:dyDescent="0.25">
      <c r="B4" s="433" t="s">
        <v>47</v>
      </c>
      <c r="C4" s="434"/>
      <c r="D4" s="434"/>
      <c r="E4" s="434"/>
      <c r="F4" s="434"/>
      <c r="G4" s="434"/>
      <c r="H4" s="434"/>
      <c r="I4" s="434"/>
      <c r="J4" s="434"/>
      <c r="K4" s="434"/>
      <c r="L4" s="434"/>
      <c r="M4" s="434"/>
      <c r="N4" s="434"/>
      <c r="O4" s="434"/>
      <c r="P4" s="434"/>
    </row>
    <row r="5" spans="2:16" ht="15.75" thickBot="1" x14ac:dyDescent="0.3"/>
    <row r="6" spans="2:16" ht="21.75" thickBot="1" x14ac:dyDescent="0.3">
      <c r="B6" s="45" t="s">
        <v>4</v>
      </c>
      <c r="C6" s="435" t="s">
        <v>238</v>
      </c>
      <c r="D6" s="435"/>
      <c r="E6" s="435"/>
      <c r="F6" s="435"/>
      <c r="G6" s="435"/>
      <c r="H6" s="435"/>
      <c r="I6" s="435"/>
      <c r="J6" s="435"/>
      <c r="K6" s="435"/>
      <c r="L6" s="435"/>
      <c r="M6" s="435"/>
      <c r="N6" s="436"/>
    </row>
    <row r="7" spans="2:16" ht="16.5" thickBot="1" x14ac:dyDescent="0.3">
      <c r="B7" s="46" t="s">
        <v>5</v>
      </c>
      <c r="C7" s="435"/>
      <c r="D7" s="435"/>
      <c r="E7" s="435"/>
      <c r="F7" s="435"/>
      <c r="G7" s="435"/>
      <c r="H7" s="435"/>
      <c r="I7" s="435"/>
      <c r="J7" s="435"/>
      <c r="K7" s="435"/>
      <c r="L7" s="435"/>
      <c r="M7" s="435"/>
      <c r="N7" s="436"/>
    </row>
    <row r="8" spans="2:16" ht="16.5" thickBot="1" x14ac:dyDescent="0.3">
      <c r="B8" s="46" t="s">
        <v>6</v>
      </c>
      <c r="C8" s="435"/>
      <c r="D8" s="435"/>
      <c r="E8" s="435"/>
      <c r="F8" s="435"/>
      <c r="G8" s="435"/>
      <c r="H8" s="435"/>
      <c r="I8" s="435"/>
      <c r="J8" s="435"/>
      <c r="K8" s="435"/>
      <c r="L8" s="435"/>
      <c r="M8" s="435"/>
      <c r="N8" s="436"/>
    </row>
    <row r="9" spans="2:16" ht="16.5" thickBot="1" x14ac:dyDescent="0.3">
      <c r="B9" s="46" t="s">
        <v>7</v>
      </c>
      <c r="C9" s="435"/>
      <c r="D9" s="435"/>
      <c r="E9" s="435"/>
      <c r="F9" s="435"/>
      <c r="G9" s="435"/>
      <c r="H9" s="435"/>
      <c r="I9" s="435"/>
      <c r="J9" s="435"/>
      <c r="K9" s="435"/>
      <c r="L9" s="435"/>
      <c r="M9" s="435"/>
      <c r="N9" s="436"/>
    </row>
    <row r="10" spans="2:16" ht="16.5" thickBot="1" x14ac:dyDescent="0.3">
      <c r="B10" s="46" t="s">
        <v>665</v>
      </c>
      <c r="C10" s="419" t="s">
        <v>1470</v>
      </c>
      <c r="D10" s="420"/>
      <c r="E10" s="421"/>
      <c r="F10" s="1"/>
      <c r="G10" s="1"/>
      <c r="H10" s="1"/>
      <c r="I10" s="1"/>
      <c r="J10" s="1"/>
      <c r="K10" s="1"/>
      <c r="L10" s="1"/>
      <c r="M10" s="1"/>
      <c r="N10" s="2"/>
    </row>
    <row r="11" spans="2:16" ht="16.5" thickBot="1" x14ac:dyDescent="0.3">
      <c r="B11" s="47" t="s">
        <v>8</v>
      </c>
      <c r="C11" s="48">
        <v>41969</v>
      </c>
      <c r="D11" s="49"/>
      <c r="E11" s="49"/>
      <c r="F11" s="49"/>
      <c r="G11" s="49"/>
      <c r="H11" s="49"/>
      <c r="I11" s="49"/>
      <c r="J11" s="49"/>
      <c r="K11" s="49"/>
      <c r="L11" s="49"/>
      <c r="M11" s="49"/>
      <c r="N11" s="50"/>
    </row>
    <row r="12" spans="2:16" ht="15.75" x14ac:dyDescent="0.25">
      <c r="B12" s="51"/>
      <c r="C12" s="52"/>
      <c r="D12" s="53"/>
      <c r="E12" s="53"/>
      <c r="F12" s="53"/>
      <c r="G12" s="53"/>
      <c r="H12" s="53"/>
      <c r="I12" s="54"/>
      <c r="J12" s="54"/>
      <c r="K12" s="54"/>
      <c r="L12" s="54"/>
      <c r="M12" s="54"/>
      <c r="N12" s="53"/>
    </row>
    <row r="13" spans="2:16" x14ac:dyDescent="0.25">
      <c r="I13" s="54"/>
      <c r="J13" s="54"/>
      <c r="K13" s="54"/>
      <c r="L13" s="54"/>
      <c r="M13" s="54"/>
      <c r="N13" s="55"/>
    </row>
    <row r="14" spans="2:16" ht="45.75" customHeight="1" x14ac:dyDescent="0.25">
      <c r="B14" s="490" t="s">
        <v>97</v>
      </c>
      <c r="C14" s="490"/>
      <c r="D14" s="187" t="s">
        <v>11</v>
      </c>
      <c r="E14" s="187" t="s">
        <v>12</v>
      </c>
      <c r="F14" s="187" t="s">
        <v>28</v>
      </c>
      <c r="G14" s="271"/>
      <c r="I14" s="56"/>
      <c r="J14" s="56"/>
      <c r="K14" s="56"/>
      <c r="L14" s="56"/>
      <c r="M14" s="56"/>
      <c r="N14" s="55"/>
    </row>
    <row r="15" spans="2:16" x14ac:dyDescent="0.25">
      <c r="B15" s="490"/>
      <c r="C15" s="490"/>
      <c r="D15" s="187">
        <v>4</v>
      </c>
      <c r="E15" s="3">
        <v>1252968600</v>
      </c>
      <c r="F15" s="241">
        <v>600</v>
      </c>
      <c r="G15" s="272"/>
      <c r="I15" s="57"/>
      <c r="J15" s="57"/>
      <c r="K15" s="57"/>
      <c r="L15" s="57"/>
      <c r="M15" s="57"/>
      <c r="N15" s="55"/>
    </row>
    <row r="16" spans="2:16" x14ac:dyDescent="0.25">
      <c r="B16" s="474" t="s">
        <v>13</v>
      </c>
      <c r="C16" s="475"/>
      <c r="D16" s="187"/>
      <c r="E16" s="7"/>
      <c r="F16" s="241"/>
      <c r="G16" s="272"/>
      <c r="H16" s="58"/>
      <c r="I16" s="54"/>
      <c r="J16" s="54"/>
      <c r="K16" s="54"/>
      <c r="L16" s="54"/>
      <c r="M16" s="54"/>
      <c r="N16" s="59"/>
    </row>
    <row r="17" spans="1:14" ht="45" x14ac:dyDescent="0.25">
      <c r="B17" s="6" t="s">
        <v>14</v>
      </c>
      <c r="C17" s="6" t="s">
        <v>98</v>
      </c>
      <c r="E17" s="56"/>
      <c r="F17" s="56"/>
      <c r="G17" s="56"/>
      <c r="H17" s="56"/>
      <c r="I17" s="61"/>
      <c r="J17" s="61"/>
      <c r="K17" s="61"/>
      <c r="L17" s="61"/>
      <c r="M17" s="61"/>
    </row>
    <row r="18" spans="1:14" x14ac:dyDescent="0.25">
      <c r="A18" s="54">
        <v>4</v>
      </c>
      <c r="C18" s="5">
        <f>+F15*80%</f>
        <v>480</v>
      </c>
      <c r="D18" s="57"/>
      <c r="E18" s="4">
        <f>E15</f>
        <v>1252968600</v>
      </c>
      <c r="F18" s="63"/>
      <c r="G18" s="63"/>
      <c r="H18" s="63"/>
      <c r="I18" s="64"/>
      <c r="J18" s="64"/>
      <c r="K18" s="64"/>
      <c r="L18" s="64"/>
      <c r="M18" s="64"/>
    </row>
    <row r="19" spans="1:14" x14ac:dyDescent="0.25">
      <c r="C19" s="66"/>
      <c r="D19" s="57"/>
      <c r="E19" s="67"/>
      <c r="F19" s="63"/>
      <c r="G19" s="63"/>
      <c r="H19" s="63"/>
      <c r="I19" s="64"/>
      <c r="J19" s="64"/>
      <c r="K19" s="64"/>
      <c r="L19" s="64"/>
      <c r="M19" s="64"/>
    </row>
    <row r="20" spans="1:14" x14ac:dyDescent="0.25">
      <c r="C20" s="66"/>
      <c r="D20" s="57"/>
      <c r="E20" s="67"/>
      <c r="F20" s="63"/>
      <c r="G20" s="63"/>
      <c r="H20" s="63"/>
      <c r="I20" s="64"/>
      <c r="J20" s="64"/>
      <c r="K20" s="64"/>
      <c r="L20" s="64"/>
      <c r="M20" s="64"/>
    </row>
    <row r="21" spans="1:14" x14ac:dyDescent="0.25">
      <c r="A21" s="65"/>
      <c r="B21" s="68" t="s">
        <v>134</v>
      </c>
      <c r="C21" s="42"/>
      <c r="D21" s="42"/>
      <c r="E21" s="42"/>
      <c r="F21" s="42"/>
      <c r="G21" s="42"/>
      <c r="H21" s="42"/>
      <c r="I21" s="54"/>
      <c r="J21" s="54"/>
      <c r="K21" s="54"/>
      <c r="L21" s="54"/>
      <c r="M21" s="54"/>
      <c r="N21" s="55"/>
    </row>
    <row r="22" spans="1:14" x14ac:dyDescent="0.25">
      <c r="A22" s="65"/>
      <c r="B22" s="42"/>
      <c r="C22" s="42"/>
      <c r="D22" s="42"/>
      <c r="E22" s="42"/>
      <c r="F22" s="42"/>
      <c r="G22" s="42"/>
      <c r="H22" s="42"/>
      <c r="I22" s="54"/>
      <c r="J22" s="54"/>
      <c r="K22" s="54"/>
      <c r="L22" s="54"/>
      <c r="M22" s="54"/>
      <c r="N22" s="55"/>
    </row>
    <row r="23" spans="1:14" x14ac:dyDescent="0.25">
      <c r="A23" s="65"/>
      <c r="B23" s="22" t="s">
        <v>32</v>
      </c>
      <c r="C23" s="22" t="s">
        <v>135</v>
      </c>
      <c r="D23" s="22" t="s">
        <v>136</v>
      </c>
      <c r="E23" s="42"/>
      <c r="F23" s="42"/>
      <c r="G23" s="42"/>
      <c r="H23" s="42"/>
      <c r="I23" s="54"/>
      <c r="J23" s="54"/>
      <c r="K23" s="54"/>
      <c r="L23" s="54"/>
      <c r="M23" s="54"/>
      <c r="N23" s="55"/>
    </row>
    <row r="24" spans="1:14" x14ac:dyDescent="0.25">
      <c r="A24" s="65"/>
      <c r="B24" s="69" t="s">
        <v>137</v>
      </c>
      <c r="C24" s="185" t="s">
        <v>68</v>
      </c>
      <c r="D24" s="69"/>
      <c r="E24" s="42"/>
      <c r="F24" s="42"/>
      <c r="G24" s="42"/>
      <c r="H24" s="42"/>
      <c r="I24" s="54"/>
      <c r="J24" s="54"/>
      <c r="K24" s="54"/>
      <c r="L24" s="54"/>
      <c r="M24" s="54"/>
      <c r="N24" s="55"/>
    </row>
    <row r="25" spans="1:14" x14ac:dyDescent="0.25">
      <c r="A25" s="65"/>
      <c r="B25" s="69" t="s">
        <v>138</v>
      </c>
      <c r="C25" s="185" t="s">
        <v>68</v>
      </c>
      <c r="D25" s="69"/>
      <c r="E25" s="42"/>
      <c r="F25" s="42"/>
      <c r="G25" s="42"/>
      <c r="H25" s="42"/>
      <c r="I25" s="54"/>
      <c r="J25" s="54"/>
      <c r="K25" s="54"/>
      <c r="L25" s="54"/>
      <c r="M25" s="54"/>
      <c r="N25" s="55"/>
    </row>
    <row r="26" spans="1:14" x14ac:dyDescent="0.25">
      <c r="A26" s="65"/>
      <c r="B26" s="69" t="s">
        <v>139</v>
      </c>
      <c r="C26" s="185" t="s">
        <v>68</v>
      </c>
      <c r="D26" s="69"/>
      <c r="E26" s="42"/>
      <c r="F26" s="42"/>
      <c r="G26" s="42"/>
      <c r="H26" s="42"/>
      <c r="I26" s="54"/>
      <c r="J26" s="54"/>
      <c r="K26" s="54"/>
      <c r="L26" s="54"/>
      <c r="M26" s="54"/>
      <c r="N26" s="55"/>
    </row>
    <row r="27" spans="1:14" x14ac:dyDescent="0.25">
      <c r="A27" s="65"/>
      <c r="B27" s="69" t="s">
        <v>140</v>
      </c>
      <c r="C27" s="185" t="s">
        <v>68</v>
      </c>
      <c r="D27" s="69"/>
      <c r="E27" s="42"/>
      <c r="F27" s="42"/>
      <c r="G27" s="42"/>
      <c r="H27" s="42"/>
      <c r="I27" s="54"/>
      <c r="J27" s="54"/>
      <c r="K27" s="54"/>
      <c r="L27" s="54"/>
      <c r="M27" s="54"/>
      <c r="N27" s="55"/>
    </row>
    <row r="28" spans="1:14" x14ac:dyDescent="0.25">
      <c r="A28" s="65"/>
      <c r="B28" s="42"/>
      <c r="C28" s="42"/>
      <c r="D28" s="42"/>
      <c r="E28" s="42"/>
      <c r="F28" s="42"/>
      <c r="G28" s="42"/>
      <c r="H28" s="42"/>
      <c r="I28" s="54"/>
      <c r="J28" s="54"/>
      <c r="K28" s="54"/>
      <c r="L28" s="54"/>
      <c r="M28" s="54"/>
      <c r="N28" s="55"/>
    </row>
    <row r="29" spans="1:14" x14ac:dyDescent="0.25">
      <c r="A29" s="65"/>
      <c r="B29" s="42"/>
      <c r="C29" s="42"/>
      <c r="D29" s="42"/>
      <c r="E29" s="42"/>
      <c r="F29" s="42"/>
      <c r="G29" s="42"/>
      <c r="H29" s="42"/>
      <c r="I29" s="54"/>
      <c r="J29" s="54"/>
      <c r="K29" s="54"/>
      <c r="L29" s="54"/>
      <c r="M29" s="54"/>
      <c r="N29" s="55"/>
    </row>
    <row r="30" spans="1:14" x14ac:dyDescent="0.25">
      <c r="A30" s="65"/>
      <c r="B30" s="68" t="s">
        <v>141</v>
      </c>
      <c r="C30" s="42"/>
      <c r="D30" s="42"/>
      <c r="E30" s="42"/>
      <c r="F30" s="42"/>
      <c r="G30" s="42"/>
      <c r="H30" s="42"/>
      <c r="I30" s="54"/>
      <c r="J30" s="54"/>
      <c r="K30" s="54"/>
      <c r="L30" s="54"/>
      <c r="M30" s="54"/>
      <c r="N30" s="55"/>
    </row>
    <row r="31" spans="1:14" x14ac:dyDescent="0.25">
      <c r="A31" s="65"/>
      <c r="B31" s="42"/>
      <c r="C31" s="42"/>
      <c r="D31" s="42"/>
      <c r="E31" s="42"/>
      <c r="F31" s="42"/>
      <c r="G31" s="42"/>
      <c r="H31" s="42"/>
      <c r="I31" s="54"/>
      <c r="J31" s="54"/>
      <c r="K31" s="54"/>
      <c r="L31" s="54"/>
      <c r="M31" s="54"/>
      <c r="N31" s="55"/>
    </row>
    <row r="32" spans="1:14" x14ac:dyDescent="0.25">
      <c r="A32" s="65"/>
      <c r="B32" s="42"/>
      <c r="C32" s="42"/>
      <c r="D32" s="42"/>
      <c r="E32" s="42"/>
      <c r="F32" s="42"/>
      <c r="G32" s="42"/>
      <c r="H32" s="42"/>
      <c r="I32" s="54"/>
      <c r="J32" s="54"/>
      <c r="K32" s="54"/>
      <c r="L32" s="54"/>
      <c r="M32" s="54"/>
      <c r="N32" s="55"/>
    </row>
    <row r="33" spans="1:26" x14ac:dyDescent="0.25">
      <c r="A33" s="65"/>
      <c r="B33" s="22" t="s">
        <v>32</v>
      </c>
      <c r="C33" s="22" t="s">
        <v>57</v>
      </c>
      <c r="D33" s="21" t="s">
        <v>50</v>
      </c>
      <c r="E33" s="21" t="s">
        <v>15</v>
      </c>
      <c r="F33" s="42"/>
      <c r="G33" s="42"/>
      <c r="H33" s="42"/>
      <c r="I33" s="54"/>
      <c r="J33" s="54"/>
      <c r="K33" s="54"/>
      <c r="L33" s="54"/>
      <c r="M33" s="54"/>
      <c r="N33" s="55"/>
    </row>
    <row r="34" spans="1:26" ht="28.5" x14ac:dyDescent="0.25">
      <c r="A34" s="65"/>
      <c r="B34" s="70" t="s">
        <v>142</v>
      </c>
      <c r="C34" s="71">
        <v>40</v>
      </c>
      <c r="D34" s="185">
        <v>40</v>
      </c>
      <c r="E34" s="422">
        <f>+D34+D35</f>
        <v>100</v>
      </c>
      <c r="F34" s="42"/>
      <c r="G34" s="42"/>
      <c r="H34" s="42"/>
      <c r="I34" s="54"/>
      <c r="J34" s="54"/>
      <c r="K34" s="54"/>
      <c r="L34" s="54"/>
      <c r="M34" s="54"/>
      <c r="N34" s="55"/>
    </row>
    <row r="35" spans="1:26" ht="42.75" x14ac:dyDescent="0.25">
      <c r="A35" s="65"/>
      <c r="B35" s="70" t="s">
        <v>143</v>
      </c>
      <c r="C35" s="71">
        <v>60</v>
      </c>
      <c r="D35" s="185">
        <v>60</v>
      </c>
      <c r="E35" s="423"/>
      <c r="F35" s="42"/>
      <c r="G35" s="42"/>
      <c r="H35" s="42"/>
      <c r="I35" s="54"/>
      <c r="J35" s="54"/>
      <c r="K35" s="54"/>
      <c r="L35" s="54"/>
      <c r="M35" s="54"/>
      <c r="N35" s="55"/>
    </row>
    <row r="36" spans="1:26" x14ac:dyDescent="0.25">
      <c r="A36" s="65"/>
      <c r="C36" s="66"/>
      <c r="D36" s="57"/>
      <c r="E36" s="67"/>
      <c r="F36" s="63"/>
      <c r="G36" s="63"/>
      <c r="H36" s="63"/>
      <c r="I36" s="64"/>
      <c r="J36" s="64"/>
      <c r="K36" s="64"/>
      <c r="L36" s="64"/>
      <c r="M36" s="64"/>
    </row>
    <row r="37" spans="1:26" x14ac:dyDescent="0.25">
      <c r="A37" s="65"/>
      <c r="C37" s="66"/>
      <c r="D37" s="57"/>
      <c r="E37" s="67"/>
      <c r="F37" s="63"/>
      <c r="G37" s="63"/>
      <c r="H37" s="63"/>
      <c r="I37" s="64"/>
      <c r="J37" s="64"/>
      <c r="K37" s="64"/>
      <c r="L37" s="64"/>
      <c r="M37" s="64"/>
    </row>
    <row r="38" spans="1:26" x14ac:dyDescent="0.25">
      <c r="A38" s="65"/>
      <c r="C38" s="66"/>
      <c r="D38" s="57"/>
      <c r="E38" s="67"/>
      <c r="F38" s="63"/>
      <c r="G38" s="63"/>
      <c r="H38" s="63"/>
      <c r="I38" s="64"/>
      <c r="J38" s="64"/>
      <c r="K38" s="64"/>
      <c r="L38" s="64"/>
      <c r="M38" s="64"/>
    </row>
    <row r="39" spans="1:26" ht="15.75" thickBot="1" x14ac:dyDescent="0.3">
      <c r="M39" s="424" t="s">
        <v>34</v>
      </c>
      <c r="N39" s="424"/>
    </row>
    <row r="40" spans="1:26" x14ac:dyDescent="0.25">
      <c r="B40" s="68" t="s">
        <v>29</v>
      </c>
      <c r="M40" s="73"/>
      <c r="N40" s="73"/>
    </row>
    <row r="41" spans="1:26" ht="15.75" thickBot="1" x14ac:dyDescent="0.3">
      <c r="M41" s="73"/>
      <c r="N41" s="73"/>
    </row>
    <row r="42" spans="1:26" s="54" customFormat="1" ht="109.5" customHeight="1" x14ac:dyDescent="0.25">
      <c r="B42" s="18" t="s">
        <v>144</v>
      </c>
      <c r="C42" s="18" t="s">
        <v>145</v>
      </c>
      <c r="D42" s="18" t="s">
        <v>146</v>
      </c>
      <c r="E42" s="18" t="s">
        <v>44</v>
      </c>
      <c r="F42" s="18" t="s">
        <v>21</v>
      </c>
      <c r="G42" s="18" t="s">
        <v>99</v>
      </c>
      <c r="H42" s="18" t="s">
        <v>16</v>
      </c>
      <c r="I42" s="18" t="s">
        <v>9</v>
      </c>
      <c r="J42" s="18" t="s">
        <v>30</v>
      </c>
      <c r="K42" s="18" t="s">
        <v>60</v>
      </c>
      <c r="L42" s="18" t="s">
        <v>19</v>
      </c>
      <c r="M42" s="17" t="s">
        <v>25</v>
      </c>
      <c r="N42" s="18" t="s">
        <v>147</v>
      </c>
      <c r="O42" s="18" t="s">
        <v>35</v>
      </c>
      <c r="P42" s="192" t="s">
        <v>10</v>
      </c>
      <c r="Q42" s="192" t="s">
        <v>18</v>
      </c>
    </row>
    <row r="43" spans="1:26" s="86" customFormat="1" ht="30" x14ac:dyDescent="0.25">
      <c r="A43" s="74">
        <v>1</v>
      </c>
      <c r="B43" s="87" t="s">
        <v>238</v>
      </c>
      <c r="C43" s="76" t="s">
        <v>238</v>
      </c>
      <c r="D43" s="76" t="s">
        <v>1471</v>
      </c>
      <c r="E43" s="136">
        <v>43</v>
      </c>
      <c r="F43" s="78" t="s">
        <v>135</v>
      </c>
      <c r="G43" s="79" t="s">
        <v>670</v>
      </c>
      <c r="H43" s="80">
        <v>40210</v>
      </c>
      <c r="I43" s="80">
        <v>40877</v>
      </c>
      <c r="J43" s="81" t="s">
        <v>136</v>
      </c>
      <c r="K43" s="136">
        <v>22</v>
      </c>
      <c r="L43" s="136">
        <v>0</v>
      </c>
      <c r="M43" s="136">
        <v>3068</v>
      </c>
      <c r="N43" s="82">
        <v>0</v>
      </c>
      <c r="O43" s="83">
        <v>2914600000</v>
      </c>
      <c r="P43" s="83" t="s">
        <v>1472</v>
      </c>
      <c r="Q43" s="84"/>
      <c r="R43" s="85"/>
      <c r="S43" s="85"/>
      <c r="T43" s="85"/>
      <c r="U43" s="85"/>
      <c r="V43" s="85"/>
      <c r="W43" s="85"/>
      <c r="X43" s="85"/>
      <c r="Y43" s="85"/>
      <c r="Z43" s="85"/>
    </row>
    <row r="44" spans="1:26" s="86" customFormat="1" ht="30" x14ac:dyDescent="0.25">
      <c r="A44" s="74">
        <f>+A43+1</f>
        <v>2</v>
      </c>
      <c r="B44" s="87" t="s">
        <v>238</v>
      </c>
      <c r="C44" s="76" t="s">
        <v>238</v>
      </c>
      <c r="D44" s="75" t="s">
        <v>1471</v>
      </c>
      <c r="E44" s="136">
        <v>4</v>
      </c>
      <c r="F44" s="78" t="s">
        <v>135</v>
      </c>
      <c r="G44" s="78" t="s">
        <v>670</v>
      </c>
      <c r="H44" s="80">
        <v>40952</v>
      </c>
      <c r="I44" s="80">
        <v>41256</v>
      </c>
      <c r="J44" s="81" t="s">
        <v>136</v>
      </c>
      <c r="K44" s="136">
        <v>10</v>
      </c>
      <c r="L44" s="136">
        <v>0</v>
      </c>
      <c r="M44" s="136">
        <v>2684</v>
      </c>
      <c r="N44" s="82">
        <v>0</v>
      </c>
      <c r="O44" s="83">
        <v>2657160000</v>
      </c>
      <c r="P44" s="83" t="s">
        <v>1473</v>
      </c>
      <c r="Q44" s="84"/>
      <c r="R44" s="85"/>
      <c r="S44" s="85"/>
      <c r="T44" s="85"/>
      <c r="U44" s="85"/>
      <c r="V44" s="85"/>
      <c r="W44" s="85"/>
      <c r="X44" s="85"/>
      <c r="Y44" s="85"/>
      <c r="Z44" s="85"/>
    </row>
    <row r="45" spans="1:26" s="86" customFormat="1" ht="30" x14ac:dyDescent="0.25">
      <c r="A45" s="74">
        <f t="shared" ref="A45:A46" si="0">+A44+1</f>
        <v>3</v>
      </c>
      <c r="B45" s="87" t="s">
        <v>238</v>
      </c>
      <c r="C45" s="76" t="s">
        <v>238</v>
      </c>
      <c r="D45" s="75" t="s">
        <v>1471</v>
      </c>
      <c r="E45" s="136">
        <v>86</v>
      </c>
      <c r="F45" s="78" t="s">
        <v>135</v>
      </c>
      <c r="G45" s="78" t="s">
        <v>670</v>
      </c>
      <c r="H45" s="80">
        <v>41379</v>
      </c>
      <c r="I45" s="80">
        <v>41639</v>
      </c>
      <c r="J45" s="81" t="s">
        <v>136</v>
      </c>
      <c r="K45" s="136">
        <v>8</v>
      </c>
      <c r="L45" s="136">
        <v>0</v>
      </c>
      <c r="M45" s="136">
        <v>3872</v>
      </c>
      <c r="N45" s="82">
        <v>0</v>
      </c>
      <c r="O45" s="83">
        <v>4139168000</v>
      </c>
      <c r="P45" s="83" t="s">
        <v>1474</v>
      </c>
      <c r="Q45" s="84"/>
      <c r="R45" s="85"/>
      <c r="S45" s="85"/>
      <c r="T45" s="85"/>
      <c r="U45" s="85"/>
      <c r="V45" s="85"/>
      <c r="W45" s="85"/>
      <c r="X45" s="85"/>
      <c r="Y45" s="85"/>
      <c r="Z45" s="85"/>
    </row>
    <row r="46" spans="1:26" s="86" customFormat="1" ht="30" x14ac:dyDescent="0.25">
      <c r="A46" s="74">
        <f t="shared" si="0"/>
        <v>4</v>
      </c>
      <c r="B46" s="87" t="s">
        <v>238</v>
      </c>
      <c r="C46" s="76" t="s">
        <v>238</v>
      </c>
      <c r="D46" s="75" t="s">
        <v>1471</v>
      </c>
      <c r="E46" s="136">
        <v>205</v>
      </c>
      <c r="F46" s="78" t="s">
        <v>135</v>
      </c>
      <c r="G46" s="78" t="s">
        <v>670</v>
      </c>
      <c r="H46" s="80">
        <v>41753</v>
      </c>
      <c r="I46" s="80">
        <v>41973</v>
      </c>
      <c r="J46" s="81" t="s">
        <v>136</v>
      </c>
      <c r="K46" s="136">
        <v>10</v>
      </c>
      <c r="L46" s="136">
        <v>0</v>
      </c>
      <c r="M46" s="136">
        <v>4660</v>
      </c>
      <c r="N46" s="82">
        <v>0</v>
      </c>
      <c r="O46" s="83">
        <v>5331040000</v>
      </c>
      <c r="P46" s="83" t="s">
        <v>1475</v>
      </c>
      <c r="Q46" s="84"/>
      <c r="R46" s="85"/>
      <c r="S46" s="85"/>
      <c r="T46" s="85"/>
      <c r="U46" s="85"/>
      <c r="V46" s="85"/>
      <c r="W46" s="85"/>
      <c r="X46" s="85"/>
      <c r="Y46" s="85"/>
      <c r="Z46" s="85"/>
    </row>
    <row r="47" spans="1:26" s="86" customFormat="1" x14ac:dyDescent="0.25">
      <c r="A47" s="74"/>
      <c r="B47" s="87" t="s">
        <v>15</v>
      </c>
      <c r="C47" s="76"/>
      <c r="D47" s="75"/>
      <c r="E47" s="77"/>
      <c r="F47" s="78"/>
      <c r="G47" s="78"/>
      <c r="H47" s="78"/>
      <c r="I47" s="81"/>
      <c r="J47" s="81"/>
      <c r="K47" s="88">
        <f>SUM(K43:K46)</f>
        <v>50</v>
      </c>
      <c r="L47" s="88">
        <f>SUM(L43:L46)</f>
        <v>0</v>
      </c>
      <c r="M47" s="265">
        <f>SUM(M43:M46)</f>
        <v>14284</v>
      </c>
      <c r="N47" s="88">
        <f>SUM(N43:N46)</f>
        <v>0</v>
      </c>
      <c r="O47" s="83"/>
      <c r="P47" s="83"/>
      <c r="Q47" s="90"/>
    </row>
    <row r="48" spans="1:26" x14ac:dyDescent="0.25">
      <c r="E48" s="91"/>
    </row>
    <row r="49" spans="2:17" x14ac:dyDescent="0.25">
      <c r="B49" s="425" t="s">
        <v>27</v>
      </c>
      <c r="C49" s="425" t="s">
        <v>26</v>
      </c>
      <c r="D49" s="427" t="s">
        <v>33</v>
      </c>
      <c r="E49" s="427"/>
    </row>
    <row r="50" spans="2:17" x14ac:dyDescent="0.25">
      <c r="B50" s="426"/>
      <c r="C50" s="426"/>
      <c r="D50" s="188" t="s">
        <v>22</v>
      </c>
      <c r="E50" s="93" t="s">
        <v>23</v>
      </c>
    </row>
    <row r="51" spans="2:17" ht="30.6" customHeight="1" x14ac:dyDescent="0.25">
      <c r="B51" s="94" t="s">
        <v>20</v>
      </c>
      <c r="C51" s="95">
        <f>+K47</f>
        <v>50</v>
      </c>
      <c r="D51" s="185" t="s">
        <v>68</v>
      </c>
      <c r="E51" s="69"/>
      <c r="F51" s="96"/>
      <c r="G51" s="96"/>
      <c r="H51" s="96"/>
      <c r="I51" s="96"/>
      <c r="J51" s="96"/>
      <c r="K51" s="96"/>
      <c r="L51" s="96"/>
      <c r="M51" s="96"/>
    </row>
    <row r="52" spans="2:17" ht="30" customHeight="1" x14ac:dyDescent="0.25">
      <c r="B52" s="94" t="s">
        <v>24</v>
      </c>
      <c r="C52" s="95">
        <f>+M47</f>
        <v>14284</v>
      </c>
      <c r="D52" s="185" t="s">
        <v>68</v>
      </c>
      <c r="E52" s="69"/>
    </row>
    <row r="53" spans="2:17" x14ac:dyDescent="0.25">
      <c r="B53" s="97"/>
      <c r="C53" s="437"/>
      <c r="D53" s="437"/>
      <c r="E53" s="437"/>
      <c r="F53" s="437"/>
      <c r="G53" s="437"/>
      <c r="H53" s="437"/>
      <c r="I53" s="437"/>
      <c r="J53" s="437"/>
      <c r="K53" s="437"/>
      <c r="L53" s="437"/>
      <c r="M53" s="437"/>
      <c r="N53" s="437"/>
    </row>
    <row r="54" spans="2:17" ht="28.15" customHeight="1" thickBot="1" x14ac:dyDescent="0.3"/>
    <row r="55" spans="2:17" ht="27" thickBot="1" x14ac:dyDescent="0.3">
      <c r="B55" s="438" t="s">
        <v>100</v>
      </c>
      <c r="C55" s="438"/>
      <c r="D55" s="438"/>
      <c r="E55" s="438"/>
      <c r="F55" s="438"/>
      <c r="G55" s="438"/>
      <c r="H55" s="438"/>
      <c r="I55" s="438"/>
      <c r="J55" s="438"/>
      <c r="K55" s="438"/>
      <c r="L55" s="438"/>
      <c r="M55" s="438"/>
      <c r="N55" s="438"/>
    </row>
    <row r="58" spans="2:17" ht="109.5" customHeight="1" x14ac:dyDescent="0.25">
      <c r="B58" s="197" t="s">
        <v>148</v>
      </c>
      <c r="C58" s="197" t="s">
        <v>2</v>
      </c>
      <c r="D58" s="197" t="s">
        <v>102</v>
      </c>
      <c r="E58" s="197" t="s">
        <v>101</v>
      </c>
      <c r="F58" s="197" t="s">
        <v>103</v>
      </c>
      <c r="G58" s="197" t="s">
        <v>104</v>
      </c>
      <c r="H58" s="197" t="s">
        <v>105</v>
      </c>
      <c r="I58" s="197" t="s">
        <v>106</v>
      </c>
      <c r="J58" s="197" t="s">
        <v>107</v>
      </c>
      <c r="K58" s="197" t="s">
        <v>108</v>
      </c>
      <c r="L58" s="197" t="s">
        <v>109</v>
      </c>
      <c r="M58" s="184" t="s">
        <v>110</v>
      </c>
      <c r="N58" s="184" t="s">
        <v>111</v>
      </c>
      <c r="O58" s="439" t="s">
        <v>3</v>
      </c>
      <c r="P58" s="440"/>
      <c r="Q58" s="197" t="s">
        <v>17</v>
      </c>
    </row>
    <row r="59" spans="2:17" ht="30" x14ac:dyDescent="0.25">
      <c r="B59" s="69" t="s">
        <v>256</v>
      </c>
      <c r="C59" s="69" t="s">
        <v>256</v>
      </c>
      <c r="D59" s="75" t="s">
        <v>1476</v>
      </c>
      <c r="E59" s="185">
        <v>50</v>
      </c>
      <c r="F59" s="185" t="s">
        <v>670</v>
      </c>
      <c r="G59" s="185" t="s">
        <v>670</v>
      </c>
      <c r="H59" s="185" t="s">
        <v>670</v>
      </c>
      <c r="I59" s="185" t="s">
        <v>679</v>
      </c>
      <c r="J59" s="69" t="s">
        <v>135</v>
      </c>
      <c r="K59" s="69" t="s">
        <v>135</v>
      </c>
      <c r="L59" s="69" t="s">
        <v>135</v>
      </c>
      <c r="M59" s="69" t="s">
        <v>135</v>
      </c>
      <c r="N59" s="69" t="s">
        <v>135</v>
      </c>
      <c r="O59" s="428"/>
      <c r="P59" s="429"/>
      <c r="Q59" s="69"/>
    </row>
    <row r="60" spans="2:17" ht="30" x14ac:dyDescent="0.25">
      <c r="B60" s="69" t="s">
        <v>256</v>
      </c>
      <c r="C60" s="69" t="s">
        <v>256</v>
      </c>
      <c r="D60" s="75" t="s">
        <v>1477</v>
      </c>
      <c r="E60" s="185">
        <v>50</v>
      </c>
      <c r="F60" s="185" t="s">
        <v>670</v>
      </c>
      <c r="G60" s="185" t="s">
        <v>670</v>
      </c>
      <c r="H60" s="185" t="s">
        <v>670</v>
      </c>
      <c r="I60" s="185" t="s">
        <v>135</v>
      </c>
      <c r="J60" s="69" t="s">
        <v>135</v>
      </c>
      <c r="K60" s="69" t="s">
        <v>135</v>
      </c>
      <c r="L60" s="69" t="s">
        <v>135</v>
      </c>
      <c r="M60" s="69" t="s">
        <v>135</v>
      </c>
      <c r="N60" s="69" t="s">
        <v>135</v>
      </c>
      <c r="O60" s="428"/>
      <c r="P60" s="429"/>
      <c r="Q60" s="69"/>
    </row>
    <row r="61" spans="2:17" ht="30" x14ac:dyDescent="0.25">
      <c r="B61" s="69" t="s">
        <v>256</v>
      </c>
      <c r="C61" s="69" t="s">
        <v>256</v>
      </c>
      <c r="D61" s="75" t="s">
        <v>1478</v>
      </c>
      <c r="E61" s="185">
        <v>50</v>
      </c>
      <c r="F61" s="185" t="s">
        <v>670</v>
      </c>
      <c r="G61" s="185" t="s">
        <v>670</v>
      </c>
      <c r="H61" s="185" t="s">
        <v>670</v>
      </c>
      <c r="I61" s="185" t="s">
        <v>135</v>
      </c>
      <c r="J61" s="69" t="s">
        <v>135</v>
      </c>
      <c r="K61" s="69" t="s">
        <v>135</v>
      </c>
      <c r="L61" s="69" t="s">
        <v>135</v>
      </c>
      <c r="M61" s="69" t="s">
        <v>135</v>
      </c>
      <c r="N61" s="69" t="s">
        <v>135</v>
      </c>
      <c r="O61" s="428"/>
      <c r="P61" s="429"/>
      <c r="Q61" s="69"/>
    </row>
    <row r="62" spans="2:17" ht="30" x14ac:dyDescent="0.25">
      <c r="B62" s="69" t="s">
        <v>256</v>
      </c>
      <c r="C62" s="69" t="s">
        <v>256</v>
      </c>
      <c r="D62" s="75" t="s">
        <v>1479</v>
      </c>
      <c r="E62" s="185">
        <v>50</v>
      </c>
      <c r="F62" s="185" t="s">
        <v>670</v>
      </c>
      <c r="G62" s="185" t="s">
        <v>670</v>
      </c>
      <c r="H62" s="185" t="s">
        <v>670</v>
      </c>
      <c r="I62" s="185" t="s">
        <v>135</v>
      </c>
      <c r="J62" s="69" t="s">
        <v>135</v>
      </c>
      <c r="K62" s="69" t="s">
        <v>135</v>
      </c>
      <c r="L62" s="69" t="s">
        <v>135</v>
      </c>
      <c r="M62" s="69" t="s">
        <v>135</v>
      </c>
      <c r="N62" s="69" t="s">
        <v>135</v>
      </c>
      <c r="O62" s="428"/>
      <c r="P62" s="429"/>
      <c r="Q62" s="69"/>
    </row>
    <row r="63" spans="2:17" x14ac:dyDescent="0.25">
      <c r="B63" s="69" t="s">
        <v>256</v>
      </c>
      <c r="C63" s="69" t="s">
        <v>256</v>
      </c>
      <c r="D63" s="75" t="s">
        <v>1480</v>
      </c>
      <c r="E63" s="185">
        <v>50</v>
      </c>
      <c r="F63" s="185" t="s">
        <v>670</v>
      </c>
      <c r="G63" s="185" t="s">
        <v>670</v>
      </c>
      <c r="H63" s="185" t="s">
        <v>670</v>
      </c>
      <c r="I63" s="185" t="s">
        <v>135</v>
      </c>
      <c r="J63" s="69" t="s">
        <v>135</v>
      </c>
      <c r="K63" s="69" t="s">
        <v>135</v>
      </c>
      <c r="L63" s="69" t="s">
        <v>135</v>
      </c>
      <c r="M63" s="69" t="s">
        <v>135</v>
      </c>
      <c r="N63" s="69" t="s">
        <v>135</v>
      </c>
      <c r="O63" s="428"/>
      <c r="P63" s="429"/>
      <c r="Q63" s="69"/>
    </row>
    <row r="64" spans="2:17" ht="30" x14ac:dyDescent="0.25">
      <c r="B64" s="69" t="s">
        <v>256</v>
      </c>
      <c r="C64" s="69" t="s">
        <v>256</v>
      </c>
      <c r="D64" s="75" t="s">
        <v>1481</v>
      </c>
      <c r="E64" s="185">
        <v>50</v>
      </c>
      <c r="F64" s="185" t="s">
        <v>670</v>
      </c>
      <c r="G64" s="185" t="s">
        <v>670</v>
      </c>
      <c r="H64" s="185" t="s">
        <v>670</v>
      </c>
      <c r="I64" s="185" t="s">
        <v>135</v>
      </c>
      <c r="J64" s="69" t="s">
        <v>135</v>
      </c>
      <c r="K64" s="69" t="s">
        <v>135</v>
      </c>
      <c r="L64" s="69" t="s">
        <v>135</v>
      </c>
      <c r="M64" s="69" t="s">
        <v>135</v>
      </c>
      <c r="N64" s="69" t="s">
        <v>135</v>
      </c>
      <c r="O64" s="428"/>
      <c r="P64" s="429"/>
      <c r="Q64" s="69"/>
    </row>
    <row r="65" spans="2:17" ht="30" x14ac:dyDescent="0.25">
      <c r="B65" s="69" t="s">
        <v>256</v>
      </c>
      <c r="C65" s="69" t="s">
        <v>256</v>
      </c>
      <c r="D65" s="75" t="s">
        <v>1477</v>
      </c>
      <c r="E65" s="185">
        <v>50</v>
      </c>
      <c r="F65" s="185" t="s">
        <v>670</v>
      </c>
      <c r="G65" s="185" t="s">
        <v>670</v>
      </c>
      <c r="H65" s="185" t="s">
        <v>670</v>
      </c>
      <c r="I65" s="185" t="s">
        <v>135</v>
      </c>
      <c r="J65" s="69" t="s">
        <v>135</v>
      </c>
      <c r="K65" s="69" t="s">
        <v>135</v>
      </c>
      <c r="L65" s="69" t="s">
        <v>135</v>
      </c>
      <c r="M65" s="69" t="s">
        <v>135</v>
      </c>
      <c r="N65" s="69" t="s">
        <v>135</v>
      </c>
      <c r="O65" s="428"/>
      <c r="P65" s="429"/>
      <c r="Q65" s="69"/>
    </row>
    <row r="66" spans="2:17" ht="30" x14ac:dyDescent="0.25">
      <c r="B66" s="69" t="s">
        <v>256</v>
      </c>
      <c r="C66" s="69" t="s">
        <v>256</v>
      </c>
      <c r="D66" s="75" t="s">
        <v>1482</v>
      </c>
      <c r="E66" s="185">
        <v>50</v>
      </c>
      <c r="F66" s="185" t="s">
        <v>670</v>
      </c>
      <c r="G66" s="185" t="s">
        <v>670</v>
      </c>
      <c r="H66" s="185" t="s">
        <v>670</v>
      </c>
      <c r="I66" s="185" t="s">
        <v>135</v>
      </c>
      <c r="J66" s="69" t="s">
        <v>135</v>
      </c>
      <c r="K66" s="69" t="s">
        <v>135</v>
      </c>
      <c r="L66" s="69" t="s">
        <v>135</v>
      </c>
      <c r="M66" s="69" t="s">
        <v>135</v>
      </c>
      <c r="N66" s="69" t="s">
        <v>135</v>
      </c>
      <c r="O66" s="428"/>
      <c r="P66" s="429"/>
      <c r="Q66" s="69"/>
    </row>
    <row r="67" spans="2:17" ht="30" x14ac:dyDescent="0.25">
      <c r="B67" s="69" t="s">
        <v>256</v>
      </c>
      <c r="C67" s="69" t="s">
        <v>256</v>
      </c>
      <c r="D67" s="75" t="s">
        <v>1483</v>
      </c>
      <c r="E67" s="185">
        <v>50</v>
      </c>
      <c r="F67" s="185" t="s">
        <v>670</v>
      </c>
      <c r="G67" s="185" t="s">
        <v>670</v>
      </c>
      <c r="H67" s="185" t="s">
        <v>670</v>
      </c>
      <c r="I67" s="185" t="s">
        <v>135</v>
      </c>
      <c r="J67" s="69" t="s">
        <v>135</v>
      </c>
      <c r="K67" s="69" t="s">
        <v>135</v>
      </c>
      <c r="L67" s="69" t="s">
        <v>135</v>
      </c>
      <c r="M67" s="69" t="s">
        <v>135</v>
      </c>
      <c r="N67" s="69" t="s">
        <v>135</v>
      </c>
      <c r="O67" s="428"/>
      <c r="P67" s="429"/>
      <c r="Q67" s="69"/>
    </row>
    <row r="68" spans="2:17" ht="45" x14ac:dyDescent="0.25">
      <c r="B68" s="69" t="s">
        <v>256</v>
      </c>
      <c r="C68" s="69" t="s">
        <v>256</v>
      </c>
      <c r="D68" s="75" t="s">
        <v>1484</v>
      </c>
      <c r="E68" s="185">
        <v>50</v>
      </c>
      <c r="F68" s="185" t="s">
        <v>670</v>
      </c>
      <c r="G68" s="185" t="s">
        <v>670</v>
      </c>
      <c r="H68" s="185" t="s">
        <v>670</v>
      </c>
      <c r="I68" s="185" t="s">
        <v>135</v>
      </c>
      <c r="J68" s="69" t="s">
        <v>135</v>
      </c>
      <c r="K68" s="69" t="s">
        <v>135</v>
      </c>
      <c r="L68" s="69" t="s">
        <v>135</v>
      </c>
      <c r="M68" s="69" t="s">
        <v>135</v>
      </c>
      <c r="N68" s="69" t="s">
        <v>135</v>
      </c>
      <c r="O68" s="428"/>
      <c r="P68" s="429"/>
      <c r="Q68" s="69"/>
    </row>
    <row r="69" spans="2:17" x14ac:dyDescent="0.25">
      <c r="B69" s="69" t="s">
        <v>256</v>
      </c>
      <c r="C69" s="69" t="s">
        <v>256</v>
      </c>
      <c r="D69" s="75" t="s">
        <v>1485</v>
      </c>
      <c r="E69" s="185">
        <v>50</v>
      </c>
      <c r="F69" s="185" t="s">
        <v>670</v>
      </c>
      <c r="G69" s="185" t="s">
        <v>670</v>
      </c>
      <c r="H69" s="185" t="s">
        <v>670</v>
      </c>
      <c r="I69" s="185" t="s">
        <v>135</v>
      </c>
      <c r="J69" s="69" t="s">
        <v>135</v>
      </c>
      <c r="K69" s="69" t="s">
        <v>135</v>
      </c>
      <c r="L69" s="69" t="s">
        <v>135</v>
      </c>
      <c r="M69" s="69" t="s">
        <v>135</v>
      </c>
      <c r="N69" s="69" t="s">
        <v>135</v>
      </c>
      <c r="O69" s="428"/>
      <c r="P69" s="429"/>
      <c r="Q69" s="69"/>
    </row>
    <row r="70" spans="2:17" x14ac:dyDescent="0.25">
      <c r="B70" s="69" t="s">
        <v>256</v>
      </c>
      <c r="C70" s="69" t="s">
        <v>256</v>
      </c>
      <c r="D70" s="75" t="s">
        <v>1486</v>
      </c>
      <c r="E70" s="185">
        <v>50</v>
      </c>
      <c r="F70" s="185" t="s">
        <v>670</v>
      </c>
      <c r="G70" s="185" t="s">
        <v>670</v>
      </c>
      <c r="H70" s="185" t="s">
        <v>670</v>
      </c>
      <c r="I70" s="185" t="s">
        <v>135</v>
      </c>
      <c r="J70" s="69" t="s">
        <v>135</v>
      </c>
      <c r="K70" s="69" t="s">
        <v>135</v>
      </c>
      <c r="L70" s="69" t="s">
        <v>135</v>
      </c>
      <c r="M70" s="69" t="s">
        <v>135</v>
      </c>
      <c r="N70" s="69" t="s">
        <v>135</v>
      </c>
      <c r="O70" s="428"/>
      <c r="P70" s="429"/>
      <c r="Q70" s="69"/>
    </row>
    <row r="71" spans="2:17" x14ac:dyDescent="0.25">
      <c r="B71" s="44" t="s">
        <v>1</v>
      </c>
    </row>
    <row r="72" spans="2:17" x14ac:dyDescent="0.25">
      <c r="B72" s="44" t="s">
        <v>36</v>
      </c>
    </row>
    <row r="73" spans="2:17" x14ac:dyDescent="0.25">
      <c r="B73" s="44" t="s">
        <v>61</v>
      </c>
    </row>
    <row r="75" spans="2:17" ht="15.75" thickBot="1" x14ac:dyDescent="0.3"/>
    <row r="76" spans="2:17" ht="27" thickBot="1" x14ac:dyDescent="0.3">
      <c r="B76" s="430" t="s">
        <v>37</v>
      </c>
      <c r="C76" s="431"/>
      <c r="D76" s="431"/>
      <c r="E76" s="431"/>
      <c r="F76" s="431"/>
      <c r="G76" s="431"/>
      <c r="H76" s="431"/>
      <c r="I76" s="431"/>
      <c r="J76" s="431"/>
      <c r="K76" s="431"/>
      <c r="L76" s="431"/>
      <c r="M76" s="431"/>
      <c r="N76" s="432"/>
    </row>
    <row r="81" spans="2:17" ht="76.5" customHeight="1" x14ac:dyDescent="0.25">
      <c r="B81" s="441" t="s">
        <v>0</v>
      </c>
      <c r="C81" s="441" t="s">
        <v>38</v>
      </c>
      <c r="D81" s="441" t="s">
        <v>39</v>
      </c>
      <c r="E81" s="441" t="s">
        <v>112</v>
      </c>
      <c r="F81" s="441" t="s">
        <v>114</v>
      </c>
      <c r="G81" s="441" t="s">
        <v>115</v>
      </c>
      <c r="H81" s="441" t="s">
        <v>116</v>
      </c>
      <c r="I81" s="441" t="s">
        <v>113</v>
      </c>
      <c r="J81" s="439" t="s">
        <v>117</v>
      </c>
      <c r="K81" s="443"/>
      <c r="L81" s="440"/>
      <c r="M81" s="441" t="s">
        <v>121</v>
      </c>
      <c r="N81" s="441" t="s">
        <v>40</v>
      </c>
      <c r="O81" s="441" t="s">
        <v>41</v>
      </c>
      <c r="P81" s="445" t="s">
        <v>3</v>
      </c>
      <c r="Q81" s="446"/>
    </row>
    <row r="82" spans="2:17" ht="60.75" customHeight="1" x14ac:dyDescent="0.25">
      <c r="B82" s="442"/>
      <c r="C82" s="442"/>
      <c r="D82" s="442"/>
      <c r="E82" s="442"/>
      <c r="F82" s="442"/>
      <c r="G82" s="442"/>
      <c r="H82" s="442"/>
      <c r="I82" s="442"/>
      <c r="J82" s="21" t="s">
        <v>118</v>
      </c>
      <c r="K82" s="197" t="s">
        <v>119</v>
      </c>
      <c r="L82" s="21" t="s">
        <v>120</v>
      </c>
      <c r="M82" s="442"/>
      <c r="N82" s="442"/>
      <c r="O82" s="442"/>
      <c r="P82" s="447"/>
      <c r="Q82" s="448"/>
    </row>
    <row r="83" spans="2:17" ht="51.75" customHeight="1" x14ac:dyDescent="0.25">
      <c r="B83" s="101" t="s">
        <v>42</v>
      </c>
      <c r="C83" s="189" t="s">
        <v>279</v>
      </c>
      <c r="D83" s="69" t="s">
        <v>1487</v>
      </c>
      <c r="E83" s="69">
        <v>40783906</v>
      </c>
      <c r="F83" s="189" t="s">
        <v>1488</v>
      </c>
      <c r="G83" s="69" t="s">
        <v>263</v>
      </c>
      <c r="H83" s="200">
        <v>39437</v>
      </c>
      <c r="I83" s="273" t="s">
        <v>1489</v>
      </c>
      <c r="J83" s="69" t="s">
        <v>1324</v>
      </c>
      <c r="K83" s="189" t="s">
        <v>1490</v>
      </c>
      <c r="L83" s="189" t="s">
        <v>695</v>
      </c>
      <c r="M83" s="185" t="s">
        <v>135</v>
      </c>
      <c r="N83" s="338" t="s">
        <v>135</v>
      </c>
      <c r="O83" s="185" t="s">
        <v>135</v>
      </c>
      <c r="P83" s="449"/>
      <c r="Q83" s="449"/>
    </row>
    <row r="84" spans="2:17" ht="145.5" customHeight="1" x14ac:dyDescent="0.25">
      <c r="B84" s="101" t="s">
        <v>42</v>
      </c>
      <c r="C84" s="189" t="s">
        <v>279</v>
      </c>
      <c r="D84" s="69" t="s">
        <v>1491</v>
      </c>
      <c r="E84" s="69">
        <v>30507206</v>
      </c>
      <c r="F84" s="189" t="s">
        <v>1492</v>
      </c>
      <c r="G84" s="69" t="s">
        <v>263</v>
      </c>
      <c r="H84" s="200">
        <v>41698</v>
      </c>
      <c r="I84" s="273" t="s">
        <v>670</v>
      </c>
      <c r="J84" s="69" t="s">
        <v>1324</v>
      </c>
      <c r="K84" s="178" t="s">
        <v>1493</v>
      </c>
      <c r="L84" s="189" t="s">
        <v>1494</v>
      </c>
      <c r="M84" s="185" t="s">
        <v>135</v>
      </c>
      <c r="N84" s="185" t="s">
        <v>135</v>
      </c>
      <c r="O84" s="185" t="s">
        <v>135</v>
      </c>
      <c r="P84" s="449"/>
      <c r="Q84" s="449"/>
    </row>
    <row r="85" spans="2:17" ht="72" customHeight="1" x14ac:dyDescent="0.25">
      <c r="B85" s="101" t="s">
        <v>43</v>
      </c>
      <c r="C85" s="189" t="s">
        <v>702</v>
      </c>
      <c r="D85" s="69" t="s">
        <v>1320</v>
      </c>
      <c r="E85" s="69">
        <v>37807932</v>
      </c>
      <c r="F85" s="189" t="s">
        <v>1321</v>
      </c>
      <c r="G85" s="274" t="s">
        <v>1322</v>
      </c>
      <c r="H85" s="200">
        <v>28342</v>
      </c>
      <c r="I85" s="273" t="s">
        <v>1323</v>
      </c>
      <c r="J85" s="69" t="s">
        <v>1324</v>
      </c>
      <c r="K85" s="178" t="s">
        <v>700</v>
      </c>
      <c r="L85" s="189" t="s">
        <v>1325</v>
      </c>
      <c r="M85" s="185" t="s">
        <v>135</v>
      </c>
      <c r="N85" s="185" t="s">
        <v>135</v>
      </c>
      <c r="O85" s="185" t="s">
        <v>135</v>
      </c>
      <c r="P85" s="449"/>
      <c r="Q85" s="449"/>
    </row>
    <row r="86" spans="2:17" ht="69" customHeight="1" x14ac:dyDescent="0.25">
      <c r="B86" s="584" t="s">
        <v>43</v>
      </c>
      <c r="C86" s="422" t="s">
        <v>702</v>
      </c>
      <c r="D86" s="584" t="s">
        <v>1495</v>
      </c>
      <c r="E86" s="586">
        <v>40611294</v>
      </c>
      <c r="F86" s="584" t="s">
        <v>445</v>
      </c>
      <c r="G86" s="453" t="s">
        <v>1189</v>
      </c>
      <c r="H86" s="588">
        <v>39990</v>
      </c>
      <c r="I86" s="586">
        <v>131555</v>
      </c>
      <c r="J86" s="69" t="s">
        <v>1496</v>
      </c>
      <c r="K86" s="178" t="s">
        <v>1497</v>
      </c>
      <c r="L86" s="189" t="s">
        <v>1498</v>
      </c>
      <c r="M86" s="422" t="s">
        <v>135</v>
      </c>
      <c r="N86" s="422" t="s">
        <v>135</v>
      </c>
      <c r="O86" s="422" t="s">
        <v>135</v>
      </c>
      <c r="P86" s="415"/>
      <c r="Q86" s="416"/>
    </row>
    <row r="87" spans="2:17" ht="33.6" customHeight="1" x14ac:dyDescent="0.25">
      <c r="B87" s="585"/>
      <c r="C87" s="423"/>
      <c r="D87" s="585"/>
      <c r="E87" s="587"/>
      <c r="F87" s="585"/>
      <c r="G87" s="454"/>
      <c r="H87" s="589"/>
      <c r="I87" s="587"/>
      <c r="J87" s="69" t="s">
        <v>1499</v>
      </c>
      <c r="K87" s="178" t="s">
        <v>1500</v>
      </c>
      <c r="L87" s="189" t="s">
        <v>1501</v>
      </c>
      <c r="M87" s="423"/>
      <c r="N87" s="423"/>
      <c r="O87" s="423"/>
      <c r="P87" s="417"/>
      <c r="Q87" s="418"/>
    </row>
    <row r="88" spans="2:17" ht="73.5" customHeight="1" x14ac:dyDescent="0.25">
      <c r="B88" s="584" t="s">
        <v>43</v>
      </c>
      <c r="C88" s="422" t="s">
        <v>702</v>
      </c>
      <c r="D88" s="584" t="s">
        <v>1502</v>
      </c>
      <c r="E88" s="586">
        <v>40670109</v>
      </c>
      <c r="F88" s="584" t="s">
        <v>445</v>
      </c>
      <c r="G88" s="453" t="s">
        <v>1189</v>
      </c>
      <c r="H88" s="588">
        <v>40903</v>
      </c>
      <c r="I88" s="586">
        <v>126995</v>
      </c>
      <c r="J88" s="69" t="s">
        <v>1324</v>
      </c>
      <c r="K88" s="178" t="s">
        <v>705</v>
      </c>
      <c r="L88" s="189" t="s">
        <v>1325</v>
      </c>
      <c r="M88" s="422" t="s">
        <v>135</v>
      </c>
      <c r="N88" s="422" t="s">
        <v>135</v>
      </c>
      <c r="O88" s="422" t="s">
        <v>135</v>
      </c>
      <c r="P88" s="415"/>
      <c r="Q88" s="416"/>
    </row>
    <row r="89" spans="2:17" ht="66" customHeight="1" x14ac:dyDescent="0.25">
      <c r="B89" s="585"/>
      <c r="C89" s="423"/>
      <c r="D89" s="585"/>
      <c r="E89" s="587"/>
      <c r="F89" s="585"/>
      <c r="G89" s="454"/>
      <c r="H89" s="589"/>
      <c r="I89" s="587"/>
      <c r="J89" s="101" t="s">
        <v>1503</v>
      </c>
      <c r="K89" s="178" t="s">
        <v>1504</v>
      </c>
      <c r="L89" s="189" t="s">
        <v>1505</v>
      </c>
      <c r="M89" s="423"/>
      <c r="N89" s="423"/>
      <c r="O89" s="423"/>
      <c r="P89" s="417"/>
      <c r="Q89" s="418"/>
    </row>
    <row r="90" spans="2:17" ht="48" customHeight="1" x14ac:dyDescent="0.25">
      <c r="B90" s="584" t="s">
        <v>43</v>
      </c>
      <c r="C90" s="422" t="s">
        <v>702</v>
      </c>
      <c r="D90" s="584" t="s">
        <v>1506</v>
      </c>
      <c r="E90" s="584">
        <v>40671051</v>
      </c>
      <c r="F90" s="584" t="s">
        <v>445</v>
      </c>
      <c r="G90" s="453" t="s">
        <v>1189</v>
      </c>
      <c r="H90" s="588">
        <v>41754</v>
      </c>
      <c r="I90" s="586">
        <v>143553</v>
      </c>
      <c r="J90" s="101" t="s">
        <v>1507</v>
      </c>
      <c r="K90" s="178" t="s">
        <v>1508</v>
      </c>
      <c r="L90" s="189" t="s">
        <v>1509</v>
      </c>
      <c r="M90" s="422" t="s">
        <v>135</v>
      </c>
      <c r="N90" s="422" t="s">
        <v>135</v>
      </c>
      <c r="O90" s="422" t="s">
        <v>135</v>
      </c>
      <c r="P90" s="415"/>
      <c r="Q90" s="416"/>
    </row>
    <row r="91" spans="2:17" ht="49.5" customHeight="1" x14ac:dyDescent="0.25">
      <c r="B91" s="585"/>
      <c r="C91" s="423"/>
      <c r="D91" s="585"/>
      <c r="E91" s="585"/>
      <c r="F91" s="585"/>
      <c r="G91" s="454"/>
      <c r="H91" s="589"/>
      <c r="I91" s="587"/>
      <c r="J91" s="69" t="s">
        <v>1324</v>
      </c>
      <c r="K91" s="178" t="s">
        <v>1510</v>
      </c>
      <c r="L91" s="189" t="s">
        <v>1511</v>
      </c>
      <c r="M91" s="423"/>
      <c r="N91" s="423"/>
      <c r="O91" s="423"/>
      <c r="P91" s="417"/>
      <c r="Q91" s="418"/>
    </row>
    <row r="93" spans="2:17" ht="15.75" thickBot="1" x14ac:dyDescent="0.3"/>
    <row r="94" spans="2:17" ht="27" thickBot="1" x14ac:dyDescent="0.3">
      <c r="B94" s="430" t="s">
        <v>45</v>
      </c>
      <c r="C94" s="431"/>
      <c r="D94" s="431"/>
      <c r="E94" s="431"/>
      <c r="F94" s="431"/>
      <c r="G94" s="431"/>
      <c r="H94" s="431"/>
      <c r="I94" s="431"/>
      <c r="J94" s="431"/>
      <c r="K94" s="431"/>
      <c r="L94" s="431"/>
      <c r="M94" s="431"/>
      <c r="N94" s="432"/>
    </row>
    <row r="97" spans="1:26" ht="46.15" customHeight="1" x14ac:dyDescent="0.25">
      <c r="B97" s="9" t="s">
        <v>32</v>
      </c>
      <c r="C97" s="9" t="s">
        <v>46</v>
      </c>
      <c r="D97" s="439" t="s">
        <v>3</v>
      </c>
      <c r="E97" s="440"/>
    </row>
    <row r="98" spans="1:26" ht="46.9" customHeight="1" x14ac:dyDescent="0.25">
      <c r="B98" s="101" t="s">
        <v>122</v>
      </c>
      <c r="C98" s="185" t="s">
        <v>135</v>
      </c>
      <c r="D98" s="449" t="s">
        <v>180</v>
      </c>
      <c r="E98" s="449"/>
    </row>
    <row r="101" spans="1:26" ht="26.25" x14ac:dyDescent="0.25">
      <c r="B101" s="433" t="s">
        <v>63</v>
      </c>
      <c r="C101" s="434"/>
      <c r="D101" s="434"/>
      <c r="E101" s="434"/>
      <c r="F101" s="434"/>
      <c r="G101" s="434"/>
      <c r="H101" s="434"/>
      <c r="I101" s="434"/>
      <c r="J101" s="434"/>
      <c r="K101" s="434"/>
      <c r="L101" s="434"/>
      <c r="M101" s="434"/>
      <c r="N101" s="434"/>
      <c r="O101" s="434"/>
      <c r="P101" s="434"/>
    </row>
    <row r="103" spans="1:26" ht="15.75" thickBot="1" x14ac:dyDescent="0.3"/>
    <row r="104" spans="1:26" ht="27" thickBot="1" x14ac:dyDescent="0.3">
      <c r="B104" s="430" t="s">
        <v>53</v>
      </c>
      <c r="C104" s="431"/>
      <c r="D104" s="431"/>
      <c r="E104" s="431"/>
      <c r="F104" s="431"/>
      <c r="G104" s="431"/>
      <c r="H104" s="431"/>
      <c r="I104" s="431"/>
      <c r="J104" s="431"/>
      <c r="K104" s="431"/>
      <c r="L104" s="431"/>
      <c r="M104" s="431"/>
      <c r="N104" s="432"/>
    </row>
    <row r="106" spans="1:26" ht="15.75" thickBot="1" x14ac:dyDescent="0.3">
      <c r="M106" s="73"/>
      <c r="N106" s="73"/>
    </row>
    <row r="107" spans="1:26" s="54" customFormat="1" ht="109.5" customHeight="1" x14ac:dyDescent="0.25">
      <c r="B107" s="18" t="s">
        <v>144</v>
      </c>
      <c r="C107" s="18" t="s">
        <v>145</v>
      </c>
      <c r="D107" s="18" t="s">
        <v>146</v>
      </c>
      <c r="E107" s="18" t="s">
        <v>44</v>
      </c>
      <c r="F107" s="18" t="s">
        <v>21</v>
      </c>
      <c r="G107" s="18" t="s">
        <v>99</v>
      </c>
      <c r="H107" s="18" t="s">
        <v>16</v>
      </c>
      <c r="I107" s="18" t="s">
        <v>9</v>
      </c>
      <c r="J107" s="18" t="s">
        <v>30</v>
      </c>
      <c r="K107" s="18" t="s">
        <v>60</v>
      </c>
      <c r="L107" s="18" t="s">
        <v>19</v>
      </c>
      <c r="M107" s="17" t="s">
        <v>25</v>
      </c>
      <c r="N107" s="18" t="s">
        <v>147</v>
      </c>
      <c r="O107" s="18" t="s">
        <v>35</v>
      </c>
      <c r="P107" s="192" t="s">
        <v>10</v>
      </c>
      <c r="Q107" s="192" t="s">
        <v>18</v>
      </c>
    </row>
    <row r="108" spans="1:26" s="86" customFormat="1" ht="120" x14ac:dyDescent="0.25">
      <c r="A108" s="74">
        <v>1</v>
      </c>
      <c r="B108" s="75" t="s">
        <v>238</v>
      </c>
      <c r="C108" s="76" t="s">
        <v>238</v>
      </c>
      <c r="D108" s="75" t="s">
        <v>1326</v>
      </c>
      <c r="E108" s="257">
        <v>20100110</v>
      </c>
      <c r="F108" s="77" t="s">
        <v>135</v>
      </c>
      <c r="G108" s="79" t="s">
        <v>195</v>
      </c>
      <c r="H108" s="80">
        <v>40234</v>
      </c>
      <c r="I108" s="80">
        <v>40512</v>
      </c>
      <c r="J108" s="81" t="s">
        <v>136</v>
      </c>
      <c r="K108" s="257">
        <v>9</v>
      </c>
      <c r="L108" s="257">
        <v>0</v>
      </c>
      <c r="M108" s="257">
        <v>2622</v>
      </c>
      <c r="N108" s="82" t="s">
        <v>195</v>
      </c>
      <c r="O108" s="83">
        <v>1743630000</v>
      </c>
      <c r="P108" s="83">
        <v>305</v>
      </c>
      <c r="Q108" s="84" t="s">
        <v>1294</v>
      </c>
      <c r="R108" s="85"/>
      <c r="S108" s="85"/>
      <c r="T108" s="85"/>
      <c r="U108" s="85"/>
      <c r="V108" s="85"/>
      <c r="W108" s="85"/>
      <c r="X108" s="85"/>
      <c r="Y108" s="85"/>
      <c r="Z108" s="85"/>
    </row>
    <row r="109" spans="1:26" s="86" customFormat="1" ht="30" x14ac:dyDescent="0.25">
      <c r="A109" s="74">
        <f>+A108+1</f>
        <v>2</v>
      </c>
      <c r="B109" s="75" t="s">
        <v>238</v>
      </c>
      <c r="C109" s="76" t="s">
        <v>238</v>
      </c>
      <c r="D109" s="75" t="s">
        <v>1326</v>
      </c>
      <c r="E109" s="257">
        <v>20110044</v>
      </c>
      <c r="F109" s="77" t="s">
        <v>135</v>
      </c>
      <c r="G109" s="79" t="s">
        <v>195</v>
      </c>
      <c r="H109" s="80">
        <v>40599</v>
      </c>
      <c r="I109" s="80">
        <v>40899</v>
      </c>
      <c r="J109" s="81" t="s">
        <v>136</v>
      </c>
      <c r="K109" s="257">
        <v>10</v>
      </c>
      <c r="L109" s="257">
        <v>0</v>
      </c>
      <c r="M109" s="257">
        <v>2400</v>
      </c>
      <c r="N109" s="82" t="s">
        <v>195</v>
      </c>
      <c r="O109" s="83">
        <v>2347200000</v>
      </c>
      <c r="P109" s="83">
        <v>305</v>
      </c>
      <c r="Q109" s="84"/>
      <c r="R109" s="85"/>
      <c r="S109" s="85"/>
      <c r="T109" s="85"/>
      <c r="U109" s="85"/>
      <c r="V109" s="85"/>
      <c r="W109" s="85"/>
      <c r="X109" s="85"/>
      <c r="Y109" s="85"/>
      <c r="Z109" s="85"/>
    </row>
    <row r="110" spans="1:26" s="86" customFormat="1" ht="30" x14ac:dyDescent="0.25">
      <c r="A110" s="74">
        <f t="shared" ref="A110:A112" si="1">+A109+1</f>
        <v>3</v>
      </c>
      <c r="B110" s="75" t="s">
        <v>238</v>
      </c>
      <c r="C110" s="76" t="s">
        <v>238</v>
      </c>
      <c r="D110" s="75" t="s">
        <v>1326</v>
      </c>
      <c r="E110" s="257">
        <v>20120011</v>
      </c>
      <c r="F110" s="77" t="s">
        <v>135</v>
      </c>
      <c r="G110" s="79" t="s">
        <v>195</v>
      </c>
      <c r="H110" s="80">
        <v>40959</v>
      </c>
      <c r="I110" s="80">
        <v>41973</v>
      </c>
      <c r="J110" s="81" t="s">
        <v>136</v>
      </c>
      <c r="K110" s="257">
        <v>33</v>
      </c>
      <c r="L110" s="257">
        <v>0</v>
      </c>
      <c r="M110" s="257">
        <v>2544</v>
      </c>
      <c r="N110" s="82" t="s">
        <v>195</v>
      </c>
      <c r="O110" s="83">
        <v>2750064000</v>
      </c>
      <c r="P110" s="83">
        <v>305</v>
      </c>
      <c r="Q110" s="84"/>
      <c r="R110" s="85"/>
      <c r="S110" s="85"/>
      <c r="T110" s="85"/>
      <c r="U110" s="85"/>
      <c r="V110" s="85"/>
      <c r="W110" s="85"/>
      <c r="X110" s="85"/>
      <c r="Y110" s="85"/>
      <c r="Z110" s="85"/>
    </row>
    <row r="111" spans="1:26" s="86" customFormat="1" ht="30" x14ac:dyDescent="0.25">
      <c r="A111" s="74">
        <f t="shared" si="1"/>
        <v>4</v>
      </c>
      <c r="B111" s="75" t="s">
        <v>238</v>
      </c>
      <c r="C111" s="76" t="s">
        <v>238</v>
      </c>
      <c r="D111" s="75" t="s">
        <v>1326</v>
      </c>
      <c r="E111" s="257">
        <v>20130086</v>
      </c>
      <c r="F111" s="77" t="s">
        <v>135</v>
      </c>
      <c r="G111" s="79" t="s">
        <v>195</v>
      </c>
      <c r="H111" s="80">
        <v>41365</v>
      </c>
      <c r="I111" s="80">
        <v>41608</v>
      </c>
      <c r="J111" s="81" t="s">
        <v>136</v>
      </c>
      <c r="K111" s="257">
        <v>0</v>
      </c>
      <c r="L111" s="257">
        <v>8</v>
      </c>
      <c r="M111" s="257">
        <v>2713</v>
      </c>
      <c r="N111" s="82" t="s">
        <v>195</v>
      </c>
      <c r="O111" s="83">
        <v>2900202426</v>
      </c>
      <c r="P111" s="83">
        <v>305</v>
      </c>
      <c r="Q111" s="84"/>
      <c r="R111" s="85"/>
      <c r="S111" s="85"/>
      <c r="T111" s="85"/>
      <c r="U111" s="85"/>
      <c r="V111" s="85"/>
      <c r="W111" s="85"/>
      <c r="X111" s="85"/>
      <c r="Y111" s="85"/>
      <c r="Z111" s="85"/>
    </row>
    <row r="112" spans="1:26" s="86" customFormat="1" ht="150" x14ac:dyDescent="0.25">
      <c r="A112" s="74">
        <f t="shared" si="1"/>
        <v>5</v>
      </c>
      <c r="B112" s="75" t="s">
        <v>238</v>
      </c>
      <c r="C112" s="76" t="s">
        <v>238</v>
      </c>
      <c r="D112" s="75" t="s">
        <v>1326</v>
      </c>
      <c r="E112" s="257">
        <v>2001401.26</v>
      </c>
      <c r="F112" s="77" t="s">
        <v>135</v>
      </c>
      <c r="G112" s="79" t="s">
        <v>195</v>
      </c>
      <c r="H112" s="80">
        <v>41663</v>
      </c>
      <c r="I112" s="80">
        <v>41973</v>
      </c>
      <c r="J112" s="81" t="s">
        <v>136</v>
      </c>
      <c r="K112" s="257">
        <v>0</v>
      </c>
      <c r="L112" s="257">
        <v>10</v>
      </c>
      <c r="M112" s="257">
        <v>3841</v>
      </c>
      <c r="N112" s="82" t="s">
        <v>195</v>
      </c>
      <c r="O112" s="83">
        <v>3629745000</v>
      </c>
      <c r="P112" s="83">
        <v>305</v>
      </c>
      <c r="Q112" s="84" t="s">
        <v>1666</v>
      </c>
      <c r="R112" s="85"/>
      <c r="S112" s="85"/>
      <c r="T112" s="85"/>
      <c r="U112" s="85"/>
      <c r="V112" s="85"/>
      <c r="W112" s="85"/>
      <c r="X112" s="85"/>
      <c r="Y112" s="85"/>
      <c r="Z112" s="85"/>
    </row>
    <row r="113" spans="1:17" s="86" customFormat="1" x14ac:dyDescent="0.25">
      <c r="A113" s="74"/>
      <c r="B113" s="87" t="s">
        <v>15</v>
      </c>
      <c r="C113" s="76"/>
      <c r="D113" s="75"/>
      <c r="E113" s="77"/>
      <c r="F113" s="78"/>
      <c r="G113" s="78"/>
      <c r="H113" s="78"/>
      <c r="I113" s="81"/>
      <c r="J113" s="81"/>
      <c r="K113" s="88">
        <f>SUM(K108:K112)</f>
        <v>52</v>
      </c>
      <c r="L113" s="88">
        <f>SUM(L108:L112)</f>
        <v>18</v>
      </c>
      <c r="M113" s="88">
        <f>SUM(M108:M112)</f>
        <v>14120</v>
      </c>
      <c r="N113" s="88">
        <f>SUM(N108:N112)</f>
        <v>0</v>
      </c>
      <c r="O113" s="83"/>
      <c r="P113" s="83"/>
      <c r="Q113" s="90"/>
    </row>
    <row r="114" spans="1:17" x14ac:dyDescent="0.25">
      <c r="E114" s="91"/>
    </row>
    <row r="115" spans="1:17" ht="18.75" x14ac:dyDescent="0.25">
      <c r="B115" s="94" t="s">
        <v>31</v>
      </c>
      <c r="C115" s="10">
        <f>+K113</f>
        <v>52</v>
      </c>
      <c r="H115" s="96"/>
      <c r="I115" s="96"/>
      <c r="J115" s="96"/>
      <c r="K115" s="96"/>
      <c r="L115" s="96"/>
      <c r="M115" s="96"/>
    </row>
    <row r="117" spans="1:17" ht="15.75" thickBot="1" x14ac:dyDescent="0.3"/>
    <row r="118" spans="1:17" ht="37.15" customHeight="1" thickBot="1" x14ac:dyDescent="0.3">
      <c r="B118" s="11" t="s">
        <v>48</v>
      </c>
      <c r="C118" s="12" t="s">
        <v>49</v>
      </c>
      <c r="D118" s="11" t="s">
        <v>50</v>
      </c>
      <c r="E118" s="12" t="s">
        <v>54</v>
      </c>
    </row>
    <row r="119" spans="1:17" ht="41.45" customHeight="1" x14ac:dyDescent="0.25">
      <c r="B119" s="8" t="s">
        <v>123</v>
      </c>
      <c r="C119" s="102">
        <v>20</v>
      </c>
      <c r="D119" s="102">
        <v>0</v>
      </c>
      <c r="E119" s="450">
        <f>+D119+D120+D121</f>
        <v>40</v>
      </c>
    </row>
    <row r="120" spans="1:17" x14ac:dyDescent="0.25">
      <c r="B120" s="8" t="s">
        <v>124</v>
      </c>
      <c r="C120" s="185">
        <v>30</v>
      </c>
      <c r="D120" s="185">
        <v>0</v>
      </c>
      <c r="E120" s="451"/>
    </row>
    <row r="121" spans="1:17" ht="15.75" thickBot="1" x14ac:dyDescent="0.3">
      <c r="B121" s="8" t="s">
        <v>125</v>
      </c>
      <c r="C121" s="103">
        <v>40</v>
      </c>
      <c r="D121" s="103">
        <v>40</v>
      </c>
      <c r="E121" s="452"/>
    </row>
    <row r="123" spans="1:17" ht="15.75" thickBot="1" x14ac:dyDescent="0.3"/>
    <row r="124" spans="1:17" ht="27" thickBot="1" x14ac:dyDescent="0.3">
      <c r="B124" s="430" t="s">
        <v>51</v>
      </c>
      <c r="C124" s="431"/>
      <c r="D124" s="431"/>
      <c r="E124" s="431"/>
      <c r="F124" s="431"/>
      <c r="G124" s="431"/>
      <c r="H124" s="431"/>
      <c r="I124" s="431"/>
      <c r="J124" s="431"/>
      <c r="K124" s="431"/>
      <c r="L124" s="431"/>
      <c r="M124" s="431"/>
      <c r="N124" s="432"/>
    </row>
    <row r="126" spans="1:17" ht="76.5" customHeight="1" x14ac:dyDescent="0.25">
      <c r="B126" s="197" t="s">
        <v>0</v>
      </c>
      <c r="C126" s="197" t="s">
        <v>38</v>
      </c>
      <c r="D126" s="197" t="s">
        <v>39</v>
      </c>
      <c r="E126" s="197" t="s">
        <v>112</v>
      </c>
      <c r="F126" s="197" t="s">
        <v>114</v>
      </c>
      <c r="G126" s="197" t="s">
        <v>115</v>
      </c>
      <c r="H126" s="197" t="s">
        <v>116</v>
      </c>
      <c r="I126" s="197" t="s">
        <v>113</v>
      </c>
      <c r="J126" s="439" t="s">
        <v>117</v>
      </c>
      <c r="K126" s="443"/>
      <c r="L126" s="440"/>
      <c r="M126" s="197" t="s">
        <v>121</v>
      </c>
      <c r="N126" s="197" t="s">
        <v>40</v>
      </c>
      <c r="O126" s="197" t="s">
        <v>41</v>
      </c>
      <c r="P126" s="439" t="s">
        <v>3</v>
      </c>
      <c r="Q126" s="440"/>
    </row>
    <row r="127" spans="1:17" ht="60.75" customHeight="1" x14ac:dyDescent="0.25">
      <c r="B127" s="453" t="s">
        <v>486</v>
      </c>
      <c r="C127" s="455" t="s">
        <v>279</v>
      </c>
      <c r="D127" s="453" t="s">
        <v>1327</v>
      </c>
      <c r="E127" s="422">
        <v>36345286</v>
      </c>
      <c r="F127" s="453" t="s">
        <v>819</v>
      </c>
      <c r="G127" s="453" t="s">
        <v>301</v>
      </c>
      <c r="H127" s="457">
        <v>38527</v>
      </c>
      <c r="I127" s="422" t="s">
        <v>1328</v>
      </c>
      <c r="J127" s="100" t="s">
        <v>1329</v>
      </c>
      <c r="K127" s="259" t="s">
        <v>1330</v>
      </c>
      <c r="L127" s="100" t="s">
        <v>1331</v>
      </c>
      <c r="M127" s="422" t="s">
        <v>136</v>
      </c>
      <c r="N127" s="422" t="s">
        <v>135</v>
      </c>
      <c r="O127" s="422" t="s">
        <v>135</v>
      </c>
      <c r="P127" s="415"/>
      <c r="Q127" s="416"/>
    </row>
    <row r="128" spans="1:17" ht="60.75" customHeight="1" x14ac:dyDescent="0.25">
      <c r="B128" s="546"/>
      <c r="C128" s="465"/>
      <c r="D128" s="546"/>
      <c r="E128" s="451"/>
      <c r="F128" s="546"/>
      <c r="G128" s="546"/>
      <c r="H128" s="505"/>
      <c r="I128" s="451"/>
      <c r="J128" s="100" t="s">
        <v>1329</v>
      </c>
      <c r="K128" s="259" t="s">
        <v>1332</v>
      </c>
      <c r="L128" s="100" t="s">
        <v>1331</v>
      </c>
      <c r="M128" s="451"/>
      <c r="N128" s="451"/>
      <c r="O128" s="451"/>
      <c r="P128" s="506"/>
      <c r="Q128" s="507"/>
    </row>
    <row r="129" spans="2:17" ht="60.75" customHeight="1" x14ac:dyDescent="0.25">
      <c r="B129" s="546"/>
      <c r="C129" s="465"/>
      <c r="D129" s="546"/>
      <c r="E129" s="451"/>
      <c r="F129" s="546"/>
      <c r="G129" s="546"/>
      <c r="H129" s="505"/>
      <c r="I129" s="451"/>
      <c r="J129" s="100" t="s">
        <v>1329</v>
      </c>
      <c r="K129" s="259" t="s">
        <v>1333</v>
      </c>
      <c r="L129" s="100" t="s">
        <v>1331</v>
      </c>
      <c r="M129" s="451"/>
      <c r="N129" s="451"/>
      <c r="O129" s="451"/>
      <c r="P129" s="506"/>
      <c r="Q129" s="507"/>
    </row>
    <row r="130" spans="2:17" ht="60.75" customHeight="1" x14ac:dyDescent="0.25">
      <c r="B130" s="546"/>
      <c r="C130" s="465"/>
      <c r="D130" s="546"/>
      <c r="E130" s="451"/>
      <c r="F130" s="546"/>
      <c r="G130" s="546"/>
      <c r="H130" s="505"/>
      <c r="I130" s="451"/>
      <c r="J130" s="100" t="s">
        <v>1334</v>
      </c>
      <c r="K130" s="100" t="s">
        <v>1335</v>
      </c>
      <c r="L130" s="100" t="s">
        <v>1336</v>
      </c>
      <c r="M130" s="451"/>
      <c r="N130" s="451"/>
      <c r="O130" s="451"/>
      <c r="P130" s="506"/>
      <c r="Q130" s="507"/>
    </row>
    <row r="131" spans="2:17" ht="60.75" customHeight="1" x14ac:dyDescent="0.25">
      <c r="B131" s="546"/>
      <c r="C131" s="465"/>
      <c r="D131" s="546"/>
      <c r="E131" s="451"/>
      <c r="F131" s="546"/>
      <c r="G131" s="546"/>
      <c r="H131" s="505"/>
      <c r="I131" s="451"/>
      <c r="J131" s="100" t="s">
        <v>1337</v>
      </c>
      <c r="K131" s="100" t="s">
        <v>1338</v>
      </c>
      <c r="L131" s="100" t="s">
        <v>1339</v>
      </c>
      <c r="M131" s="451"/>
      <c r="N131" s="451"/>
      <c r="O131" s="451"/>
      <c r="P131" s="506"/>
      <c r="Q131" s="507"/>
    </row>
    <row r="132" spans="2:17" ht="60.75" customHeight="1" x14ac:dyDescent="0.25">
      <c r="B132" s="454"/>
      <c r="C132" s="456"/>
      <c r="D132" s="454"/>
      <c r="E132" s="423"/>
      <c r="F132" s="454"/>
      <c r="G132" s="454"/>
      <c r="H132" s="458"/>
      <c r="I132" s="423"/>
      <c r="J132" s="100" t="s">
        <v>1337</v>
      </c>
      <c r="K132" s="100" t="s">
        <v>1340</v>
      </c>
      <c r="L132" s="100" t="s">
        <v>1339</v>
      </c>
      <c r="M132" s="423"/>
      <c r="N132" s="423"/>
      <c r="O132" s="423"/>
      <c r="P132" s="417"/>
      <c r="Q132" s="418"/>
    </row>
    <row r="133" spans="2:17" ht="60.75" customHeight="1" x14ac:dyDescent="0.25">
      <c r="B133" s="453" t="s">
        <v>130</v>
      </c>
      <c r="C133" s="453" t="s">
        <v>702</v>
      </c>
      <c r="D133" s="584" t="s">
        <v>1341</v>
      </c>
      <c r="E133" s="422">
        <v>83056236</v>
      </c>
      <c r="F133" s="455" t="s">
        <v>819</v>
      </c>
      <c r="G133" s="455" t="s">
        <v>301</v>
      </c>
      <c r="H133" s="457">
        <v>38695</v>
      </c>
      <c r="I133" s="455" t="s">
        <v>136</v>
      </c>
      <c r="J133" s="100" t="s">
        <v>1334</v>
      </c>
      <c r="K133" s="100" t="s">
        <v>1342</v>
      </c>
      <c r="L133" s="100" t="s">
        <v>1343</v>
      </c>
      <c r="M133" s="422" t="s">
        <v>135</v>
      </c>
      <c r="N133" s="422" t="s">
        <v>135</v>
      </c>
      <c r="O133" s="422" t="s">
        <v>135</v>
      </c>
      <c r="P133" s="415"/>
      <c r="Q133" s="416"/>
    </row>
    <row r="134" spans="2:17" ht="60.75" customHeight="1" x14ac:dyDescent="0.25">
      <c r="B134" s="454"/>
      <c r="C134" s="454"/>
      <c r="D134" s="585"/>
      <c r="E134" s="423"/>
      <c r="F134" s="456"/>
      <c r="G134" s="456"/>
      <c r="H134" s="458"/>
      <c r="I134" s="456"/>
      <c r="J134" s="100" t="s">
        <v>1344</v>
      </c>
      <c r="K134" s="100" t="s">
        <v>1345</v>
      </c>
      <c r="L134" s="100" t="s">
        <v>1346</v>
      </c>
      <c r="M134" s="423"/>
      <c r="N134" s="423"/>
      <c r="O134" s="423"/>
      <c r="P134" s="417"/>
      <c r="Q134" s="418"/>
    </row>
    <row r="135" spans="2:17" ht="60.75" customHeight="1" x14ac:dyDescent="0.25">
      <c r="B135" s="100" t="s">
        <v>131</v>
      </c>
      <c r="C135" s="100" t="s">
        <v>279</v>
      </c>
      <c r="D135" s="99" t="s">
        <v>1512</v>
      </c>
      <c r="E135" s="98">
        <v>40075304</v>
      </c>
      <c r="F135" s="98" t="s">
        <v>1347</v>
      </c>
      <c r="G135" s="98" t="s">
        <v>1513</v>
      </c>
      <c r="H135" s="261">
        <v>38702</v>
      </c>
      <c r="I135" s="185" t="s">
        <v>136</v>
      </c>
      <c r="J135" s="100" t="s">
        <v>1324</v>
      </c>
      <c r="K135" s="259" t="s">
        <v>1348</v>
      </c>
      <c r="L135" s="100" t="s">
        <v>763</v>
      </c>
      <c r="M135" s="185" t="s">
        <v>135</v>
      </c>
      <c r="N135" s="185" t="s">
        <v>135</v>
      </c>
      <c r="O135" s="185" t="s">
        <v>135</v>
      </c>
      <c r="P135" s="428"/>
      <c r="Q135" s="429"/>
    </row>
    <row r="139" spans="2:17" ht="54" customHeight="1" x14ac:dyDescent="0.25">
      <c r="B139" s="21" t="s">
        <v>32</v>
      </c>
      <c r="C139" s="21" t="s">
        <v>48</v>
      </c>
      <c r="D139" s="197" t="s">
        <v>49</v>
      </c>
      <c r="E139" s="21" t="s">
        <v>50</v>
      </c>
      <c r="F139" s="21" t="s">
        <v>55</v>
      </c>
    </row>
    <row r="140" spans="2:17" ht="120.75" customHeight="1" x14ac:dyDescent="0.2">
      <c r="B140" s="466" t="s">
        <v>52</v>
      </c>
      <c r="C140" s="104" t="s">
        <v>126</v>
      </c>
      <c r="D140" s="185">
        <v>25</v>
      </c>
      <c r="E140" s="185">
        <v>25</v>
      </c>
      <c r="F140" s="425">
        <f>+E140+E141+E142</f>
        <v>60</v>
      </c>
      <c r="G140" s="105"/>
    </row>
    <row r="141" spans="2:17" ht="105" customHeight="1" x14ac:dyDescent="0.2">
      <c r="B141" s="466"/>
      <c r="C141" s="104" t="s">
        <v>127</v>
      </c>
      <c r="D141" s="189">
        <v>25</v>
      </c>
      <c r="E141" s="185">
        <v>25</v>
      </c>
      <c r="F141" s="467"/>
      <c r="G141" s="105"/>
    </row>
    <row r="142" spans="2:17" ht="69" customHeight="1" x14ac:dyDescent="0.2">
      <c r="B142" s="466"/>
      <c r="C142" s="104" t="s">
        <v>128</v>
      </c>
      <c r="D142" s="185">
        <v>10</v>
      </c>
      <c r="E142" s="185">
        <v>10</v>
      </c>
      <c r="F142" s="426"/>
      <c r="G142" s="105"/>
    </row>
    <row r="143" spans="2:17" x14ac:dyDescent="0.25">
      <c r="C143" s="42"/>
    </row>
    <row r="146" spans="2:5" x14ac:dyDescent="0.25">
      <c r="B146" s="68" t="s">
        <v>56</v>
      </c>
    </row>
    <row r="149" spans="2:5" x14ac:dyDescent="0.25">
      <c r="B149" s="22" t="s">
        <v>32</v>
      </c>
      <c r="C149" s="22" t="s">
        <v>57</v>
      </c>
      <c r="D149" s="21" t="s">
        <v>50</v>
      </c>
      <c r="E149" s="21" t="s">
        <v>15</v>
      </c>
    </row>
    <row r="150" spans="2:5" ht="28.5" x14ac:dyDescent="0.25">
      <c r="B150" s="70" t="s">
        <v>58</v>
      </c>
      <c r="C150" s="71">
        <v>40</v>
      </c>
      <c r="D150" s="185">
        <f>+E119</f>
        <v>40</v>
      </c>
      <c r="E150" s="422">
        <f>+D150+D151</f>
        <v>100</v>
      </c>
    </row>
    <row r="151" spans="2:5" ht="42.75" x14ac:dyDescent="0.25">
      <c r="B151" s="70" t="s">
        <v>59</v>
      </c>
      <c r="C151" s="71">
        <v>60</v>
      </c>
      <c r="D151" s="185">
        <f>+F140</f>
        <v>60</v>
      </c>
      <c r="E151" s="423"/>
    </row>
  </sheetData>
  <mergeCells count="119">
    <mergeCell ref="E150:E151"/>
    <mergeCell ref="H133:H134"/>
    <mergeCell ref="I133:I134"/>
    <mergeCell ref="M133:M134"/>
    <mergeCell ref="N133:N134"/>
    <mergeCell ref="O133:O134"/>
    <mergeCell ref="P133:Q134"/>
    <mergeCell ref="B133:B134"/>
    <mergeCell ref="C133:C134"/>
    <mergeCell ref="D133:D134"/>
    <mergeCell ref="E133:E134"/>
    <mergeCell ref="F133:F134"/>
    <mergeCell ref="G133:G134"/>
    <mergeCell ref="P135:Q135"/>
    <mergeCell ref="B140:B142"/>
    <mergeCell ref="F140:F142"/>
    <mergeCell ref="J126:L126"/>
    <mergeCell ref="P126:Q126"/>
    <mergeCell ref="B127:B132"/>
    <mergeCell ref="C127:C132"/>
    <mergeCell ref="D127:D132"/>
    <mergeCell ref="E127:E132"/>
    <mergeCell ref="F127:F132"/>
    <mergeCell ref="G127:G132"/>
    <mergeCell ref="H127:H132"/>
    <mergeCell ref="I127:I132"/>
    <mergeCell ref="M127:M132"/>
    <mergeCell ref="N127:N132"/>
    <mergeCell ref="O127:O132"/>
    <mergeCell ref="P127:Q132"/>
    <mergeCell ref="D97:E97"/>
    <mergeCell ref="D98:E98"/>
    <mergeCell ref="B101:P101"/>
    <mergeCell ref="B104:N104"/>
    <mergeCell ref="E119:E121"/>
    <mergeCell ref="B124:N124"/>
    <mergeCell ref="I90:I91"/>
    <mergeCell ref="M90:M91"/>
    <mergeCell ref="N90:N91"/>
    <mergeCell ref="O90:O91"/>
    <mergeCell ref="P90:Q91"/>
    <mergeCell ref="B94:N94"/>
    <mergeCell ref="N88:N89"/>
    <mergeCell ref="O88:O89"/>
    <mergeCell ref="P88:Q89"/>
    <mergeCell ref="B90:B91"/>
    <mergeCell ref="C90:C91"/>
    <mergeCell ref="D90:D91"/>
    <mergeCell ref="E90:E91"/>
    <mergeCell ref="F90:F91"/>
    <mergeCell ref="G90:G91"/>
    <mergeCell ref="H90:H91"/>
    <mergeCell ref="B88:B89"/>
    <mergeCell ref="C88:C89"/>
    <mergeCell ref="D88:D89"/>
    <mergeCell ref="E88:E89"/>
    <mergeCell ref="F88:F89"/>
    <mergeCell ref="G88:G89"/>
    <mergeCell ref="H88:H89"/>
    <mergeCell ref="I88:I89"/>
    <mergeCell ref="M88:M89"/>
    <mergeCell ref="P83:Q83"/>
    <mergeCell ref="P84:Q84"/>
    <mergeCell ref="P85:Q85"/>
    <mergeCell ref="B86:B87"/>
    <mergeCell ref="C86:C87"/>
    <mergeCell ref="D86:D87"/>
    <mergeCell ref="E86:E87"/>
    <mergeCell ref="F86:F87"/>
    <mergeCell ref="G81:G82"/>
    <mergeCell ref="H81:H82"/>
    <mergeCell ref="I81:I82"/>
    <mergeCell ref="J81:L81"/>
    <mergeCell ref="M81:M82"/>
    <mergeCell ref="N81:N82"/>
    <mergeCell ref="P86:Q87"/>
    <mergeCell ref="G86:G87"/>
    <mergeCell ref="H86:H87"/>
    <mergeCell ref="I86:I87"/>
    <mergeCell ref="M86:M87"/>
    <mergeCell ref="N86:N87"/>
    <mergeCell ref="O86:O87"/>
    <mergeCell ref="O68:P68"/>
    <mergeCell ref="O69:P69"/>
    <mergeCell ref="O70:P70"/>
    <mergeCell ref="B76:N76"/>
    <mergeCell ref="B81:B82"/>
    <mergeCell ref="C81:C82"/>
    <mergeCell ref="D81:D82"/>
    <mergeCell ref="E81:E82"/>
    <mergeCell ref="F81:F82"/>
    <mergeCell ref="O81:O82"/>
    <mergeCell ref="P81:Q82"/>
    <mergeCell ref="O62:P62"/>
    <mergeCell ref="O63:P63"/>
    <mergeCell ref="O64:P64"/>
    <mergeCell ref="O65:P65"/>
    <mergeCell ref="O66:P66"/>
    <mergeCell ref="O67:P67"/>
    <mergeCell ref="C53:N53"/>
    <mergeCell ref="B55:N55"/>
    <mergeCell ref="O58:P58"/>
    <mergeCell ref="O59:P59"/>
    <mergeCell ref="O60:P60"/>
    <mergeCell ref="O61:P61"/>
    <mergeCell ref="C10:E10"/>
    <mergeCell ref="B14:C15"/>
    <mergeCell ref="B16:C16"/>
    <mergeCell ref="E34:E35"/>
    <mergeCell ref="M39:N39"/>
    <mergeCell ref="B49:B50"/>
    <mergeCell ref="C49:C50"/>
    <mergeCell ref="D49:E49"/>
    <mergeCell ref="B2:P2"/>
    <mergeCell ref="B4:P4"/>
    <mergeCell ref="C6:N6"/>
    <mergeCell ref="C7:N7"/>
    <mergeCell ref="C8:N8"/>
    <mergeCell ref="C9:N9"/>
  </mergeCells>
  <dataValidations disablePrompts="1" count="2">
    <dataValidation type="decimal" allowBlank="1" showInputMessage="1" showErrorMessage="1" sqref="WVH983067 WLL983067 C65563 IV65563 SR65563 ACN65563 AMJ65563 AWF65563 BGB65563 BPX65563 BZT65563 CJP65563 CTL65563 DDH65563 DND65563 DWZ65563 EGV65563 EQR65563 FAN65563 FKJ65563 FUF65563 GEB65563 GNX65563 GXT65563 HHP65563 HRL65563 IBH65563 ILD65563 IUZ65563 JEV65563 JOR65563 JYN65563 KIJ65563 KSF65563 LCB65563 LLX65563 LVT65563 MFP65563 MPL65563 MZH65563 NJD65563 NSZ65563 OCV65563 OMR65563 OWN65563 PGJ65563 PQF65563 QAB65563 QJX65563 QTT65563 RDP65563 RNL65563 RXH65563 SHD65563 SQZ65563 TAV65563 TKR65563 TUN65563 UEJ65563 UOF65563 UYB65563 VHX65563 VRT65563 WBP65563 WLL65563 WVH65563 C131099 IV131099 SR131099 ACN131099 AMJ131099 AWF131099 BGB131099 BPX131099 BZT131099 CJP131099 CTL131099 DDH131099 DND131099 DWZ131099 EGV131099 EQR131099 FAN131099 FKJ131099 FUF131099 GEB131099 GNX131099 GXT131099 HHP131099 HRL131099 IBH131099 ILD131099 IUZ131099 JEV131099 JOR131099 JYN131099 KIJ131099 KSF131099 LCB131099 LLX131099 LVT131099 MFP131099 MPL131099 MZH131099 NJD131099 NSZ131099 OCV131099 OMR131099 OWN131099 PGJ131099 PQF131099 QAB131099 QJX131099 QTT131099 RDP131099 RNL131099 RXH131099 SHD131099 SQZ131099 TAV131099 TKR131099 TUN131099 UEJ131099 UOF131099 UYB131099 VHX131099 VRT131099 WBP131099 WLL131099 WVH131099 C196635 IV196635 SR196635 ACN196635 AMJ196635 AWF196635 BGB196635 BPX196635 BZT196635 CJP196635 CTL196635 DDH196635 DND196635 DWZ196635 EGV196635 EQR196635 FAN196635 FKJ196635 FUF196635 GEB196635 GNX196635 GXT196635 HHP196635 HRL196635 IBH196635 ILD196635 IUZ196635 JEV196635 JOR196635 JYN196635 KIJ196635 KSF196635 LCB196635 LLX196635 LVT196635 MFP196635 MPL196635 MZH196635 NJD196635 NSZ196635 OCV196635 OMR196635 OWN196635 PGJ196635 PQF196635 QAB196635 QJX196635 QTT196635 RDP196635 RNL196635 RXH196635 SHD196635 SQZ196635 TAV196635 TKR196635 TUN196635 UEJ196635 UOF196635 UYB196635 VHX196635 VRT196635 WBP196635 WLL196635 WVH196635 C262171 IV262171 SR262171 ACN262171 AMJ262171 AWF262171 BGB262171 BPX262171 BZT262171 CJP262171 CTL262171 DDH262171 DND262171 DWZ262171 EGV262171 EQR262171 FAN262171 FKJ262171 FUF262171 GEB262171 GNX262171 GXT262171 HHP262171 HRL262171 IBH262171 ILD262171 IUZ262171 JEV262171 JOR262171 JYN262171 KIJ262171 KSF262171 LCB262171 LLX262171 LVT262171 MFP262171 MPL262171 MZH262171 NJD262171 NSZ262171 OCV262171 OMR262171 OWN262171 PGJ262171 PQF262171 QAB262171 QJX262171 QTT262171 RDP262171 RNL262171 RXH262171 SHD262171 SQZ262171 TAV262171 TKR262171 TUN262171 UEJ262171 UOF262171 UYB262171 VHX262171 VRT262171 WBP262171 WLL262171 WVH262171 C327707 IV327707 SR327707 ACN327707 AMJ327707 AWF327707 BGB327707 BPX327707 BZT327707 CJP327707 CTL327707 DDH327707 DND327707 DWZ327707 EGV327707 EQR327707 FAN327707 FKJ327707 FUF327707 GEB327707 GNX327707 GXT327707 HHP327707 HRL327707 IBH327707 ILD327707 IUZ327707 JEV327707 JOR327707 JYN327707 KIJ327707 KSF327707 LCB327707 LLX327707 LVT327707 MFP327707 MPL327707 MZH327707 NJD327707 NSZ327707 OCV327707 OMR327707 OWN327707 PGJ327707 PQF327707 QAB327707 QJX327707 QTT327707 RDP327707 RNL327707 RXH327707 SHD327707 SQZ327707 TAV327707 TKR327707 TUN327707 UEJ327707 UOF327707 UYB327707 VHX327707 VRT327707 WBP327707 WLL327707 WVH327707 C393243 IV393243 SR393243 ACN393243 AMJ393243 AWF393243 BGB393243 BPX393243 BZT393243 CJP393243 CTL393243 DDH393243 DND393243 DWZ393243 EGV393243 EQR393243 FAN393243 FKJ393243 FUF393243 GEB393243 GNX393243 GXT393243 HHP393243 HRL393243 IBH393243 ILD393243 IUZ393243 JEV393243 JOR393243 JYN393243 KIJ393243 KSF393243 LCB393243 LLX393243 LVT393243 MFP393243 MPL393243 MZH393243 NJD393243 NSZ393243 OCV393243 OMR393243 OWN393243 PGJ393243 PQF393243 QAB393243 QJX393243 QTT393243 RDP393243 RNL393243 RXH393243 SHD393243 SQZ393243 TAV393243 TKR393243 TUN393243 UEJ393243 UOF393243 UYB393243 VHX393243 VRT393243 WBP393243 WLL393243 WVH393243 C458779 IV458779 SR458779 ACN458779 AMJ458779 AWF458779 BGB458779 BPX458779 BZT458779 CJP458779 CTL458779 DDH458779 DND458779 DWZ458779 EGV458779 EQR458779 FAN458779 FKJ458779 FUF458779 GEB458779 GNX458779 GXT458779 HHP458779 HRL458779 IBH458779 ILD458779 IUZ458779 JEV458779 JOR458779 JYN458779 KIJ458779 KSF458779 LCB458779 LLX458779 LVT458779 MFP458779 MPL458779 MZH458779 NJD458779 NSZ458779 OCV458779 OMR458779 OWN458779 PGJ458779 PQF458779 QAB458779 QJX458779 QTT458779 RDP458779 RNL458779 RXH458779 SHD458779 SQZ458779 TAV458779 TKR458779 TUN458779 UEJ458779 UOF458779 UYB458779 VHX458779 VRT458779 WBP458779 WLL458779 WVH458779 C524315 IV524315 SR524315 ACN524315 AMJ524315 AWF524315 BGB524315 BPX524315 BZT524315 CJP524315 CTL524315 DDH524315 DND524315 DWZ524315 EGV524315 EQR524315 FAN524315 FKJ524315 FUF524315 GEB524315 GNX524315 GXT524315 HHP524315 HRL524315 IBH524315 ILD524315 IUZ524315 JEV524315 JOR524315 JYN524315 KIJ524315 KSF524315 LCB524315 LLX524315 LVT524315 MFP524315 MPL524315 MZH524315 NJD524315 NSZ524315 OCV524315 OMR524315 OWN524315 PGJ524315 PQF524315 QAB524315 QJX524315 QTT524315 RDP524315 RNL524315 RXH524315 SHD524315 SQZ524315 TAV524315 TKR524315 TUN524315 UEJ524315 UOF524315 UYB524315 VHX524315 VRT524315 WBP524315 WLL524315 WVH524315 C589851 IV589851 SR589851 ACN589851 AMJ589851 AWF589851 BGB589851 BPX589851 BZT589851 CJP589851 CTL589851 DDH589851 DND589851 DWZ589851 EGV589851 EQR589851 FAN589851 FKJ589851 FUF589851 GEB589851 GNX589851 GXT589851 HHP589851 HRL589851 IBH589851 ILD589851 IUZ589851 JEV589851 JOR589851 JYN589851 KIJ589851 KSF589851 LCB589851 LLX589851 LVT589851 MFP589851 MPL589851 MZH589851 NJD589851 NSZ589851 OCV589851 OMR589851 OWN589851 PGJ589851 PQF589851 QAB589851 QJX589851 QTT589851 RDP589851 RNL589851 RXH589851 SHD589851 SQZ589851 TAV589851 TKR589851 TUN589851 UEJ589851 UOF589851 UYB589851 VHX589851 VRT589851 WBP589851 WLL589851 WVH589851 C655387 IV655387 SR655387 ACN655387 AMJ655387 AWF655387 BGB655387 BPX655387 BZT655387 CJP655387 CTL655387 DDH655387 DND655387 DWZ655387 EGV655387 EQR655387 FAN655387 FKJ655387 FUF655387 GEB655387 GNX655387 GXT655387 HHP655387 HRL655387 IBH655387 ILD655387 IUZ655387 JEV655387 JOR655387 JYN655387 KIJ655387 KSF655387 LCB655387 LLX655387 LVT655387 MFP655387 MPL655387 MZH655387 NJD655387 NSZ655387 OCV655387 OMR655387 OWN655387 PGJ655387 PQF655387 QAB655387 QJX655387 QTT655387 RDP655387 RNL655387 RXH655387 SHD655387 SQZ655387 TAV655387 TKR655387 TUN655387 UEJ655387 UOF655387 UYB655387 VHX655387 VRT655387 WBP655387 WLL655387 WVH655387 C720923 IV720923 SR720923 ACN720923 AMJ720923 AWF720923 BGB720923 BPX720923 BZT720923 CJP720923 CTL720923 DDH720923 DND720923 DWZ720923 EGV720923 EQR720923 FAN720923 FKJ720923 FUF720923 GEB720923 GNX720923 GXT720923 HHP720923 HRL720923 IBH720923 ILD720923 IUZ720923 JEV720923 JOR720923 JYN720923 KIJ720923 KSF720923 LCB720923 LLX720923 LVT720923 MFP720923 MPL720923 MZH720923 NJD720923 NSZ720923 OCV720923 OMR720923 OWN720923 PGJ720923 PQF720923 QAB720923 QJX720923 QTT720923 RDP720923 RNL720923 RXH720923 SHD720923 SQZ720923 TAV720923 TKR720923 TUN720923 UEJ720923 UOF720923 UYB720923 VHX720923 VRT720923 WBP720923 WLL720923 WVH720923 C786459 IV786459 SR786459 ACN786459 AMJ786459 AWF786459 BGB786459 BPX786459 BZT786459 CJP786459 CTL786459 DDH786459 DND786459 DWZ786459 EGV786459 EQR786459 FAN786459 FKJ786459 FUF786459 GEB786459 GNX786459 GXT786459 HHP786459 HRL786459 IBH786459 ILD786459 IUZ786459 JEV786459 JOR786459 JYN786459 KIJ786459 KSF786459 LCB786459 LLX786459 LVT786459 MFP786459 MPL786459 MZH786459 NJD786459 NSZ786459 OCV786459 OMR786459 OWN786459 PGJ786459 PQF786459 QAB786459 QJX786459 QTT786459 RDP786459 RNL786459 RXH786459 SHD786459 SQZ786459 TAV786459 TKR786459 TUN786459 UEJ786459 UOF786459 UYB786459 VHX786459 VRT786459 WBP786459 WLL786459 WVH786459 C851995 IV851995 SR851995 ACN851995 AMJ851995 AWF851995 BGB851995 BPX851995 BZT851995 CJP851995 CTL851995 DDH851995 DND851995 DWZ851995 EGV851995 EQR851995 FAN851995 FKJ851995 FUF851995 GEB851995 GNX851995 GXT851995 HHP851995 HRL851995 IBH851995 ILD851995 IUZ851995 JEV851995 JOR851995 JYN851995 KIJ851995 KSF851995 LCB851995 LLX851995 LVT851995 MFP851995 MPL851995 MZH851995 NJD851995 NSZ851995 OCV851995 OMR851995 OWN851995 PGJ851995 PQF851995 QAB851995 QJX851995 QTT851995 RDP851995 RNL851995 RXH851995 SHD851995 SQZ851995 TAV851995 TKR851995 TUN851995 UEJ851995 UOF851995 UYB851995 VHX851995 VRT851995 WBP851995 WLL851995 WVH851995 C917531 IV917531 SR917531 ACN917531 AMJ917531 AWF917531 BGB917531 BPX917531 BZT917531 CJP917531 CTL917531 DDH917531 DND917531 DWZ917531 EGV917531 EQR917531 FAN917531 FKJ917531 FUF917531 GEB917531 GNX917531 GXT917531 HHP917531 HRL917531 IBH917531 ILD917531 IUZ917531 JEV917531 JOR917531 JYN917531 KIJ917531 KSF917531 LCB917531 LLX917531 LVT917531 MFP917531 MPL917531 MZH917531 NJD917531 NSZ917531 OCV917531 OMR917531 OWN917531 PGJ917531 PQF917531 QAB917531 QJX917531 QTT917531 RDP917531 RNL917531 RXH917531 SHD917531 SQZ917531 TAV917531 TKR917531 TUN917531 UEJ917531 UOF917531 UYB917531 VHX917531 VRT917531 WBP917531 WLL917531 WVH917531 C983067 IV983067 SR983067 ACN983067 AMJ983067 AWF983067 BGB983067 BPX983067 BZT983067 CJP983067 CTL983067 DDH983067 DND983067 DWZ983067 EGV983067 EQR983067 FAN983067 FKJ983067 FUF983067 GEB983067 GNX983067 GXT983067 HHP983067 HRL983067 IBH983067 ILD983067 IUZ983067 JEV983067 JOR983067 JYN983067 KIJ983067 KSF983067 LCB983067 LLX983067 LVT983067 MFP983067 MPL983067 MZH983067 NJD983067 NSZ983067 OCV983067 OMR983067 OWN983067 PGJ983067 PQF983067 QAB983067 QJX983067 QTT983067 RDP983067 RNL983067 RXH983067 SHD983067 SQZ983067 TAV983067 TKR983067 TUN983067 UEJ983067 UOF983067 UYB983067 VHX983067 VRT983067 WBP983067 WVH18:WVH38 WLL18:WLL38 WBP18:WBP38 VRT18:VRT38 VHX18:VHX38 UYB18:UYB38 UOF18:UOF38 UEJ18:UEJ38 TUN18:TUN38 TKR18:TKR38 TAV18:TAV38 SQZ18:SQZ38 SHD18:SHD38 RXH18:RXH38 RNL18:RNL38 RDP18:RDP38 QTT18:QTT38 QJX18:QJX38 QAB18:QAB38 PQF18:PQF38 PGJ18:PGJ38 OWN18:OWN38 OMR18:OMR38 OCV18:OCV38 NSZ18:NSZ38 NJD18:NJD38 MZH18:MZH38 MPL18:MPL38 MFP18:MFP38 LVT18:LVT38 LLX18:LLX38 LCB18:LCB38 KSF18:KSF38 KIJ18:KIJ38 JYN18:JYN38 JOR18:JOR38 JEV18:JEV38 IUZ18:IUZ38 ILD18:ILD38 IBH18:IBH38 HRL18:HRL38 HHP18:HHP38 GXT18:GXT38 GNX18:GNX38 GEB18:GEB38 FUF18:FUF38 FKJ18:FKJ38 FAN18:FAN38 EQR18:EQR38 EGV18:EGV38 DWZ18:DWZ38 DND18:DND38 DDH18:DDH38 CTL18:CTL38 CJP18:CJP38 BZT18:BZT38 BPX18:BPX38 BGB18:BGB38 AWF18:AWF38 AMJ18:AMJ38 ACN18:ACN38 SR18:SR38 IV18:IV38">
      <formula1>0</formula1>
      <formula2>1</formula2>
    </dataValidation>
    <dataValidation type="list" allowBlank="1" showInputMessage="1" showErrorMessage="1" sqref="WVE983067 A65563 IS65563 SO65563 ACK65563 AMG65563 AWC65563 BFY65563 BPU65563 BZQ65563 CJM65563 CTI65563 DDE65563 DNA65563 DWW65563 EGS65563 EQO65563 FAK65563 FKG65563 FUC65563 GDY65563 GNU65563 GXQ65563 HHM65563 HRI65563 IBE65563 ILA65563 IUW65563 JES65563 JOO65563 JYK65563 KIG65563 KSC65563 LBY65563 LLU65563 LVQ65563 MFM65563 MPI65563 MZE65563 NJA65563 NSW65563 OCS65563 OMO65563 OWK65563 PGG65563 PQC65563 PZY65563 QJU65563 QTQ65563 RDM65563 RNI65563 RXE65563 SHA65563 SQW65563 TAS65563 TKO65563 TUK65563 UEG65563 UOC65563 UXY65563 VHU65563 VRQ65563 WBM65563 WLI65563 WVE65563 A131099 IS131099 SO131099 ACK131099 AMG131099 AWC131099 BFY131099 BPU131099 BZQ131099 CJM131099 CTI131099 DDE131099 DNA131099 DWW131099 EGS131099 EQO131099 FAK131099 FKG131099 FUC131099 GDY131099 GNU131099 GXQ131099 HHM131099 HRI131099 IBE131099 ILA131099 IUW131099 JES131099 JOO131099 JYK131099 KIG131099 KSC131099 LBY131099 LLU131099 LVQ131099 MFM131099 MPI131099 MZE131099 NJA131099 NSW131099 OCS131099 OMO131099 OWK131099 PGG131099 PQC131099 PZY131099 QJU131099 QTQ131099 RDM131099 RNI131099 RXE131099 SHA131099 SQW131099 TAS131099 TKO131099 TUK131099 UEG131099 UOC131099 UXY131099 VHU131099 VRQ131099 WBM131099 WLI131099 WVE131099 A196635 IS196635 SO196635 ACK196635 AMG196635 AWC196635 BFY196635 BPU196635 BZQ196635 CJM196635 CTI196635 DDE196635 DNA196635 DWW196635 EGS196635 EQO196635 FAK196635 FKG196635 FUC196635 GDY196635 GNU196635 GXQ196635 HHM196635 HRI196635 IBE196635 ILA196635 IUW196635 JES196635 JOO196635 JYK196635 KIG196635 KSC196635 LBY196635 LLU196635 LVQ196635 MFM196635 MPI196635 MZE196635 NJA196635 NSW196635 OCS196635 OMO196635 OWK196635 PGG196635 PQC196635 PZY196635 QJU196635 QTQ196635 RDM196635 RNI196635 RXE196635 SHA196635 SQW196635 TAS196635 TKO196635 TUK196635 UEG196635 UOC196635 UXY196635 VHU196635 VRQ196635 WBM196635 WLI196635 WVE196635 A262171 IS262171 SO262171 ACK262171 AMG262171 AWC262171 BFY262171 BPU262171 BZQ262171 CJM262171 CTI262171 DDE262171 DNA262171 DWW262171 EGS262171 EQO262171 FAK262171 FKG262171 FUC262171 GDY262171 GNU262171 GXQ262171 HHM262171 HRI262171 IBE262171 ILA262171 IUW262171 JES262171 JOO262171 JYK262171 KIG262171 KSC262171 LBY262171 LLU262171 LVQ262171 MFM262171 MPI262171 MZE262171 NJA262171 NSW262171 OCS262171 OMO262171 OWK262171 PGG262171 PQC262171 PZY262171 QJU262171 QTQ262171 RDM262171 RNI262171 RXE262171 SHA262171 SQW262171 TAS262171 TKO262171 TUK262171 UEG262171 UOC262171 UXY262171 VHU262171 VRQ262171 WBM262171 WLI262171 WVE262171 A327707 IS327707 SO327707 ACK327707 AMG327707 AWC327707 BFY327707 BPU327707 BZQ327707 CJM327707 CTI327707 DDE327707 DNA327707 DWW327707 EGS327707 EQO327707 FAK327707 FKG327707 FUC327707 GDY327707 GNU327707 GXQ327707 HHM327707 HRI327707 IBE327707 ILA327707 IUW327707 JES327707 JOO327707 JYK327707 KIG327707 KSC327707 LBY327707 LLU327707 LVQ327707 MFM327707 MPI327707 MZE327707 NJA327707 NSW327707 OCS327707 OMO327707 OWK327707 PGG327707 PQC327707 PZY327707 QJU327707 QTQ327707 RDM327707 RNI327707 RXE327707 SHA327707 SQW327707 TAS327707 TKO327707 TUK327707 UEG327707 UOC327707 UXY327707 VHU327707 VRQ327707 WBM327707 WLI327707 WVE327707 A393243 IS393243 SO393243 ACK393243 AMG393243 AWC393243 BFY393243 BPU393243 BZQ393243 CJM393243 CTI393243 DDE393243 DNA393243 DWW393243 EGS393243 EQO393243 FAK393243 FKG393243 FUC393243 GDY393243 GNU393243 GXQ393243 HHM393243 HRI393243 IBE393243 ILA393243 IUW393243 JES393243 JOO393243 JYK393243 KIG393243 KSC393243 LBY393243 LLU393243 LVQ393243 MFM393243 MPI393243 MZE393243 NJA393243 NSW393243 OCS393243 OMO393243 OWK393243 PGG393243 PQC393243 PZY393243 QJU393243 QTQ393243 RDM393243 RNI393243 RXE393243 SHA393243 SQW393243 TAS393243 TKO393243 TUK393243 UEG393243 UOC393243 UXY393243 VHU393243 VRQ393243 WBM393243 WLI393243 WVE393243 A458779 IS458779 SO458779 ACK458779 AMG458779 AWC458779 BFY458779 BPU458779 BZQ458779 CJM458779 CTI458779 DDE458779 DNA458779 DWW458779 EGS458779 EQO458779 FAK458779 FKG458779 FUC458779 GDY458779 GNU458779 GXQ458779 HHM458779 HRI458779 IBE458779 ILA458779 IUW458779 JES458779 JOO458779 JYK458779 KIG458779 KSC458779 LBY458779 LLU458779 LVQ458779 MFM458779 MPI458779 MZE458779 NJA458779 NSW458779 OCS458779 OMO458779 OWK458779 PGG458779 PQC458779 PZY458779 QJU458779 QTQ458779 RDM458779 RNI458779 RXE458779 SHA458779 SQW458779 TAS458779 TKO458779 TUK458779 UEG458779 UOC458779 UXY458779 VHU458779 VRQ458779 WBM458779 WLI458779 WVE458779 A524315 IS524315 SO524315 ACK524315 AMG524315 AWC524315 BFY524315 BPU524315 BZQ524315 CJM524315 CTI524315 DDE524315 DNA524315 DWW524315 EGS524315 EQO524315 FAK524315 FKG524315 FUC524315 GDY524315 GNU524315 GXQ524315 HHM524315 HRI524315 IBE524315 ILA524315 IUW524315 JES524315 JOO524315 JYK524315 KIG524315 KSC524315 LBY524315 LLU524315 LVQ524315 MFM524315 MPI524315 MZE524315 NJA524315 NSW524315 OCS524315 OMO524315 OWK524315 PGG524315 PQC524315 PZY524315 QJU524315 QTQ524315 RDM524315 RNI524315 RXE524315 SHA524315 SQW524315 TAS524315 TKO524315 TUK524315 UEG524315 UOC524315 UXY524315 VHU524315 VRQ524315 WBM524315 WLI524315 WVE524315 A589851 IS589851 SO589851 ACK589851 AMG589851 AWC589851 BFY589851 BPU589851 BZQ589851 CJM589851 CTI589851 DDE589851 DNA589851 DWW589851 EGS589851 EQO589851 FAK589851 FKG589851 FUC589851 GDY589851 GNU589851 GXQ589851 HHM589851 HRI589851 IBE589851 ILA589851 IUW589851 JES589851 JOO589851 JYK589851 KIG589851 KSC589851 LBY589851 LLU589851 LVQ589851 MFM589851 MPI589851 MZE589851 NJA589851 NSW589851 OCS589851 OMO589851 OWK589851 PGG589851 PQC589851 PZY589851 QJU589851 QTQ589851 RDM589851 RNI589851 RXE589851 SHA589851 SQW589851 TAS589851 TKO589851 TUK589851 UEG589851 UOC589851 UXY589851 VHU589851 VRQ589851 WBM589851 WLI589851 WVE589851 A655387 IS655387 SO655387 ACK655387 AMG655387 AWC655387 BFY655387 BPU655387 BZQ655387 CJM655387 CTI655387 DDE655387 DNA655387 DWW655387 EGS655387 EQO655387 FAK655387 FKG655387 FUC655387 GDY655387 GNU655387 GXQ655387 HHM655387 HRI655387 IBE655387 ILA655387 IUW655387 JES655387 JOO655387 JYK655387 KIG655387 KSC655387 LBY655387 LLU655387 LVQ655387 MFM655387 MPI655387 MZE655387 NJA655387 NSW655387 OCS655387 OMO655387 OWK655387 PGG655387 PQC655387 PZY655387 QJU655387 QTQ655387 RDM655387 RNI655387 RXE655387 SHA655387 SQW655387 TAS655387 TKO655387 TUK655387 UEG655387 UOC655387 UXY655387 VHU655387 VRQ655387 WBM655387 WLI655387 WVE655387 A720923 IS720923 SO720923 ACK720923 AMG720923 AWC720923 BFY720923 BPU720923 BZQ720923 CJM720923 CTI720923 DDE720923 DNA720923 DWW720923 EGS720923 EQO720923 FAK720923 FKG720923 FUC720923 GDY720923 GNU720923 GXQ720923 HHM720923 HRI720923 IBE720923 ILA720923 IUW720923 JES720923 JOO720923 JYK720923 KIG720923 KSC720923 LBY720923 LLU720923 LVQ720923 MFM720923 MPI720923 MZE720923 NJA720923 NSW720923 OCS720923 OMO720923 OWK720923 PGG720923 PQC720923 PZY720923 QJU720923 QTQ720923 RDM720923 RNI720923 RXE720923 SHA720923 SQW720923 TAS720923 TKO720923 TUK720923 UEG720923 UOC720923 UXY720923 VHU720923 VRQ720923 WBM720923 WLI720923 WVE720923 A786459 IS786459 SO786459 ACK786459 AMG786459 AWC786459 BFY786459 BPU786459 BZQ786459 CJM786459 CTI786459 DDE786459 DNA786459 DWW786459 EGS786459 EQO786459 FAK786459 FKG786459 FUC786459 GDY786459 GNU786459 GXQ786459 HHM786459 HRI786459 IBE786459 ILA786459 IUW786459 JES786459 JOO786459 JYK786459 KIG786459 KSC786459 LBY786459 LLU786459 LVQ786459 MFM786459 MPI786459 MZE786459 NJA786459 NSW786459 OCS786459 OMO786459 OWK786459 PGG786459 PQC786459 PZY786459 QJU786459 QTQ786459 RDM786459 RNI786459 RXE786459 SHA786459 SQW786459 TAS786459 TKO786459 TUK786459 UEG786459 UOC786459 UXY786459 VHU786459 VRQ786459 WBM786459 WLI786459 WVE786459 A851995 IS851995 SO851995 ACK851995 AMG851995 AWC851995 BFY851995 BPU851995 BZQ851995 CJM851995 CTI851995 DDE851995 DNA851995 DWW851995 EGS851995 EQO851995 FAK851995 FKG851995 FUC851995 GDY851995 GNU851995 GXQ851995 HHM851995 HRI851995 IBE851995 ILA851995 IUW851995 JES851995 JOO851995 JYK851995 KIG851995 KSC851995 LBY851995 LLU851995 LVQ851995 MFM851995 MPI851995 MZE851995 NJA851995 NSW851995 OCS851995 OMO851995 OWK851995 PGG851995 PQC851995 PZY851995 QJU851995 QTQ851995 RDM851995 RNI851995 RXE851995 SHA851995 SQW851995 TAS851995 TKO851995 TUK851995 UEG851995 UOC851995 UXY851995 VHU851995 VRQ851995 WBM851995 WLI851995 WVE851995 A917531 IS917531 SO917531 ACK917531 AMG917531 AWC917531 BFY917531 BPU917531 BZQ917531 CJM917531 CTI917531 DDE917531 DNA917531 DWW917531 EGS917531 EQO917531 FAK917531 FKG917531 FUC917531 GDY917531 GNU917531 GXQ917531 HHM917531 HRI917531 IBE917531 ILA917531 IUW917531 JES917531 JOO917531 JYK917531 KIG917531 KSC917531 LBY917531 LLU917531 LVQ917531 MFM917531 MPI917531 MZE917531 NJA917531 NSW917531 OCS917531 OMO917531 OWK917531 PGG917531 PQC917531 PZY917531 QJU917531 QTQ917531 RDM917531 RNI917531 RXE917531 SHA917531 SQW917531 TAS917531 TKO917531 TUK917531 UEG917531 UOC917531 UXY917531 VHU917531 VRQ917531 WBM917531 WLI917531 WVE917531 A983067 IS983067 SO983067 ACK983067 AMG983067 AWC983067 BFY983067 BPU983067 BZQ983067 CJM983067 CTI983067 DDE983067 DNA983067 DWW983067 EGS983067 EQO983067 FAK983067 FKG983067 FUC983067 GDY983067 GNU983067 GXQ983067 HHM983067 HRI983067 IBE983067 ILA983067 IUW983067 JES983067 JOO983067 JYK983067 KIG983067 KSC983067 LBY983067 LLU983067 LVQ983067 MFM983067 MPI983067 MZE983067 NJA983067 NSW983067 OCS983067 OMO983067 OWK983067 PGG983067 PQC983067 PZY983067 QJU983067 QTQ983067 RDM983067 RNI983067 RXE983067 SHA983067 SQW983067 TAS983067 TKO983067 TUK983067 UEG983067 UOC983067 UXY983067 VHU983067 VRQ983067 WBM983067 WLI983067 WVE18:WVE38 WLI18:WLI38 WBM18:WBM38 VRQ18:VRQ38 VHU18:VHU38 UXY18:UXY38 UOC18:UOC38 UEG18:UEG38 TUK18:TUK38 TKO18:TKO38 TAS18:TAS38 SQW18:SQW38 SHA18:SHA38 RXE18:RXE38 RNI18:RNI38 RDM18:RDM38 QTQ18:QTQ38 QJU18:QJU38 PZY18:PZY38 PQC18:PQC38 PGG18:PGG38 OWK18:OWK38 OMO18:OMO38 OCS18:OCS38 NSW18:NSW38 NJA18:NJA38 MZE18:MZE38 MPI18:MPI38 MFM18:MFM38 LVQ18:LVQ38 LLU18:LLU38 LBY18:LBY38 KSC18:KSC38 KIG18:KIG38 JYK18:JYK38 JOO18:JOO38 JES18:JES38 IUW18:IUW38 ILA18:ILA38 IBE18:IBE38 HRI18:HRI38 HHM18:HHM38 GXQ18:GXQ38 GNU18:GNU38 GDY18:GDY38 FUC18:FUC38 FKG18:FKG38 FAK18:FAK38 EQO18:EQO38 EGS18:EGS38 DWW18:DWW38 DNA18:DNA38 DDE18:DDE38 CTI18:CTI38 CJM18:CJM38 BZQ18:BZQ38 BPU18:BPU38 BFY18:BFY38 AWC18:AWC38 AMG18:AMG38 ACK18:ACK38 SO18:SO38 IS18:IS38 A18:A38">
      <formula1>"1,2,3,4,5"</formula1>
    </dataValidation>
  </dataValidations>
  <pageMargins left="0.7" right="0.7" top="0.75" bottom="0.75" header="0.3" footer="0.3"/>
  <pageSetup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36</vt:i4>
      </vt:variant>
    </vt:vector>
  </HeadingPairs>
  <TitlesOfParts>
    <vt:vector size="36" baseType="lpstr">
      <vt:lpstr>JURIDICA</vt:lpstr>
      <vt:lpstr>FINANCIERA</vt:lpstr>
      <vt:lpstr>HORIZONTES G4</vt:lpstr>
      <vt:lpstr>HORIZONTES G6</vt:lpstr>
      <vt:lpstr>HORIZONTES G10</vt:lpstr>
      <vt:lpstr>HORIZONTES G15</vt:lpstr>
      <vt:lpstr>HORIZONTES G17</vt:lpstr>
      <vt:lpstr>HORIZONTES G18</vt:lpstr>
      <vt:lpstr>CORPORACIÓN PAZ Y VIDA</vt:lpstr>
      <vt:lpstr>ASOMUPCAR G2</vt:lpstr>
      <vt:lpstr>ASOMUPCAR G7</vt:lpstr>
      <vt:lpstr>ASOMUPCAR G11</vt:lpstr>
      <vt:lpstr>ASOMUPCAR G12</vt:lpstr>
      <vt:lpstr>ASOMUPCAR G13</vt:lpstr>
      <vt:lpstr>ASOMUPCAR G14</vt:lpstr>
      <vt:lpstr>ASOMUPCAR G16</vt:lpstr>
      <vt:lpstr>ASOMUPCAR G20</vt:lpstr>
      <vt:lpstr>ASOMUPCAR G21</vt:lpstr>
      <vt:lpstr>ASOMUPCAR G22</vt:lpstr>
      <vt:lpstr>FUNDAHAF 8</vt:lpstr>
      <vt:lpstr>FUNDAHAF 9</vt:lpstr>
      <vt:lpstr>FUNDAHAF 10</vt:lpstr>
      <vt:lpstr>FUNDAHAF 16</vt:lpstr>
      <vt:lpstr>FUNDAHAF 17</vt:lpstr>
      <vt:lpstr>FUNDAHAF 18</vt:lpstr>
      <vt:lpstr>FUNDAHAF 19</vt:lpstr>
      <vt:lpstr>FUNDAR JSG_G1</vt:lpstr>
      <vt:lpstr>FUNDAR JSG_G9</vt:lpstr>
      <vt:lpstr>FUNDAR JSG_G19</vt:lpstr>
      <vt:lpstr>FUNDAR JSG_G3</vt:lpstr>
      <vt:lpstr>FUNDAR JSG_G5</vt:lpstr>
      <vt:lpstr>FUNDAR JSG_G8</vt:lpstr>
      <vt:lpstr>COMFACA G2</vt:lpstr>
      <vt:lpstr>COMFACA G5</vt:lpstr>
      <vt:lpstr>COMFACA G6</vt:lpstr>
      <vt:lpstr>DIOCESIS G4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Liliana Lopez Torres</dc:creator>
  <cp:lastModifiedBy>Cecilia Castillo Cardozo</cp:lastModifiedBy>
  <cp:lastPrinted>2014-11-25T14:35:58Z</cp:lastPrinted>
  <dcterms:created xsi:type="dcterms:W3CDTF">2014-10-22T15:49:24Z</dcterms:created>
  <dcterms:modified xsi:type="dcterms:W3CDTF">2014-12-10T02:52:29Z</dcterms:modified>
</cp:coreProperties>
</file>